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FE38AA5F-0F8F-4B79-8AAB-2962FA7A7AED}" xr6:coauthVersionLast="47" xr6:coauthVersionMax="47" xr10:uidLastSave="{00000000-0000-0000-0000-000000000000}"/>
  <bookViews>
    <workbookView xWindow="-110" yWindow="-110" windowWidth="19420" windowHeight="10420" tabRatio="911" firstSheet="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2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8" i="11" l="1"/>
  <c r="B18" i="11"/>
  <c r="D17" i="11"/>
  <c r="B17" i="11"/>
  <c r="D16" i="11"/>
  <c r="B16" i="11"/>
  <c r="D15" i="11"/>
  <c r="B15" i="11"/>
  <c r="D14" i="11"/>
  <c r="B14" i="11"/>
  <c r="D13" i="11"/>
  <c r="B13" i="11"/>
  <c r="G2" i="11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<sst xmlns="http://schemas.openxmlformats.org/spreadsheetml/2006/main" count="34960" uniqueCount="363">
  <si>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</si>
  <si>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</si>
  <si>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</si>
  <si>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</si>
  <si>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</si>
  <si>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</si>
  <si>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</si>
  <si>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</si>
  <si>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</si>
  <si>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</si>
  <si>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</si>
  <si>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</si>
  <si>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</si>
  <si>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</si>
  <si>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</si>
  <si>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</si>
  <si>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</si>
  <si>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</si>
  <si>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</si>
  <si>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</si>
  <si>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</si>
  <si>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</si>
  <si>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</si>
  <si>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</si>
  <si>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</si>
  <si>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</si>
  <si>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</si>
  <si>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</si>
  <si>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</si>
  <si>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</si>
  <si>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</si>
  <si>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</si>
  <si>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</si>
  <si>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</si>
  <si>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</si>
  <si>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</si>
  <si>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</si>
  <si>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</si>
  <si>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</si>
  <si>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</si>
  <si>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</si>
  <si>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</si>
  <si>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</si>
  <si>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</si>
  <si>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</si>
  <si>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</si>
  <si>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</si>
  <si>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</si>
  <si>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</si>
  <si>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</si>
  <si>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</si>
  <si>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</si>
  <si>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</si>
  <si>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</si>
  <si>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</si>
  <si>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</si>
  <si>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</si>
  <si>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</si>
  <si>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</si>
  <si>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</si>
  <si>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</si>
  <si>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</si>
  <si>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</si>
  <si>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</si>
  <si>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</si>
  <si>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</si>
  <si>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</si>
  <si>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</si>
  <si>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</si>
  <si>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</si>
  <si>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</si>
  <si>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</si>
  <si>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</si>
  <si>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</si>
  <si>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</si>
  <si>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</si>
  <si>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</si>
  <si>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</si>
  <si>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</si>
  <si>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</si>
  <si>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</si>
  <si>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</si>
  <si>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</si>
  <si>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</si>
  <si>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</si>
  <si>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</si>
  <si>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</si>
  <si>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</si>
  <si>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</si>
  <si>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</si>
  <si>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</si>
  <si>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</si>
  <si>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</si>
  <si>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</si>
  <si>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</si>
  <si>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</si>
  <si>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</si>
  <si>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</si>
  <si>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</si>
  <si>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</si>
  <si>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</si>
  <si>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</si>
  <si>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</si>
  <si>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</si>
  <si>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</si>
  <si>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</si>
  <si>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</si>
  <si>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</si>
  <si>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</si>
  <si>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</si>
  <si>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</si>
  <si>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</si>
  <si>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</si>
  <si>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</si>
  <si>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</si>
  <si>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</si>
  <si>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</si>
  <si>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</si>
  <si>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</si>
  <si>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</si>
  <si>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</si>
  <si>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</si>
  <si>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</si>
  <si>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</si>
  <si>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</si>
  <si>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</si>
  <si>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</si>
  <si>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</si>
  <si>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</si>
  <si>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</si>
  <si>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</si>
  <si>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</si>
  <si>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</si>
  <si>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</si>
  <si>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</si>
  <si>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</si>
  <si>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</si>
  <si>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</si>
  <si>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</si>
  <si>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</si>
  <si>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</si>
  <si>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</si>
  <si>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</si>
  <si>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</si>
  <si>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</si>
  <si>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</si>
  <si>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</si>
  <si>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</si>
  <si>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</si>
  <si>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</si>
  <si>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</si>
  <si>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</si>
  <si>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</si>
  <si>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</si>
  <si>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</si>
  <si>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</si>
  <si>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</si>
  <si>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</si>
  <si>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</si>
  <si>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</si>
  <si>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</si>
  <si>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</si>
  <si>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</si>
  <si>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</si>
  <si>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</si>
  <si>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</si>
  <si>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</si>
  <si>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</si>
  <si>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</si>
  <si>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</si>
  <si>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</si>
  <si>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</si>
  <si>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</si>
  <si>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</si>
  <si>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</si>
  <si>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</si>
  <si>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</si>
  <si>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</si>
  <si>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</si>
  <si>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</si>
  <si>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</si>
  <si>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</si>
  <si>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</si>
  <si>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</si>
  <si>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</si>
  <si>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</si>
  <si>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</si>
  <si>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</si>
  <si>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</si>
  <si>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</si>
  <si>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</si>
  <si>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</si>
  <si>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</si>
  <si>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</si>
  <si>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</si>
  <si>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</si>
  <si>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</si>
  <si>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</si>
  <si>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</si>
  <si>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</si>
  <si>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</si>
  <si>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</si>
  <si>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</si>
  <si>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</si>
  <si>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</si>
  <si>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</si>
  <si>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</si>
  <si>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</si>
  <si>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</si>
  <si>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</si>
  <si>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</si>
  <si>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</si>
  <si>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</si>
  <si>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</si>
  <si>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</si>
  <si>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</si>
  <si>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</si>
  <si>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</si>
  <si>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</si>
  <si>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</si>
  <si>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</si>
  <si>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</si>
  <si>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</si>
  <si>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</si>
  <si>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</si>
  <si>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</si>
  <si>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</si>
  <si>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</si>
  <si>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</si>
  <si>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</si>
  <si>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</si>
  <si>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</si>
  <si>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</si>
  <si>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</si>
  <si>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</si>
  <si>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</si>
  <si>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</si>
  <si>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</si>
  <si>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</si>
  <si>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</si>
  <si>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</si>
  <si>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</si>
  <si>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</si>
  <si>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</si>
  <si>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</si>
  <si>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</si>
  <si>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</si>
  <si>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</si>
  <si>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</si>
  <si>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</si>
  <si>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</si>
  <si>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</si>
  <si>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</si>
  <si>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</si>
  <si>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</si>
  <si>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</si>
  <si>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</si>
  <si>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</si>
  <si>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</si>
  <si>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</si>
  <si>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</si>
  <si>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</si>
  <si>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</si>
  <si>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</si>
  <si>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</si>
  <si>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</si>
  <si>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</si>
  <si>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</si>
  <si>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</si>
  <si>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</si>
  <si>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</si>
  <si>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</si>
  <si>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</si>
  <si>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</si>
  <si>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</si>
  <si>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</si>
  <si>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</si>
  <si>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</si>
  <si>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</si>
  <si>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</si>
  <si>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</si>
  <si>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</si>
  <si>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</si>
  <si>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</si>
  <si>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</si>
  <si>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</si>
  <si>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</si>
  <si>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</si>
  <si>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</si>
  <si>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</si>
  <si>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</si>
  <si>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</si>
  <si>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</si>
  <si>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</si>
  <si>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</si>
  <si>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</si>
  <si>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</si>
  <si>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</si>
  <si>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</si>
  <si>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</si>
  <si>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</si>
  <si>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</si>
  <si>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</si>
  <si>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</si>
  <si>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</si>
  <si>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</si>
  <si>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</si>
  <si>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</si>
  <si>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</si>
  <si>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</si>
  <si>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</si>
  <si>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</si>
  <si>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</si>
  <si>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</si>
  <si>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</si>
  <si>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</si>
  <si>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</si>
  <si>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</si>
  <si>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</si>
  <si>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</si>
  <si>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</si>
  <si>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</si>
  <si>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</si>
  <si>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</si>
  <si>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</si>
  <si>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</si>
  <si>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</si>
  <si>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</si>
  <si>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</si>
  <si>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</si>
  <si>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</si>
  <si>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https://www.mhlw.go.jp/stf/seisakunitsuite/bunya/0000121431_00291.html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</si>
  <si>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</si>
  <si>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</si>
  <si>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</si>
  <si>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</si>
  <si>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</si>
  <si>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</si>
  <si>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</si>
  <si>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</si>
  <si>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</si>
  <si>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</si>
  <si>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</si>
  <si>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</si>
  <si>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</si>
  <si>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</si>
  <si>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</si>
  <si>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</si>
  <si>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</si>
  <si>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</si>
  <si>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</si>
  <si>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</si>
  <si>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</si>
  <si>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（８月２５日公表時点）</t>
    <rPh sb="2" eb="3">
      <t>ゲツ</t>
    </rPh>
    <rPh sb="5" eb="6">
      <t>ニチ</t>
    </rPh>
    <rPh sb="6" eb="8">
      <t>コウヒョウ</t>
    </rPh>
    <rPh sb="8" eb="10">
      <t>ジテン</t>
    </rPh>
    <phoneticPr fontId="1"/>
  </si>
  <si>
    <t>(水)</t>
  </si>
  <si>
    <r>
      <rPr>
        <b/>
        <sz val="6"/>
        <rFont val="Meiryo UI"/>
        <family val="3"/>
      </rPr>
      <t>陽性者数</t>
    </r>
  </si>
  <si>
    <r>
      <rPr>
        <b/>
        <sz val="6"/>
        <rFont val="Meiryo UI"/>
        <family val="3"/>
      </rPr>
      <t>PCR検査実施人数※1</t>
    </r>
  </si>
  <si>
    <r>
      <rPr>
        <b/>
        <sz val="6"/>
        <rFont val="Meiryo UI"/>
        <family val="3"/>
      </rPr>
      <t>入院治療等を</t>
    </r>
  </si>
  <si>
    <r>
      <rPr>
        <b/>
        <sz val="6"/>
        <rFont val="Meiryo UI"/>
        <family val="3"/>
      </rPr>
      <t xml:space="preserve">退院又は療養解除となった者の数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</si>
  <si>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死亡（累積）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</si>
  <si>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 xml:space="preserve">要する者
</t>
    </r>
    <r>
      <rPr>
        <b/>
        <sz val="6"/>
        <rFont val="Meiryo UI"/>
        <family val="3"/>
      </rPr>
      <t>（人）</t>
    </r>
  </si>
  <si>
    <r>
      <rPr>
        <b/>
        <sz val="6"/>
        <rFont val="Meiryo UI"/>
        <family val="3"/>
      </rPr>
      <t>うち重症※6</t>
    </r>
  </si>
  <si>
    <r>
      <rPr>
        <sz val="6"/>
        <rFont val="Meiryo UI"/>
        <family val="3"/>
      </rPr>
      <t>-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</si>
</sst>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6"/>
      <name val="Meiryo UI"/>
      <family val="3"/>
      <charset val="128"/>
    </font>
    <font>
      <b/>
      <sz val="6"/>
      <name val="Meiryo UI"/>
      <family val="3"/>
    </font>
    <font>
      <sz val="6"/>
      <color rgb="FF000000"/>
      <name val="Meiryo UI"/>
      <family val="2"/>
    </font>
    <font>
      <sz val="6"/>
      <name val="Meiryo UI"/>
      <family val="3"/>
      <charset val="128"/>
    </font>
    <font>
      <sz val="6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5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7" xfId="0" applyBorder="1" applyAlignment="1">
      <alignment horizontal="left" vertical="top" wrapText="1" indent="1"/>
    </xf>
    <xf numFmtId="0" fontId="25" fillId="0" borderId="1" xfId="0" applyFont="1" applyBorder="1" applyAlignment="1">
      <alignment horizontal="right" vertical="top" wrapText="1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0" fontId="28" fillId="0" borderId="1" xfId="0" applyFont="1" applyBorder="1" applyAlignment="1">
      <alignment horizontal="right"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25" fillId="0" borderId="6" xfId="0" applyFont="1" applyBorder="1" applyAlignment="1">
      <alignment horizontal="left" vertical="center" wrapText="1" indent="1"/>
    </xf>
    <xf numFmtId="0" fontId="25" fillId="0" borderId="7" xfId="0" applyFont="1" applyBorder="1" applyAlignment="1">
      <alignment horizontal="left" vertical="center" wrapText="1" indent="1"/>
    </xf>
    <xf numFmtId="0" fontId="25" fillId="0" borderId="6" xfId="0" applyFont="1" applyBorder="1" applyAlignment="1">
      <alignment horizontal="left" vertical="top" wrapText="1"/>
    </xf>
    <xf numFmtId="0" fontId="25" fillId="0" borderId="7" xfId="0" applyFont="1" applyBorder="1" applyAlignment="1">
      <alignment horizontal="left" vertical="top" wrapTex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5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82550</xdr:rowOff>
        </xdr:from>
        <xdr:to>
          <xdr:col>12</xdr:col>
          <xdr:colOff>482600</xdr:colOff>
          <xdr:row>8</xdr:row>
          <xdr:rowOff>165100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501650</xdr:colOff>
          <xdr:row>2</xdr:row>
          <xdr:rowOff>25400</xdr:rowOff>
        </xdr:from>
        <xdr:to>
          <xdr:col>2</xdr:col>
          <xdr:colOff>139700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91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679"/>
  <sheetViews>
    <sheetView workbookViewId="0">
      <pane ySplit="1" topLeftCell="A1250" activePane="bottomLeft" state="frozen"/>
      <selection activeCell="C24915" sqref="C24915"/>
      <selection pane="bottomLeft" activeCell="C24915" sqref="C24915"/>
    </sheetView>
  </sheetViews>
  <sheetFormatPr defaultRowHeight="18" x14ac:dyDescent="0.55000000000000004"/>
  <cols>
    <col min="1" max="1" width="11.08203125" style="33" bestFit="1" customWidth="1"/>
  </cols>
  <sheetData>
    <row r="1" spans="1:16" x14ac:dyDescent="0.55000000000000004">
      <c r="A1" s="8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3" t="s">
        <v>284</v>
      </c>
      <c r="P1" s="43" t="s">
        <v>285</v>
      </c>
    </row>
    <row r="2" spans="1:16" x14ac:dyDescent="0.55000000000000004">
      <c r="A2" s="8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8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8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8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8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8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8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8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8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8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8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8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8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8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8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8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8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8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8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8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8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8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8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8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8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8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8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8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8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8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8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8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8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8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8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8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8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8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8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8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8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8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8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8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8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8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8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8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8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8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8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8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8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8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8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8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8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8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8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8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8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8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8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8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8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8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8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8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8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8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8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8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8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8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8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8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8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8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8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8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8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8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8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8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8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8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8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8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8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8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8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8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8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8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8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8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8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8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8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8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8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8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8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8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8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8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8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8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8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8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8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8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8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8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8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8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8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8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8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8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8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8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8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8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8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8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8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8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8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8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8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8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8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8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8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8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8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8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8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8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8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8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8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8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8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8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8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8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8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8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8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8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8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8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8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8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8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8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8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8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8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8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8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8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8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8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8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8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8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8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8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8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8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8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8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8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8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8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8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8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8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8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8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8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8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8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8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8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8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8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8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8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8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8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8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8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8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8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8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8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8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8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8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8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8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8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8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8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8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8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8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8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8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8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8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8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8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8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8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8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8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8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8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8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8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8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8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8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8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8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8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8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8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8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8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8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8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8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8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8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8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8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8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8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8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8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8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8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8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8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8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8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8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8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8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8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8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8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8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8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8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8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8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8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8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8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8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8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8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8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8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8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8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8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8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8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8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8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8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8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8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8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8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8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8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8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8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8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8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8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8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8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8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8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8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8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8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8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8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8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8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8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8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8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8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8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8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8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8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8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8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8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8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8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8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8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8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8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8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8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8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8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8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8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8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8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8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8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8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8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8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8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8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8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8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8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8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8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8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8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8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8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8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8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8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8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8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8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8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8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8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8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8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8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8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8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8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8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8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8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8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8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8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8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8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8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8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8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8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8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8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8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8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8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8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8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8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8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8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8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8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8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8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8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8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8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8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8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8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8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8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8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8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8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8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8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8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8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8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8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8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8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8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8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8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8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8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8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8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8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8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8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8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8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8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8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8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8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8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8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8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8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8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8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8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8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8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8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8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8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8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8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8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8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8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8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8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8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8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8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8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8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8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8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8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8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8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8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8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8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8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8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8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8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8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8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8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8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8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8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8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8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8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8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8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8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8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8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8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8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8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8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8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8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8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8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8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8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8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8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8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8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8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8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8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8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8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8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8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8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8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8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8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8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8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8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8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8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8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8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8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8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8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8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8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8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8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8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8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8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8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8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8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8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8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8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8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8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8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8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8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8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8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8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8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8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8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8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8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8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8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8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8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8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8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8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8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8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8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8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8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8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8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8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8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8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8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8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8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8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8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8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8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8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8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8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8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8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8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8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8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8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8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8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8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8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8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8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8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8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8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8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8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8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8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8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8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8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8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8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8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8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8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8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8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8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8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8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8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8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8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8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8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8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8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8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8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8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8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8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8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8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8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8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8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8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8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8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8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8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8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8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8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8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8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8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8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8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8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8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8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8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8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8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8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8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8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8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8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8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8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8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8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8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8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8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8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8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8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8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8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8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8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8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8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8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8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8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8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8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8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8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8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8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8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8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8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8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8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8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8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8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8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8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8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8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8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8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8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8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8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8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8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8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8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8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8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8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8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8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8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8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8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8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8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8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8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8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8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8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8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8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8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8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8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8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8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8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8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8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8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8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8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8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8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8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8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8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8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8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8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8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8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8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8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8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8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8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8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8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8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8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8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8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8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8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8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8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8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8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8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8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8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8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8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8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8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8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8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8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8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8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8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8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8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8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8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8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8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8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8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8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8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8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8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8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8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8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8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8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8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8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8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8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8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8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8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8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8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8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8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8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8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8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8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8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8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8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8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8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8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8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8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8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8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8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8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8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8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8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8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8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8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8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8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8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8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8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8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8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8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8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8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8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8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8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8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8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8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8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8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8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8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8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8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8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8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8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8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8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8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8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8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8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8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8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8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8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8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8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8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8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8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8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8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8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8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8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8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8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8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8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8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8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8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8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8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8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8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8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8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8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8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8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8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8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8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8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8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8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8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8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8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8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8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8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8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8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8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8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8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8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8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8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8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8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8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8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8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8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8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8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8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8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8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8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8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8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8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8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8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8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8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8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8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8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8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8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8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8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8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8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8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8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8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8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8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8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8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8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8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8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8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8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8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8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8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8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8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8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8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8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8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8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8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8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8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8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8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8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8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8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8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8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8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8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8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33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33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33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33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33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33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33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33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33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33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33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33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33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33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33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33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33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33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33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33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33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33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33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33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33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33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33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33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33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33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33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33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33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33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33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33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33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33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33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33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33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33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33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33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33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33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33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33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33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33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33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33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33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33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33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33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33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33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33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33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33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33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33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33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33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33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33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33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33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33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33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33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33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33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33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33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33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33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33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33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33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33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33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33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33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33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33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33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33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33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33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33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33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33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33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33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33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33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33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33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33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33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33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33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33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33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33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33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33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33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33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33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33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33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33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33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33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33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33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33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33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33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33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33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33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33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33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33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33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33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33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33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33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33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33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33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33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33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33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33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33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33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33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33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33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33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33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33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33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33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33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33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33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33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33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33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33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2">
        <v>125</v>
      </c>
      <c r="P1095" s="42">
        <v>0</v>
      </c>
    </row>
    <row r="1096" spans="1:16" x14ac:dyDescent="0.55000000000000004">
      <c r="A1096" s="33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2">
        <v>0</v>
      </c>
      <c r="P1096" s="42">
        <v>0</v>
      </c>
    </row>
    <row r="1097" spans="1:16" x14ac:dyDescent="0.55000000000000004">
      <c r="A1097" s="33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2">
        <v>0</v>
      </c>
      <c r="P1097" s="42">
        <v>0</v>
      </c>
    </row>
    <row r="1098" spans="1:16" x14ac:dyDescent="0.55000000000000004">
      <c r="A1098" s="33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33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33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33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33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33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33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33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33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33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33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33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33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33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33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33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33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33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33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33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33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33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33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33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33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33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33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33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33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33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33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33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33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33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33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33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33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33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33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33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33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33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33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33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33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33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33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33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33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33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33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33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33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33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33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33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33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33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33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33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33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33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33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33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33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33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33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33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33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33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33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33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33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33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33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33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33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33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33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33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33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33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33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33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33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33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33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33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33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33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33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33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33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33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33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33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33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33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33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33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33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33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33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33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33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33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33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33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33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33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33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33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33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33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33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33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33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33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33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33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33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33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33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33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33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33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33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33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33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33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33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33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33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33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33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33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33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33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33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33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33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33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33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33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33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33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33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33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33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33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33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33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33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33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33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33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33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33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33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33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31790</v>
      </c>
      <c r="P1257" s="27">
        <v>70086</v>
      </c>
    </row>
    <row r="1258" spans="1:16" x14ac:dyDescent="0.55000000000000004">
      <c r="A1258" s="33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33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33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18136</v>
      </c>
      <c r="P1260" s="27">
        <v>40090</v>
      </c>
    </row>
    <row r="1261" spans="1:16" x14ac:dyDescent="0.55000000000000004">
      <c r="A1261" s="33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33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33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14955</v>
      </c>
      <c r="P1263" s="27">
        <v>41427</v>
      </c>
    </row>
    <row r="1264" spans="1:16" x14ac:dyDescent="0.55000000000000004">
      <c r="A1264" s="33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33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33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25911</v>
      </c>
      <c r="P1266" s="27">
        <v>35983</v>
      </c>
    </row>
    <row r="1267" spans="1:16" x14ac:dyDescent="0.55000000000000004">
      <c r="A1267" s="33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33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33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40794</v>
      </c>
      <c r="P1269" s="27">
        <v>39991</v>
      </c>
    </row>
    <row r="1270" spans="1:16" x14ac:dyDescent="0.55000000000000004">
      <c r="A1270" s="33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33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33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8089</v>
      </c>
      <c r="P1272" s="27">
        <v>0</v>
      </c>
    </row>
    <row r="1273" spans="1:16" x14ac:dyDescent="0.55000000000000004">
      <c r="A1273" s="33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33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33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9421</v>
      </c>
      <c r="P1275" s="27">
        <v>0</v>
      </c>
    </row>
    <row r="1276" spans="1:16" x14ac:dyDescent="0.55000000000000004">
      <c r="A1276" s="33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33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33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100602</v>
      </c>
      <c r="P1278" s="27">
        <v>54307</v>
      </c>
    </row>
    <row r="1279" spans="1:16" x14ac:dyDescent="0.55000000000000004">
      <c r="A1279" s="33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33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33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153122</v>
      </c>
      <c r="P1281" s="27">
        <v>27797</v>
      </c>
    </row>
    <row r="1282" spans="1:16" x14ac:dyDescent="0.55000000000000004">
      <c r="A1282" s="33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33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33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191057</v>
      </c>
      <c r="P1284" s="27">
        <v>26696</v>
      </c>
    </row>
    <row r="1285" spans="1:16" x14ac:dyDescent="0.55000000000000004">
      <c r="A1285" s="33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33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33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190455</v>
      </c>
      <c r="P1287" s="27">
        <v>21855</v>
      </c>
    </row>
    <row r="1288" spans="1:16" x14ac:dyDescent="0.55000000000000004">
      <c r="A1288" s="33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33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33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206275</v>
      </c>
      <c r="P1290" s="27">
        <v>29683</v>
      </c>
    </row>
    <row r="1291" spans="1:16" x14ac:dyDescent="0.55000000000000004">
      <c r="A1291" s="33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33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33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36843</v>
      </c>
      <c r="P1293" s="27">
        <v>0</v>
      </c>
    </row>
    <row r="1294" spans="1:16" x14ac:dyDescent="0.55000000000000004">
      <c r="A1294" s="33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33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33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24417</v>
      </c>
      <c r="P1296" s="27">
        <v>0</v>
      </c>
    </row>
    <row r="1297" spans="1:16" x14ac:dyDescent="0.55000000000000004">
      <c r="A1297" s="33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33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33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286424</v>
      </c>
      <c r="P1299" s="27">
        <v>41651</v>
      </c>
    </row>
    <row r="1300" spans="1:16" x14ac:dyDescent="0.55000000000000004">
      <c r="A1300" s="33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33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33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255844</v>
      </c>
      <c r="P1302" s="27">
        <v>31105</v>
      </c>
    </row>
    <row r="1303" spans="1:16" x14ac:dyDescent="0.55000000000000004">
      <c r="A1303" s="33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33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33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284096</v>
      </c>
      <c r="P1305" s="27">
        <v>44268</v>
      </c>
    </row>
    <row r="1306" spans="1:16" x14ac:dyDescent="0.55000000000000004">
      <c r="A1306" s="33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33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33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19882</v>
      </c>
      <c r="P1308" s="27">
        <v>0</v>
      </c>
    </row>
    <row r="1309" spans="1:16" x14ac:dyDescent="0.55000000000000004">
      <c r="A1309" s="33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33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33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296657</v>
      </c>
      <c r="P1311" s="27">
        <v>47240</v>
      </c>
    </row>
    <row r="1312" spans="1:16" x14ac:dyDescent="0.55000000000000004">
      <c r="A1312" s="33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33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33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39435</v>
      </c>
      <c r="P1314" s="27">
        <v>0</v>
      </c>
    </row>
    <row r="1315" spans="1:16" x14ac:dyDescent="0.55000000000000004">
      <c r="A1315" s="33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33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33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25532</v>
      </c>
      <c r="P1317" s="27">
        <v>0</v>
      </c>
    </row>
    <row r="1318" spans="1:16" x14ac:dyDescent="0.55000000000000004">
      <c r="A1318" s="33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33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33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7551</v>
      </c>
      <c r="P1320" s="27">
        <v>845</v>
      </c>
    </row>
    <row r="1321" spans="1:16" x14ac:dyDescent="0.55000000000000004">
      <c r="A1321" s="33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33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33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8459</v>
      </c>
      <c r="P1323" s="27">
        <v>755</v>
      </c>
    </row>
    <row r="1324" spans="1:16" x14ac:dyDescent="0.55000000000000004">
      <c r="A1324" s="33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33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33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9745</v>
      </c>
      <c r="P1326" s="27">
        <v>917</v>
      </c>
    </row>
    <row r="1327" spans="1:16" x14ac:dyDescent="0.55000000000000004">
      <c r="A1327" s="33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33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33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316140</v>
      </c>
      <c r="P1329" s="27">
        <v>71447</v>
      </c>
    </row>
    <row r="1330" spans="1:16" x14ac:dyDescent="0.55000000000000004">
      <c r="A1330" s="33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33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33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146383</v>
      </c>
      <c r="P1332" s="27">
        <v>53918</v>
      </c>
    </row>
    <row r="1333" spans="1:16" x14ac:dyDescent="0.55000000000000004">
      <c r="A1333" s="33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33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33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61436</v>
      </c>
      <c r="P1335" s="27">
        <v>7507</v>
      </c>
    </row>
    <row r="1336" spans="1:16" x14ac:dyDescent="0.55000000000000004">
      <c r="A1336" s="33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33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33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73759</v>
      </c>
      <c r="P1338" s="27">
        <v>8253</v>
      </c>
    </row>
    <row r="1339" spans="1:16" x14ac:dyDescent="0.55000000000000004">
      <c r="A1339" s="33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33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33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260544</v>
      </c>
      <c r="P1341" s="27">
        <v>97785</v>
      </c>
    </row>
    <row r="1342" spans="1:16" x14ac:dyDescent="0.55000000000000004">
      <c r="A1342" s="33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33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33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221052</v>
      </c>
      <c r="P1344" s="27">
        <v>123434</v>
      </c>
    </row>
    <row r="1345" spans="1:16" x14ac:dyDescent="0.55000000000000004">
      <c r="A1345" s="33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33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33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244241</v>
      </c>
      <c r="P1347" s="27">
        <v>152184</v>
      </c>
    </row>
    <row r="1348" spans="1:16" x14ac:dyDescent="0.55000000000000004">
      <c r="A1348" s="33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33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33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250727</v>
      </c>
      <c r="P1350" s="27">
        <v>177786</v>
      </c>
    </row>
    <row r="1351" spans="1:16" x14ac:dyDescent="0.55000000000000004">
      <c r="A1351" s="33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33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33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235138</v>
      </c>
      <c r="P1353" s="27">
        <v>191073</v>
      </c>
    </row>
    <row r="1354" spans="1:16" x14ac:dyDescent="0.55000000000000004">
      <c r="A1354" s="33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33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33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137092</v>
      </c>
      <c r="P1356" s="27">
        <v>32559</v>
      </c>
    </row>
    <row r="1357" spans="1:16" x14ac:dyDescent="0.55000000000000004">
      <c r="A1357" s="33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33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33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186291</v>
      </c>
      <c r="P1359" s="27">
        <v>21476</v>
      </c>
    </row>
    <row r="1360" spans="1:16" x14ac:dyDescent="0.55000000000000004">
      <c r="A1360" s="33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33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33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344052</v>
      </c>
      <c r="P1362" s="27">
        <v>268912</v>
      </c>
    </row>
    <row r="1363" spans="1:16" x14ac:dyDescent="0.55000000000000004">
      <c r="A1363" s="33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33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33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347740</v>
      </c>
      <c r="P1365" s="27">
        <v>222810</v>
      </c>
    </row>
    <row r="1366" spans="1:16" x14ac:dyDescent="0.55000000000000004">
      <c r="A1366" s="33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33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33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395489</v>
      </c>
      <c r="P1368" s="27">
        <v>250548</v>
      </c>
    </row>
    <row r="1369" spans="1:16" x14ac:dyDescent="0.55000000000000004">
      <c r="A1369" s="33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33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33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402156</v>
      </c>
      <c r="P1371" s="27">
        <v>135297</v>
      </c>
    </row>
    <row r="1372" spans="1:16" x14ac:dyDescent="0.55000000000000004">
      <c r="A1372" s="33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33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33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378761</v>
      </c>
      <c r="P1374" s="27">
        <v>208174</v>
      </c>
    </row>
    <row r="1375" spans="1:16" x14ac:dyDescent="0.55000000000000004">
      <c r="A1375" s="33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33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33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284207</v>
      </c>
      <c r="P1377" s="27">
        <v>41549</v>
      </c>
    </row>
    <row r="1378" spans="1:16" x14ac:dyDescent="0.55000000000000004">
      <c r="A1378" s="33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33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33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325495</v>
      </c>
      <c r="P1380" s="27">
        <v>25029</v>
      </c>
    </row>
    <row r="1381" spans="1:16" x14ac:dyDescent="0.55000000000000004">
      <c r="A1381" s="33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33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33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583238</v>
      </c>
      <c r="P1383" s="27">
        <v>204187</v>
      </c>
    </row>
    <row r="1384" spans="1:16" x14ac:dyDescent="0.55000000000000004">
      <c r="A1384" s="33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33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33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603307</v>
      </c>
      <c r="P1386" s="27">
        <v>63068</v>
      </c>
    </row>
    <row r="1387" spans="1:16" x14ac:dyDescent="0.55000000000000004">
      <c r="A1387" s="33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33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33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665519</v>
      </c>
      <c r="P1389" s="27">
        <v>61315</v>
      </c>
    </row>
    <row r="1390" spans="1:16" x14ac:dyDescent="0.55000000000000004">
      <c r="A1390" s="33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33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33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636433</v>
      </c>
      <c r="P1392" s="27">
        <v>105585</v>
      </c>
    </row>
    <row r="1393" spans="1:16" x14ac:dyDescent="0.55000000000000004">
      <c r="A1393" s="33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33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33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615359</v>
      </c>
      <c r="P1395" s="27">
        <v>122688</v>
      </c>
    </row>
    <row r="1396" spans="1:16" x14ac:dyDescent="0.55000000000000004">
      <c r="A1396" s="33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33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33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472406</v>
      </c>
      <c r="P1398" s="27">
        <v>58414</v>
      </c>
    </row>
    <row r="1399" spans="1:16" x14ac:dyDescent="0.55000000000000004">
      <c r="A1399" s="33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33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33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461554</v>
      </c>
      <c r="P1401" s="27">
        <v>65134</v>
      </c>
    </row>
    <row r="1402" spans="1:16" x14ac:dyDescent="0.55000000000000004">
      <c r="A1402" s="33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33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33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664672</v>
      </c>
      <c r="P1404" s="27">
        <v>235894</v>
      </c>
    </row>
    <row r="1405" spans="1:16" x14ac:dyDescent="0.55000000000000004">
      <c r="A1405" s="33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33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33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706679</v>
      </c>
      <c r="P1407" s="27">
        <v>204548</v>
      </c>
    </row>
    <row r="1408" spans="1:16" x14ac:dyDescent="0.55000000000000004">
      <c r="A1408" s="33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33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33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731944</v>
      </c>
      <c r="P1410" s="27">
        <v>226279</v>
      </c>
    </row>
    <row r="1411" spans="1:16" x14ac:dyDescent="0.55000000000000004">
      <c r="A1411" s="33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33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33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723969</v>
      </c>
      <c r="P1413" s="27">
        <v>220163</v>
      </c>
    </row>
    <row r="1414" spans="1:16" x14ac:dyDescent="0.55000000000000004">
      <c r="A1414" s="33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33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33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710634</v>
      </c>
      <c r="P1416" s="27">
        <v>212141</v>
      </c>
    </row>
    <row r="1417" spans="1:16" x14ac:dyDescent="0.55000000000000004">
      <c r="A1417" s="33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33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33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612708</v>
      </c>
      <c r="P1419" s="27">
        <v>124782</v>
      </c>
    </row>
    <row r="1420" spans="1:16" x14ac:dyDescent="0.55000000000000004">
      <c r="A1420" s="33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33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33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560690</v>
      </c>
      <c r="P1422" s="27">
        <v>178097</v>
      </c>
    </row>
    <row r="1423" spans="1:16" x14ac:dyDescent="0.55000000000000004">
      <c r="A1423" s="33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33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33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764829</v>
      </c>
      <c r="P1425" s="27">
        <v>319034</v>
      </c>
    </row>
    <row r="1426" spans="1:16" x14ac:dyDescent="0.55000000000000004">
      <c r="A1426" s="33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33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33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786917</v>
      </c>
      <c r="P1428" s="27">
        <v>316309</v>
      </c>
    </row>
    <row r="1429" spans="1:16" x14ac:dyDescent="0.55000000000000004">
      <c r="A1429" s="33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33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33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765950</v>
      </c>
      <c r="P1431" s="27">
        <v>379172</v>
      </c>
    </row>
    <row r="1432" spans="1:16" x14ac:dyDescent="0.55000000000000004">
      <c r="A1432" s="33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33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33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737494</v>
      </c>
      <c r="P1434" s="27">
        <v>378624</v>
      </c>
    </row>
    <row r="1435" spans="1:16" x14ac:dyDescent="0.55000000000000004">
      <c r="A1435" s="33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33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33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745317</v>
      </c>
      <c r="P1437" s="27">
        <v>352142</v>
      </c>
    </row>
    <row r="1438" spans="1:16" x14ac:dyDescent="0.55000000000000004">
      <c r="A1438" s="33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33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33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652378</v>
      </c>
      <c r="P1440" s="27">
        <v>271375</v>
      </c>
    </row>
    <row r="1441" spans="1:16" x14ac:dyDescent="0.55000000000000004">
      <c r="A1441" s="33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33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33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596622</v>
      </c>
      <c r="P1443" s="27">
        <v>314909</v>
      </c>
    </row>
    <row r="1444" spans="1:16" x14ac:dyDescent="0.55000000000000004">
      <c r="A1444" s="33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33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33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686173</v>
      </c>
      <c r="P1446" s="27">
        <v>532362</v>
      </c>
    </row>
    <row r="1447" spans="1:16" x14ac:dyDescent="0.55000000000000004">
      <c r="A1447" s="33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33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33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684973</v>
      </c>
      <c r="P1449" s="27">
        <v>545615</v>
      </c>
    </row>
    <row r="1450" spans="1:16" x14ac:dyDescent="0.55000000000000004">
      <c r="A1450" s="33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33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33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668348</v>
      </c>
      <c r="P1452" s="27">
        <v>597046</v>
      </c>
    </row>
    <row r="1453" spans="1:16" x14ac:dyDescent="0.55000000000000004">
      <c r="A1453" s="33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33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33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678986</v>
      </c>
      <c r="P1455" s="27">
        <v>590223</v>
      </c>
    </row>
    <row r="1456" spans="1:16" x14ac:dyDescent="0.55000000000000004">
      <c r="A1456" s="33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33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33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660653</v>
      </c>
      <c r="P1458" s="27">
        <v>562866</v>
      </c>
    </row>
    <row r="1459" spans="1:16" x14ac:dyDescent="0.55000000000000004">
      <c r="A1459" s="33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33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33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648622</v>
      </c>
      <c r="P1461" s="27">
        <v>436704</v>
      </c>
    </row>
    <row r="1462" spans="1:16" x14ac:dyDescent="0.55000000000000004">
      <c r="A1462" s="33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33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33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649686</v>
      </c>
      <c r="P1464" s="27">
        <v>435905</v>
      </c>
    </row>
    <row r="1465" spans="1:16" x14ac:dyDescent="0.55000000000000004">
      <c r="A1465" s="33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33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33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732955</v>
      </c>
      <c r="P1467" s="27">
        <v>618641</v>
      </c>
    </row>
    <row r="1468" spans="1:16" x14ac:dyDescent="0.55000000000000004">
      <c r="A1468" s="33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33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33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730161</v>
      </c>
      <c r="P1470" s="27">
        <v>645438</v>
      </c>
    </row>
    <row r="1471" spans="1:16" x14ac:dyDescent="0.55000000000000004">
      <c r="A1471" s="33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33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33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742654</v>
      </c>
      <c r="P1473" s="27">
        <v>676567</v>
      </c>
    </row>
    <row r="1474" spans="1:16" x14ac:dyDescent="0.55000000000000004">
      <c r="A1474" s="33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33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33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720031</v>
      </c>
      <c r="P1476" s="27">
        <v>683482</v>
      </c>
    </row>
    <row r="1477" spans="1:16" x14ac:dyDescent="0.55000000000000004">
      <c r="A1477" s="33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33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33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711330</v>
      </c>
      <c r="P1479" s="27">
        <v>685595</v>
      </c>
    </row>
    <row r="1480" spans="1:16" x14ac:dyDescent="0.55000000000000004">
      <c r="A1480" s="33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33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33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707541</v>
      </c>
      <c r="P1482" s="27">
        <v>579362</v>
      </c>
    </row>
    <row r="1483" spans="1:16" x14ac:dyDescent="0.55000000000000004">
      <c r="A1483" s="33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33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33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741145</v>
      </c>
      <c r="P1485" s="27">
        <v>533400</v>
      </c>
    </row>
    <row r="1486" spans="1:16" x14ac:dyDescent="0.55000000000000004">
      <c r="A1486" s="33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33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33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7">
        <v>728673</v>
      </c>
      <c r="P1488" s="27">
        <v>695104</v>
      </c>
    </row>
    <row r="1489" spans="1:16" x14ac:dyDescent="0.55000000000000004">
      <c r="A1489" s="33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7">
        <v>0</v>
      </c>
      <c r="P1489" s="27">
        <v>0</v>
      </c>
    </row>
    <row r="1490" spans="1:16" x14ac:dyDescent="0.55000000000000004">
      <c r="A1490" s="33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7">
        <v>0</v>
      </c>
      <c r="P1490" s="27">
        <v>0</v>
      </c>
    </row>
    <row r="1491" spans="1:16" x14ac:dyDescent="0.55000000000000004">
      <c r="A1491" s="33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7">
        <v>729822</v>
      </c>
      <c r="P1491" s="27">
        <v>728144</v>
      </c>
    </row>
    <row r="1492" spans="1:16" x14ac:dyDescent="0.55000000000000004">
      <c r="A1492" s="33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7">
        <v>0</v>
      </c>
      <c r="P1492" s="27">
        <v>0</v>
      </c>
    </row>
    <row r="1493" spans="1:16" x14ac:dyDescent="0.55000000000000004">
      <c r="A1493" s="33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7">
        <v>0</v>
      </c>
      <c r="P1493" s="27">
        <v>0</v>
      </c>
    </row>
    <row r="1494" spans="1:16" x14ac:dyDescent="0.55000000000000004">
      <c r="A1494" s="33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7">
        <v>762973</v>
      </c>
      <c r="P1494" s="27">
        <v>715956</v>
      </c>
    </row>
    <row r="1495" spans="1:16" x14ac:dyDescent="0.55000000000000004">
      <c r="A1495" s="33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7">
        <v>0</v>
      </c>
      <c r="P1495" s="27">
        <v>0</v>
      </c>
    </row>
    <row r="1496" spans="1:16" x14ac:dyDescent="0.55000000000000004">
      <c r="A1496" s="33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7">
        <v>0</v>
      </c>
      <c r="P1496" s="27">
        <v>0</v>
      </c>
    </row>
    <row r="1497" spans="1:16" x14ac:dyDescent="0.55000000000000004">
      <c r="A1497" s="33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7">
        <v>571620</v>
      </c>
      <c r="P1497" s="27">
        <v>693838</v>
      </c>
    </row>
    <row r="1498" spans="1:16" x14ac:dyDescent="0.55000000000000004">
      <c r="A1498" s="33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7">
        <v>0</v>
      </c>
      <c r="P1498" s="27">
        <v>0</v>
      </c>
    </row>
    <row r="1499" spans="1:16" x14ac:dyDescent="0.55000000000000004">
      <c r="A1499" s="33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7">
        <v>0</v>
      </c>
      <c r="P1499" s="27">
        <v>0</v>
      </c>
    </row>
    <row r="1500" spans="1:16" x14ac:dyDescent="0.55000000000000004">
      <c r="A1500" s="33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7">
        <v>514960</v>
      </c>
      <c r="P1500" s="27">
        <v>703285</v>
      </c>
    </row>
    <row r="1501" spans="1:16" x14ac:dyDescent="0.55000000000000004">
      <c r="A1501" s="33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7">
        <v>0</v>
      </c>
      <c r="P1501" s="27">
        <v>0</v>
      </c>
    </row>
    <row r="1502" spans="1:16" x14ac:dyDescent="0.55000000000000004">
      <c r="A1502" s="33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7">
        <v>0</v>
      </c>
      <c r="P1502" s="27">
        <v>0</v>
      </c>
    </row>
    <row r="1503" spans="1:16" x14ac:dyDescent="0.55000000000000004">
      <c r="A1503" s="33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7">
        <v>795189</v>
      </c>
      <c r="P1503" s="27">
        <v>601251</v>
      </c>
    </row>
    <row r="1504" spans="1:16" x14ac:dyDescent="0.55000000000000004">
      <c r="A1504" s="33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7">
        <v>0</v>
      </c>
      <c r="P1504" s="27">
        <v>0</v>
      </c>
    </row>
    <row r="1505" spans="1:16" x14ac:dyDescent="0.55000000000000004">
      <c r="A1505" s="33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7">
        <v>0</v>
      </c>
      <c r="P1505" s="27">
        <v>0</v>
      </c>
    </row>
    <row r="1506" spans="1:16" x14ac:dyDescent="0.55000000000000004">
      <c r="A1506" s="33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7">
        <v>776485</v>
      </c>
      <c r="P1506" s="27">
        <v>536707</v>
      </c>
    </row>
    <row r="1507" spans="1:16" x14ac:dyDescent="0.55000000000000004">
      <c r="A1507" s="33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7">
        <v>0</v>
      </c>
      <c r="P1507" s="27">
        <v>0</v>
      </c>
    </row>
    <row r="1508" spans="1:16" x14ac:dyDescent="0.55000000000000004">
      <c r="A1508" s="33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7">
        <v>0</v>
      </c>
      <c r="P1508" s="27">
        <v>0</v>
      </c>
    </row>
    <row r="1509" spans="1:16" x14ac:dyDescent="0.55000000000000004">
      <c r="A1509" s="33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7">
        <v>881770</v>
      </c>
      <c r="P1509" s="27">
        <v>642047</v>
      </c>
    </row>
    <row r="1510" spans="1:16" x14ac:dyDescent="0.55000000000000004">
      <c r="A1510" s="33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7">
        <v>0</v>
      </c>
      <c r="P1510" s="27">
        <v>0</v>
      </c>
    </row>
    <row r="1511" spans="1:16" x14ac:dyDescent="0.55000000000000004">
      <c r="A1511" s="33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7">
        <v>0</v>
      </c>
      <c r="P1511" s="27">
        <v>0</v>
      </c>
    </row>
    <row r="1512" spans="1:16" x14ac:dyDescent="0.55000000000000004">
      <c r="A1512" s="33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7">
        <v>910886</v>
      </c>
      <c r="P1512" s="27">
        <v>655128</v>
      </c>
    </row>
    <row r="1513" spans="1:16" x14ac:dyDescent="0.55000000000000004">
      <c r="A1513" s="33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7">
        <v>0</v>
      </c>
      <c r="P1513" s="27">
        <v>0</v>
      </c>
    </row>
    <row r="1514" spans="1:16" x14ac:dyDescent="0.55000000000000004">
      <c r="A1514" s="33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7">
        <v>0</v>
      </c>
      <c r="P1514" s="27">
        <v>0</v>
      </c>
    </row>
    <row r="1515" spans="1:16" x14ac:dyDescent="0.55000000000000004">
      <c r="A1515" s="33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7">
        <v>930127</v>
      </c>
      <c r="P1515" s="27">
        <v>630482</v>
      </c>
    </row>
    <row r="1516" spans="1:16" x14ac:dyDescent="0.55000000000000004">
      <c r="A1516" s="33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7">
        <v>0</v>
      </c>
      <c r="P1516" s="27">
        <v>0</v>
      </c>
    </row>
    <row r="1517" spans="1:16" x14ac:dyDescent="0.55000000000000004">
      <c r="A1517" s="33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7">
        <v>0</v>
      </c>
      <c r="P1517" s="27">
        <v>0</v>
      </c>
    </row>
    <row r="1518" spans="1:16" x14ac:dyDescent="0.55000000000000004">
      <c r="A1518" s="33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7">
        <v>923834</v>
      </c>
      <c r="P1518" s="27">
        <v>627849</v>
      </c>
    </row>
    <row r="1519" spans="1:16" x14ac:dyDescent="0.55000000000000004">
      <c r="A1519" s="33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7">
        <v>0</v>
      </c>
      <c r="P1519" s="27">
        <v>0</v>
      </c>
    </row>
    <row r="1520" spans="1:16" x14ac:dyDescent="0.55000000000000004">
      <c r="A1520" s="33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7">
        <v>0</v>
      </c>
      <c r="P1520" s="27">
        <v>0</v>
      </c>
    </row>
    <row r="1521" spans="1:16" x14ac:dyDescent="0.55000000000000004">
      <c r="A1521" s="33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7">
        <v>921722</v>
      </c>
      <c r="P1521" s="27">
        <v>624480</v>
      </c>
    </row>
    <row r="1522" spans="1:16" x14ac:dyDescent="0.55000000000000004">
      <c r="A1522" s="33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7">
        <v>0</v>
      </c>
      <c r="P1522" s="27">
        <v>0</v>
      </c>
    </row>
    <row r="1523" spans="1:16" x14ac:dyDescent="0.55000000000000004">
      <c r="A1523" s="33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7">
        <v>0</v>
      </c>
      <c r="P1523" s="27">
        <v>0</v>
      </c>
    </row>
    <row r="1524" spans="1:16" x14ac:dyDescent="0.55000000000000004">
      <c r="A1524" s="33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7">
        <v>926249</v>
      </c>
      <c r="P1524" s="27">
        <v>604624</v>
      </c>
    </row>
    <row r="1525" spans="1:16" x14ac:dyDescent="0.55000000000000004">
      <c r="A1525" s="33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7">
        <v>0</v>
      </c>
      <c r="P1525" s="27">
        <v>0</v>
      </c>
    </row>
    <row r="1526" spans="1:16" x14ac:dyDescent="0.55000000000000004">
      <c r="A1526" s="33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7">
        <v>0</v>
      </c>
      <c r="P1526" s="27">
        <v>0</v>
      </c>
    </row>
    <row r="1527" spans="1:16" x14ac:dyDescent="0.55000000000000004">
      <c r="A1527" s="33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7">
        <v>688983</v>
      </c>
      <c r="P1527" s="27">
        <v>615280</v>
      </c>
    </row>
    <row r="1528" spans="1:16" x14ac:dyDescent="0.55000000000000004">
      <c r="A1528" s="33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7">
        <v>0</v>
      </c>
      <c r="P1528" s="27">
        <v>0</v>
      </c>
    </row>
    <row r="1529" spans="1:16" x14ac:dyDescent="0.55000000000000004">
      <c r="A1529" s="33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7">
        <v>0</v>
      </c>
      <c r="P1529" s="27">
        <v>0</v>
      </c>
    </row>
    <row r="1530" spans="1:16" x14ac:dyDescent="0.55000000000000004">
      <c r="A1530" s="33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7">
        <v>768194</v>
      </c>
      <c r="P1530" s="27">
        <v>667825</v>
      </c>
    </row>
    <row r="1531" spans="1:16" x14ac:dyDescent="0.55000000000000004">
      <c r="A1531" s="33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7">
        <v>0</v>
      </c>
      <c r="P1531" s="27">
        <v>0</v>
      </c>
    </row>
    <row r="1532" spans="1:16" x14ac:dyDescent="0.55000000000000004">
      <c r="A1532" s="33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7">
        <v>0</v>
      </c>
      <c r="P1532" s="27">
        <v>0</v>
      </c>
    </row>
    <row r="1533" spans="1:16" x14ac:dyDescent="0.55000000000000004">
      <c r="A1533" s="33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7">
        <v>793744</v>
      </c>
      <c r="P1533" s="27">
        <v>651460</v>
      </c>
    </row>
    <row r="1534" spans="1:16" x14ac:dyDescent="0.55000000000000004">
      <c r="A1534" s="33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7">
        <v>0</v>
      </c>
      <c r="P1534" s="27">
        <v>0</v>
      </c>
    </row>
    <row r="1535" spans="1:16" x14ac:dyDescent="0.55000000000000004">
      <c r="A1535" s="33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7">
        <v>0</v>
      </c>
      <c r="P1535" s="27">
        <v>0</v>
      </c>
    </row>
    <row r="1536" spans="1:16" x14ac:dyDescent="0.55000000000000004">
      <c r="A1536" s="33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7">
        <v>774803</v>
      </c>
      <c r="P1536" s="27">
        <v>657483</v>
      </c>
    </row>
    <row r="1537" spans="1:16" x14ac:dyDescent="0.55000000000000004">
      <c r="A1537" s="33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7">
        <v>0</v>
      </c>
      <c r="P1537" s="27">
        <v>0</v>
      </c>
    </row>
    <row r="1538" spans="1:16" x14ac:dyDescent="0.55000000000000004">
      <c r="A1538" s="33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7">
        <v>0</v>
      </c>
      <c r="P1538" s="27">
        <v>0</v>
      </c>
    </row>
    <row r="1539" spans="1:16" x14ac:dyDescent="0.55000000000000004">
      <c r="A1539" s="33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7">
        <v>754746</v>
      </c>
      <c r="P1539" s="27">
        <v>632178</v>
      </c>
    </row>
    <row r="1540" spans="1:16" x14ac:dyDescent="0.55000000000000004">
      <c r="A1540" s="33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7">
        <v>0</v>
      </c>
      <c r="P1540" s="27">
        <v>0</v>
      </c>
    </row>
    <row r="1541" spans="1:16" x14ac:dyDescent="0.55000000000000004">
      <c r="A1541" s="33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7">
        <v>0</v>
      </c>
      <c r="P1541" s="27">
        <v>0</v>
      </c>
    </row>
    <row r="1542" spans="1:16" x14ac:dyDescent="0.55000000000000004">
      <c r="A1542" s="33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7">
        <v>783224</v>
      </c>
      <c r="P1542" s="27">
        <v>622987</v>
      </c>
    </row>
    <row r="1543" spans="1:16" x14ac:dyDescent="0.55000000000000004">
      <c r="A1543" s="33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7">
        <v>0</v>
      </c>
      <c r="P1543" s="27">
        <v>0</v>
      </c>
    </row>
    <row r="1544" spans="1:16" x14ac:dyDescent="0.55000000000000004">
      <c r="A1544" s="33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7">
        <v>0</v>
      </c>
      <c r="P1544" s="27">
        <v>0</v>
      </c>
    </row>
    <row r="1545" spans="1:16" x14ac:dyDescent="0.55000000000000004">
      <c r="A1545" s="33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7">
        <v>745765</v>
      </c>
      <c r="P1545" s="27">
        <v>629957</v>
      </c>
    </row>
    <row r="1546" spans="1:16" x14ac:dyDescent="0.55000000000000004">
      <c r="A1546" s="33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7">
        <v>0</v>
      </c>
      <c r="P1546" s="27">
        <v>0</v>
      </c>
    </row>
    <row r="1547" spans="1:16" x14ac:dyDescent="0.55000000000000004">
      <c r="A1547" s="33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7">
        <v>0</v>
      </c>
      <c r="P1547" s="27">
        <v>0</v>
      </c>
    </row>
    <row r="1548" spans="1:16" x14ac:dyDescent="0.55000000000000004">
      <c r="A1548" s="33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7">
        <v>558238</v>
      </c>
      <c r="P1548" s="27">
        <v>648808</v>
      </c>
    </row>
    <row r="1549" spans="1:16" x14ac:dyDescent="0.55000000000000004">
      <c r="A1549" s="33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7">
        <v>0</v>
      </c>
      <c r="P1549" s="27">
        <v>0</v>
      </c>
    </row>
    <row r="1550" spans="1:16" x14ac:dyDescent="0.55000000000000004">
      <c r="A1550" s="33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7">
        <v>0</v>
      </c>
      <c r="P1550" s="27">
        <v>0</v>
      </c>
    </row>
    <row r="1551" spans="1:16" x14ac:dyDescent="0.55000000000000004">
      <c r="A1551" s="33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7">
        <v>451367</v>
      </c>
      <c r="P1551" s="27">
        <v>624359</v>
      </c>
    </row>
    <row r="1552" spans="1:16" x14ac:dyDescent="0.55000000000000004">
      <c r="A1552" s="33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7">
        <v>0</v>
      </c>
      <c r="P1552" s="27">
        <v>0</v>
      </c>
    </row>
    <row r="1553" spans="1:16" x14ac:dyDescent="0.55000000000000004">
      <c r="A1553" s="33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7">
        <v>0</v>
      </c>
      <c r="P1553" s="27">
        <v>0</v>
      </c>
    </row>
    <row r="1554" spans="1:16" x14ac:dyDescent="0.55000000000000004">
      <c r="A1554" s="33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7">
        <v>700914</v>
      </c>
      <c r="P1554" s="27">
        <v>636619</v>
      </c>
    </row>
    <row r="1555" spans="1:16" x14ac:dyDescent="0.55000000000000004">
      <c r="A1555" s="33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7">
        <v>0</v>
      </c>
      <c r="P1555" s="27">
        <v>0</v>
      </c>
    </row>
    <row r="1556" spans="1:16" x14ac:dyDescent="0.55000000000000004">
      <c r="A1556" s="33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7">
        <v>0</v>
      </c>
      <c r="P1556" s="27">
        <v>0</v>
      </c>
    </row>
    <row r="1557" spans="1:16" x14ac:dyDescent="0.55000000000000004">
      <c r="A1557" s="33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7">
        <v>635405</v>
      </c>
      <c r="P1557" s="27">
        <v>681616</v>
      </c>
    </row>
    <row r="1558" spans="1:16" x14ac:dyDescent="0.55000000000000004">
      <c r="A1558" s="33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7">
        <v>0</v>
      </c>
      <c r="P1558" s="27">
        <v>0</v>
      </c>
    </row>
    <row r="1559" spans="1:16" x14ac:dyDescent="0.55000000000000004">
      <c r="A1559" s="33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7">
        <v>0</v>
      </c>
      <c r="P1559" s="27">
        <v>0</v>
      </c>
    </row>
    <row r="1560" spans="1:16" x14ac:dyDescent="0.55000000000000004">
      <c r="A1560" s="33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7">
        <v>271582</v>
      </c>
      <c r="P1560" s="27">
        <v>270438</v>
      </c>
    </row>
    <row r="1561" spans="1:16" x14ac:dyDescent="0.55000000000000004">
      <c r="A1561" s="33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7">
        <v>0</v>
      </c>
      <c r="P1561" s="27">
        <v>0</v>
      </c>
    </row>
    <row r="1562" spans="1:16" x14ac:dyDescent="0.55000000000000004">
      <c r="A1562" s="33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7">
        <v>0</v>
      </c>
      <c r="P1562" s="27">
        <v>0</v>
      </c>
    </row>
    <row r="1563" spans="1:16" x14ac:dyDescent="0.55000000000000004">
      <c r="A1563" s="33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7">
        <v>209576</v>
      </c>
      <c r="P1563" s="27">
        <v>192233</v>
      </c>
    </row>
    <row r="1564" spans="1:16" x14ac:dyDescent="0.55000000000000004">
      <c r="A1564" s="33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7">
        <v>0</v>
      </c>
      <c r="P1564" s="27">
        <v>0</v>
      </c>
    </row>
    <row r="1565" spans="1:16" x14ac:dyDescent="0.55000000000000004">
      <c r="A1565" s="33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7">
        <v>0</v>
      </c>
      <c r="P1565" s="27">
        <v>0</v>
      </c>
    </row>
    <row r="1566" spans="1:16" x14ac:dyDescent="0.55000000000000004">
      <c r="A1566" s="33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7">
        <v>411748</v>
      </c>
      <c r="P1566" s="27">
        <v>723121</v>
      </c>
    </row>
    <row r="1567" spans="1:16" x14ac:dyDescent="0.55000000000000004">
      <c r="A1567" s="33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7">
        <v>0</v>
      </c>
      <c r="P1567" s="27">
        <v>0</v>
      </c>
    </row>
    <row r="1568" spans="1:16" x14ac:dyDescent="0.55000000000000004">
      <c r="A1568" s="33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7">
        <v>0</v>
      </c>
      <c r="P1568" s="27">
        <v>0</v>
      </c>
    </row>
    <row r="1569" spans="1:16" x14ac:dyDescent="0.55000000000000004">
      <c r="A1569" s="33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7">
        <v>374818</v>
      </c>
      <c r="P1569" s="27">
        <v>673654</v>
      </c>
    </row>
    <row r="1570" spans="1:16" x14ac:dyDescent="0.55000000000000004">
      <c r="A1570" s="33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7">
        <v>0</v>
      </c>
      <c r="P1570" s="27">
        <v>0</v>
      </c>
    </row>
    <row r="1571" spans="1:16" x14ac:dyDescent="0.55000000000000004">
      <c r="A1571" s="33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7">
        <v>0</v>
      </c>
      <c r="P1571" s="27">
        <v>0</v>
      </c>
    </row>
    <row r="1572" spans="1:16" x14ac:dyDescent="0.55000000000000004">
      <c r="A1572" s="33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7">
        <v>506170</v>
      </c>
      <c r="P1572" s="27">
        <v>759888</v>
      </c>
    </row>
    <row r="1573" spans="1:16" x14ac:dyDescent="0.55000000000000004">
      <c r="A1573" s="33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7">
        <v>0</v>
      </c>
      <c r="P1573" s="27">
        <v>0</v>
      </c>
    </row>
    <row r="1574" spans="1:16" x14ac:dyDescent="0.55000000000000004">
      <c r="A1574" s="33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7">
        <v>0</v>
      </c>
      <c r="P1574" s="27">
        <v>0</v>
      </c>
    </row>
    <row r="1575" spans="1:16" x14ac:dyDescent="0.55000000000000004">
      <c r="A1575" s="33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7">
        <v>548337</v>
      </c>
      <c r="P1575" s="27">
        <v>757618</v>
      </c>
    </row>
    <row r="1576" spans="1:16" x14ac:dyDescent="0.55000000000000004">
      <c r="A1576" s="33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7">
        <v>0</v>
      </c>
      <c r="P1576" s="27">
        <v>0</v>
      </c>
    </row>
    <row r="1577" spans="1:16" x14ac:dyDescent="0.55000000000000004">
      <c r="A1577" s="33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7">
        <v>0</v>
      </c>
      <c r="P1577" s="27">
        <v>0</v>
      </c>
    </row>
    <row r="1578" spans="1:16" x14ac:dyDescent="0.55000000000000004">
      <c r="A1578" s="33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7">
        <v>541198</v>
      </c>
      <c r="P1578" s="27">
        <v>764694</v>
      </c>
    </row>
    <row r="1579" spans="1:16" x14ac:dyDescent="0.55000000000000004">
      <c r="A1579" s="33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7">
        <v>0</v>
      </c>
      <c r="P1579" s="27">
        <v>0</v>
      </c>
    </row>
    <row r="1580" spans="1:16" x14ac:dyDescent="0.55000000000000004">
      <c r="A1580" s="33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7">
        <v>0</v>
      </c>
      <c r="P1580" s="27">
        <v>0</v>
      </c>
    </row>
    <row r="1581" spans="1:16" x14ac:dyDescent="0.55000000000000004">
      <c r="A1581" s="33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7">
        <v>536339</v>
      </c>
      <c r="P1581" s="27">
        <v>750275</v>
      </c>
    </row>
    <row r="1582" spans="1:16" x14ac:dyDescent="0.55000000000000004">
      <c r="A1582" s="33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7">
        <v>0</v>
      </c>
      <c r="P1582" s="27">
        <v>0</v>
      </c>
    </row>
    <row r="1583" spans="1:16" x14ac:dyDescent="0.55000000000000004">
      <c r="A1583" s="33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7">
        <v>0</v>
      </c>
      <c r="P1583" s="27">
        <v>0</v>
      </c>
    </row>
    <row r="1584" spans="1:16" x14ac:dyDescent="0.55000000000000004">
      <c r="A1584" s="33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7">
        <v>566320</v>
      </c>
      <c r="P1584" s="27">
        <v>755288</v>
      </c>
    </row>
    <row r="1585" spans="1:16" x14ac:dyDescent="0.55000000000000004">
      <c r="A1585" s="33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7">
        <v>0</v>
      </c>
      <c r="P1585" s="27">
        <v>0</v>
      </c>
    </row>
    <row r="1586" spans="1:16" x14ac:dyDescent="0.55000000000000004">
      <c r="A1586" s="33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7">
        <v>0</v>
      </c>
      <c r="P1586" s="27">
        <v>0</v>
      </c>
    </row>
    <row r="1587" spans="1:16" x14ac:dyDescent="0.55000000000000004">
      <c r="A1587" s="33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7">
        <v>588806</v>
      </c>
      <c r="P1587" s="27">
        <v>778937</v>
      </c>
    </row>
    <row r="1588" spans="1:16" x14ac:dyDescent="0.55000000000000004">
      <c r="A1588" s="33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7">
        <v>0</v>
      </c>
      <c r="P1588" s="27">
        <v>0</v>
      </c>
    </row>
    <row r="1589" spans="1:16" x14ac:dyDescent="0.55000000000000004">
      <c r="A1589" s="33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7">
        <v>0</v>
      </c>
      <c r="P1589" s="27">
        <v>0</v>
      </c>
    </row>
    <row r="1590" spans="1:16" x14ac:dyDescent="0.55000000000000004">
      <c r="A1590" s="33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7">
        <v>420753</v>
      </c>
      <c r="P1590" s="27">
        <v>1051876</v>
      </c>
    </row>
    <row r="1591" spans="1:16" x14ac:dyDescent="0.55000000000000004">
      <c r="A1591" s="33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7">
        <v>0</v>
      </c>
      <c r="P1591" s="27">
        <v>0</v>
      </c>
    </row>
    <row r="1592" spans="1:16" x14ac:dyDescent="0.55000000000000004">
      <c r="A1592" s="33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7">
        <v>0</v>
      </c>
      <c r="P1592" s="27">
        <v>0</v>
      </c>
    </row>
    <row r="1593" spans="1:16" x14ac:dyDescent="0.55000000000000004">
      <c r="A1593" s="33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7">
        <v>510216</v>
      </c>
      <c r="P1593" s="27">
        <v>544979</v>
      </c>
    </row>
    <row r="1594" spans="1:16" x14ac:dyDescent="0.55000000000000004">
      <c r="A1594" s="33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7">
        <v>0</v>
      </c>
      <c r="P1594" s="27">
        <v>0</v>
      </c>
    </row>
    <row r="1595" spans="1:16" x14ac:dyDescent="0.55000000000000004">
      <c r="A1595" s="33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7">
        <v>0</v>
      </c>
      <c r="P1595" s="27">
        <v>0</v>
      </c>
    </row>
    <row r="1596" spans="1:16" x14ac:dyDescent="0.55000000000000004">
      <c r="A1596" s="33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7">
        <v>528518</v>
      </c>
      <c r="P1596" s="27">
        <v>576511</v>
      </c>
    </row>
    <row r="1597" spans="1:16" x14ac:dyDescent="0.55000000000000004">
      <c r="A1597" s="33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7">
        <v>0</v>
      </c>
      <c r="P1597" s="27">
        <v>0</v>
      </c>
    </row>
    <row r="1598" spans="1:16" x14ac:dyDescent="0.55000000000000004">
      <c r="A1598" s="33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7">
        <v>0</v>
      </c>
      <c r="P1598" s="27">
        <v>0</v>
      </c>
    </row>
    <row r="1599" spans="1:16" x14ac:dyDescent="0.55000000000000004">
      <c r="A1599" s="33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7">
        <v>522823</v>
      </c>
      <c r="P1599" s="27">
        <v>572533</v>
      </c>
    </row>
    <row r="1600" spans="1:16" x14ac:dyDescent="0.55000000000000004">
      <c r="A1600" s="33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7">
        <v>0</v>
      </c>
      <c r="P1600" s="27">
        <v>0</v>
      </c>
    </row>
    <row r="1601" spans="1:16" x14ac:dyDescent="0.55000000000000004">
      <c r="A1601" s="33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7">
        <v>0</v>
      </c>
      <c r="P1601" s="27">
        <v>0</v>
      </c>
    </row>
    <row r="1602" spans="1:16" x14ac:dyDescent="0.55000000000000004">
      <c r="A1602" s="33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7">
        <v>515047</v>
      </c>
      <c r="P1602" s="27">
        <v>562040</v>
      </c>
    </row>
    <row r="1603" spans="1:16" x14ac:dyDescent="0.55000000000000004">
      <c r="A1603" s="33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7">
        <v>0</v>
      </c>
      <c r="P1603" s="27">
        <v>0</v>
      </c>
    </row>
    <row r="1604" spans="1:16" x14ac:dyDescent="0.55000000000000004">
      <c r="A1604" s="33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7">
        <v>0</v>
      </c>
      <c r="P1604" s="27">
        <v>0</v>
      </c>
    </row>
    <row r="1605" spans="1:16" x14ac:dyDescent="0.55000000000000004">
      <c r="A1605" s="33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7">
        <v>531003</v>
      </c>
      <c r="P1605" s="27">
        <v>590305</v>
      </c>
    </row>
    <row r="1606" spans="1:16" x14ac:dyDescent="0.55000000000000004">
      <c r="A1606" s="33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7">
        <v>0</v>
      </c>
      <c r="P1606" s="27">
        <v>0</v>
      </c>
    </row>
    <row r="1607" spans="1:16" x14ac:dyDescent="0.55000000000000004">
      <c r="A1607" s="33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7">
        <v>0</v>
      </c>
      <c r="P1607" s="27">
        <v>0</v>
      </c>
    </row>
    <row r="1608" spans="1:16" x14ac:dyDescent="0.55000000000000004">
      <c r="A1608" s="33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7">
        <v>663938</v>
      </c>
      <c r="P1608" s="27">
        <v>610606</v>
      </c>
    </row>
    <row r="1609" spans="1:16" x14ac:dyDescent="0.55000000000000004">
      <c r="A1609" s="33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7">
        <v>0</v>
      </c>
      <c r="P1609" s="27">
        <v>0</v>
      </c>
    </row>
    <row r="1610" spans="1:16" x14ac:dyDescent="0.55000000000000004">
      <c r="A1610" s="33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7">
        <v>0</v>
      </c>
      <c r="P1610" s="27">
        <v>0</v>
      </c>
    </row>
    <row r="1611" spans="1:16" x14ac:dyDescent="0.55000000000000004">
      <c r="A1611" s="33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7">
        <v>-3914746</v>
      </c>
      <c r="P1611" s="27">
        <v>-321276</v>
      </c>
    </row>
    <row r="1612" spans="1:16" x14ac:dyDescent="0.55000000000000004">
      <c r="A1612" s="33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7">
        <v>0</v>
      </c>
      <c r="P1612" s="27">
        <v>0</v>
      </c>
    </row>
    <row r="1613" spans="1:16" x14ac:dyDescent="0.55000000000000004">
      <c r="A1613" s="33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7">
        <v>0</v>
      </c>
      <c r="P1613" s="27">
        <v>0</v>
      </c>
    </row>
    <row r="1614" spans="1:16" x14ac:dyDescent="0.55000000000000004">
      <c r="A1614" s="33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7">
        <v>157421</v>
      </c>
      <c r="P1614" s="27">
        <v>97403</v>
      </c>
    </row>
    <row r="1615" spans="1:16" x14ac:dyDescent="0.55000000000000004">
      <c r="A1615" s="33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7">
        <v>0</v>
      </c>
      <c r="P1615" s="27">
        <v>0</v>
      </c>
    </row>
    <row r="1616" spans="1:16" x14ac:dyDescent="0.55000000000000004">
      <c r="A1616" s="33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7">
        <v>0</v>
      </c>
      <c r="P1616" s="27">
        <v>0</v>
      </c>
    </row>
    <row r="1617" spans="1:16" x14ac:dyDescent="0.55000000000000004">
      <c r="A1617" s="33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7">
        <v>450519</v>
      </c>
      <c r="P1617" s="27">
        <v>549429</v>
      </c>
    </row>
    <row r="1618" spans="1:16" x14ac:dyDescent="0.55000000000000004">
      <c r="A1618" s="33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7">
        <v>0</v>
      </c>
      <c r="P1618" s="27">
        <v>0</v>
      </c>
    </row>
    <row r="1619" spans="1:16" x14ac:dyDescent="0.55000000000000004">
      <c r="A1619" s="33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7">
        <v>0</v>
      </c>
      <c r="P1619" s="27">
        <v>0</v>
      </c>
    </row>
    <row r="1620" spans="1:16" x14ac:dyDescent="0.55000000000000004">
      <c r="A1620" s="33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7">
        <v>463891</v>
      </c>
      <c r="P1620" s="27">
        <v>479186</v>
      </c>
    </row>
    <row r="1621" spans="1:16" x14ac:dyDescent="0.55000000000000004">
      <c r="A1621" s="33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7">
        <v>0</v>
      </c>
      <c r="P1621" s="27">
        <v>0</v>
      </c>
    </row>
    <row r="1622" spans="1:16" x14ac:dyDescent="0.55000000000000004">
      <c r="A1622" s="33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7">
        <v>0</v>
      </c>
      <c r="P1622" s="27">
        <v>0</v>
      </c>
    </row>
    <row r="1623" spans="1:16" x14ac:dyDescent="0.55000000000000004">
      <c r="A1623" s="33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7">
        <v>455824</v>
      </c>
      <c r="P1623" s="27">
        <v>218938</v>
      </c>
    </row>
    <row r="1624" spans="1:16" x14ac:dyDescent="0.55000000000000004">
      <c r="A1624" s="33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7">
        <v>0</v>
      </c>
      <c r="P1624" s="27">
        <v>0</v>
      </c>
    </row>
    <row r="1625" spans="1:16" x14ac:dyDescent="0.55000000000000004">
      <c r="A1625" s="33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7">
        <v>0</v>
      </c>
      <c r="P1625" s="27">
        <v>0</v>
      </c>
    </row>
    <row r="1626" spans="1:16" x14ac:dyDescent="0.55000000000000004">
      <c r="A1626" s="33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7">
        <v>317684</v>
      </c>
      <c r="P1626" s="27">
        <v>129800</v>
      </c>
    </row>
    <row r="1627" spans="1:16" x14ac:dyDescent="0.55000000000000004">
      <c r="A1627" s="33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7">
        <v>0</v>
      </c>
      <c r="P1627" s="27">
        <v>0</v>
      </c>
    </row>
    <row r="1628" spans="1:16" x14ac:dyDescent="0.55000000000000004">
      <c r="A1628" s="33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7">
        <v>0</v>
      </c>
      <c r="P1628" s="27">
        <v>0</v>
      </c>
    </row>
    <row r="1629" spans="1:16" x14ac:dyDescent="0.55000000000000004">
      <c r="A1629" s="33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7">
        <v>335285</v>
      </c>
      <c r="P1629" s="27">
        <v>243551</v>
      </c>
    </row>
    <row r="1630" spans="1:16" x14ac:dyDescent="0.55000000000000004">
      <c r="A1630" s="33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7">
        <v>0</v>
      </c>
      <c r="P1630" s="27">
        <v>0</v>
      </c>
    </row>
    <row r="1631" spans="1:16" x14ac:dyDescent="0.55000000000000004">
      <c r="A1631" s="33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7">
        <v>0</v>
      </c>
      <c r="P1631" s="27">
        <v>0</v>
      </c>
    </row>
    <row r="1632" spans="1:16" x14ac:dyDescent="0.55000000000000004">
      <c r="A1632" s="33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7">
        <v>-7112254</v>
      </c>
      <c r="P1632" s="27">
        <v>-2496859</v>
      </c>
    </row>
    <row r="1633" spans="1:16" x14ac:dyDescent="0.55000000000000004">
      <c r="A1633" s="33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7">
        <v>0</v>
      </c>
      <c r="P1633" s="27">
        <v>0</v>
      </c>
    </row>
    <row r="1634" spans="1:16" x14ac:dyDescent="0.55000000000000004">
      <c r="A1634" s="33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7">
        <v>0</v>
      </c>
      <c r="P1634" s="27">
        <v>0</v>
      </c>
    </row>
    <row r="1635" spans="1:16" x14ac:dyDescent="0.55000000000000004">
      <c r="A1635" s="33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7">
        <v>396450</v>
      </c>
      <c r="P1635" s="27">
        <v>337625</v>
      </c>
    </row>
    <row r="1636" spans="1:16" x14ac:dyDescent="0.55000000000000004">
      <c r="A1636" s="33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7">
        <v>0</v>
      </c>
      <c r="P1636" s="27">
        <v>0</v>
      </c>
    </row>
    <row r="1637" spans="1:16" x14ac:dyDescent="0.55000000000000004">
      <c r="A1637" s="33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7">
        <v>0</v>
      </c>
      <c r="P1637" s="27">
        <v>0</v>
      </c>
    </row>
    <row r="1638" spans="1:16" x14ac:dyDescent="0.55000000000000004">
      <c r="A1638" s="33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7">
        <v>495867</v>
      </c>
      <c r="P1638" s="27">
        <v>417013</v>
      </c>
    </row>
    <row r="1639" spans="1:16" x14ac:dyDescent="0.55000000000000004">
      <c r="A1639" s="33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7">
        <v>0</v>
      </c>
      <c r="P1639" s="27">
        <v>0</v>
      </c>
    </row>
    <row r="1640" spans="1:16" x14ac:dyDescent="0.55000000000000004">
      <c r="A1640" s="33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7">
        <v>0</v>
      </c>
      <c r="P1640" s="27">
        <v>0</v>
      </c>
    </row>
    <row r="1641" spans="1:16" x14ac:dyDescent="0.55000000000000004">
      <c r="A1641" s="33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7">
        <v>520490</v>
      </c>
      <c r="P1641" s="27">
        <v>406981</v>
      </c>
    </row>
    <row r="1642" spans="1:16" x14ac:dyDescent="0.55000000000000004">
      <c r="A1642" s="33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7">
        <v>0</v>
      </c>
      <c r="P1642" s="27">
        <v>0</v>
      </c>
    </row>
    <row r="1643" spans="1:16" x14ac:dyDescent="0.55000000000000004">
      <c r="A1643" s="33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7">
        <v>0</v>
      </c>
      <c r="P1643" s="27">
        <v>0</v>
      </c>
    </row>
    <row r="1644" spans="1:16" x14ac:dyDescent="0.55000000000000004">
      <c r="A1644" s="33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7">
        <v>515109</v>
      </c>
      <c r="P1644" s="27">
        <v>394114</v>
      </c>
    </row>
    <row r="1645" spans="1:16" x14ac:dyDescent="0.55000000000000004">
      <c r="A1645" s="33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7">
        <v>0</v>
      </c>
      <c r="P1645" s="27">
        <v>0</v>
      </c>
    </row>
    <row r="1646" spans="1:16" x14ac:dyDescent="0.55000000000000004">
      <c r="A1646" s="33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7">
        <v>0</v>
      </c>
      <c r="P1646" s="27">
        <v>0</v>
      </c>
    </row>
    <row r="1647" spans="1:16" x14ac:dyDescent="0.55000000000000004">
      <c r="A1647" s="33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7">
        <v>532516</v>
      </c>
      <c r="P1647" s="27">
        <v>429236</v>
      </c>
    </row>
    <row r="1648" spans="1:16" x14ac:dyDescent="0.55000000000000004">
      <c r="A1648" s="33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7">
        <v>0</v>
      </c>
      <c r="P1648" s="27">
        <v>0</v>
      </c>
    </row>
    <row r="1649" spans="1:16" x14ac:dyDescent="0.55000000000000004">
      <c r="A1649" s="33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7">
        <v>0</v>
      </c>
      <c r="P1649" s="27">
        <v>0</v>
      </c>
    </row>
    <row r="1650" spans="1:16" x14ac:dyDescent="0.55000000000000004">
      <c r="A1650" s="33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7">
        <v>637856</v>
      </c>
      <c r="P1650" s="27">
        <v>489897</v>
      </c>
    </row>
    <row r="1651" spans="1:16" x14ac:dyDescent="0.55000000000000004">
      <c r="A1651" s="33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7">
        <v>0</v>
      </c>
      <c r="P1651" s="27">
        <v>0</v>
      </c>
    </row>
    <row r="1652" spans="1:16" x14ac:dyDescent="0.55000000000000004">
      <c r="A1652" s="33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7">
        <v>0</v>
      </c>
      <c r="P1652" s="27">
        <v>0</v>
      </c>
    </row>
    <row r="1653" spans="1:16" x14ac:dyDescent="0.55000000000000004">
      <c r="A1653" s="33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7">
        <v>-6671117</v>
      </c>
      <c r="P1653" s="27">
        <v>-2978187</v>
      </c>
    </row>
    <row r="1654" spans="1:16" x14ac:dyDescent="0.55000000000000004">
      <c r="A1654" s="33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7">
        <v>0</v>
      </c>
      <c r="P1654" s="27">
        <v>0</v>
      </c>
    </row>
    <row r="1655" spans="1:16" x14ac:dyDescent="0.55000000000000004">
      <c r="A1655" s="33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7">
        <v>0</v>
      </c>
      <c r="P1655" s="27">
        <v>0</v>
      </c>
    </row>
    <row r="1656" spans="1:16" x14ac:dyDescent="0.55000000000000004">
      <c r="A1656" s="33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7">
        <v>441460</v>
      </c>
      <c r="P1656" s="27">
        <v>376013</v>
      </c>
    </row>
    <row r="1657" spans="1:16" x14ac:dyDescent="0.55000000000000004">
      <c r="A1657" s="33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7">
        <v>0</v>
      </c>
      <c r="P1657" s="27">
        <v>0</v>
      </c>
    </row>
    <row r="1658" spans="1:16" x14ac:dyDescent="0.55000000000000004">
      <c r="A1658" s="33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7">
        <v>0</v>
      </c>
      <c r="P1658" s="27">
        <v>0</v>
      </c>
    </row>
    <row r="1659" spans="1:16" x14ac:dyDescent="0.55000000000000004">
      <c r="A1659" s="33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7">
        <v>468033</v>
      </c>
      <c r="P1659" s="27">
        <v>375473</v>
      </c>
    </row>
    <row r="1660" spans="1:16" x14ac:dyDescent="0.55000000000000004">
      <c r="A1660" s="33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7">
        <v>0</v>
      </c>
      <c r="P1660" s="27">
        <v>0</v>
      </c>
    </row>
    <row r="1661" spans="1:16" x14ac:dyDescent="0.55000000000000004">
      <c r="A1661" s="33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7">
        <v>0</v>
      </c>
      <c r="P1661" s="27">
        <v>0</v>
      </c>
    </row>
    <row r="1662" spans="1:16" x14ac:dyDescent="0.55000000000000004">
      <c r="A1662" s="33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7">
        <v>446236</v>
      </c>
      <c r="P1662" s="27">
        <v>361472</v>
      </c>
    </row>
    <row r="1663" spans="1:16" x14ac:dyDescent="0.55000000000000004">
      <c r="A1663" s="33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7">
        <v>0</v>
      </c>
      <c r="P1663" s="27">
        <v>0</v>
      </c>
    </row>
    <row r="1664" spans="1:16" x14ac:dyDescent="0.55000000000000004">
      <c r="A1664" s="33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7">
        <v>0</v>
      </c>
      <c r="P1664" s="27">
        <v>0</v>
      </c>
    </row>
    <row r="1665" spans="1:16" x14ac:dyDescent="0.55000000000000004">
      <c r="A1665" s="33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7">
        <v>405883</v>
      </c>
      <c r="P1665" s="27">
        <v>330523</v>
      </c>
    </row>
    <row r="1666" spans="1:16" x14ac:dyDescent="0.55000000000000004">
      <c r="A1666" s="33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7">
        <v>0</v>
      </c>
      <c r="P1666" s="27">
        <v>0</v>
      </c>
    </row>
    <row r="1667" spans="1:16" x14ac:dyDescent="0.55000000000000004">
      <c r="A1667" s="33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7">
        <v>0</v>
      </c>
      <c r="P1667" s="27">
        <v>0</v>
      </c>
    </row>
    <row r="1668" spans="1:16" x14ac:dyDescent="0.55000000000000004">
      <c r="A1668" s="33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7">
        <v>373998</v>
      </c>
      <c r="P1668" s="27">
        <v>303575</v>
      </c>
    </row>
    <row r="1669" spans="1:16" x14ac:dyDescent="0.55000000000000004">
      <c r="A1669" s="33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7">
        <v>0</v>
      </c>
      <c r="P1669" s="27">
        <v>0</v>
      </c>
    </row>
    <row r="1670" spans="1:16" x14ac:dyDescent="0.55000000000000004">
      <c r="A1670" s="33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7">
        <v>0</v>
      </c>
      <c r="P1670" s="27">
        <v>0</v>
      </c>
    </row>
    <row r="1671" spans="1:16" x14ac:dyDescent="0.55000000000000004">
      <c r="A1671" s="33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7">
        <v>391110</v>
      </c>
      <c r="P1671" s="27">
        <v>332362</v>
      </c>
    </row>
    <row r="1672" spans="1:16" x14ac:dyDescent="0.55000000000000004">
      <c r="A1672" s="33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7">
        <v>0</v>
      </c>
      <c r="P1672" s="27">
        <v>0</v>
      </c>
    </row>
    <row r="1673" spans="1:16" x14ac:dyDescent="0.55000000000000004">
      <c r="A1673" s="33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7">
        <v>0</v>
      </c>
      <c r="P1673" s="27">
        <v>0</v>
      </c>
    </row>
    <row r="1674" spans="1:16" x14ac:dyDescent="0.55000000000000004">
      <c r="A1674" s="33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7">
        <v>258702</v>
      </c>
      <c r="P1674" s="27">
        <v>242572</v>
      </c>
    </row>
    <row r="1675" spans="1:16" x14ac:dyDescent="0.55000000000000004">
      <c r="A1675" s="33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7">
        <v>0</v>
      </c>
      <c r="P1675" s="27">
        <v>0</v>
      </c>
    </row>
    <row r="1676" spans="1:16" x14ac:dyDescent="0.55000000000000004">
      <c r="A1676" s="33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7">
        <v>0</v>
      </c>
      <c r="P1676" s="27">
        <v>0</v>
      </c>
    </row>
    <row r="1677" spans="1:16" x14ac:dyDescent="0.55000000000000004">
      <c r="A1677" s="33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>
        <v>0</v>
      </c>
      <c r="P1677">
        <v>0</v>
      </c>
    </row>
    <row r="1678" spans="1:16" x14ac:dyDescent="0.55000000000000004">
      <c r="A1678" s="33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>
        <v>0</v>
      </c>
      <c r="P1678">
        <v>0</v>
      </c>
    </row>
    <row r="1679" spans="1:16" x14ac:dyDescent="0.55000000000000004">
      <c r="A1679" s="33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>
        <v>0</v>
      </c>
      <c r="P167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4911"/>
  <sheetViews>
    <sheetView workbookViewId="0">
      <pane xSplit="1" ySplit="1" topLeftCell="B24900" activePane="bottomRight" state="frozen"/>
      <selection activeCell="O1257" sqref="O1257:P1676"/>
      <selection pane="topRight" activeCell="O1257" sqref="O1257:P1676"/>
      <selection pane="bottomLeft" activeCell="O1257" sqref="O1257:P1676"/>
      <selection pane="bottomRight" activeCell="C24915" sqref="C24915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  <row r="21998" spans="1:8" x14ac:dyDescent="0.55000000000000004">
      <c r="A21998" s="33">
        <v>44376</v>
      </c>
      <c r="B21998" s="1" t="s">
        <v>7</v>
      </c>
      <c r="C21998">
        <v>41294</v>
      </c>
      <c r="D21998">
        <v>775042</v>
      </c>
      <c r="E21998" s="32">
        <v>38782</v>
      </c>
      <c r="F21998">
        <v>1394</v>
      </c>
      <c r="G21998" s="32">
        <v>1210</v>
      </c>
      <c r="H21998" s="32">
        <v>30</v>
      </c>
    </row>
    <row r="21999" spans="1:8" x14ac:dyDescent="0.55000000000000004">
      <c r="A21999" s="33">
        <v>44376</v>
      </c>
      <c r="B21999" s="1" t="s">
        <v>11</v>
      </c>
      <c r="C21999">
        <v>2490</v>
      </c>
      <c r="D21999">
        <v>50446</v>
      </c>
      <c r="E21999" s="32">
        <v>2418</v>
      </c>
      <c r="F21999">
        <v>31</v>
      </c>
      <c r="G21999" s="32">
        <v>41</v>
      </c>
      <c r="H21999" s="32">
        <v>0</v>
      </c>
    </row>
    <row r="22000" spans="1:8" x14ac:dyDescent="0.55000000000000004">
      <c r="A22000" s="33">
        <v>44376</v>
      </c>
      <c r="B22000" s="1" t="s">
        <v>12</v>
      </c>
      <c r="C22000">
        <v>1670</v>
      </c>
      <c r="D22000">
        <v>84243</v>
      </c>
      <c r="E22000" s="32">
        <v>1580</v>
      </c>
      <c r="F22000">
        <v>46</v>
      </c>
      <c r="G22000" s="32">
        <v>44</v>
      </c>
      <c r="H22000" s="32">
        <v>2</v>
      </c>
    </row>
    <row r="22001" spans="1:8" x14ac:dyDescent="0.55000000000000004">
      <c r="A22001" s="33">
        <v>44376</v>
      </c>
      <c r="B22001" s="1" t="s">
        <v>13</v>
      </c>
      <c r="C22001">
        <v>9120</v>
      </c>
      <c r="D22001">
        <v>156448</v>
      </c>
      <c r="E22001" s="32">
        <v>8966</v>
      </c>
      <c r="F22001">
        <v>90</v>
      </c>
      <c r="G22001" s="32">
        <v>58</v>
      </c>
      <c r="H22001" s="32">
        <v>3</v>
      </c>
    </row>
    <row r="22002" spans="1:8" x14ac:dyDescent="0.55000000000000004">
      <c r="A22002" s="33">
        <v>44376</v>
      </c>
      <c r="B22002" s="1" t="s">
        <v>14</v>
      </c>
      <c r="C22002">
        <v>862</v>
      </c>
      <c r="D22002">
        <v>15299</v>
      </c>
      <c r="E22002" s="32">
        <v>754</v>
      </c>
      <c r="F22002">
        <v>20</v>
      </c>
      <c r="G22002" s="32">
        <v>88</v>
      </c>
      <c r="H22002" s="32">
        <v>1</v>
      </c>
    </row>
    <row r="22003" spans="1:8" x14ac:dyDescent="0.55000000000000004">
      <c r="A22003" s="33">
        <v>44376</v>
      </c>
      <c r="B22003" s="1" t="s">
        <v>15</v>
      </c>
      <c r="C22003">
        <v>2020</v>
      </c>
      <c r="D22003">
        <v>65627</v>
      </c>
      <c r="E22003" s="32">
        <v>1961</v>
      </c>
      <c r="F22003">
        <v>47</v>
      </c>
      <c r="G22003" s="32">
        <v>12</v>
      </c>
      <c r="H22003" s="32">
        <v>2</v>
      </c>
    </row>
    <row r="22004" spans="1:8" x14ac:dyDescent="0.55000000000000004">
      <c r="A22004" s="33">
        <v>44376</v>
      </c>
      <c r="B22004" s="1" t="s">
        <v>16</v>
      </c>
      <c r="C22004">
        <v>4868</v>
      </c>
      <c r="D22004">
        <v>278371</v>
      </c>
      <c r="E22004" s="32">
        <v>4589</v>
      </c>
      <c r="F22004">
        <v>161</v>
      </c>
      <c r="G22004" s="32">
        <v>118</v>
      </c>
      <c r="H22004" s="32">
        <v>4</v>
      </c>
    </row>
    <row r="22005" spans="1:8" x14ac:dyDescent="0.55000000000000004">
      <c r="A22005" s="33">
        <v>44376</v>
      </c>
      <c r="B22005" s="1" t="s">
        <v>17</v>
      </c>
      <c r="C22005">
        <v>10517</v>
      </c>
      <c r="D22005">
        <v>33256</v>
      </c>
      <c r="E22005" s="32">
        <v>10097</v>
      </c>
      <c r="F22005">
        <v>164</v>
      </c>
      <c r="G22005" s="32">
        <v>256</v>
      </c>
      <c r="H22005" s="32">
        <v>4</v>
      </c>
    </row>
    <row r="22006" spans="1:8" x14ac:dyDescent="0.55000000000000004">
      <c r="A22006" s="33">
        <v>44376</v>
      </c>
      <c r="B22006" s="1" t="s">
        <v>18</v>
      </c>
      <c r="C22006">
        <v>6996</v>
      </c>
      <c r="D22006">
        <v>284683</v>
      </c>
      <c r="E22006" s="32">
        <v>6687</v>
      </c>
      <c r="F22006">
        <v>81</v>
      </c>
      <c r="G22006" s="32">
        <v>228</v>
      </c>
      <c r="H22006" s="32">
        <v>12</v>
      </c>
    </row>
    <row r="22007" spans="1:8" x14ac:dyDescent="0.55000000000000004">
      <c r="A22007" s="33">
        <v>44376</v>
      </c>
      <c r="B22007" s="1" t="s">
        <v>19</v>
      </c>
      <c r="C22007">
        <v>8032</v>
      </c>
      <c r="D22007">
        <v>193138</v>
      </c>
      <c r="E22007" s="32">
        <v>7833</v>
      </c>
      <c r="F22007">
        <v>152</v>
      </c>
      <c r="G22007" s="32">
        <v>47</v>
      </c>
      <c r="H22007" s="32">
        <v>5</v>
      </c>
    </row>
    <row r="22008" spans="1:8" x14ac:dyDescent="0.55000000000000004">
      <c r="A22008" s="33">
        <v>44376</v>
      </c>
      <c r="B22008" s="1" t="s">
        <v>20</v>
      </c>
      <c r="C22008">
        <v>46329</v>
      </c>
      <c r="D22008">
        <v>963824</v>
      </c>
      <c r="E22008" s="32">
        <v>44494</v>
      </c>
      <c r="F22008">
        <v>830</v>
      </c>
      <c r="G22008" s="32">
        <v>1005</v>
      </c>
      <c r="H22008" s="32">
        <v>14</v>
      </c>
    </row>
    <row r="22009" spans="1:8" x14ac:dyDescent="0.55000000000000004">
      <c r="A22009" s="33">
        <v>44376</v>
      </c>
      <c r="B22009" s="1" t="s">
        <v>21</v>
      </c>
      <c r="C22009">
        <v>40147</v>
      </c>
      <c r="D22009">
        <v>681888</v>
      </c>
      <c r="E22009" s="32">
        <v>38415</v>
      </c>
      <c r="F22009">
        <v>705</v>
      </c>
      <c r="G22009" s="32">
        <v>1027</v>
      </c>
      <c r="H22009" s="32">
        <v>17</v>
      </c>
    </row>
    <row r="22010" spans="1:8" x14ac:dyDescent="0.55000000000000004">
      <c r="A22010" s="33">
        <v>44376</v>
      </c>
      <c r="B22010" s="1" t="s">
        <v>22</v>
      </c>
      <c r="C22010">
        <v>173220</v>
      </c>
      <c r="D22010">
        <v>2508865</v>
      </c>
      <c r="E22010" s="32">
        <v>166841</v>
      </c>
      <c r="F22010">
        <v>2231</v>
      </c>
      <c r="G22010" s="32">
        <v>4148</v>
      </c>
      <c r="H22010" s="32">
        <v>43</v>
      </c>
    </row>
    <row r="22011" spans="1:8" x14ac:dyDescent="0.55000000000000004">
      <c r="A22011" s="33">
        <v>44376</v>
      </c>
      <c r="B22011" s="1" t="s">
        <v>23</v>
      </c>
      <c r="C22011">
        <v>67182</v>
      </c>
      <c r="D22011">
        <v>1033536</v>
      </c>
      <c r="E22011" s="32">
        <v>64543</v>
      </c>
      <c r="F22011">
        <v>947</v>
      </c>
      <c r="G22011" s="32">
        <v>1692</v>
      </c>
      <c r="H22011" s="32">
        <v>41</v>
      </c>
    </row>
    <row r="22012" spans="1:8" x14ac:dyDescent="0.55000000000000004">
      <c r="A22012" s="33">
        <v>44376</v>
      </c>
      <c r="B22012" s="1" t="s">
        <v>24</v>
      </c>
      <c r="C22012">
        <v>3398</v>
      </c>
      <c r="D22012">
        <v>170581</v>
      </c>
      <c r="E22012" s="32">
        <v>3308</v>
      </c>
      <c r="F22012">
        <v>52</v>
      </c>
      <c r="G22012" s="32">
        <v>38</v>
      </c>
      <c r="H22012" s="32">
        <v>3</v>
      </c>
    </row>
    <row r="22013" spans="1:8" x14ac:dyDescent="0.55000000000000004">
      <c r="A22013" s="33">
        <v>44376</v>
      </c>
      <c r="B22013" s="1" t="s">
        <v>25</v>
      </c>
      <c r="C22013">
        <v>2040</v>
      </c>
      <c r="D22013">
        <v>73423</v>
      </c>
      <c r="E22013" s="32">
        <v>1959</v>
      </c>
      <c r="F22013">
        <v>38</v>
      </c>
      <c r="G22013" s="32">
        <v>43</v>
      </c>
      <c r="H22013" s="32">
        <v>1</v>
      </c>
    </row>
    <row r="22014" spans="1:8" x14ac:dyDescent="0.55000000000000004">
      <c r="A22014" s="33">
        <v>44376</v>
      </c>
      <c r="B22014" s="1" t="s">
        <v>26</v>
      </c>
      <c r="C22014">
        <v>3930</v>
      </c>
      <c r="D22014">
        <v>121895</v>
      </c>
      <c r="E22014" s="32">
        <v>3781</v>
      </c>
      <c r="F22014">
        <v>115</v>
      </c>
      <c r="G22014" s="32">
        <v>31</v>
      </c>
      <c r="H22014" s="32">
        <v>0</v>
      </c>
    </row>
    <row r="22015" spans="1:8" x14ac:dyDescent="0.55000000000000004">
      <c r="A22015" s="33">
        <v>44376</v>
      </c>
      <c r="B22015" s="1" t="s">
        <v>27</v>
      </c>
      <c r="C22015">
        <v>1271</v>
      </c>
      <c r="D22015">
        <v>68713</v>
      </c>
      <c r="E22015" s="32">
        <v>1073</v>
      </c>
      <c r="F22015">
        <v>34</v>
      </c>
      <c r="G22015" s="32">
        <v>164</v>
      </c>
      <c r="H22015" s="32">
        <v>0</v>
      </c>
    </row>
    <row r="22016" spans="1:8" x14ac:dyDescent="0.55000000000000004">
      <c r="A22016" s="33">
        <v>44376</v>
      </c>
      <c r="B22016" s="1" t="s">
        <v>28</v>
      </c>
      <c r="C22016">
        <v>2093</v>
      </c>
      <c r="D22016">
        <v>54750</v>
      </c>
      <c r="E22016" s="32">
        <v>1933</v>
      </c>
      <c r="F22016">
        <v>21</v>
      </c>
      <c r="G22016" s="32">
        <v>140</v>
      </c>
      <c r="H22016" s="32">
        <v>1</v>
      </c>
    </row>
    <row r="22017" spans="1:8" x14ac:dyDescent="0.55000000000000004">
      <c r="A22017" s="33">
        <v>44376</v>
      </c>
      <c r="B22017" s="1" t="s">
        <v>29</v>
      </c>
      <c r="C22017">
        <v>5031</v>
      </c>
      <c r="D22017">
        <v>206319</v>
      </c>
      <c r="E22017" s="32">
        <v>4945</v>
      </c>
      <c r="F22017">
        <v>91</v>
      </c>
      <c r="G22017" s="32">
        <v>70</v>
      </c>
      <c r="H22017" s="32">
        <v>1</v>
      </c>
    </row>
    <row r="22018" spans="1:8" x14ac:dyDescent="0.55000000000000004">
      <c r="A22018" s="33">
        <v>44376</v>
      </c>
      <c r="B22018" s="1" t="s">
        <v>30</v>
      </c>
      <c r="C22018">
        <v>9439</v>
      </c>
      <c r="D22018">
        <v>269035</v>
      </c>
      <c r="E22018" s="32">
        <v>9136</v>
      </c>
      <c r="F22018">
        <v>186</v>
      </c>
      <c r="G22018" s="32">
        <v>117</v>
      </c>
      <c r="H22018" s="32">
        <v>3</v>
      </c>
    </row>
    <row r="22019" spans="1:8" x14ac:dyDescent="0.55000000000000004">
      <c r="A22019" s="33">
        <v>44376</v>
      </c>
      <c r="B22019" s="1" t="s">
        <v>31</v>
      </c>
      <c r="C22019">
        <v>9278</v>
      </c>
      <c r="D22019">
        <v>402049</v>
      </c>
      <c r="E22019" s="32">
        <v>8840</v>
      </c>
      <c r="F22019">
        <v>150</v>
      </c>
      <c r="G22019" s="32">
        <v>288</v>
      </c>
      <c r="H22019" s="32">
        <v>5</v>
      </c>
    </row>
    <row r="22020" spans="1:8" x14ac:dyDescent="0.55000000000000004">
      <c r="A22020" s="33">
        <v>44376</v>
      </c>
      <c r="B22020" s="1" t="s">
        <v>32</v>
      </c>
      <c r="C22020">
        <v>50922</v>
      </c>
      <c r="D22020">
        <v>824829</v>
      </c>
      <c r="E22020" s="32">
        <v>48984</v>
      </c>
      <c r="F22020">
        <v>960</v>
      </c>
      <c r="G22020" s="32">
        <v>978</v>
      </c>
      <c r="H22020" s="32">
        <v>25</v>
      </c>
    </row>
    <row r="22021" spans="1:8" x14ac:dyDescent="0.55000000000000004">
      <c r="A22021" s="33">
        <v>44376</v>
      </c>
      <c r="B22021" s="1" t="s">
        <v>33</v>
      </c>
      <c r="C22021">
        <v>5253</v>
      </c>
      <c r="D22021">
        <v>142045</v>
      </c>
      <c r="E22021" s="32">
        <v>5194</v>
      </c>
      <c r="F22021">
        <v>111</v>
      </c>
      <c r="G22021" s="32">
        <v>86</v>
      </c>
      <c r="H22021" s="32">
        <v>4</v>
      </c>
    </row>
    <row r="22022" spans="1:8" x14ac:dyDescent="0.55000000000000004">
      <c r="A22022" s="33">
        <v>44376</v>
      </c>
      <c r="B22022" s="1" t="s">
        <v>34</v>
      </c>
      <c r="C22022">
        <v>5551</v>
      </c>
      <c r="D22022">
        <v>150626</v>
      </c>
      <c r="E22022" s="32">
        <v>5368</v>
      </c>
      <c r="F22022">
        <v>90</v>
      </c>
      <c r="G22022" s="32">
        <v>93</v>
      </c>
      <c r="H22022" s="32">
        <v>6</v>
      </c>
    </row>
    <row r="22023" spans="1:8" x14ac:dyDescent="0.55000000000000004">
      <c r="A22023" s="33">
        <v>44376</v>
      </c>
      <c r="B22023" s="1" t="s">
        <v>35</v>
      </c>
      <c r="C22023">
        <v>16574</v>
      </c>
      <c r="D22023">
        <v>281581</v>
      </c>
      <c r="E22023" s="32">
        <v>16175</v>
      </c>
      <c r="F22023">
        <v>242</v>
      </c>
      <c r="G22023" s="32">
        <v>142</v>
      </c>
      <c r="H22023" s="32">
        <v>12</v>
      </c>
    </row>
    <row r="22024" spans="1:8" x14ac:dyDescent="0.55000000000000004">
      <c r="A22024" s="33">
        <v>44376</v>
      </c>
      <c r="B22024" s="1" t="s">
        <v>36</v>
      </c>
      <c r="C22024">
        <v>103275</v>
      </c>
      <c r="D22024">
        <v>2138841</v>
      </c>
      <c r="E22024" s="32">
        <v>98507</v>
      </c>
      <c r="F22024">
        <v>2668</v>
      </c>
      <c r="G22024" s="32">
        <v>1293</v>
      </c>
      <c r="H22024" s="32">
        <v>149</v>
      </c>
    </row>
    <row r="22025" spans="1:8" x14ac:dyDescent="0.55000000000000004">
      <c r="A22025" s="33">
        <v>44376</v>
      </c>
      <c r="B22025" s="1" t="s">
        <v>37</v>
      </c>
      <c r="C22025">
        <v>40867</v>
      </c>
      <c r="D22025">
        <v>505587</v>
      </c>
      <c r="E22025" s="32">
        <v>39337</v>
      </c>
      <c r="F22025">
        <v>1288</v>
      </c>
      <c r="G22025" s="32">
        <v>245</v>
      </c>
      <c r="H22025" s="32">
        <v>17</v>
      </c>
    </row>
    <row r="22026" spans="1:8" x14ac:dyDescent="0.55000000000000004">
      <c r="A22026" s="33">
        <v>44376</v>
      </c>
      <c r="B22026" s="1" t="s">
        <v>38</v>
      </c>
      <c r="C22026">
        <v>8318</v>
      </c>
      <c r="D22026">
        <v>168559</v>
      </c>
      <c r="E22026" s="32">
        <v>7990</v>
      </c>
      <c r="F22026">
        <v>129</v>
      </c>
      <c r="G22026" s="32">
        <v>199</v>
      </c>
      <c r="H22026" s="32">
        <v>5</v>
      </c>
    </row>
    <row r="22027" spans="1:8" x14ac:dyDescent="0.55000000000000004">
      <c r="A22027" s="33">
        <v>44376</v>
      </c>
      <c r="B22027" s="1" t="s">
        <v>39</v>
      </c>
      <c r="C22027">
        <v>2680</v>
      </c>
      <c r="D22027">
        <v>41777</v>
      </c>
      <c r="E22027" s="32">
        <v>2553</v>
      </c>
      <c r="F22027">
        <v>49</v>
      </c>
      <c r="G22027" s="32">
        <v>20</v>
      </c>
      <c r="H22027" s="32">
        <v>1</v>
      </c>
    </row>
    <row r="22028" spans="1:8" x14ac:dyDescent="0.55000000000000004">
      <c r="A22028" s="33">
        <v>44376</v>
      </c>
      <c r="B22028" s="1" t="s">
        <v>40</v>
      </c>
      <c r="C22028">
        <v>470</v>
      </c>
      <c r="D22028">
        <v>82819</v>
      </c>
      <c r="E22028" s="32">
        <v>455</v>
      </c>
      <c r="F22028">
        <v>2</v>
      </c>
      <c r="G22028" s="32">
        <v>3</v>
      </c>
      <c r="H22028" s="32">
        <v>0</v>
      </c>
    </row>
    <row r="22029" spans="1:8" x14ac:dyDescent="0.55000000000000004">
      <c r="A22029" s="33">
        <v>44376</v>
      </c>
      <c r="B22029" s="1" t="s">
        <v>41</v>
      </c>
      <c r="C22029">
        <v>553</v>
      </c>
      <c r="D22029">
        <v>29812</v>
      </c>
      <c r="E22029" s="32">
        <v>549</v>
      </c>
      <c r="F22029">
        <v>1</v>
      </c>
      <c r="G22029" s="32">
        <v>3</v>
      </c>
      <c r="H22029" s="32">
        <v>1</v>
      </c>
    </row>
    <row r="22030" spans="1:8" x14ac:dyDescent="0.55000000000000004">
      <c r="A22030" s="33">
        <v>44376</v>
      </c>
      <c r="B22030" s="1" t="s">
        <v>42</v>
      </c>
      <c r="C22030">
        <v>7588</v>
      </c>
      <c r="D22030">
        <v>162012</v>
      </c>
      <c r="E22030" s="32">
        <v>7385</v>
      </c>
      <c r="F22030">
        <v>126</v>
      </c>
      <c r="G22030" s="32">
        <v>72</v>
      </c>
      <c r="H22030" s="32">
        <v>8</v>
      </c>
    </row>
    <row r="22031" spans="1:8" x14ac:dyDescent="0.55000000000000004">
      <c r="A22031" s="33">
        <v>44376</v>
      </c>
      <c r="B22031" s="1" t="s">
        <v>43</v>
      </c>
      <c r="C22031">
        <v>11494</v>
      </c>
      <c r="D22031">
        <v>548898</v>
      </c>
      <c r="E22031" s="32">
        <v>11170</v>
      </c>
      <c r="F22031">
        <v>175</v>
      </c>
      <c r="G22031" s="32">
        <v>136</v>
      </c>
      <c r="H22031" s="32">
        <v>12</v>
      </c>
    </row>
    <row r="22032" spans="1:8" x14ac:dyDescent="0.55000000000000004">
      <c r="A22032" s="33">
        <v>44376</v>
      </c>
      <c r="B22032" s="1" t="s">
        <v>44</v>
      </c>
      <c r="C22032">
        <v>3133</v>
      </c>
      <c r="D22032">
        <v>119622</v>
      </c>
      <c r="E22032" s="32">
        <v>3004</v>
      </c>
      <c r="F22032">
        <v>77</v>
      </c>
      <c r="G22032" s="32">
        <v>52</v>
      </c>
      <c r="H22032" s="32">
        <v>1</v>
      </c>
    </row>
    <row r="22033" spans="1:8" x14ac:dyDescent="0.55000000000000004">
      <c r="A22033" s="33">
        <v>44376</v>
      </c>
      <c r="B22033" s="1" t="s">
        <v>45</v>
      </c>
      <c r="C22033">
        <v>1656</v>
      </c>
      <c r="D22033">
        <v>64645</v>
      </c>
      <c r="E22033" s="32">
        <v>1585</v>
      </c>
      <c r="F22033">
        <v>63</v>
      </c>
      <c r="G22033" s="32">
        <v>8</v>
      </c>
      <c r="H22033" s="32">
        <v>0</v>
      </c>
    </row>
    <row r="22034" spans="1:8" x14ac:dyDescent="0.55000000000000004">
      <c r="A22034" s="33">
        <v>44376</v>
      </c>
      <c r="B22034" s="1" t="s">
        <v>46</v>
      </c>
      <c r="C22034">
        <v>2095</v>
      </c>
      <c r="D22034">
        <v>85319</v>
      </c>
      <c r="E22034" s="32">
        <v>2045</v>
      </c>
      <c r="F22034">
        <v>30</v>
      </c>
      <c r="G22034" s="32">
        <v>25</v>
      </c>
      <c r="H22034" s="32">
        <v>1</v>
      </c>
    </row>
    <row r="22035" spans="1:8" x14ac:dyDescent="0.55000000000000004">
      <c r="A22035" s="33">
        <v>44376</v>
      </c>
      <c r="B22035" s="1" t="s">
        <v>47</v>
      </c>
      <c r="C22035">
        <v>2754</v>
      </c>
      <c r="D22035">
        <v>95450</v>
      </c>
      <c r="E22035" s="32">
        <v>2669</v>
      </c>
      <c r="F22035">
        <v>75</v>
      </c>
      <c r="G22035" s="32">
        <v>10</v>
      </c>
      <c r="H22035" s="32">
        <v>3</v>
      </c>
    </row>
    <row r="22036" spans="1:8" x14ac:dyDescent="0.55000000000000004">
      <c r="A22036" s="33">
        <v>44376</v>
      </c>
      <c r="B22036" s="1" t="s">
        <v>48</v>
      </c>
      <c r="C22036">
        <v>1820</v>
      </c>
      <c r="D22036">
        <v>11392</v>
      </c>
      <c r="E22036" s="32">
        <v>1692</v>
      </c>
      <c r="F22036">
        <v>25</v>
      </c>
      <c r="G22036" s="32">
        <v>103</v>
      </c>
      <c r="H22036" s="32">
        <v>8</v>
      </c>
    </row>
    <row r="22037" spans="1:8" x14ac:dyDescent="0.55000000000000004">
      <c r="A22037" s="33">
        <v>44376</v>
      </c>
      <c r="B22037" s="1" t="s">
        <v>49</v>
      </c>
      <c r="C22037">
        <v>35482</v>
      </c>
      <c r="D22037">
        <v>827716</v>
      </c>
      <c r="E22037" s="32">
        <v>34496</v>
      </c>
      <c r="F22037">
        <v>520</v>
      </c>
      <c r="G22037" s="32">
        <v>440</v>
      </c>
      <c r="H22037" s="32">
        <v>14</v>
      </c>
    </row>
    <row r="22038" spans="1:8" x14ac:dyDescent="0.55000000000000004">
      <c r="A22038" s="33">
        <v>44376</v>
      </c>
      <c r="B22038" s="1" t="s">
        <v>50</v>
      </c>
      <c r="C22038">
        <v>2555</v>
      </c>
      <c r="D22038">
        <v>56642</v>
      </c>
      <c r="E22038" s="32">
        <v>2553</v>
      </c>
      <c r="F22038">
        <v>24</v>
      </c>
      <c r="G22038" s="32">
        <v>14</v>
      </c>
      <c r="H22038" s="32">
        <v>0</v>
      </c>
    </row>
    <row r="22039" spans="1:8" x14ac:dyDescent="0.55000000000000004">
      <c r="A22039" s="33">
        <v>44376</v>
      </c>
      <c r="B22039" s="1" t="s">
        <v>51</v>
      </c>
      <c r="C22039">
        <v>3178</v>
      </c>
      <c r="D22039">
        <v>124230</v>
      </c>
      <c r="E22039" s="32">
        <v>3024</v>
      </c>
      <c r="F22039">
        <v>69</v>
      </c>
      <c r="G22039" s="32">
        <v>85</v>
      </c>
      <c r="H22039" s="32">
        <v>0</v>
      </c>
    </row>
    <row r="22040" spans="1:8" x14ac:dyDescent="0.55000000000000004">
      <c r="A22040" s="33">
        <v>44376</v>
      </c>
      <c r="B22040" s="1" t="s">
        <v>52</v>
      </c>
      <c r="C22040">
        <v>6478</v>
      </c>
      <c r="D22040">
        <v>81928</v>
      </c>
      <c r="E22040" s="32">
        <v>6292</v>
      </c>
      <c r="F22040">
        <v>116</v>
      </c>
      <c r="G22040" s="32">
        <v>70</v>
      </c>
      <c r="H22040" s="32">
        <v>5</v>
      </c>
    </row>
    <row r="22041" spans="1:8" x14ac:dyDescent="0.55000000000000004">
      <c r="A22041" s="33">
        <v>44376</v>
      </c>
      <c r="B22041" s="1" t="s">
        <v>53</v>
      </c>
      <c r="C22041">
        <v>3491</v>
      </c>
      <c r="D22041">
        <v>167489</v>
      </c>
      <c r="E22041" s="32">
        <v>3399</v>
      </c>
      <c r="F22041">
        <v>63</v>
      </c>
      <c r="G22041" s="32">
        <v>29</v>
      </c>
      <c r="H22041" s="32">
        <v>0</v>
      </c>
    </row>
    <row r="22042" spans="1:8" x14ac:dyDescent="0.55000000000000004">
      <c r="A22042" s="33">
        <v>44376</v>
      </c>
      <c r="B22042" s="1" t="s">
        <v>54</v>
      </c>
      <c r="C22042">
        <v>3076</v>
      </c>
      <c r="D22042">
        <v>44176</v>
      </c>
      <c r="E22042" s="32">
        <v>3019</v>
      </c>
      <c r="F22042">
        <v>27</v>
      </c>
      <c r="G22042" s="32">
        <v>20</v>
      </c>
      <c r="H22042" s="32">
        <v>0</v>
      </c>
    </row>
    <row r="22043" spans="1:8" x14ac:dyDescent="0.55000000000000004">
      <c r="A22043" s="33">
        <v>44376</v>
      </c>
      <c r="B22043" s="1" t="s">
        <v>55</v>
      </c>
      <c r="C22043">
        <v>3671</v>
      </c>
      <c r="D22043">
        <v>110866</v>
      </c>
      <c r="E22043" s="32">
        <v>3614</v>
      </c>
      <c r="F22043">
        <v>38</v>
      </c>
      <c r="G22043" s="32">
        <v>53</v>
      </c>
      <c r="H22043" s="32">
        <v>1</v>
      </c>
    </row>
    <row r="22044" spans="1:8" x14ac:dyDescent="0.55000000000000004">
      <c r="A22044" s="33">
        <v>44376</v>
      </c>
      <c r="B22044" s="1" t="s">
        <v>56</v>
      </c>
      <c r="C22044">
        <v>20716</v>
      </c>
      <c r="D22044">
        <v>249853</v>
      </c>
      <c r="E22044" s="32">
        <v>19426</v>
      </c>
      <c r="F22044">
        <v>181</v>
      </c>
      <c r="G22044" s="32">
        <v>1115</v>
      </c>
      <c r="H22044" s="32">
        <v>58</v>
      </c>
    </row>
    <row r="22045" spans="1:8" x14ac:dyDescent="0.55000000000000004">
      <c r="A22045" s="33">
        <v>44377</v>
      </c>
      <c r="B22045" s="1" t="s">
        <v>7</v>
      </c>
      <c r="C22045">
        <v>41332</v>
      </c>
      <c r="D22045">
        <v>778133</v>
      </c>
      <c r="E22045" s="32">
        <v>38977</v>
      </c>
      <c r="F22045">
        <v>1399</v>
      </c>
      <c r="G22045" s="32">
        <v>1118</v>
      </c>
      <c r="H22045" s="32">
        <v>30</v>
      </c>
    </row>
    <row r="22046" spans="1:8" x14ac:dyDescent="0.55000000000000004">
      <c r="A22046" s="33">
        <v>44377</v>
      </c>
      <c r="B22046" s="1" t="s">
        <v>11</v>
      </c>
      <c r="C22046">
        <v>2500</v>
      </c>
      <c r="D22046">
        <v>50658</v>
      </c>
      <c r="E22046" s="32">
        <v>2419</v>
      </c>
      <c r="F22046">
        <v>31</v>
      </c>
      <c r="G22046" s="32">
        <v>50</v>
      </c>
      <c r="H22046" s="32">
        <v>0</v>
      </c>
    </row>
    <row r="22047" spans="1:8" x14ac:dyDescent="0.55000000000000004">
      <c r="A22047" s="33">
        <v>44377</v>
      </c>
      <c r="B22047" s="1" t="s">
        <v>12</v>
      </c>
      <c r="C22047">
        <v>1679</v>
      </c>
      <c r="D22047">
        <v>84552</v>
      </c>
      <c r="E22047" s="32">
        <v>1584</v>
      </c>
      <c r="F22047">
        <v>46</v>
      </c>
      <c r="G22047" s="32">
        <v>49</v>
      </c>
      <c r="H22047" s="32">
        <v>2</v>
      </c>
    </row>
    <row r="22048" spans="1:8" x14ac:dyDescent="0.55000000000000004">
      <c r="A22048" s="33">
        <v>44377</v>
      </c>
      <c r="B22048" s="1" t="s">
        <v>13</v>
      </c>
      <c r="C22048">
        <v>9126</v>
      </c>
      <c r="D22048">
        <v>156789</v>
      </c>
      <c r="E22048" s="32">
        <v>8970</v>
      </c>
      <c r="F22048">
        <v>90</v>
      </c>
      <c r="G22048" s="32">
        <v>61</v>
      </c>
      <c r="H22048" s="32">
        <v>3</v>
      </c>
    </row>
    <row r="22049" spans="1:8" x14ac:dyDescent="0.55000000000000004">
      <c r="A22049" s="33">
        <v>44377</v>
      </c>
      <c r="B22049" s="1" t="s">
        <v>14</v>
      </c>
      <c r="C22049">
        <v>875</v>
      </c>
      <c r="D22049">
        <v>15407</v>
      </c>
      <c r="E22049" s="32">
        <v>756</v>
      </c>
      <c r="F22049">
        <v>20</v>
      </c>
      <c r="G22049" s="32">
        <v>99</v>
      </c>
      <c r="H22049" s="32">
        <v>1</v>
      </c>
    </row>
    <row r="22050" spans="1:8" x14ac:dyDescent="0.55000000000000004">
      <c r="A22050" s="33">
        <v>44377</v>
      </c>
      <c r="B22050" s="1" t="s">
        <v>15</v>
      </c>
      <c r="C22050">
        <v>2020</v>
      </c>
      <c r="D22050">
        <v>65771</v>
      </c>
      <c r="E22050" s="32">
        <v>1961</v>
      </c>
      <c r="F22050">
        <v>47</v>
      </c>
      <c r="G22050" s="32">
        <v>12</v>
      </c>
      <c r="H22050" s="32">
        <v>2</v>
      </c>
    </row>
    <row r="22051" spans="1:8" x14ac:dyDescent="0.55000000000000004">
      <c r="A22051" s="33">
        <v>44377</v>
      </c>
      <c r="B22051" s="1" t="s">
        <v>16</v>
      </c>
      <c r="C22051">
        <v>4882</v>
      </c>
      <c r="D22051">
        <v>280067</v>
      </c>
      <c r="E22051" s="32">
        <v>4604</v>
      </c>
      <c r="F22051">
        <v>161</v>
      </c>
      <c r="G22051" s="32">
        <v>117</v>
      </c>
      <c r="H22051" s="32">
        <v>3</v>
      </c>
    </row>
    <row r="22052" spans="1:8" x14ac:dyDescent="0.55000000000000004">
      <c r="A22052" s="33">
        <v>44377</v>
      </c>
      <c r="B22052" s="1" t="s">
        <v>17</v>
      </c>
      <c r="C22052">
        <v>10544</v>
      </c>
      <c r="D22052">
        <v>33327</v>
      </c>
      <c r="E22052" s="32">
        <v>10117</v>
      </c>
      <c r="F22052">
        <v>164</v>
      </c>
      <c r="G22052" s="32">
        <v>263</v>
      </c>
      <c r="H22052" s="32">
        <v>4</v>
      </c>
    </row>
    <row r="22053" spans="1:8" x14ac:dyDescent="0.55000000000000004">
      <c r="A22053" s="33">
        <v>44377</v>
      </c>
      <c r="B22053" s="1" t="s">
        <v>18</v>
      </c>
      <c r="C22053">
        <v>7025</v>
      </c>
      <c r="D22053">
        <v>285654</v>
      </c>
      <c r="E22053" s="32">
        <v>6706</v>
      </c>
      <c r="F22053">
        <v>81</v>
      </c>
      <c r="G22053" s="32">
        <v>238</v>
      </c>
      <c r="H22053" s="32">
        <v>10</v>
      </c>
    </row>
    <row r="22054" spans="1:8" x14ac:dyDescent="0.55000000000000004">
      <c r="A22054" s="33">
        <v>44377</v>
      </c>
      <c r="B22054" s="1" t="s">
        <v>19</v>
      </c>
      <c r="C22054">
        <v>8036</v>
      </c>
      <c r="D22054">
        <v>193902</v>
      </c>
      <c r="E22054" s="32">
        <v>7836</v>
      </c>
      <c r="F22054">
        <v>152</v>
      </c>
      <c r="G22054" s="32">
        <v>48</v>
      </c>
      <c r="H22054" s="32">
        <v>6</v>
      </c>
    </row>
    <row r="22055" spans="1:8" x14ac:dyDescent="0.55000000000000004">
      <c r="A22055" s="33">
        <v>44377</v>
      </c>
      <c r="B22055" s="1" t="s">
        <v>20</v>
      </c>
      <c r="C22055">
        <v>46437</v>
      </c>
      <c r="D22055">
        <v>967815</v>
      </c>
      <c r="E22055" s="32">
        <v>44525</v>
      </c>
      <c r="F22055">
        <v>831</v>
      </c>
      <c r="G22055" s="32">
        <v>1081</v>
      </c>
      <c r="H22055" s="32">
        <v>15</v>
      </c>
    </row>
    <row r="22056" spans="1:8" x14ac:dyDescent="0.55000000000000004">
      <c r="A22056" s="33">
        <v>44377</v>
      </c>
      <c r="B22056" s="1" t="s">
        <v>21</v>
      </c>
      <c r="C22056">
        <v>40303</v>
      </c>
      <c r="D22056">
        <v>688097</v>
      </c>
      <c r="E22056" s="32">
        <v>38561</v>
      </c>
      <c r="F22056">
        <v>706</v>
      </c>
      <c r="G22056" s="32">
        <v>1036</v>
      </c>
      <c r="H22056" s="32">
        <v>17</v>
      </c>
    </row>
    <row r="22057" spans="1:8" x14ac:dyDescent="0.55000000000000004">
      <c r="A22057" s="33">
        <v>44377</v>
      </c>
      <c r="B22057" s="1" t="s">
        <v>22</v>
      </c>
      <c r="C22057">
        <v>173934</v>
      </c>
      <c r="D22057">
        <v>2518672</v>
      </c>
      <c r="E22057" s="32">
        <v>167266</v>
      </c>
      <c r="F22057">
        <v>2234</v>
      </c>
      <c r="G22057" s="32">
        <v>4434</v>
      </c>
      <c r="H22057" s="32">
        <v>47</v>
      </c>
    </row>
    <row r="22058" spans="1:8" x14ac:dyDescent="0.55000000000000004">
      <c r="A22058" s="33">
        <v>44377</v>
      </c>
      <c r="B22058" s="1" t="s">
        <v>23</v>
      </c>
      <c r="C22058">
        <v>67391</v>
      </c>
      <c r="D22058">
        <v>1038921</v>
      </c>
      <c r="E22058" s="32">
        <v>64731</v>
      </c>
      <c r="F22058">
        <v>948</v>
      </c>
      <c r="G22058" s="32">
        <v>1712</v>
      </c>
      <c r="H22058" s="32">
        <v>38</v>
      </c>
    </row>
    <row r="22059" spans="1:8" x14ac:dyDescent="0.55000000000000004">
      <c r="A22059" s="33">
        <v>44377</v>
      </c>
      <c r="B22059" s="1" t="s">
        <v>24</v>
      </c>
      <c r="C22059">
        <v>3401</v>
      </c>
      <c r="D22059">
        <v>171383</v>
      </c>
      <c r="E22059" s="32">
        <v>3312</v>
      </c>
      <c r="F22059">
        <v>52</v>
      </c>
      <c r="G22059" s="32">
        <v>37</v>
      </c>
      <c r="H22059" s="32">
        <v>2</v>
      </c>
    </row>
    <row r="22060" spans="1:8" x14ac:dyDescent="0.55000000000000004">
      <c r="A22060" s="33">
        <v>44377</v>
      </c>
      <c r="B22060" s="1" t="s">
        <v>25</v>
      </c>
      <c r="C22060">
        <v>2041</v>
      </c>
      <c r="D22060">
        <v>73750</v>
      </c>
      <c r="E22060" s="32">
        <v>1962</v>
      </c>
      <c r="F22060">
        <v>38</v>
      </c>
      <c r="G22060" s="32">
        <v>41</v>
      </c>
      <c r="H22060" s="32">
        <v>1</v>
      </c>
    </row>
    <row r="22061" spans="1:8" x14ac:dyDescent="0.55000000000000004">
      <c r="A22061" s="33">
        <v>44377</v>
      </c>
      <c r="B22061" s="1" t="s">
        <v>26</v>
      </c>
      <c r="C22061">
        <v>3931</v>
      </c>
      <c r="D22061">
        <v>122486</v>
      </c>
      <c r="E22061" s="32">
        <v>3786</v>
      </c>
      <c r="F22061">
        <v>115</v>
      </c>
      <c r="G22061" s="32">
        <v>27</v>
      </c>
      <c r="H22061" s="32">
        <v>0</v>
      </c>
    </row>
    <row r="22062" spans="1:8" x14ac:dyDescent="0.55000000000000004">
      <c r="A22062" s="33">
        <v>44377</v>
      </c>
      <c r="B22062" s="1" t="s">
        <v>27</v>
      </c>
      <c r="C22062">
        <v>1288</v>
      </c>
      <c r="D22062">
        <v>69094</v>
      </c>
      <c r="E22062" s="32">
        <v>1091</v>
      </c>
      <c r="F22062">
        <v>34</v>
      </c>
      <c r="G22062" s="32">
        <v>163</v>
      </c>
      <c r="H22062" s="32">
        <v>0</v>
      </c>
    </row>
    <row r="22063" spans="1:8" x14ac:dyDescent="0.55000000000000004">
      <c r="A22063" s="33">
        <v>44377</v>
      </c>
      <c r="B22063" s="1" t="s">
        <v>28</v>
      </c>
      <c r="C22063">
        <v>2097</v>
      </c>
      <c r="D22063">
        <v>54750</v>
      </c>
      <c r="E22063" s="32">
        <v>1957</v>
      </c>
      <c r="F22063">
        <v>21</v>
      </c>
      <c r="G22063" s="32">
        <v>120</v>
      </c>
      <c r="H22063" s="32">
        <v>1</v>
      </c>
    </row>
    <row r="22064" spans="1:8" x14ac:dyDescent="0.55000000000000004">
      <c r="A22064" s="33">
        <v>44377</v>
      </c>
      <c r="B22064" s="1" t="s">
        <v>29</v>
      </c>
      <c r="C22064">
        <v>5036</v>
      </c>
      <c r="D22064">
        <v>206945</v>
      </c>
      <c r="E22064" s="32">
        <v>4954</v>
      </c>
      <c r="F22064">
        <v>91</v>
      </c>
      <c r="G22064" s="32">
        <v>66</v>
      </c>
      <c r="H22064" s="32">
        <v>1</v>
      </c>
    </row>
    <row r="22065" spans="1:8" x14ac:dyDescent="0.55000000000000004">
      <c r="A22065" s="33">
        <v>44377</v>
      </c>
      <c r="B22065" s="1" t="s">
        <v>30</v>
      </c>
      <c r="C22065">
        <v>9442</v>
      </c>
      <c r="D22065">
        <v>270196</v>
      </c>
      <c r="E22065" s="32">
        <v>9154</v>
      </c>
      <c r="F22065">
        <v>187</v>
      </c>
      <c r="G22065" s="32">
        <v>101</v>
      </c>
      <c r="H22065" s="32">
        <v>3</v>
      </c>
    </row>
    <row r="22066" spans="1:8" x14ac:dyDescent="0.55000000000000004">
      <c r="A22066" s="33">
        <v>44377</v>
      </c>
      <c r="B22066" s="1" t="s">
        <v>31</v>
      </c>
      <c r="C22066">
        <v>9312</v>
      </c>
      <c r="D22066">
        <v>404302</v>
      </c>
      <c r="E22066" s="32">
        <v>8875</v>
      </c>
      <c r="F22066">
        <v>150</v>
      </c>
      <c r="G22066" s="32">
        <v>287</v>
      </c>
      <c r="H22066" s="32">
        <v>6</v>
      </c>
    </row>
    <row r="22067" spans="1:8" x14ac:dyDescent="0.55000000000000004">
      <c r="A22067" s="33">
        <v>44377</v>
      </c>
      <c r="B22067" s="1" t="s">
        <v>32</v>
      </c>
      <c r="C22067">
        <v>50971</v>
      </c>
      <c r="D22067">
        <v>828894</v>
      </c>
      <c r="E22067" s="32">
        <v>49099</v>
      </c>
      <c r="F22067">
        <v>961</v>
      </c>
      <c r="G22067" s="32">
        <v>911</v>
      </c>
      <c r="H22067" s="32">
        <v>26</v>
      </c>
    </row>
    <row r="22068" spans="1:8" x14ac:dyDescent="0.55000000000000004">
      <c r="A22068" s="33">
        <v>44377</v>
      </c>
      <c r="B22068" s="1" t="s">
        <v>33</v>
      </c>
      <c r="C22068">
        <v>5257</v>
      </c>
      <c r="D22068">
        <v>142045</v>
      </c>
      <c r="E22068" s="32">
        <v>5202</v>
      </c>
      <c r="F22068">
        <v>112</v>
      </c>
      <c r="G22068" s="32">
        <v>82</v>
      </c>
      <c r="H22068" s="32">
        <v>4</v>
      </c>
    </row>
    <row r="22069" spans="1:8" x14ac:dyDescent="0.55000000000000004">
      <c r="A22069" s="33">
        <v>44377</v>
      </c>
      <c r="B22069" s="1" t="s">
        <v>34</v>
      </c>
      <c r="C22069">
        <v>5555</v>
      </c>
      <c r="D22069">
        <v>151668</v>
      </c>
      <c r="E22069" s="32">
        <v>5377</v>
      </c>
      <c r="F22069">
        <v>90</v>
      </c>
      <c r="G22069" s="32">
        <v>88</v>
      </c>
      <c r="H22069" s="32">
        <v>6</v>
      </c>
    </row>
    <row r="22070" spans="1:8" x14ac:dyDescent="0.55000000000000004">
      <c r="A22070" s="33">
        <v>44377</v>
      </c>
      <c r="B22070" s="1" t="s">
        <v>35</v>
      </c>
      <c r="C22070">
        <v>16601</v>
      </c>
      <c r="D22070">
        <v>282817</v>
      </c>
      <c r="E22070" s="32">
        <v>16197</v>
      </c>
      <c r="F22070">
        <v>242</v>
      </c>
      <c r="G22070" s="32">
        <v>135</v>
      </c>
      <c r="H22070" s="32">
        <v>11</v>
      </c>
    </row>
    <row r="22071" spans="1:8" x14ac:dyDescent="0.55000000000000004">
      <c r="A22071" s="33">
        <v>44377</v>
      </c>
      <c r="B22071" s="1" t="s">
        <v>36</v>
      </c>
      <c r="C22071">
        <v>103383</v>
      </c>
      <c r="D22071">
        <v>2150465</v>
      </c>
      <c r="E22071" s="32">
        <v>98670</v>
      </c>
      <c r="F22071">
        <v>2671</v>
      </c>
      <c r="G22071" s="32">
        <v>1246</v>
      </c>
      <c r="H22071" s="32">
        <v>146</v>
      </c>
    </row>
    <row r="22072" spans="1:8" x14ac:dyDescent="0.55000000000000004">
      <c r="A22072" s="33">
        <v>44377</v>
      </c>
      <c r="B22072" s="1" t="s">
        <v>37</v>
      </c>
      <c r="C22072">
        <v>40892</v>
      </c>
      <c r="D22072">
        <v>506773</v>
      </c>
      <c r="E22072" s="32">
        <v>39363</v>
      </c>
      <c r="F22072">
        <v>1307</v>
      </c>
      <c r="G22072" s="32">
        <v>241</v>
      </c>
      <c r="H22072" s="32">
        <v>16</v>
      </c>
    </row>
    <row r="22073" spans="1:8" x14ac:dyDescent="0.55000000000000004">
      <c r="A22073" s="33">
        <v>44377</v>
      </c>
      <c r="B22073" s="1" t="s">
        <v>38</v>
      </c>
      <c r="C22073">
        <v>8338</v>
      </c>
      <c r="D22073">
        <v>169112</v>
      </c>
      <c r="E22073" s="32">
        <v>8006</v>
      </c>
      <c r="F22073">
        <v>131</v>
      </c>
      <c r="G22073" s="32">
        <v>201</v>
      </c>
      <c r="H22073" s="32">
        <v>2</v>
      </c>
    </row>
    <row r="22074" spans="1:8" x14ac:dyDescent="0.55000000000000004">
      <c r="A22074" s="33">
        <v>44377</v>
      </c>
      <c r="B22074" s="1" t="s">
        <v>39</v>
      </c>
      <c r="C22074">
        <v>2683</v>
      </c>
      <c r="D22074">
        <v>41829</v>
      </c>
      <c r="E22074" s="32">
        <v>2555</v>
      </c>
      <c r="F22074">
        <v>49</v>
      </c>
      <c r="G22074" s="32">
        <v>21</v>
      </c>
      <c r="H22074" s="32">
        <v>2</v>
      </c>
    </row>
    <row r="22075" spans="1:8" x14ac:dyDescent="0.55000000000000004">
      <c r="A22075" s="33">
        <v>44377</v>
      </c>
      <c r="B22075" s="1" t="s">
        <v>40</v>
      </c>
      <c r="C22075">
        <v>480</v>
      </c>
      <c r="D22075">
        <v>83171</v>
      </c>
      <c r="E22075" s="32">
        <v>456</v>
      </c>
      <c r="F22075">
        <v>2</v>
      </c>
      <c r="G22075" s="32">
        <v>6</v>
      </c>
      <c r="H22075" s="32">
        <v>0</v>
      </c>
    </row>
    <row r="22076" spans="1:8" x14ac:dyDescent="0.55000000000000004">
      <c r="A22076" s="33">
        <v>44377</v>
      </c>
      <c r="B22076" s="1" t="s">
        <v>41</v>
      </c>
      <c r="C22076">
        <v>553</v>
      </c>
      <c r="D22076">
        <v>29812</v>
      </c>
      <c r="E22076" s="32">
        <v>549</v>
      </c>
      <c r="F22076">
        <v>1</v>
      </c>
      <c r="G22076" s="32">
        <v>3</v>
      </c>
      <c r="H22076" s="32">
        <v>1</v>
      </c>
    </row>
    <row r="22077" spans="1:8" x14ac:dyDescent="0.55000000000000004">
      <c r="A22077" s="33">
        <v>44377</v>
      </c>
      <c r="B22077" s="1" t="s">
        <v>42</v>
      </c>
      <c r="C22077">
        <v>7588</v>
      </c>
      <c r="D22077">
        <v>162012</v>
      </c>
      <c r="E22077" s="32">
        <v>7385</v>
      </c>
      <c r="F22077">
        <v>126</v>
      </c>
      <c r="G22077" s="32">
        <v>72</v>
      </c>
      <c r="H22077" s="32">
        <v>8</v>
      </c>
    </row>
    <row r="22078" spans="1:8" x14ac:dyDescent="0.55000000000000004">
      <c r="A22078" s="33">
        <v>44377</v>
      </c>
      <c r="B22078" s="1" t="s">
        <v>43</v>
      </c>
      <c r="C22078">
        <v>11494</v>
      </c>
      <c r="D22078">
        <v>548898</v>
      </c>
      <c r="E22078" s="32">
        <v>11170</v>
      </c>
      <c r="F22078">
        <v>175</v>
      </c>
      <c r="G22078" s="32">
        <v>136</v>
      </c>
      <c r="H22078" s="32">
        <v>13</v>
      </c>
    </row>
    <row r="22079" spans="1:8" x14ac:dyDescent="0.55000000000000004">
      <c r="A22079" s="33">
        <v>44377</v>
      </c>
      <c r="B22079" s="1" t="s">
        <v>44</v>
      </c>
      <c r="C22079">
        <v>3141</v>
      </c>
      <c r="D22079">
        <v>122050</v>
      </c>
      <c r="E22079" s="32">
        <v>3006</v>
      </c>
      <c r="F22079">
        <v>77</v>
      </c>
      <c r="G22079" s="32">
        <v>58</v>
      </c>
      <c r="H22079" s="32">
        <v>2</v>
      </c>
    </row>
    <row r="22080" spans="1:8" x14ac:dyDescent="0.55000000000000004">
      <c r="A22080" s="33">
        <v>44377</v>
      </c>
      <c r="B22080" s="1" t="s">
        <v>45</v>
      </c>
      <c r="C22080">
        <v>1656</v>
      </c>
      <c r="D22080">
        <v>64889</v>
      </c>
      <c r="E22080" s="32">
        <v>1588</v>
      </c>
      <c r="F22080">
        <v>63</v>
      </c>
      <c r="G22080" s="32">
        <v>5</v>
      </c>
      <c r="H22080" s="32">
        <v>0</v>
      </c>
    </row>
    <row r="22081" spans="1:8" x14ac:dyDescent="0.55000000000000004">
      <c r="A22081" s="33">
        <v>44377</v>
      </c>
      <c r="B22081" s="1" t="s">
        <v>46</v>
      </c>
      <c r="C22081">
        <v>2097</v>
      </c>
      <c r="D22081">
        <v>85790</v>
      </c>
      <c r="E22081" s="32">
        <v>2051</v>
      </c>
      <c r="F22081">
        <v>31</v>
      </c>
      <c r="G22081" s="32">
        <v>20</v>
      </c>
      <c r="H22081" s="32">
        <v>0</v>
      </c>
    </row>
    <row r="22082" spans="1:8" x14ac:dyDescent="0.55000000000000004">
      <c r="A22082" s="33">
        <v>44377</v>
      </c>
      <c r="B22082" s="1" t="s">
        <v>47</v>
      </c>
      <c r="C22082">
        <v>2754</v>
      </c>
      <c r="D22082">
        <v>95454</v>
      </c>
      <c r="E22082" s="32">
        <v>2671</v>
      </c>
      <c r="F22082">
        <v>75</v>
      </c>
      <c r="G22082" s="32">
        <v>8</v>
      </c>
      <c r="H22082" s="32">
        <v>3</v>
      </c>
    </row>
    <row r="22083" spans="1:8" x14ac:dyDescent="0.55000000000000004">
      <c r="A22083" s="33">
        <v>44377</v>
      </c>
      <c r="B22083" s="1" t="s">
        <v>48</v>
      </c>
      <c r="C22083">
        <v>1824</v>
      </c>
      <c r="D22083">
        <v>11449</v>
      </c>
      <c r="E22083" s="32">
        <v>1696</v>
      </c>
      <c r="F22083">
        <v>25</v>
      </c>
      <c r="G22083" s="32">
        <v>103</v>
      </c>
      <c r="H22083" s="32">
        <v>8</v>
      </c>
    </row>
    <row r="22084" spans="1:8" x14ac:dyDescent="0.55000000000000004">
      <c r="A22084" s="33">
        <v>44377</v>
      </c>
      <c r="B22084" s="1" t="s">
        <v>49</v>
      </c>
      <c r="C22084">
        <v>35525</v>
      </c>
      <c r="D22084">
        <v>830905</v>
      </c>
      <c r="E22084" s="32">
        <v>34563</v>
      </c>
      <c r="F22084">
        <v>520</v>
      </c>
      <c r="G22084" s="32">
        <v>399</v>
      </c>
      <c r="H22084" s="32">
        <v>13</v>
      </c>
    </row>
    <row r="22085" spans="1:8" x14ac:dyDescent="0.55000000000000004">
      <c r="A22085" s="33">
        <v>44377</v>
      </c>
      <c r="B22085" s="1" t="s">
        <v>50</v>
      </c>
      <c r="C22085">
        <v>2555</v>
      </c>
      <c r="D22085">
        <v>56801</v>
      </c>
      <c r="E22085" s="32">
        <v>2553</v>
      </c>
      <c r="F22085">
        <v>24</v>
      </c>
      <c r="G22085" s="32">
        <v>14</v>
      </c>
      <c r="H22085" s="32">
        <v>0</v>
      </c>
    </row>
    <row r="22086" spans="1:8" x14ac:dyDescent="0.55000000000000004">
      <c r="A22086" s="33">
        <v>44377</v>
      </c>
      <c r="B22086" s="1" t="s">
        <v>51</v>
      </c>
      <c r="C22086">
        <v>3185</v>
      </c>
      <c r="D22086">
        <v>124663</v>
      </c>
      <c r="E22086" s="32">
        <v>3035</v>
      </c>
      <c r="F22086">
        <v>69</v>
      </c>
      <c r="G22086" s="32">
        <v>82</v>
      </c>
      <c r="H22086" s="32">
        <v>0</v>
      </c>
    </row>
    <row r="22087" spans="1:8" x14ac:dyDescent="0.55000000000000004">
      <c r="A22087" s="33">
        <v>44377</v>
      </c>
      <c r="B22087" s="1" t="s">
        <v>52</v>
      </c>
      <c r="C22087">
        <v>6484</v>
      </c>
      <c r="D22087">
        <v>81956</v>
      </c>
      <c r="E22087" s="32">
        <v>6306</v>
      </c>
      <c r="F22087">
        <v>116</v>
      </c>
      <c r="G22087" s="32">
        <v>62</v>
      </c>
      <c r="H22087" s="32">
        <v>5</v>
      </c>
    </row>
    <row r="22088" spans="1:8" x14ac:dyDescent="0.55000000000000004">
      <c r="A22088" s="33">
        <v>44377</v>
      </c>
      <c r="B22088" s="1" t="s">
        <v>53</v>
      </c>
      <c r="C22088">
        <v>3491</v>
      </c>
      <c r="D22088">
        <v>168435</v>
      </c>
      <c r="E22088" s="32">
        <v>3403</v>
      </c>
      <c r="F22088">
        <v>63</v>
      </c>
      <c r="G22088" s="32">
        <v>25</v>
      </c>
      <c r="H22088" s="32">
        <v>0</v>
      </c>
    </row>
    <row r="22089" spans="1:8" x14ac:dyDescent="0.55000000000000004">
      <c r="A22089" s="33">
        <v>44377</v>
      </c>
      <c r="B22089" s="1" t="s">
        <v>54</v>
      </c>
      <c r="C22089">
        <v>3090</v>
      </c>
      <c r="D22089">
        <v>44225</v>
      </c>
      <c r="E22089" s="32">
        <v>3025</v>
      </c>
      <c r="F22089">
        <v>27</v>
      </c>
      <c r="G22089" s="32">
        <v>15</v>
      </c>
      <c r="H22089" s="32">
        <v>0</v>
      </c>
    </row>
    <row r="22090" spans="1:8" x14ac:dyDescent="0.55000000000000004">
      <c r="A22090" s="33">
        <v>44377</v>
      </c>
      <c r="B22090" s="1" t="s">
        <v>55</v>
      </c>
      <c r="C22090">
        <v>3674</v>
      </c>
      <c r="D22090">
        <v>111084</v>
      </c>
      <c r="E22090" s="32">
        <v>3621</v>
      </c>
      <c r="F22090">
        <v>38</v>
      </c>
      <c r="G22090" s="32">
        <v>50</v>
      </c>
      <c r="H22090" s="32">
        <v>1</v>
      </c>
    </row>
    <row r="22091" spans="1:8" x14ac:dyDescent="0.55000000000000004">
      <c r="A22091" s="33">
        <v>44377</v>
      </c>
      <c r="B22091" s="1" t="s">
        <v>56</v>
      </c>
      <c r="C22091">
        <v>20783</v>
      </c>
      <c r="D22091">
        <v>249853</v>
      </c>
      <c r="E22091" s="32">
        <v>19477</v>
      </c>
      <c r="F22091">
        <v>183</v>
      </c>
      <c r="G22091" s="32">
        <v>1129</v>
      </c>
      <c r="H22091" s="32">
        <v>58</v>
      </c>
    </row>
    <row r="22092" spans="1:8" x14ac:dyDescent="0.55000000000000004">
      <c r="A22092" s="33">
        <v>44378</v>
      </c>
      <c r="B22092" s="1" t="s">
        <v>7</v>
      </c>
      <c r="C22092">
        <v>41371</v>
      </c>
      <c r="D22092">
        <v>781043</v>
      </c>
      <c r="E22092" s="32">
        <v>39105</v>
      </c>
      <c r="F22092">
        <v>1400</v>
      </c>
      <c r="G22092" s="32">
        <v>956</v>
      </c>
      <c r="H22092" s="32">
        <v>28</v>
      </c>
    </row>
    <row r="22093" spans="1:8" x14ac:dyDescent="0.55000000000000004">
      <c r="A22093" s="33">
        <v>44378</v>
      </c>
      <c r="B22093" s="1" t="s">
        <v>11</v>
      </c>
      <c r="C22093">
        <v>2502</v>
      </c>
      <c r="D22093">
        <v>50832</v>
      </c>
      <c r="E22093" s="32">
        <v>2420</v>
      </c>
      <c r="F22093">
        <v>31</v>
      </c>
      <c r="G22093" s="32">
        <v>51</v>
      </c>
      <c r="H22093" s="32">
        <v>0</v>
      </c>
    </row>
    <row r="22094" spans="1:8" x14ac:dyDescent="0.55000000000000004">
      <c r="A22094" s="33">
        <v>44378</v>
      </c>
      <c r="B22094" s="1" t="s">
        <v>12</v>
      </c>
      <c r="C22094">
        <v>1681</v>
      </c>
      <c r="D22094">
        <v>86220</v>
      </c>
      <c r="E22094" s="32">
        <v>1588</v>
      </c>
      <c r="F22094">
        <v>46</v>
      </c>
      <c r="G22094" s="32">
        <v>47</v>
      </c>
      <c r="H22094" s="32">
        <v>2</v>
      </c>
    </row>
    <row r="22095" spans="1:8" x14ac:dyDescent="0.55000000000000004">
      <c r="A22095" s="33">
        <v>44378</v>
      </c>
      <c r="B22095" s="1" t="s">
        <v>13</v>
      </c>
      <c r="C22095">
        <v>9140</v>
      </c>
      <c r="D22095">
        <v>157217</v>
      </c>
      <c r="E22095" s="32">
        <v>8974</v>
      </c>
      <c r="F22095">
        <v>90</v>
      </c>
      <c r="G22095" s="32">
        <v>70</v>
      </c>
      <c r="H22095" s="32">
        <v>3</v>
      </c>
    </row>
    <row r="22096" spans="1:8" x14ac:dyDescent="0.55000000000000004">
      <c r="A22096" s="33">
        <v>44378</v>
      </c>
      <c r="B22096" s="1" t="s">
        <v>14</v>
      </c>
      <c r="C22096">
        <v>890</v>
      </c>
      <c r="D22096">
        <v>15522</v>
      </c>
      <c r="E22096" s="32">
        <v>762</v>
      </c>
      <c r="F22096">
        <v>20</v>
      </c>
      <c r="G22096" s="32">
        <v>108</v>
      </c>
      <c r="H22096" s="32">
        <v>1</v>
      </c>
    </row>
    <row r="22097" spans="1:8" x14ac:dyDescent="0.55000000000000004">
      <c r="A22097" s="33">
        <v>44378</v>
      </c>
      <c r="B22097" s="1" t="s">
        <v>15</v>
      </c>
      <c r="C22097">
        <v>2020</v>
      </c>
      <c r="D22097">
        <v>65878</v>
      </c>
      <c r="E22097" s="32">
        <v>1963</v>
      </c>
      <c r="F22097">
        <v>47</v>
      </c>
      <c r="G22097" s="32">
        <v>10</v>
      </c>
      <c r="H22097" s="32">
        <v>1</v>
      </c>
    </row>
    <row r="22098" spans="1:8" x14ac:dyDescent="0.55000000000000004">
      <c r="A22098" s="33">
        <v>44378</v>
      </c>
      <c r="B22098" s="1" t="s">
        <v>16</v>
      </c>
      <c r="C22098">
        <v>4905</v>
      </c>
      <c r="D22098">
        <v>281414</v>
      </c>
      <c r="E22098" s="32">
        <v>4619</v>
      </c>
      <c r="F22098">
        <v>161</v>
      </c>
      <c r="G22098" s="32">
        <v>125</v>
      </c>
      <c r="H22098" s="32">
        <v>3</v>
      </c>
    </row>
    <row r="22099" spans="1:8" x14ac:dyDescent="0.55000000000000004">
      <c r="A22099" s="33">
        <v>44378</v>
      </c>
      <c r="B22099" s="1" t="s">
        <v>17</v>
      </c>
      <c r="C22099">
        <v>10571</v>
      </c>
      <c r="D22099">
        <v>33416</v>
      </c>
      <c r="E22099" s="32">
        <v>10146</v>
      </c>
      <c r="F22099">
        <v>165</v>
      </c>
      <c r="G22099" s="32">
        <v>260</v>
      </c>
      <c r="H22099" s="32">
        <v>4</v>
      </c>
    </row>
    <row r="22100" spans="1:8" x14ac:dyDescent="0.55000000000000004">
      <c r="A22100" s="33">
        <v>44378</v>
      </c>
      <c r="B22100" s="1" t="s">
        <v>18</v>
      </c>
      <c r="C22100">
        <v>7052</v>
      </c>
      <c r="D22100">
        <v>303886</v>
      </c>
      <c r="E22100" s="32">
        <v>6731</v>
      </c>
      <c r="F22100">
        <v>81</v>
      </c>
      <c r="G22100" s="32">
        <v>240</v>
      </c>
      <c r="H22100" s="32">
        <v>9</v>
      </c>
    </row>
    <row r="22101" spans="1:8" x14ac:dyDescent="0.55000000000000004">
      <c r="A22101" s="33">
        <v>44378</v>
      </c>
      <c r="B22101" s="1" t="s">
        <v>19</v>
      </c>
      <c r="C22101">
        <v>8037</v>
      </c>
      <c r="D22101">
        <v>194467</v>
      </c>
      <c r="E22101" s="32">
        <v>7839</v>
      </c>
      <c r="F22101">
        <v>152</v>
      </c>
      <c r="G22101" s="32">
        <v>46</v>
      </c>
      <c r="H22101" s="32">
        <v>6</v>
      </c>
    </row>
    <row r="22102" spans="1:8" x14ac:dyDescent="0.55000000000000004">
      <c r="A22102" s="33">
        <v>44378</v>
      </c>
      <c r="B22102" s="1" t="s">
        <v>20</v>
      </c>
      <c r="C22102">
        <v>46579</v>
      </c>
      <c r="D22102">
        <v>970890</v>
      </c>
      <c r="E22102" s="32">
        <v>44592</v>
      </c>
      <c r="F22102">
        <v>832</v>
      </c>
      <c r="G22102" s="32">
        <v>1155</v>
      </c>
      <c r="H22102" s="32">
        <v>16</v>
      </c>
    </row>
    <row r="22103" spans="1:8" x14ac:dyDescent="0.55000000000000004">
      <c r="A22103" s="33">
        <v>44378</v>
      </c>
      <c r="B22103" s="1" t="s">
        <v>21</v>
      </c>
      <c r="C22103">
        <v>40442</v>
      </c>
      <c r="D22103">
        <v>691856</v>
      </c>
      <c r="E22103" s="32">
        <v>38659</v>
      </c>
      <c r="F22103">
        <v>706</v>
      </c>
      <c r="G22103" s="32">
        <v>1077</v>
      </c>
      <c r="H22103" s="32">
        <v>18</v>
      </c>
    </row>
    <row r="22104" spans="1:8" x14ac:dyDescent="0.55000000000000004">
      <c r="A22104" s="33">
        <v>44378</v>
      </c>
      <c r="B22104" s="1" t="s">
        <v>22</v>
      </c>
      <c r="C22104">
        <v>174607</v>
      </c>
      <c r="D22104">
        <v>2528074</v>
      </c>
      <c r="E22104" s="32">
        <v>167766</v>
      </c>
      <c r="F22104">
        <v>2236</v>
      </c>
      <c r="G22104" s="32">
        <v>4605</v>
      </c>
      <c r="H22104" s="32">
        <v>51</v>
      </c>
    </row>
    <row r="22105" spans="1:8" x14ac:dyDescent="0.55000000000000004">
      <c r="A22105" s="33">
        <v>44378</v>
      </c>
      <c r="B22105" s="1" t="s">
        <v>23</v>
      </c>
      <c r="C22105">
        <v>67602</v>
      </c>
      <c r="D22105">
        <v>1043286</v>
      </c>
      <c r="E22105" s="32">
        <v>64843</v>
      </c>
      <c r="F22105">
        <v>949</v>
      </c>
      <c r="G22105" s="32">
        <v>1810</v>
      </c>
      <c r="H22105" s="32">
        <v>39</v>
      </c>
    </row>
    <row r="22106" spans="1:8" x14ac:dyDescent="0.55000000000000004">
      <c r="A22106" s="33">
        <v>44378</v>
      </c>
      <c r="B22106" s="1" t="s">
        <v>24</v>
      </c>
      <c r="C22106">
        <v>3403</v>
      </c>
      <c r="D22106">
        <v>171964</v>
      </c>
      <c r="E22106" s="32">
        <v>3318</v>
      </c>
      <c r="F22106">
        <v>52</v>
      </c>
      <c r="G22106" s="32">
        <v>33</v>
      </c>
      <c r="H22106" s="32">
        <v>2</v>
      </c>
    </row>
    <row r="22107" spans="1:8" x14ac:dyDescent="0.55000000000000004">
      <c r="A22107" s="33">
        <v>44378</v>
      </c>
      <c r="B22107" s="1" t="s">
        <v>25</v>
      </c>
      <c r="C22107">
        <v>2042</v>
      </c>
      <c r="D22107">
        <v>74213</v>
      </c>
      <c r="E22107" s="32">
        <v>1966</v>
      </c>
      <c r="F22107">
        <v>38</v>
      </c>
      <c r="G22107" s="32">
        <v>38</v>
      </c>
      <c r="H22107" s="32">
        <v>1</v>
      </c>
    </row>
    <row r="22108" spans="1:8" x14ac:dyDescent="0.55000000000000004">
      <c r="A22108" s="33">
        <v>44378</v>
      </c>
      <c r="B22108" s="1" t="s">
        <v>26</v>
      </c>
      <c r="C22108">
        <v>3935</v>
      </c>
      <c r="D22108">
        <v>123028</v>
      </c>
      <c r="E22108" s="32">
        <v>3792</v>
      </c>
      <c r="F22108">
        <v>115</v>
      </c>
      <c r="G22108" s="32">
        <v>24</v>
      </c>
      <c r="H22108" s="32">
        <v>0</v>
      </c>
    </row>
    <row r="22109" spans="1:8" x14ac:dyDescent="0.55000000000000004">
      <c r="A22109" s="33">
        <v>44378</v>
      </c>
      <c r="B22109" s="1" t="s">
        <v>27</v>
      </c>
      <c r="C22109">
        <v>1300</v>
      </c>
      <c r="D22109">
        <v>69296</v>
      </c>
      <c r="E22109" s="32">
        <v>1103</v>
      </c>
      <c r="F22109">
        <v>35</v>
      </c>
      <c r="G22109" s="32">
        <v>162</v>
      </c>
      <c r="H22109" s="32">
        <v>0</v>
      </c>
    </row>
    <row r="22110" spans="1:8" x14ac:dyDescent="0.55000000000000004">
      <c r="A22110" s="33">
        <v>44378</v>
      </c>
      <c r="B22110" s="1" t="s">
        <v>28</v>
      </c>
      <c r="C22110">
        <v>2101</v>
      </c>
      <c r="D22110">
        <v>54750</v>
      </c>
      <c r="E22110" s="32">
        <v>1984</v>
      </c>
      <c r="F22110">
        <v>21</v>
      </c>
      <c r="G22110" s="32">
        <v>97</v>
      </c>
      <c r="H22110" s="32">
        <v>1</v>
      </c>
    </row>
    <row r="22111" spans="1:8" x14ac:dyDescent="0.55000000000000004">
      <c r="A22111" s="33">
        <v>44378</v>
      </c>
      <c r="B22111" s="1" t="s">
        <v>29</v>
      </c>
      <c r="C22111">
        <v>5037</v>
      </c>
      <c r="D22111">
        <v>207555</v>
      </c>
      <c r="E22111" s="32">
        <v>4962</v>
      </c>
      <c r="F22111">
        <v>91</v>
      </c>
      <c r="G22111" s="32">
        <v>59</v>
      </c>
      <c r="H22111" s="32">
        <v>0</v>
      </c>
    </row>
    <row r="22112" spans="1:8" x14ac:dyDescent="0.55000000000000004">
      <c r="A22112" s="33">
        <v>44378</v>
      </c>
      <c r="B22112" s="1" t="s">
        <v>30</v>
      </c>
      <c r="C22112">
        <v>9447</v>
      </c>
      <c r="D22112">
        <v>271006</v>
      </c>
      <c r="E22112" s="32">
        <v>9179</v>
      </c>
      <c r="F22112">
        <v>187</v>
      </c>
      <c r="G22112" s="32">
        <v>81</v>
      </c>
      <c r="H22112" s="32">
        <v>3</v>
      </c>
    </row>
    <row r="22113" spans="1:8" x14ac:dyDescent="0.55000000000000004">
      <c r="A22113" s="33">
        <v>44378</v>
      </c>
      <c r="B22113" s="1" t="s">
        <v>31</v>
      </c>
      <c r="C22113">
        <v>9347</v>
      </c>
      <c r="D22113">
        <v>406370</v>
      </c>
      <c r="E22113" s="32">
        <v>8889</v>
      </c>
      <c r="F22113">
        <v>150</v>
      </c>
      <c r="G22113" s="32">
        <v>308</v>
      </c>
      <c r="H22113" s="32">
        <v>7</v>
      </c>
    </row>
    <row r="22114" spans="1:8" x14ac:dyDescent="0.55000000000000004">
      <c r="A22114" s="33">
        <v>44378</v>
      </c>
      <c r="B22114" s="1" t="s">
        <v>32</v>
      </c>
      <c r="C22114">
        <v>51024</v>
      </c>
      <c r="D22114">
        <v>832336</v>
      </c>
      <c r="E22114" s="32">
        <v>49190</v>
      </c>
      <c r="F22114">
        <v>962</v>
      </c>
      <c r="G22114" s="32">
        <v>872</v>
      </c>
      <c r="H22114" s="32">
        <v>26</v>
      </c>
    </row>
    <row r="22115" spans="1:8" x14ac:dyDescent="0.55000000000000004">
      <c r="A22115" s="33">
        <v>44378</v>
      </c>
      <c r="B22115" s="1" t="s">
        <v>33</v>
      </c>
      <c r="C22115">
        <v>5262</v>
      </c>
      <c r="D22115">
        <v>142045</v>
      </c>
      <c r="E22115" s="32">
        <v>5209</v>
      </c>
      <c r="F22115">
        <v>112</v>
      </c>
      <c r="G22115" s="32">
        <v>80</v>
      </c>
      <c r="H22115" s="32">
        <v>4</v>
      </c>
    </row>
    <row r="22116" spans="1:8" x14ac:dyDescent="0.55000000000000004">
      <c r="A22116" s="33">
        <v>44378</v>
      </c>
      <c r="B22116" s="1" t="s">
        <v>34</v>
      </c>
      <c r="C22116">
        <v>5559</v>
      </c>
      <c r="D22116">
        <v>151955</v>
      </c>
      <c r="E22116" s="32">
        <v>5390</v>
      </c>
      <c r="F22116">
        <v>90</v>
      </c>
      <c r="G22116" s="32">
        <v>79</v>
      </c>
      <c r="H22116" s="32">
        <v>5</v>
      </c>
    </row>
    <row r="22117" spans="1:8" x14ac:dyDescent="0.55000000000000004">
      <c r="A22117" s="33">
        <v>44378</v>
      </c>
      <c r="B22117" s="1" t="s">
        <v>35</v>
      </c>
      <c r="C22117">
        <v>16610</v>
      </c>
      <c r="D22117">
        <v>283780</v>
      </c>
      <c r="E22117" s="32">
        <v>16217</v>
      </c>
      <c r="F22117">
        <v>243</v>
      </c>
      <c r="G22117" s="32">
        <v>136</v>
      </c>
      <c r="H22117" s="32">
        <v>9</v>
      </c>
    </row>
    <row r="22118" spans="1:8" x14ac:dyDescent="0.55000000000000004">
      <c r="A22118" s="33">
        <v>44378</v>
      </c>
      <c r="B22118" s="1" t="s">
        <v>36</v>
      </c>
      <c r="C22118">
        <v>103491</v>
      </c>
      <c r="D22118">
        <v>2159967</v>
      </c>
      <c r="E22118" s="32">
        <v>98820</v>
      </c>
      <c r="F22118">
        <v>2677</v>
      </c>
      <c r="G22118" s="32">
        <v>1199</v>
      </c>
      <c r="H22118" s="32">
        <v>144</v>
      </c>
    </row>
    <row r="22119" spans="1:8" x14ac:dyDescent="0.55000000000000004">
      <c r="A22119" s="33">
        <v>44378</v>
      </c>
      <c r="B22119" s="1" t="s">
        <v>37</v>
      </c>
      <c r="C22119">
        <v>40919</v>
      </c>
      <c r="D22119">
        <v>508625</v>
      </c>
      <c r="E22119" s="32">
        <v>39379</v>
      </c>
      <c r="F22119">
        <v>1308</v>
      </c>
      <c r="G22119" s="32">
        <v>233</v>
      </c>
      <c r="H22119" s="32">
        <v>14</v>
      </c>
    </row>
    <row r="22120" spans="1:8" x14ac:dyDescent="0.55000000000000004">
      <c r="A22120" s="33">
        <v>44378</v>
      </c>
      <c r="B22120" s="1" t="s">
        <v>38</v>
      </c>
      <c r="C22120">
        <v>8345</v>
      </c>
      <c r="D22120">
        <v>169824</v>
      </c>
      <c r="E22120" s="32">
        <v>8017</v>
      </c>
      <c r="F22120">
        <v>131</v>
      </c>
      <c r="G22120" s="32">
        <v>197</v>
      </c>
      <c r="H22120" s="32">
        <v>3</v>
      </c>
    </row>
    <row r="22121" spans="1:8" x14ac:dyDescent="0.55000000000000004">
      <c r="A22121" s="33">
        <v>44378</v>
      </c>
      <c r="B22121" s="1" t="s">
        <v>39</v>
      </c>
      <c r="C22121">
        <v>2689</v>
      </c>
      <c r="D22121">
        <v>41938</v>
      </c>
      <c r="E22121" s="32">
        <v>2556</v>
      </c>
      <c r="F22121">
        <v>49</v>
      </c>
      <c r="G22121" s="32">
        <v>26</v>
      </c>
      <c r="H22121" s="32">
        <v>1</v>
      </c>
    </row>
    <row r="22122" spans="1:8" x14ac:dyDescent="0.55000000000000004">
      <c r="A22122" s="33">
        <v>44378</v>
      </c>
      <c r="B22122" s="1" t="s">
        <v>40</v>
      </c>
      <c r="C22122">
        <v>481</v>
      </c>
      <c r="D22122">
        <v>83458</v>
      </c>
      <c r="E22122" s="32">
        <v>456</v>
      </c>
      <c r="F22122">
        <v>2</v>
      </c>
      <c r="G22122" s="32">
        <v>15</v>
      </c>
      <c r="H22122" s="32">
        <v>0</v>
      </c>
    </row>
    <row r="22123" spans="1:8" x14ac:dyDescent="0.55000000000000004">
      <c r="A22123" s="33">
        <v>44378</v>
      </c>
      <c r="B22123" s="1" t="s">
        <v>41</v>
      </c>
      <c r="C22123">
        <v>553</v>
      </c>
      <c r="D22123">
        <v>31436</v>
      </c>
      <c r="E22123" s="32">
        <v>549</v>
      </c>
      <c r="F22123">
        <v>1</v>
      </c>
      <c r="G22123" s="32">
        <v>3</v>
      </c>
      <c r="H22123" s="32">
        <v>1</v>
      </c>
    </row>
    <row r="22124" spans="1:8" x14ac:dyDescent="0.55000000000000004">
      <c r="A22124" s="33">
        <v>44378</v>
      </c>
      <c r="B22124" s="1" t="s">
        <v>42</v>
      </c>
      <c r="C22124">
        <v>7591</v>
      </c>
      <c r="D22124">
        <v>162012</v>
      </c>
      <c r="E22124" s="32">
        <v>7385</v>
      </c>
      <c r="F22124">
        <v>126</v>
      </c>
      <c r="G22124" s="32">
        <v>72</v>
      </c>
      <c r="H22124" s="32">
        <v>8</v>
      </c>
    </row>
    <row r="22125" spans="1:8" x14ac:dyDescent="0.55000000000000004">
      <c r="A22125" s="33">
        <v>44378</v>
      </c>
      <c r="B22125" s="1" t="s">
        <v>43</v>
      </c>
      <c r="C22125">
        <v>11502</v>
      </c>
      <c r="D22125">
        <v>548898</v>
      </c>
      <c r="E22125" s="32">
        <v>11186</v>
      </c>
      <c r="F22125">
        <v>175</v>
      </c>
      <c r="G22125" s="32">
        <v>123</v>
      </c>
      <c r="H22125" s="32">
        <v>13</v>
      </c>
    </row>
    <row r="22126" spans="1:8" x14ac:dyDescent="0.55000000000000004">
      <c r="A22126" s="33">
        <v>44378</v>
      </c>
      <c r="B22126" s="1" t="s">
        <v>44</v>
      </c>
      <c r="C22126">
        <v>3145</v>
      </c>
      <c r="D22126">
        <v>122050</v>
      </c>
      <c r="E22126" s="32">
        <v>3010</v>
      </c>
      <c r="F22126">
        <v>77</v>
      </c>
      <c r="G22126" s="32">
        <v>58</v>
      </c>
      <c r="H22126" s="32">
        <v>2</v>
      </c>
    </row>
    <row r="22127" spans="1:8" x14ac:dyDescent="0.55000000000000004">
      <c r="A22127" s="33">
        <v>44378</v>
      </c>
      <c r="B22127" s="1" t="s">
        <v>45</v>
      </c>
      <c r="C22127">
        <v>1656</v>
      </c>
      <c r="D22127">
        <v>65083</v>
      </c>
      <c r="E22127" s="32">
        <v>1590</v>
      </c>
      <c r="F22127">
        <v>63</v>
      </c>
      <c r="G22127" s="32">
        <v>3</v>
      </c>
      <c r="H22127" s="32">
        <v>0</v>
      </c>
    </row>
    <row r="22128" spans="1:8" x14ac:dyDescent="0.55000000000000004">
      <c r="A22128" s="33">
        <v>44378</v>
      </c>
      <c r="B22128" s="1" t="s">
        <v>46</v>
      </c>
      <c r="C22128">
        <v>2097</v>
      </c>
      <c r="D22128">
        <v>86095</v>
      </c>
      <c r="E22128" s="32">
        <v>2051</v>
      </c>
      <c r="F22128">
        <v>31</v>
      </c>
      <c r="G22128" s="32">
        <v>20</v>
      </c>
      <c r="H22128" s="32">
        <v>0</v>
      </c>
    </row>
    <row r="22129" spans="1:8" x14ac:dyDescent="0.55000000000000004">
      <c r="A22129" s="33">
        <v>44378</v>
      </c>
      <c r="B22129" s="1" t="s">
        <v>47</v>
      </c>
      <c r="C22129">
        <v>2754</v>
      </c>
      <c r="D22129">
        <v>95457</v>
      </c>
      <c r="E22129" s="32">
        <v>2672</v>
      </c>
      <c r="F22129">
        <v>75</v>
      </c>
      <c r="G22129" s="32">
        <v>7</v>
      </c>
      <c r="H22129" s="32">
        <v>3</v>
      </c>
    </row>
    <row r="22130" spans="1:8" x14ac:dyDescent="0.55000000000000004">
      <c r="A22130" s="33">
        <v>44378</v>
      </c>
      <c r="B22130" s="1" t="s">
        <v>48</v>
      </c>
      <c r="C22130">
        <v>1831</v>
      </c>
      <c r="D22130">
        <v>11460</v>
      </c>
      <c r="E22130" s="32">
        <v>1713</v>
      </c>
      <c r="F22130">
        <v>25</v>
      </c>
      <c r="G22130" s="32">
        <v>93</v>
      </c>
      <c r="H22130" s="32">
        <v>9</v>
      </c>
    </row>
    <row r="22131" spans="1:8" x14ac:dyDescent="0.55000000000000004">
      <c r="A22131" s="33">
        <v>44378</v>
      </c>
      <c r="B22131" s="1" t="s">
        <v>49</v>
      </c>
      <c r="C22131">
        <v>35551</v>
      </c>
      <c r="D22131">
        <v>833367</v>
      </c>
      <c r="E22131" s="32">
        <v>34616</v>
      </c>
      <c r="F22131">
        <v>520</v>
      </c>
      <c r="G22131" s="32">
        <v>389</v>
      </c>
      <c r="H22131" s="32">
        <v>14</v>
      </c>
    </row>
    <row r="22132" spans="1:8" x14ac:dyDescent="0.55000000000000004">
      <c r="A22132" s="33">
        <v>44378</v>
      </c>
      <c r="B22132" s="1" t="s">
        <v>50</v>
      </c>
      <c r="C22132">
        <v>2561</v>
      </c>
      <c r="D22132">
        <v>57035</v>
      </c>
      <c r="E22132" s="32">
        <v>2553</v>
      </c>
      <c r="F22132">
        <v>24</v>
      </c>
      <c r="G22132" s="32">
        <v>14</v>
      </c>
      <c r="H22132" s="32">
        <v>0</v>
      </c>
    </row>
    <row r="22133" spans="1:8" x14ac:dyDescent="0.55000000000000004">
      <c r="A22133" s="33">
        <v>44378</v>
      </c>
      <c r="B22133" s="1" t="s">
        <v>51</v>
      </c>
      <c r="C22133">
        <v>3197</v>
      </c>
      <c r="D22133">
        <v>125309</v>
      </c>
      <c r="E22133" s="32">
        <v>3043</v>
      </c>
      <c r="F22133">
        <v>69</v>
      </c>
      <c r="G22133" s="32">
        <v>86</v>
      </c>
      <c r="H22133" s="32">
        <v>0</v>
      </c>
    </row>
    <row r="22134" spans="1:8" x14ac:dyDescent="0.55000000000000004">
      <c r="A22134" s="33">
        <v>44378</v>
      </c>
      <c r="B22134" s="1" t="s">
        <v>52</v>
      </c>
      <c r="C22134">
        <v>6485</v>
      </c>
      <c r="D22134">
        <v>82099</v>
      </c>
      <c r="E22134" s="32">
        <v>6306</v>
      </c>
      <c r="F22134">
        <v>117</v>
      </c>
      <c r="G22134" s="32">
        <v>62</v>
      </c>
      <c r="H22134" s="32">
        <v>5</v>
      </c>
    </row>
    <row r="22135" spans="1:8" x14ac:dyDescent="0.55000000000000004">
      <c r="A22135" s="33">
        <v>44378</v>
      </c>
      <c r="B22135" s="1" t="s">
        <v>53</v>
      </c>
      <c r="C22135">
        <v>3492</v>
      </c>
      <c r="D22135">
        <v>168943</v>
      </c>
      <c r="E22135" s="32">
        <v>3408</v>
      </c>
      <c r="F22135">
        <v>63</v>
      </c>
      <c r="G22135" s="32">
        <v>21</v>
      </c>
      <c r="H22135" s="32">
        <v>0</v>
      </c>
    </row>
    <row r="22136" spans="1:8" x14ac:dyDescent="0.55000000000000004">
      <c r="A22136" s="33">
        <v>44378</v>
      </c>
      <c r="B22136" s="1" t="s">
        <v>54</v>
      </c>
      <c r="C22136">
        <v>3094</v>
      </c>
      <c r="D22136">
        <v>44396</v>
      </c>
      <c r="E22136" s="32">
        <v>3027</v>
      </c>
      <c r="F22136">
        <v>27</v>
      </c>
      <c r="G22136" s="32">
        <v>17</v>
      </c>
      <c r="H22136" s="32">
        <v>0</v>
      </c>
    </row>
    <row r="22137" spans="1:8" x14ac:dyDescent="0.55000000000000004">
      <c r="A22137" s="33">
        <v>44378</v>
      </c>
      <c r="B22137" s="1" t="s">
        <v>55</v>
      </c>
      <c r="C22137">
        <v>3678</v>
      </c>
      <c r="D22137">
        <v>111258</v>
      </c>
      <c r="E22137" s="32">
        <v>3629</v>
      </c>
      <c r="F22137">
        <v>38</v>
      </c>
      <c r="G22137" s="32">
        <v>45</v>
      </c>
      <c r="H22137" s="32">
        <v>1</v>
      </c>
    </row>
    <row r="22138" spans="1:8" x14ac:dyDescent="0.55000000000000004">
      <c r="A22138" s="33">
        <v>44378</v>
      </c>
      <c r="B22138" s="1" t="s">
        <v>56</v>
      </c>
      <c r="C22138">
        <v>20846</v>
      </c>
      <c r="D22138">
        <v>251775</v>
      </c>
      <c r="E22138" s="32">
        <v>19628</v>
      </c>
      <c r="F22138">
        <v>187</v>
      </c>
      <c r="G22138" s="32">
        <v>1037</v>
      </c>
      <c r="H22138" s="32">
        <v>54</v>
      </c>
    </row>
    <row r="22139" spans="1:8" x14ac:dyDescent="0.55000000000000004">
      <c r="A22139" s="33">
        <v>44379</v>
      </c>
      <c r="B22139" s="1" t="s">
        <v>7</v>
      </c>
      <c r="C22139">
        <v>41397</v>
      </c>
      <c r="D22139">
        <v>783140</v>
      </c>
      <c r="E22139" s="32">
        <v>39211</v>
      </c>
      <c r="F22139">
        <v>1401</v>
      </c>
      <c r="G22139" s="32">
        <v>866</v>
      </c>
      <c r="H22139" s="32">
        <v>25</v>
      </c>
    </row>
    <row r="22140" spans="1:8" x14ac:dyDescent="0.55000000000000004">
      <c r="A22140" s="33">
        <v>44379</v>
      </c>
      <c r="B22140" s="1" t="s">
        <v>11</v>
      </c>
      <c r="C22140">
        <v>2511</v>
      </c>
      <c r="D22140">
        <v>51120</v>
      </c>
      <c r="E22140" s="32">
        <v>2423</v>
      </c>
      <c r="F22140">
        <v>31</v>
      </c>
      <c r="G22140" s="32">
        <v>57</v>
      </c>
      <c r="H22140" s="32">
        <v>0</v>
      </c>
    </row>
    <row r="22141" spans="1:8" x14ac:dyDescent="0.55000000000000004">
      <c r="A22141" s="33">
        <v>44379</v>
      </c>
      <c r="B22141" s="1" t="s">
        <v>12</v>
      </c>
      <c r="C22141">
        <v>1681</v>
      </c>
      <c r="D22141">
        <v>86220</v>
      </c>
      <c r="E22141" s="32">
        <v>1588</v>
      </c>
      <c r="F22141">
        <v>46</v>
      </c>
      <c r="G22141" s="32">
        <v>47</v>
      </c>
      <c r="H22141" s="32">
        <v>2</v>
      </c>
    </row>
    <row r="22142" spans="1:8" x14ac:dyDescent="0.55000000000000004">
      <c r="A22142" s="33">
        <v>44379</v>
      </c>
      <c r="B22142" s="1" t="s">
        <v>13</v>
      </c>
      <c r="C22142">
        <v>9163</v>
      </c>
      <c r="D22142">
        <v>157898</v>
      </c>
      <c r="E22142" s="32">
        <v>8981</v>
      </c>
      <c r="F22142">
        <v>90</v>
      </c>
      <c r="G22142" s="32">
        <v>77</v>
      </c>
      <c r="H22142" s="32">
        <v>3</v>
      </c>
    </row>
    <row r="22143" spans="1:8" x14ac:dyDescent="0.55000000000000004">
      <c r="A22143" s="33">
        <v>44379</v>
      </c>
      <c r="B22143" s="1" t="s">
        <v>14</v>
      </c>
      <c r="C22143">
        <v>897</v>
      </c>
      <c r="D22143">
        <v>15564</v>
      </c>
      <c r="E22143" s="32">
        <v>776</v>
      </c>
      <c r="F22143">
        <v>20</v>
      </c>
      <c r="G22143" s="32">
        <v>101</v>
      </c>
      <c r="H22143" s="32">
        <v>1</v>
      </c>
    </row>
    <row r="22144" spans="1:8" x14ac:dyDescent="0.55000000000000004">
      <c r="A22144" s="33">
        <v>44379</v>
      </c>
      <c r="B22144" s="1" t="s">
        <v>15</v>
      </c>
      <c r="C22144">
        <v>2022</v>
      </c>
      <c r="D22144">
        <v>65986</v>
      </c>
      <c r="E22144" s="32">
        <v>1965</v>
      </c>
      <c r="F22144">
        <v>47</v>
      </c>
      <c r="G22144" s="32">
        <v>10</v>
      </c>
      <c r="H22144" s="32">
        <v>1</v>
      </c>
    </row>
    <row r="22145" spans="1:8" x14ac:dyDescent="0.55000000000000004">
      <c r="A22145" s="33">
        <v>44379</v>
      </c>
      <c r="B22145" s="1" t="s">
        <v>16</v>
      </c>
      <c r="C22145">
        <v>4927</v>
      </c>
      <c r="D22145">
        <v>282317</v>
      </c>
      <c r="E22145" s="32">
        <v>4627</v>
      </c>
      <c r="F22145">
        <v>161</v>
      </c>
      <c r="G22145" s="32">
        <v>139</v>
      </c>
      <c r="H22145" s="32">
        <v>3</v>
      </c>
    </row>
    <row r="22146" spans="1:8" x14ac:dyDescent="0.55000000000000004">
      <c r="A22146" s="33">
        <v>44379</v>
      </c>
      <c r="B22146" s="1" t="s">
        <v>17</v>
      </c>
      <c r="C22146">
        <v>10593</v>
      </c>
      <c r="D22146">
        <v>33467</v>
      </c>
      <c r="E22146" s="32">
        <v>10167</v>
      </c>
      <c r="F22146">
        <v>165</v>
      </c>
      <c r="G22146" s="32">
        <v>261</v>
      </c>
      <c r="H22146" s="32">
        <v>5</v>
      </c>
    </row>
    <row r="22147" spans="1:8" x14ac:dyDescent="0.55000000000000004">
      <c r="A22147" s="33">
        <v>44379</v>
      </c>
      <c r="B22147" s="1" t="s">
        <v>18</v>
      </c>
      <c r="C22147">
        <v>7081</v>
      </c>
      <c r="D22147">
        <v>304471</v>
      </c>
      <c r="E22147" s="32">
        <v>6754</v>
      </c>
      <c r="F22147">
        <v>81</v>
      </c>
      <c r="G22147" s="32">
        <v>246</v>
      </c>
      <c r="H22147" s="32">
        <v>10</v>
      </c>
    </row>
    <row r="22148" spans="1:8" x14ac:dyDescent="0.55000000000000004">
      <c r="A22148" s="33">
        <v>44379</v>
      </c>
      <c r="B22148" s="1" t="s">
        <v>19</v>
      </c>
      <c r="C22148">
        <v>8042</v>
      </c>
      <c r="D22148">
        <v>194942</v>
      </c>
      <c r="E22148" s="32">
        <v>7845</v>
      </c>
      <c r="F22148">
        <v>152</v>
      </c>
      <c r="G22148" s="32">
        <v>45</v>
      </c>
      <c r="H22148" s="32">
        <v>6</v>
      </c>
    </row>
    <row r="22149" spans="1:8" x14ac:dyDescent="0.55000000000000004">
      <c r="A22149" s="33">
        <v>44379</v>
      </c>
      <c r="B22149" s="1" t="s">
        <v>20</v>
      </c>
      <c r="C22149">
        <v>46704</v>
      </c>
      <c r="D22149">
        <v>974098</v>
      </c>
      <c r="E22149" s="32">
        <v>44687</v>
      </c>
      <c r="F22149">
        <v>832</v>
      </c>
      <c r="G22149" s="32">
        <v>1185</v>
      </c>
      <c r="H22149" s="32">
        <v>18</v>
      </c>
    </row>
    <row r="22150" spans="1:8" x14ac:dyDescent="0.55000000000000004">
      <c r="A22150" s="33">
        <v>44379</v>
      </c>
      <c r="B22150" s="1" t="s">
        <v>21</v>
      </c>
      <c r="C22150">
        <v>40591</v>
      </c>
      <c r="D22150">
        <v>694859</v>
      </c>
      <c r="E22150" s="32">
        <v>38752</v>
      </c>
      <c r="F22150">
        <v>708</v>
      </c>
      <c r="G22150" s="32">
        <v>1131</v>
      </c>
      <c r="H22150" s="32">
        <v>16</v>
      </c>
    </row>
    <row r="22151" spans="1:8" x14ac:dyDescent="0.55000000000000004">
      <c r="A22151" s="33">
        <v>44379</v>
      </c>
      <c r="B22151" s="1" t="s">
        <v>22</v>
      </c>
      <c r="C22151">
        <v>175267</v>
      </c>
      <c r="D22151">
        <v>2536206</v>
      </c>
      <c r="E22151" s="32">
        <v>168288</v>
      </c>
      <c r="F22151">
        <v>2238</v>
      </c>
      <c r="G22151" s="32">
        <v>4741</v>
      </c>
      <c r="H22151" s="32">
        <v>54</v>
      </c>
    </row>
    <row r="22152" spans="1:8" x14ac:dyDescent="0.55000000000000004">
      <c r="A22152" s="33">
        <v>44379</v>
      </c>
      <c r="B22152" s="1" t="s">
        <v>23</v>
      </c>
      <c r="C22152">
        <v>67832</v>
      </c>
      <c r="D22152">
        <v>1047212</v>
      </c>
      <c r="E22152" s="32">
        <v>65072</v>
      </c>
      <c r="F22152">
        <v>951</v>
      </c>
      <c r="G22152" s="32">
        <v>1809</v>
      </c>
      <c r="H22152" s="32">
        <v>38</v>
      </c>
    </row>
    <row r="22153" spans="1:8" x14ac:dyDescent="0.55000000000000004">
      <c r="A22153" s="33">
        <v>44379</v>
      </c>
      <c r="B22153" s="1" t="s">
        <v>24</v>
      </c>
      <c r="C22153">
        <v>3408</v>
      </c>
      <c r="D22153">
        <v>172888</v>
      </c>
      <c r="E22153" s="32">
        <v>3324</v>
      </c>
      <c r="F22153">
        <v>52</v>
      </c>
      <c r="G22153" s="32">
        <v>32</v>
      </c>
      <c r="H22153" s="32">
        <v>2</v>
      </c>
    </row>
    <row r="22154" spans="1:8" x14ac:dyDescent="0.55000000000000004">
      <c r="A22154" s="33">
        <v>44379</v>
      </c>
      <c r="B22154" s="1" t="s">
        <v>25</v>
      </c>
      <c r="C22154">
        <v>2042</v>
      </c>
      <c r="D22154">
        <v>74335</v>
      </c>
      <c r="E22154" s="32">
        <v>1975</v>
      </c>
      <c r="F22154">
        <v>38</v>
      </c>
      <c r="G22154" s="32">
        <v>29</v>
      </c>
      <c r="H22154" s="32">
        <v>1</v>
      </c>
    </row>
    <row r="22155" spans="1:8" x14ac:dyDescent="0.55000000000000004">
      <c r="A22155" s="33">
        <v>44379</v>
      </c>
      <c r="B22155" s="1" t="s">
        <v>26</v>
      </c>
      <c r="C22155">
        <v>3941</v>
      </c>
      <c r="D22155">
        <v>123477</v>
      </c>
      <c r="E22155" s="32">
        <v>3796</v>
      </c>
      <c r="F22155">
        <v>115</v>
      </c>
      <c r="G22155" s="32">
        <v>26</v>
      </c>
      <c r="H22155" s="32">
        <v>0</v>
      </c>
    </row>
    <row r="22156" spans="1:8" x14ac:dyDescent="0.55000000000000004">
      <c r="A22156" s="33">
        <v>44379</v>
      </c>
      <c r="B22156" s="1" t="s">
        <v>27</v>
      </c>
      <c r="C22156">
        <v>1315</v>
      </c>
      <c r="D22156">
        <v>69505</v>
      </c>
      <c r="E22156" s="32">
        <v>1119</v>
      </c>
      <c r="F22156">
        <v>35</v>
      </c>
      <c r="G22156" s="32">
        <v>161</v>
      </c>
      <c r="H22156" s="32">
        <v>0</v>
      </c>
    </row>
    <row r="22157" spans="1:8" x14ac:dyDescent="0.55000000000000004">
      <c r="A22157" s="33">
        <v>44379</v>
      </c>
      <c r="B22157" s="1" t="s">
        <v>28</v>
      </c>
      <c r="C22157">
        <v>2106</v>
      </c>
      <c r="D22157">
        <v>58721</v>
      </c>
      <c r="E22157" s="32">
        <v>2004</v>
      </c>
      <c r="F22157">
        <v>21</v>
      </c>
      <c r="G22157" s="32">
        <v>82</v>
      </c>
      <c r="H22157" s="32">
        <v>1</v>
      </c>
    </row>
    <row r="22158" spans="1:8" x14ac:dyDescent="0.55000000000000004">
      <c r="A22158" s="33">
        <v>44379</v>
      </c>
      <c r="B22158" s="1" t="s">
        <v>29</v>
      </c>
      <c r="C22158">
        <v>5037</v>
      </c>
      <c r="D22158">
        <v>208048</v>
      </c>
      <c r="E22158" s="32">
        <v>4967</v>
      </c>
      <c r="F22158">
        <v>91</v>
      </c>
      <c r="G22158" s="32">
        <v>54</v>
      </c>
      <c r="H22158" s="32">
        <v>0</v>
      </c>
    </row>
    <row r="22159" spans="1:8" x14ac:dyDescent="0.55000000000000004">
      <c r="A22159" s="33">
        <v>44379</v>
      </c>
      <c r="B22159" s="1" t="s">
        <v>30</v>
      </c>
      <c r="C22159">
        <v>9454</v>
      </c>
      <c r="D22159">
        <v>271965</v>
      </c>
      <c r="E22159" s="32">
        <v>9176</v>
      </c>
      <c r="F22159">
        <v>187</v>
      </c>
      <c r="G22159" s="32">
        <v>91</v>
      </c>
      <c r="H22159" s="32">
        <v>3</v>
      </c>
    </row>
    <row r="22160" spans="1:8" x14ac:dyDescent="0.55000000000000004">
      <c r="A22160" s="33">
        <v>44379</v>
      </c>
      <c r="B22160" s="1" t="s">
        <v>31</v>
      </c>
      <c r="C22160">
        <v>9366</v>
      </c>
      <c r="D22160">
        <v>407868</v>
      </c>
      <c r="E22160" s="32">
        <v>8939</v>
      </c>
      <c r="F22160">
        <v>151</v>
      </c>
      <c r="G22160" s="32">
        <v>276</v>
      </c>
      <c r="H22160" s="32">
        <v>6</v>
      </c>
    </row>
    <row r="22161" spans="1:8" x14ac:dyDescent="0.55000000000000004">
      <c r="A22161" s="33">
        <v>44379</v>
      </c>
      <c r="B22161" s="1" t="s">
        <v>32</v>
      </c>
      <c r="C22161">
        <v>51073</v>
      </c>
      <c r="D22161">
        <v>835239</v>
      </c>
      <c r="E22161" s="32">
        <v>49304</v>
      </c>
      <c r="F22161">
        <v>964</v>
      </c>
      <c r="G22161" s="32">
        <v>805</v>
      </c>
      <c r="H22161" s="32">
        <v>23</v>
      </c>
    </row>
    <row r="22162" spans="1:8" x14ac:dyDescent="0.55000000000000004">
      <c r="A22162" s="33">
        <v>44379</v>
      </c>
      <c r="B22162" s="1" t="s">
        <v>33</v>
      </c>
      <c r="C22162">
        <v>5268</v>
      </c>
      <c r="D22162">
        <v>145510</v>
      </c>
      <c r="E22162" s="32">
        <v>5217</v>
      </c>
      <c r="F22162">
        <v>112</v>
      </c>
      <c r="G22162" s="32">
        <v>78</v>
      </c>
      <c r="H22162" s="32">
        <v>4</v>
      </c>
    </row>
    <row r="22163" spans="1:8" x14ac:dyDescent="0.55000000000000004">
      <c r="A22163" s="33">
        <v>44379</v>
      </c>
      <c r="B22163" s="1" t="s">
        <v>34</v>
      </c>
      <c r="C22163">
        <v>5563</v>
      </c>
      <c r="D22163">
        <v>152713</v>
      </c>
      <c r="E22163" s="32">
        <v>5400</v>
      </c>
      <c r="F22163">
        <v>90</v>
      </c>
      <c r="G22163" s="32">
        <v>73</v>
      </c>
      <c r="H22163" s="32">
        <v>4</v>
      </c>
    </row>
    <row r="22164" spans="1:8" x14ac:dyDescent="0.55000000000000004">
      <c r="A22164" s="33">
        <v>44379</v>
      </c>
      <c r="B22164" s="1" t="s">
        <v>35</v>
      </c>
      <c r="C22164">
        <v>16624</v>
      </c>
      <c r="D22164">
        <v>284841</v>
      </c>
      <c r="E22164" s="32">
        <v>16226</v>
      </c>
      <c r="F22164">
        <v>245</v>
      </c>
      <c r="G22164" s="32">
        <v>139</v>
      </c>
      <c r="H22164" s="32">
        <v>7</v>
      </c>
    </row>
    <row r="22165" spans="1:8" x14ac:dyDescent="0.55000000000000004">
      <c r="A22165" s="33">
        <v>44379</v>
      </c>
      <c r="B22165" s="1" t="s">
        <v>36</v>
      </c>
      <c r="C22165">
        <v>103614</v>
      </c>
      <c r="D22165">
        <v>2168829</v>
      </c>
      <c r="E22165" s="32">
        <v>98873</v>
      </c>
      <c r="F22165">
        <v>2680</v>
      </c>
      <c r="G22165" s="32">
        <v>1266</v>
      </c>
      <c r="H22165" s="32">
        <v>143</v>
      </c>
    </row>
    <row r="22166" spans="1:8" x14ac:dyDescent="0.55000000000000004">
      <c r="A22166" s="33">
        <v>44379</v>
      </c>
      <c r="B22166" s="1" t="s">
        <v>37</v>
      </c>
      <c r="C22166">
        <v>40951</v>
      </c>
      <c r="D22166">
        <v>509882</v>
      </c>
      <c r="E22166" s="32">
        <v>39402</v>
      </c>
      <c r="F22166">
        <v>1308</v>
      </c>
      <c r="G22166" s="32">
        <v>241</v>
      </c>
      <c r="H22166" s="32">
        <v>16</v>
      </c>
    </row>
    <row r="22167" spans="1:8" x14ac:dyDescent="0.55000000000000004">
      <c r="A22167" s="33">
        <v>44379</v>
      </c>
      <c r="B22167" s="1" t="s">
        <v>38</v>
      </c>
      <c r="C22167">
        <v>8362</v>
      </c>
      <c r="D22167">
        <v>170318</v>
      </c>
      <c r="E22167" s="32">
        <v>8037</v>
      </c>
      <c r="F22167">
        <v>131</v>
      </c>
      <c r="G22167" s="32">
        <v>194</v>
      </c>
      <c r="H22167" s="32">
        <v>4</v>
      </c>
    </row>
    <row r="22168" spans="1:8" x14ac:dyDescent="0.55000000000000004">
      <c r="A22168" s="33">
        <v>44379</v>
      </c>
      <c r="B22168" s="1" t="s">
        <v>39</v>
      </c>
      <c r="C22168">
        <v>2690</v>
      </c>
      <c r="D22168">
        <v>42023</v>
      </c>
      <c r="E22168" s="32">
        <v>2559</v>
      </c>
      <c r="F22168">
        <v>49</v>
      </c>
      <c r="G22168" s="32">
        <v>24</v>
      </c>
      <c r="H22168" s="32">
        <v>3</v>
      </c>
    </row>
    <row r="22169" spans="1:8" x14ac:dyDescent="0.55000000000000004">
      <c r="A22169" s="33">
        <v>44379</v>
      </c>
      <c r="B22169" s="1" t="s">
        <v>40</v>
      </c>
      <c r="C22169">
        <v>484</v>
      </c>
      <c r="D22169">
        <v>83738</v>
      </c>
      <c r="E22169" s="32">
        <v>457</v>
      </c>
      <c r="F22169">
        <v>2</v>
      </c>
      <c r="G22169" s="32">
        <v>16</v>
      </c>
      <c r="H22169" s="32">
        <v>0</v>
      </c>
    </row>
    <row r="22170" spans="1:8" x14ac:dyDescent="0.55000000000000004">
      <c r="A22170" s="33">
        <v>44379</v>
      </c>
      <c r="B22170" s="1" t="s">
        <v>41</v>
      </c>
      <c r="C22170">
        <v>553</v>
      </c>
      <c r="D22170">
        <v>31436</v>
      </c>
      <c r="E22170" s="32">
        <v>549</v>
      </c>
      <c r="F22170">
        <v>1</v>
      </c>
      <c r="G22170" s="32">
        <v>3</v>
      </c>
      <c r="H22170" s="32">
        <v>1</v>
      </c>
    </row>
    <row r="22171" spans="1:8" x14ac:dyDescent="0.55000000000000004">
      <c r="A22171" s="33">
        <v>44379</v>
      </c>
      <c r="B22171" s="1" t="s">
        <v>42</v>
      </c>
      <c r="C22171">
        <v>7595</v>
      </c>
      <c r="D22171">
        <v>165308</v>
      </c>
      <c r="E22171" s="32">
        <v>7439</v>
      </c>
      <c r="F22171">
        <v>126</v>
      </c>
      <c r="G22171" s="32">
        <v>25</v>
      </c>
      <c r="H22171" s="32">
        <v>4</v>
      </c>
    </row>
    <row r="22172" spans="1:8" x14ac:dyDescent="0.55000000000000004">
      <c r="A22172" s="33">
        <v>44379</v>
      </c>
      <c r="B22172" s="1" t="s">
        <v>43</v>
      </c>
      <c r="C22172">
        <v>11512</v>
      </c>
      <c r="D22172">
        <v>553751</v>
      </c>
      <c r="E22172" s="32">
        <v>11208</v>
      </c>
      <c r="F22172">
        <v>175</v>
      </c>
      <c r="G22172" s="32">
        <v>109</v>
      </c>
      <c r="H22172" s="32">
        <v>12</v>
      </c>
    </row>
    <row r="22173" spans="1:8" x14ac:dyDescent="0.55000000000000004">
      <c r="A22173" s="33">
        <v>44379</v>
      </c>
      <c r="B22173" s="1" t="s">
        <v>44</v>
      </c>
      <c r="C22173">
        <v>3152</v>
      </c>
      <c r="D22173">
        <v>122050</v>
      </c>
      <c r="E22173" s="32">
        <v>3017</v>
      </c>
      <c r="F22173">
        <v>77</v>
      </c>
      <c r="G22173" s="32">
        <v>58</v>
      </c>
      <c r="H22173" s="32">
        <v>2</v>
      </c>
    </row>
    <row r="22174" spans="1:8" x14ac:dyDescent="0.55000000000000004">
      <c r="A22174" s="33">
        <v>44379</v>
      </c>
      <c r="B22174" s="1" t="s">
        <v>45</v>
      </c>
      <c r="C22174">
        <v>1656</v>
      </c>
      <c r="D22174">
        <v>65234</v>
      </c>
      <c r="E22174" s="32">
        <v>1590</v>
      </c>
      <c r="F22174">
        <v>63</v>
      </c>
      <c r="G22174" s="32">
        <v>3</v>
      </c>
      <c r="H22174" s="32">
        <v>0</v>
      </c>
    </row>
    <row r="22175" spans="1:8" x14ac:dyDescent="0.55000000000000004">
      <c r="A22175" s="33">
        <v>44379</v>
      </c>
      <c r="B22175" s="1" t="s">
        <v>46</v>
      </c>
      <c r="C22175">
        <v>2098</v>
      </c>
      <c r="D22175">
        <v>86425</v>
      </c>
      <c r="E22175" s="32">
        <v>2054</v>
      </c>
      <c r="F22175">
        <v>31</v>
      </c>
      <c r="G22175" s="32">
        <v>18</v>
      </c>
      <c r="H22175" s="32">
        <v>0</v>
      </c>
    </row>
    <row r="22176" spans="1:8" x14ac:dyDescent="0.55000000000000004">
      <c r="A22176" s="33">
        <v>44379</v>
      </c>
      <c r="B22176" s="1" t="s">
        <v>47</v>
      </c>
      <c r="C22176">
        <v>2755</v>
      </c>
      <c r="D22176">
        <v>97146</v>
      </c>
      <c r="E22176" s="32">
        <v>2673</v>
      </c>
      <c r="F22176">
        <v>75</v>
      </c>
      <c r="G22176" s="32">
        <v>7</v>
      </c>
      <c r="H22176" s="32">
        <v>3</v>
      </c>
    </row>
    <row r="22177" spans="1:8" x14ac:dyDescent="0.55000000000000004">
      <c r="A22177" s="33">
        <v>44379</v>
      </c>
      <c r="B22177" s="1" t="s">
        <v>48</v>
      </c>
      <c r="C22177">
        <v>1841</v>
      </c>
      <c r="D22177">
        <v>11519</v>
      </c>
      <c r="E22177" s="32">
        <v>1718</v>
      </c>
      <c r="F22177">
        <v>26</v>
      </c>
      <c r="G22177" s="32">
        <v>97</v>
      </c>
      <c r="H22177" s="32">
        <v>9</v>
      </c>
    </row>
    <row r="22178" spans="1:8" x14ac:dyDescent="0.55000000000000004">
      <c r="A22178" s="33">
        <v>44379</v>
      </c>
      <c r="B22178" s="1" t="s">
        <v>49</v>
      </c>
      <c r="C22178">
        <v>35575</v>
      </c>
      <c r="D22178">
        <v>835907</v>
      </c>
      <c r="E22178" s="32">
        <v>34663</v>
      </c>
      <c r="F22178">
        <v>521</v>
      </c>
      <c r="G22178" s="32">
        <v>368</v>
      </c>
      <c r="H22178" s="32">
        <v>14</v>
      </c>
    </row>
    <row r="22179" spans="1:8" x14ac:dyDescent="0.55000000000000004">
      <c r="A22179" s="33">
        <v>44379</v>
      </c>
      <c r="B22179" s="1" t="s">
        <v>50</v>
      </c>
      <c r="C22179">
        <v>2563</v>
      </c>
      <c r="D22179">
        <v>57270</v>
      </c>
      <c r="E22179" s="32">
        <v>2555</v>
      </c>
      <c r="F22179">
        <v>24</v>
      </c>
      <c r="G22179" s="32">
        <v>16</v>
      </c>
      <c r="H22179" s="32">
        <v>0</v>
      </c>
    </row>
    <row r="22180" spans="1:8" x14ac:dyDescent="0.55000000000000004">
      <c r="A22180" s="33">
        <v>44379</v>
      </c>
      <c r="B22180" s="1" t="s">
        <v>51</v>
      </c>
      <c r="C22180">
        <v>3205</v>
      </c>
      <c r="D22180">
        <v>125616</v>
      </c>
      <c r="E22180" s="32">
        <v>3046</v>
      </c>
      <c r="F22180">
        <v>69</v>
      </c>
      <c r="G22180" s="32">
        <v>91</v>
      </c>
      <c r="H22180" s="32">
        <v>0</v>
      </c>
    </row>
    <row r="22181" spans="1:8" x14ac:dyDescent="0.55000000000000004">
      <c r="A22181" s="33">
        <v>44379</v>
      </c>
      <c r="B22181" s="1" t="s">
        <v>52</v>
      </c>
      <c r="C22181">
        <v>6486</v>
      </c>
      <c r="D22181">
        <v>82252</v>
      </c>
      <c r="E22181" s="32">
        <v>6308</v>
      </c>
      <c r="F22181">
        <v>118</v>
      </c>
      <c r="G22181" s="32">
        <v>60</v>
      </c>
      <c r="H22181" s="32">
        <v>3</v>
      </c>
    </row>
    <row r="22182" spans="1:8" x14ac:dyDescent="0.55000000000000004">
      <c r="A22182" s="33">
        <v>44379</v>
      </c>
      <c r="B22182" s="1" t="s">
        <v>53</v>
      </c>
      <c r="C22182">
        <v>3492</v>
      </c>
      <c r="D22182">
        <v>169875</v>
      </c>
      <c r="E22182" s="32">
        <v>3412</v>
      </c>
      <c r="F22182">
        <v>63</v>
      </c>
      <c r="G22182" s="32">
        <v>17</v>
      </c>
      <c r="H22182" s="32">
        <v>0</v>
      </c>
    </row>
    <row r="22183" spans="1:8" x14ac:dyDescent="0.55000000000000004">
      <c r="A22183" s="33">
        <v>44379</v>
      </c>
      <c r="B22183" s="1" t="s">
        <v>54</v>
      </c>
      <c r="C22183">
        <v>3099</v>
      </c>
      <c r="D22183">
        <v>44507</v>
      </c>
      <c r="E22183" s="32">
        <v>3028</v>
      </c>
      <c r="F22183">
        <v>27</v>
      </c>
      <c r="G22183" s="32">
        <v>20</v>
      </c>
      <c r="H22183" s="32">
        <v>0</v>
      </c>
    </row>
    <row r="22184" spans="1:8" x14ac:dyDescent="0.55000000000000004">
      <c r="A22184" s="33">
        <v>44379</v>
      </c>
      <c r="B22184" s="1" t="s">
        <v>55</v>
      </c>
      <c r="C22184">
        <v>3689</v>
      </c>
      <c r="D22184">
        <v>111524</v>
      </c>
      <c r="E22184" s="32">
        <v>3631</v>
      </c>
      <c r="F22184">
        <v>38</v>
      </c>
      <c r="G22184" s="32">
        <v>47</v>
      </c>
      <c r="H22184" s="32">
        <v>2</v>
      </c>
    </row>
    <row r="22185" spans="1:8" x14ac:dyDescent="0.55000000000000004">
      <c r="A22185" s="33">
        <v>44379</v>
      </c>
      <c r="B22185" s="1" t="s">
        <v>56</v>
      </c>
      <c r="C22185">
        <v>20907</v>
      </c>
      <c r="D22185">
        <v>252608</v>
      </c>
      <c r="E22185" s="32">
        <v>19771</v>
      </c>
      <c r="F22185">
        <v>191</v>
      </c>
      <c r="G22185" s="32">
        <v>951</v>
      </c>
      <c r="H22185" s="32">
        <v>52</v>
      </c>
    </row>
    <row r="22186" spans="1:8" x14ac:dyDescent="0.55000000000000004">
      <c r="A22186" s="33">
        <v>44380</v>
      </c>
      <c r="B22186" s="1" t="s">
        <v>7</v>
      </c>
      <c r="C22186">
        <v>41427</v>
      </c>
      <c r="D22186">
        <v>785750</v>
      </c>
      <c r="E22186" s="32">
        <v>39316</v>
      </c>
      <c r="F22186">
        <v>1403</v>
      </c>
      <c r="G22186" s="32">
        <v>785</v>
      </c>
      <c r="H22186" s="32">
        <v>25</v>
      </c>
    </row>
    <row r="22187" spans="1:8" x14ac:dyDescent="0.55000000000000004">
      <c r="A22187" s="33">
        <v>44380</v>
      </c>
      <c r="B22187" s="1" t="s">
        <v>11</v>
      </c>
      <c r="C22187">
        <v>2518</v>
      </c>
      <c r="D22187">
        <v>51210</v>
      </c>
      <c r="E22187" s="32">
        <v>2423</v>
      </c>
      <c r="F22187">
        <v>31</v>
      </c>
      <c r="G22187" s="32">
        <v>64</v>
      </c>
      <c r="H22187" s="32">
        <v>0</v>
      </c>
    </row>
    <row r="22188" spans="1:8" x14ac:dyDescent="0.55000000000000004">
      <c r="A22188" s="33">
        <v>44380</v>
      </c>
      <c r="B22188" s="1" t="s">
        <v>12</v>
      </c>
      <c r="C22188">
        <v>1707</v>
      </c>
      <c r="D22188">
        <v>86754</v>
      </c>
      <c r="E22188" s="32">
        <v>1597</v>
      </c>
      <c r="F22188">
        <v>47</v>
      </c>
      <c r="G22188" s="32">
        <v>63</v>
      </c>
      <c r="H22188" s="32">
        <v>1</v>
      </c>
    </row>
    <row r="22189" spans="1:8" x14ac:dyDescent="0.55000000000000004">
      <c r="A22189" s="33">
        <v>44380</v>
      </c>
      <c r="B22189" s="1" t="s">
        <v>13</v>
      </c>
      <c r="C22189">
        <v>9175</v>
      </c>
      <c r="D22189">
        <v>158239</v>
      </c>
      <c r="E22189" s="32">
        <v>8991</v>
      </c>
      <c r="F22189">
        <v>90</v>
      </c>
      <c r="G22189" s="32">
        <v>89</v>
      </c>
      <c r="H22189" s="32">
        <v>4</v>
      </c>
    </row>
    <row r="22190" spans="1:8" x14ac:dyDescent="0.55000000000000004">
      <c r="A22190" s="33">
        <v>44380</v>
      </c>
      <c r="B22190" s="1" t="s">
        <v>14</v>
      </c>
      <c r="C22190">
        <v>904</v>
      </c>
      <c r="D22190">
        <v>15564</v>
      </c>
      <c r="E22190" s="32">
        <v>783</v>
      </c>
      <c r="F22190">
        <v>20</v>
      </c>
      <c r="G22190" s="32">
        <v>101</v>
      </c>
      <c r="H22190" s="32">
        <v>1</v>
      </c>
    </row>
    <row r="22191" spans="1:8" x14ac:dyDescent="0.55000000000000004">
      <c r="A22191" s="33">
        <v>44380</v>
      </c>
      <c r="B22191" s="1" t="s">
        <v>15</v>
      </c>
      <c r="C22191">
        <v>2027</v>
      </c>
      <c r="D22191">
        <v>66016</v>
      </c>
      <c r="E22191" s="32">
        <v>1965</v>
      </c>
      <c r="F22191">
        <v>47</v>
      </c>
      <c r="G22191" s="32">
        <v>15</v>
      </c>
      <c r="H22191" s="32">
        <v>1</v>
      </c>
    </row>
    <row r="22192" spans="1:8" x14ac:dyDescent="0.55000000000000004">
      <c r="A22192" s="33">
        <v>44380</v>
      </c>
      <c r="B22192" s="1" t="s">
        <v>16</v>
      </c>
      <c r="C22192">
        <v>4940</v>
      </c>
      <c r="D22192">
        <v>283197</v>
      </c>
      <c r="E22192" s="32">
        <v>4632</v>
      </c>
      <c r="F22192">
        <v>161</v>
      </c>
      <c r="G22192" s="32">
        <v>147</v>
      </c>
      <c r="H22192" s="32">
        <v>3</v>
      </c>
    </row>
    <row r="22193" spans="1:8" x14ac:dyDescent="0.55000000000000004">
      <c r="A22193" s="33">
        <v>44380</v>
      </c>
      <c r="B22193" s="1" t="s">
        <v>17</v>
      </c>
      <c r="C22193">
        <v>10621</v>
      </c>
      <c r="D22193">
        <v>33467</v>
      </c>
      <c r="E22193" s="32">
        <v>10199</v>
      </c>
      <c r="F22193">
        <v>165</v>
      </c>
      <c r="G22193" s="32">
        <v>257</v>
      </c>
      <c r="H22193" s="32">
        <v>5</v>
      </c>
    </row>
    <row r="22194" spans="1:8" x14ac:dyDescent="0.55000000000000004">
      <c r="A22194" s="33">
        <v>44380</v>
      </c>
      <c r="B22194" s="1" t="s">
        <v>18</v>
      </c>
      <c r="C22194">
        <v>7109</v>
      </c>
      <c r="D22194">
        <v>305040</v>
      </c>
      <c r="E22194" s="32">
        <v>6770</v>
      </c>
      <c r="F22194">
        <v>82</v>
      </c>
      <c r="G22194" s="32">
        <v>257</v>
      </c>
      <c r="H22194" s="32">
        <v>8</v>
      </c>
    </row>
    <row r="22195" spans="1:8" x14ac:dyDescent="0.55000000000000004">
      <c r="A22195" s="33">
        <v>44380</v>
      </c>
      <c r="B22195" s="1" t="s">
        <v>19</v>
      </c>
      <c r="C22195">
        <v>8048</v>
      </c>
      <c r="D22195">
        <v>194942</v>
      </c>
      <c r="E22195" s="32">
        <v>7847</v>
      </c>
      <c r="F22195">
        <v>152</v>
      </c>
      <c r="G22195" s="32">
        <v>49</v>
      </c>
      <c r="H22195" s="32">
        <v>6</v>
      </c>
    </row>
    <row r="22196" spans="1:8" x14ac:dyDescent="0.55000000000000004">
      <c r="A22196" s="33">
        <v>44380</v>
      </c>
      <c r="B22196" s="1" t="s">
        <v>20</v>
      </c>
      <c r="C22196">
        <v>46820</v>
      </c>
      <c r="D22196">
        <v>977145</v>
      </c>
      <c r="E22196" s="32">
        <v>44801</v>
      </c>
      <c r="F22196">
        <v>832</v>
      </c>
      <c r="G22196" s="32">
        <v>1187</v>
      </c>
      <c r="H22196" s="32">
        <v>18</v>
      </c>
    </row>
    <row r="22197" spans="1:8" x14ac:dyDescent="0.55000000000000004">
      <c r="A22197" s="33">
        <v>44380</v>
      </c>
      <c r="B22197" s="1" t="s">
        <v>21</v>
      </c>
      <c r="C22197">
        <v>40748</v>
      </c>
      <c r="D22197">
        <v>697549</v>
      </c>
      <c r="E22197" s="32">
        <v>38827</v>
      </c>
      <c r="F22197">
        <v>710</v>
      </c>
      <c r="G22197" s="32">
        <v>1211</v>
      </c>
      <c r="H22197" s="32">
        <v>18</v>
      </c>
    </row>
    <row r="22198" spans="1:8" x14ac:dyDescent="0.55000000000000004">
      <c r="A22198" s="33">
        <v>44380</v>
      </c>
      <c r="B22198" s="1" t="s">
        <v>22</v>
      </c>
      <c r="C22198">
        <v>175983</v>
      </c>
      <c r="D22198">
        <v>2543617</v>
      </c>
      <c r="E22198" s="32">
        <v>168764</v>
      </c>
      <c r="F22198">
        <v>2238</v>
      </c>
      <c r="G22198" s="32">
        <v>4981</v>
      </c>
      <c r="H22198" s="32">
        <v>50</v>
      </c>
    </row>
    <row r="22199" spans="1:8" x14ac:dyDescent="0.55000000000000004">
      <c r="A22199" s="33">
        <v>44380</v>
      </c>
      <c r="B22199" s="1" t="s">
        <v>23</v>
      </c>
      <c r="C22199">
        <v>68086</v>
      </c>
      <c r="D22199">
        <v>1047212</v>
      </c>
      <c r="E22199" s="32">
        <v>65251</v>
      </c>
      <c r="F22199">
        <v>952</v>
      </c>
      <c r="G22199" s="32">
        <v>1883</v>
      </c>
      <c r="H22199" s="32">
        <v>40</v>
      </c>
    </row>
    <row r="22200" spans="1:8" x14ac:dyDescent="0.55000000000000004">
      <c r="A22200" s="33">
        <v>44380</v>
      </c>
      <c r="B22200" s="1" t="s">
        <v>24</v>
      </c>
      <c r="C22200">
        <v>3414</v>
      </c>
      <c r="D22200">
        <v>173266</v>
      </c>
      <c r="E22200" s="32">
        <v>3326</v>
      </c>
      <c r="F22200">
        <v>52</v>
      </c>
      <c r="G22200" s="32">
        <v>36</v>
      </c>
      <c r="H22200" s="32">
        <v>2</v>
      </c>
    </row>
    <row r="22201" spans="1:8" x14ac:dyDescent="0.55000000000000004">
      <c r="A22201" s="33">
        <v>44380</v>
      </c>
      <c r="B22201" s="1" t="s">
        <v>25</v>
      </c>
      <c r="C22201">
        <v>2042</v>
      </c>
      <c r="D22201">
        <v>74335</v>
      </c>
      <c r="E22201" s="32">
        <v>1985</v>
      </c>
      <c r="F22201">
        <v>38</v>
      </c>
      <c r="G22201" s="32">
        <v>19</v>
      </c>
      <c r="H22201" s="32">
        <v>1</v>
      </c>
    </row>
    <row r="22202" spans="1:8" x14ac:dyDescent="0.55000000000000004">
      <c r="A22202" s="33">
        <v>44380</v>
      </c>
      <c r="B22202" s="1" t="s">
        <v>26</v>
      </c>
      <c r="C22202">
        <v>3949</v>
      </c>
      <c r="D22202">
        <v>123955</v>
      </c>
      <c r="E22202" s="32">
        <v>3799</v>
      </c>
      <c r="F22202">
        <v>115</v>
      </c>
      <c r="G22202" s="32">
        <v>31</v>
      </c>
      <c r="H22202" s="32">
        <v>1</v>
      </c>
    </row>
    <row r="22203" spans="1:8" x14ac:dyDescent="0.55000000000000004">
      <c r="A22203" s="33">
        <v>44380</v>
      </c>
      <c r="B22203" s="1" t="s">
        <v>27</v>
      </c>
      <c r="C22203">
        <v>1324</v>
      </c>
      <c r="D22203">
        <v>69659</v>
      </c>
      <c r="E22203" s="32">
        <v>1138</v>
      </c>
      <c r="F22203">
        <v>35</v>
      </c>
      <c r="G22203" s="32">
        <v>151</v>
      </c>
      <c r="H22203" s="32">
        <v>0</v>
      </c>
    </row>
    <row r="22204" spans="1:8" x14ac:dyDescent="0.55000000000000004">
      <c r="A22204" s="33">
        <v>44380</v>
      </c>
      <c r="B22204" s="1" t="s">
        <v>28</v>
      </c>
      <c r="C22204">
        <v>2106</v>
      </c>
      <c r="D22204">
        <v>58651</v>
      </c>
      <c r="E22204" s="32">
        <v>2004</v>
      </c>
      <c r="F22204">
        <v>21</v>
      </c>
      <c r="G22204" s="32">
        <v>82</v>
      </c>
      <c r="H22204" s="32">
        <v>1</v>
      </c>
    </row>
    <row r="22205" spans="1:8" x14ac:dyDescent="0.55000000000000004">
      <c r="A22205" s="33">
        <v>44380</v>
      </c>
      <c r="B22205" s="1" t="s">
        <v>29</v>
      </c>
      <c r="C22205">
        <v>5039</v>
      </c>
      <c r="D22205">
        <v>208048</v>
      </c>
      <c r="E22205" s="32">
        <v>4974</v>
      </c>
      <c r="F22205">
        <v>91</v>
      </c>
      <c r="G22205" s="32">
        <v>49</v>
      </c>
      <c r="H22205" s="32">
        <v>0</v>
      </c>
    </row>
    <row r="22206" spans="1:8" x14ac:dyDescent="0.55000000000000004">
      <c r="A22206" s="33">
        <v>44380</v>
      </c>
      <c r="B22206" s="1" t="s">
        <v>30</v>
      </c>
      <c r="C22206">
        <v>9458</v>
      </c>
      <c r="D22206">
        <v>272853</v>
      </c>
      <c r="E22206" s="32">
        <v>9194</v>
      </c>
      <c r="F22206">
        <v>187</v>
      </c>
      <c r="G22206" s="32">
        <v>77</v>
      </c>
      <c r="H22206" s="32">
        <v>4</v>
      </c>
    </row>
    <row r="22207" spans="1:8" x14ac:dyDescent="0.55000000000000004">
      <c r="A22207" s="33">
        <v>44380</v>
      </c>
      <c r="B22207" s="1" t="s">
        <v>31</v>
      </c>
      <c r="C22207">
        <v>9385</v>
      </c>
      <c r="D22207">
        <v>407868</v>
      </c>
      <c r="E22207" s="32">
        <v>8961</v>
      </c>
      <c r="F22207">
        <v>151</v>
      </c>
      <c r="G22207" s="32">
        <v>273</v>
      </c>
      <c r="H22207" s="32">
        <v>6</v>
      </c>
    </row>
    <row r="22208" spans="1:8" x14ac:dyDescent="0.55000000000000004">
      <c r="A22208" s="33">
        <v>44380</v>
      </c>
      <c r="B22208" s="1" t="s">
        <v>32</v>
      </c>
      <c r="C22208">
        <v>51116</v>
      </c>
      <c r="D22208">
        <v>835239</v>
      </c>
      <c r="E22208" s="32">
        <v>49476</v>
      </c>
      <c r="F22208">
        <v>971</v>
      </c>
      <c r="G22208" s="32">
        <v>669</v>
      </c>
      <c r="H22208" s="32">
        <v>16</v>
      </c>
    </row>
    <row r="22209" spans="1:8" x14ac:dyDescent="0.55000000000000004">
      <c r="A22209" s="33">
        <v>44380</v>
      </c>
      <c r="B22209" s="1" t="s">
        <v>33</v>
      </c>
      <c r="C22209">
        <v>5275</v>
      </c>
      <c r="D22209">
        <v>145510</v>
      </c>
      <c r="E22209" s="32">
        <v>5227</v>
      </c>
      <c r="F22209">
        <v>112</v>
      </c>
      <c r="G22209" s="32">
        <v>75</v>
      </c>
      <c r="H22209" s="32">
        <v>4</v>
      </c>
    </row>
    <row r="22210" spans="1:8" x14ac:dyDescent="0.55000000000000004">
      <c r="A22210" s="33">
        <v>44380</v>
      </c>
      <c r="B22210" s="1" t="s">
        <v>34</v>
      </c>
      <c r="C22210">
        <v>5567</v>
      </c>
      <c r="D22210">
        <v>153219</v>
      </c>
      <c r="E22210" s="32">
        <v>5406</v>
      </c>
      <c r="F22210">
        <v>90</v>
      </c>
      <c r="G22210" s="32">
        <v>71</v>
      </c>
      <c r="H22210" s="32">
        <v>4</v>
      </c>
    </row>
    <row r="22211" spans="1:8" x14ac:dyDescent="0.55000000000000004">
      <c r="A22211" s="33">
        <v>44380</v>
      </c>
      <c r="B22211" s="1" t="s">
        <v>35</v>
      </c>
      <c r="C22211">
        <v>16643</v>
      </c>
      <c r="D22211">
        <v>286039</v>
      </c>
      <c r="E22211" s="32">
        <v>16242</v>
      </c>
      <c r="F22211">
        <v>246</v>
      </c>
      <c r="G22211" s="32">
        <v>136</v>
      </c>
      <c r="H22211" s="32">
        <v>7</v>
      </c>
    </row>
    <row r="22212" spans="1:8" x14ac:dyDescent="0.55000000000000004">
      <c r="A22212" s="33">
        <v>44380</v>
      </c>
      <c r="B22212" s="1" t="s">
        <v>36</v>
      </c>
      <c r="C22212">
        <v>103762</v>
      </c>
      <c r="D22212">
        <v>2177953</v>
      </c>
      <c r="E22212" s="32">
        <v>99047</v>
      </c>
      <c r="F22212">
        <v>2680</v>
      </c>
      <c r="G22212" s="32">
        <v>1234</v>
      </c>
      <c r="H22212" s="32">
        <v>144</v>
      </c>
    </row>
    <row r="22213" spans="1:8" x14ac:dyDescent="0.55000000000000004">
      <c r="A22213" s="33">
        <v>44380</v>
      </c>
      <c r="B22213" s="1" t="s">
        <v>37</v>
      </c>
      <c r="C22213">
        <v>40983</v>
      </c>
      <c r="D22213">
        <v>511329</v>
      </c>
      <c r="E22213" s="32">
        <v>39422</v>
      </c>
      <c r="F22213">
        <v>1308</v>
      </c>
      <c r="G22213" s="32">
        <v>253</v>
      </c>
      <c r="H22213" s="32">
        <v>21</v>
      </c>
    </row>
    <row r="22214" spans="1:8" x14ac:dyDescent="0.55000000000000004">
      <c r="A22214" s="33">
        <v>44380</v>
      </c>
      <c r="B22214" s="1" t="s">
        <v>38</v>
      </c>
      <c r="C22214">
        <v>8373</v>
      </c>
      <c r="D22214">
        <v>170318</v>
      </c>
      <c r="E22214" s="32">
        <v>8056</v>
      </c>
      <c r="F22214">
        <v>131</v>
      </c>
      <c r="G22214" s="32">
        <v>186</v>
      </c>
      <c r="H22214" s="32">
        <v>6</v>
      </c>
    </row>
    <row r="22215" spans="1:8" x14ac:dyDescent="0.55000000000000004">
      <c r="A22215" s="33">
        <v>44380</v>
      </c>
      <c r="B22215" s="1" t="s">
        <v>39</v>
      </c>
      <c r="C22215">
        <v>2693</v>
      </c>
      <c r="D22215">
        <v>42094</v>
      </c>
      <c r="E22215" s="32">
        <v>2563</v>
      </c>
      <c r="F22215">
        <v>49</v>
      </c>
      <c r="G22215" s="32">
        <v>23</v>
      </c>
      <c r="H22215" s="32">
        <v>2</v>
      </c>
    </row>
    <row r="22216" spans="1:8" x14ac:dyDescent="0.55000000000000004">
      <c r="A22216" s="33">
        <v>44380</v>
      </c>
      <c r="B22216" s="1" t="s">
        <v>40</v>
      </c>
      <c r="C22216">
        <v>488</v>
      </c>
      <c r="D22216">
        <v>83971</v>
      </c>
      <c r="E22216" s="32">
        <v>457</v>
      </c>
      <c r="F22216">
        <v>2</v>
      </c>
      <c r="G22216" s="32">
        <v>18</v>
      </c>
      <c r="H22216" s="32">
        <v>0</v>
      </c>
    </row>
    <row r="22217" spans="1:8" x14ac:dyDescent="0.55000000000000004">
      <c r="A22217" s="33">
        <v>44380</v>
      </c>
      <c r="B22217" s="1" t="s">
        <v>41</v>
      </c>
      <c r="C22217">
        <v>553</v>
      </c>
      <c r="D22217">
        <v>31436</v>
      </c>
      <c r="E22217" s="32">
        <v>549</v>
      </c>
      <c r="F22217">
        <v>1</v>
      </c>
      <c r="G22217" s="32">
        <v>3</v>
      </c>
      <c r="H22217" s="32">
        <v>1</v>
      </c>
    </row>
    <row r="22218" spans="1:8" x14ac:dyDescent="0.55000000000000004">
      <c r="A22218" s="33">
        <v>44380</v>
      </c>
      <c r="B22218" s="1" t="s">
        <v>42</v>
      </c>
      <c r="C22218">
        <v>7595</v>
      </c>
      <c r="D22218">
        <v>165308</v>
      </c>
      <c r="E22218" s="32">
        <v>7439</v>
      </c>
      <c r="F22218">
        <v>126</v>
      </c>
      <c r="G22218" s="32">
        <v>25</v>
      </c>
      <c r="H22218" s="32">
        <v>4</v>
      </c>
    </row>
    <row r="22219" spans="1:8" x14ac:dyDescent="0.55000000000000004">
      <c r="A22219" s="33">
        <v>44380</v>
      </c>
      <c r="B22219" s="1" t="s">
        <v>43</v>
      </c>
      <c r="C22219">
        <v>11519</v>
      </c>
      <c r="D22219">
        <v>553751</v>
      </c>
      <c r="E22219" s="32">
        <v>11231</v>
      </c>
      <c r="F22219">
        <v>175</v>
      </c>
      <c r="G22219" s="32">
        <v>103</v>
      </c>
      <c r="H22219" s="32">
        <v>12</v>
      </c>
    </row>
    <row r="22220" spans="1:8" x14ac:dyDescent="0.55000000000000004">
      <c r="A22220" s="33">
        <v>44380</v>
      </c>
      <c r="B22220" s="1" t="s">
        <v>44</v>
      </c>
      <c r="C22220">
        <v>3157</v>
      </c>
      <c r="D22220">
        <v>122050</v>
      </c>
      <c r="E22220" s="32">
        <v>3021</v>
      </c>
      <c r="F22220">
        <v>78</v>
      </c>
      <c r="G22220" s="32">
        <v>58</v>
      </c>
      <c r="H22220" s="32">
        <v>2</v>
      </c>
    </row>
    <row r="22221" spans="1:8" x14ac:dyDescent="0.55000000000000004">
      <c r="A22221" s="33">
        <v>44380</v>
      </c>
      <c r="B22221" s="1" t="s">
        <v>45</v>
      </c>
      <c r="C22221">
        <v>1657</v>
      </c>
      <c r="D22221">
        <v>65349</v>
      </c>
      <c r="E22221" s="32">
        <v>1591</v>
      </c>
      <c r="F22221">
        <v>63</v>
      </c>
      <c r="G22221" s="32">
        <v>3</v>
      </c>
      <c r="H22221" s="32">
        <v>0</v>
      </c>
    </row>
    <row r="22222" spans="1:8" x14ac:dyDescent="0.55000000000000004">
      <c r="A22222" s="33">
        <v>44380</v>
      </c>
      <c r="B22222" s="1" t="s">
        <v>46</v>
      </c>
      <c r="C22222">
        <v>2099</v>
      </c>
      <c r="D22222">
        <v>86761</v>
      </c>
      <c r="E22222" s="32">
        <v>2055</v>
      </c>
      <c r="F22222">
        <v>31</v>
      </c>
      <c r="G22222" s="32">
        <v>18</v>
      </c>
      <c r="H22222" s="32">
        <v>1</v>
      </c>
    </row>
    <row r="22223" spans="1:8" x14ac:dyDescent="0.55000000000000004">
      <c r="A22223" s="33">
        <v>44380</v>
      </c>
      <c r="B22223" s="1" t="s">
        <v>47</v>
      </c>
      <c r="C22223">
        <v>2755</v>
      </c>
      <c r="D22223">
        <v>97158</v>
      </c>
      <c r="E22223" s="32">
        <v>2675</v>
      </c>
      <c r="F22223">
        <v>75</v>
      </c>
      <c r="G22223" s="32">
        <v>5</v>
      </c>
      <c r="H22223" s="32">
        <v>3</v>
      </c>
    </row>
    <row r="22224" spans="1:8" x14ac:dyDescent="0.55000000000000004">
      <c r="A22224" s="33">
        <v>44380</v>
      </c>
      <c r="B22224" s="1" t="s">
        <v>48</v>
      </c>
      <c r="C22224">
        <v>1844</v>
      </c>
      <c r="D22224">
        <v>11536</v>
      </c>
      <c r="E22224" s="32">
        <v>1731</v>
      </c>
      <c r="F22224">
        <v>26</v>
      </c>
      <c r="G22224" s="32">
        <v>87</v>
      </c>
      <c r="H22224" s="32">
        <v>9</v>
      </c>
    </row>
    <row r="22225" spans="1:8" x14ac:dyDescent="0.55000000000000004">
      <c r="A22225" s="33">
        <v>44380</v>
      </c>
      <c r="B22225" s="1" t="s">
        <v>49</v>
      </c>
      <c r="C22225">
        <v>35611</v>
      </c>
      <c r="D22225">
        <v>838413</v>
      </c>
      <c r="E22225" s="32">
        <v>34694</v>
      </c>
      <c r="F22225">
        <v>522</v>
      </c>
      <c r="G22225" s="32">
        <v>360</v>
      </c>
      <c r="H22225" s="32">
        <v>13</v>
      </c>
    </row>
    <row r="22226" spans="1:8" x14ac:dyDescent="0.55000000000000004">
      <c r="A22226" s="33">
        <v>44380</v>
      </c>
      <c r="B22226" s="1" t="s">
        <v>50</v>
      </c>
      <c r="C22226">
        <v>2565</v>
      </c>
      <c r="D22226">
        <v>57494</v>
      </c>
      <c r="E22226" s="32">
        <v>2558</v>
      </c>
      <c r="F22226">
        <v>24</v>
      </c>
      <c r="G22226" s="32">
        <v>17</v>
      </c>
      <c r="H22226" s="32">
        <v>0</v>
      </c>
    </row>
    <row r="22227" spans="1:8" x14ac:dyDescent="0.55000000000000004">
      <c r="A22227" s="33">
        <v>44380</v>
      </c>
      <c r="B22227" s="1" t="s">
        <v>51</v>
      </c>
      <c r="C22227">
        <v>3212</v>
      </c>
      <c r="D22227">
        <v>126066</v>
      </c>
      <c r="E22227" s="32">
        <v>3056</v>
      </c>
      <c r="F22227">
        <v>69</v>
      </c>
      <c r="G22227" s="32">
        <v>88</v>
      </c>
      <c r="H22227" s="32">
        <v>0</v>
      </c>
    </row>
    <row r="22228" spans="1:8" x14ac:dyDescent="0.55000000000000004">
      <c r="A22228" s="33">
        <v>44380</v>
      </c>
      <c r="B22228" s="1" t="s">
        <v>52</v>
      </c>
      <c r="C22228">
        <v>6486</v>
      </c>
      <c r="D22228">
        <v>82304</v>
      </c>
      <c r="E22228" s="32">
        <v>6308</v>
      </c>
      <c r="F22228">
        <v>118</v>
      </c>
      <c r="G22228" s="32">
        <v>60</v>
      </c>
      <c r="H22228" s="32">
        <v>3</v>
      </c>
    </row>
    <row r="22229" spans="1:8" x14ac:dyDescent="0.55000000000000004">
      <c r="A22229" s="33">
        <v>44380</v>
      </c>
      <c r="B22229" s="1" t="s">
        <v>53</v>
      </c>
      <c r="C22229">
        <v>3494</v>
      </c>
      <c r="D22229">
        <v>170389</v>
      </c>
      <c r="E22229" s="32">
        <v>3414</v>
      </c>
      <c r="F22229">
        <v>64</v>
      </c>
      <c r="G22229" s="32">
        <v>16</v>
      </c>
      <c r="H22229" s="32">
        <v>0</v>
      </c>
    </row>
    <row r="22230" spans="1:8" x14ac:dyDescent="0.55000000000000004">
      <c r="A22230" s="33">
        <v>44380</v>
      </c>
      <c r="B22230" s="1" t="s">
        <v>54</v>
      </c>
      <c r="C22230">
        <v>3099</v>
      </c>
      <c r="D22230">
        <v>44507</v>
      </c>
      <c r="E22230" s="32">
        <v>3028</v>
      </c>
      <c r="F22230">
        <v>27</v>
      </c>
      <c r="G22230" s="32">
        <v>20</v>
      </c>
      <c r="H22230" s="32">
        <v>0</v>
      </c>
    </row>
    <row r="22231" spans="1:8" x14ac:dyDescent="0.55000000000000004">
      <c r="A22231" s="33">
        <v>44380</v>
      </c>
      <c r="B22231" s="1" t="s">
        <v>55</v>
      </c>
      <c r="C22231">
        <v>3695</v>
      </c>
      <c r="D22231">
        <v>111848</v>
      </c>
      <c r="E22231" s="32">
        <v>3633</v>
      </c>
      <c r="F22231">
        <v>38</v>
      </c>
      <c r="G22231" s="32">
        <v>56</v>
      </c>
      <c r="H22231" s="32">
        <v>2</v>
      </c>
    </row>
    <row r="22232" spans="1:8" x14ac:dyDescent="0.55000000000000004">
      <c r="A22232" s="33">
        <v>44380</v>
      </c>
      <c r="B22232" s="1" t="s">
        <v>56</v>
      </c>
      <c r="C22232">
        <v>20983</v>
      </c>
      <c r="D22232">
        <v>253501</v>
      </c>
      <c r="E22232" s="32">
        <v>19839</v>
      </c>
      <c r="F22232">
        <v>191</v>
      </c>
      <c r="G22232" s="32">
        <v>959</v>
      </c>
      <c r="H22232" s="32">
        <v>47</v>
      </c>
    </row>
    <row r="22233" spans="1:8" x14ac:dyDescent="0.55000000000000004">
      <c r="A22233" s="33">
        <v>44381</v>
      </c>
      <c r="B22233" s="1" t="s">
        <v>7</v>
      </c>
      <c r="C22233">
        <v>41466</v>
      </c>
      <c r="D22233">
        <v>787474</v>
      </c>
      <c r="E22233" s="32">
        <v>39388</v>
      </c>
      <c r="F22233">
        <v>1405</v>
      </c>
      <c r="G22233" s="32">
        <v>708</v>
      </c>
      <c r="H22233" s="32">
        <v>23</v>
      </c>
    </row>
    <row r="22234" spans="1:8" x14ac:dyDescent="0.55000000000000004">
      <c r="A22234" s="33">
        <v>44381</v>
      </c>
      <c r="B22234" s="1" t="s">
        <v>11</v>
      </c>
      <c r="C22234">
        <v>2520</v>
      </c>
      <c r="D22234">
        <v>51214</v>
      </c>
      <c r="E22234" s="32">
        <v>2426</v>
      </c>
      <c r="F22234">
        <v>31</v>
      </c>
      <c r="G22234" s="32">
        <v>63</v>
      </c>
      <c r="H22234" s="32">
        <v>0</v>
      </c>
    </row>
    <row r="22235" spans="1:8" x14ac:dyDescent="0.55000000000000004">
      <c r="A22235" s="33">
        <v>44381</v>
      </c>
      <c r="B22235" s="1" t="s">
        <v>12</v>
      </c>
      <c r="C22235">
        <v>1713</v>
      </c>
      <c r="D22235">
        <v>87030</v>
      </c>
      <c r="E22235" s="32">
        <v>1602</v>
      </c>
      <c r="F22235">
        <v>47</v>
      </c>
      <c r="G22235" s="32">
        <v>64</v>
      </c>
      <c r="H22235" s="32">
        <v>1</v>
      </c>
    </row>
    <row r="22236" spans="1:8" x14ac:dyDescent="0.55000000000000004">
      <c r="A22236" s="33">
        <v>44381</v>
      </c>
      <c r="B22236" s="1" t="s">
        <v>13</v>
      </c>
      <c r="C22236">
        <v>9187</v>
      </c>
      <c r="D22236">
        <v>158278</v>
      </c>
      <c r="E22236" s="32">
        <v>8995</v>
      </c>
      <c r="F22236">
        <v>90</v>
      </c>
      <c r="G22236" s="32">
        <v>92</v>
      </c>
      <c r="H22236" s="32">
        <v>4</v>
      </c>
    </row>
    <row r="22237" spans="1:8" x14ac:dyDescent="0.55000000000000004">
      <c r="A22237" s="33">
        <v>44381</v>
      </c>
      <c r="B22237" s="1" t="s">
        <v>14</v>
      </c>
      <c r="C22237">
        <v>907</v>
      </c>
      <c r="D22237">
        <v>15564</v>
      </c>
      <c r="E22237" s="32">
        <v>788</v>
      </c>
      <c r="F22237">
        <v>20</v>
      </c>
      <c r="G22237" s="32">
        <v>99</v>
      </c>
      <c r="H22237" s="32">
        <v>1</v>
      </c>
    </row>
    <row r="22238" spans="1:8" x14ac:dyDescent="0.55000000000000004">
      <c r="A22238" s="33">
        <v>44381</v>
      </c>
      <c r="B22238" s="1" t="s">
        <v>15</v>
      </c>
      <c r="C22238">
        <v>2028</v>
      </c>
      <c r="D22238">
        <v>66016</v>
      </c>
      <c r="E22238" s="32">
        <v>1965</v>
      </c>
      <c r="F22238">
        <v>47</v>
      </c>
      <c r="G22238" s="32">
        <v>16</v>
      </c>
      <c r="H22238" s="32">
        <v>1</v>
      </c>
    </row>
    <row r="22239" spans="1:8" x14ac:dyDescent="0.55000000000000004">
      <c r="A22239" s="33">
        <v>44381</v>
      </c>
      <c r="B22239" s="1" t="s">
        <v>16</v>
      </c>
      <c r="C22239">
        <v>4962</v>
      </c>
      <c r="D22239">
        <v>283651</v>
      </c>
      <c r="E22239" s="32">
        <v>4644</v>
      </c>
      <c r="F22239">
        <v>161</v>
      </c>
      <c r="G22239" s="32">
        <v>157</v>
      </c>
      <c r="H22239" s="32">
        <v>3</v>
      </c>
    </row>
    <row r="22240" spans="1:8" x14ac:dyDescent="0.55000000000000004">
      <c r="A22240" s="33">
        <v>44381</v>
      </c>
      <c r="B22240" s="1" t="s">
        <v>17</v>
      </c>
      <c r="C22240">
        <v>10651</v>
      </c>
      <c r="D22240">
        <v>33467</v>
      </c>
      <c r="E22240" s="32">
        <v>10240</v>
      </c>
      <c r="F22240">
        <v>165</v>
      </c>
      <c r="G22240" s="32">
        <v>246</v>
      </c>
      <c r="H22240" s="32">
        <v>5</v>
      </c>
    </row>
    <row r="22241" spans="1:8" x14ac:dyDescent="0.55000000000000004">
      <c r="A22241" s="33">
        <v>44381</v>
      </c>
      <c r="B22241" s="1" t="s">
        <v>18</v>
      </c>
      <c r="C22241">
        <v>7120</v>
      </c>
      <c r="D22241">
        <v>306285</v>
      </c>
      <c r="E22241" s="32">
        <v>6791</v>
      </c>
      <c r="F22241">
        <v>82</v>
      </c>
      <c r="G22241" s="32">
        <v>247</v>
      </c>
      <c r="H22241" s="32">
        <v>7</v>
      </c>
    </row>
    <row r="22242" spans="1:8" x14ac:dyDescent="0.55000000000000004">
      <c r="A22242" s="33">
        <v>44381</v>
      </c>
      <c r="B22242" s="1" t="s">
        <v>19</v>
      </c>
      <c r="C22242">
        <v>8051</v>
      </c>
      <c r="D22242">
        <v>194942</v>
      </c>
      <c r="E22242" s="32">
        <v>7854</v>
      </c>
      <c r="F22242">
        <v>152</v>
      </c>
      <c r="G22242" s="32">
        <v>45</v>
      </c>
      <c r="H22242" s="32">
        <v>5</v>
      </c>
    </row>
    <row r="22243" spans="1:8" x14ac:dyDescent="0.55000000000000004">
      <c r="A22243" s="33">
        <v>44381</v>
      </c>
      <c r="B22243" s="1" t="s">
        <v>20</v>
      </c>
      <c r="C22243">
        <v>46944</v>
      </c>
      <c r="D22243">
        <v>978027</v>
      </c>
      <c r="E22243" s="32">
        <v>44910</v>
      </c>
      <c r="F22243">
        <v>832</v>
      </c>
      <c r="G22243" s="32">
        <v>1202</v>
      </c>
      <c r="H22243" s="32">
        <v>21</v>
      </c>
    </row>
    <row r="22244" spans="1:8" x14ac:dyDescent="0.55000000000000004">
      <c r="A22244" s="33">
        <v>44381</v>
      </c>
      <c r="B22244" s="1" t="s">
        <v>21</v>
      </c>
      <c r="C22244">
        <v>40889</v>
      </c>
      <c r="D22244">
        <v>698007</v>
      </c>
      <c r="E22244" s="32">
        <v>38963</v>
      </c>
      <c r="F22244">
        <v>710</v>
      </c>
      <c r="G22244" s="32">
        <v>1216</v>
      </c>
      <c r="H22244" s="32">
        <v>17</v>
      </c>
    </row>
    <row r="22245" spans="1:8" x14ac:dyDescent="0.55000000000000004">
      <c r="A22245" s="33">
        <v>44381</v>
      </c>
      <c r="B22245" s="1" t="s">
        <v>22</v>
      </c>
      <c r="C22245">
        <v>176501</v>
      </c>
      <c r="D22245">
        <v>2543617</v>
      </c>
      <c r="E22245" s="32">
        <v>169197</v>
      </c>
      <c r="F22245">
        <v>2239</v>
      </c>
      <c r="G22245" s="32">
        <v>5065</v>
      </c>
      <c r="H22245" s="32">
        <v>51</v>
      </c>
    </row>
    <row r="22246" spans="1:8" x14ac:dyDescent="0.55000000000000004">
      <c r="A22246" s="33">
        <v>44381</v>
      </c>
      <c r="B22246" s="1" t="s">
        <v>23</v>
      </c>
      <c r="C22246">
        <v>68312</v>
      </c>
      <c r="D22246">
        <v>1047212</v>
      </c>
      <c r="E22246" s="32">
        <v>65542</v>
      </c>
      <c r="F22246">
        <v>952</v>
      </c>
      <c r="G22246" s="32">
        <v>1818</v>
      </c>
      <c r="H22246" s="32">
        <v>37</v>
      </c>
    </row>
    <row r="22247" spans="1:8" x14ac:dyDescent="0.55000000000000004">
      <c r="A22247" s="33">
        <v>44381</v>
      </c>
      <c r="B22247" s="1" t="s">
        <v>24</v>
      </c>
      <c r="C22247">
        <v>3423</v>
      </c>
      <c r="D22247">
        <v>173306</v>
      </c>
      <c r="E22247" s="32">
        <v>3326</v>
      </c>
      <c r="F22247">
        <v>52</v>
      </c>
      <c r="G22247" s="32">
        <v>45</v>
      </c>
      <c r="H22247" s="32">
        <v>2</v>
      </c>
    </row>
    <row r="22248" spans="1:8" x14ac:dyDescent="0.55000000000000004">
      <c r="A22248" s="33">
        <v>44381</v>
      </c>
      <c r="B22248" s="1" t="s">
        <v>25</v>
      </c>
      <c r="C22248">
        <v>2042</v>
      </c>
      <c r="D22248">
        <v>74335</v>
      </c>
      <c r="E22248" s="32">
        <v>1988</v>
      </c>
      <c r="F22248">
        <v>38</v>
      </c>
      <c r="G22248" s="32">
        <v>16</v>
      </c>
      <c r="H22248" s="32">
        <v>1</v>
      </c>
    </row>
    <row r="22249" spans="1:8" x14ac:dyDescent="0.55000000000000004">
      <c r="A22249" s="33">
        <v>44381</v>
      </c>
      <c r="B22249" s="1" t="s">
        <v>26</v>
      </c>
      <c r="C22249">
        <v>3954</v>
      </c>
      <c r="D22249">
        <v>124083</v>
      </c>
      <c r="E22249" s="32">
        <v>3801</v>
      </c>
      <c r="F22249">
        <v>115</v>
      </c>
      <c r="G22249" s="32">
        <v>34</v>
      </c>
      <c r="H22249" s="32">
        <v>1</v>
      </c>
    </row>
    <row r="22250" spans="1:8" x14ac:dyDescent="0.55000000000000004">
      <c r="A22250" s="33">
        <v>44381</v>
      </c>
      <c r="B22250" s="1" t="s">
        <v>27</v>
      </c>
      <c r="C22250">
        <v>1327</v>
      </c>
      <c r="D22250">
        <v>69860</v>
      </c>
      <c r="E22250" s="32">
        <v>1153</v>
      </c>
      <c r="F22250">
        <v>35</v>
      </c>
      <c r="G22250" s="32">
        <v>139</v>
      </c>
      <c r="H22250" s="32">
        <v>0</v>
      </c>
    </row>
    <row r="22251" spans="1:8" x14ac:dyDescent="0.55000000000000004">
      <c r="A22251" s="33">
        <v>44381</v>
      </c>
      <c r="B22251" s="1" t="s">
        <v>28</v>
      </c>
      <c r="C22251">
        <v>2106</v>
      </c>
      <c r="D22251">
        <v>58651</v>
      </c>
      <c r="E22251" s="32">
        <v>2004</v>
      </c>
      <c r="F22251">
        <v>21</v>
      </c>
      <c r="G22251" s="32">
        <v>82</v>
      </c>
      <c r="H22251" s="32">
        <v>1</v>
      </c>
    </row>
    <row r="22252" spans="1:8" x14ac:dyDescent="0.55000000000000004">
      <c r="A22252" s="33">
        <v>44381</v>
      </c>
      <c r="B22252" s="1" t="s">
        <v>29</v>
      </c>
      <c r="C22252">
        <v>5039</v>
      </c>
      <c r="D22252">
        <v>208048</v>
      </c>
      <c r="E22252" s="32">
        <v>4975</v>
      </c>
      <c r="F22252">
        <v>91</v>
      </c>
      <c r="G22252" s="32">
        <v>48</v>
      </c>
      <c r="H22252" s="32">
        <v>0</v>
      </c>
    </row>
    <row r="22253" spans="1:8" x14ac:dyDescent="0.55000000000000004">
      <c r="A22253" s="33">
        <v>44381</v>
      </c>
      <c r="B22253" s="1" t="s">
        <v>30</v>
      </c>
      <c r="C22253">
        <v>9466</v>
      </c>
      <c r="D22253">
        <v>272888</v>
      </c>
      <c r="E22253" s="32">
        <v>9205</v>
      </c>
      <c r="F22253">
        <v>187</v>
      </c>
      <c r="G22253" s="32">
        <v>74</v>
      </c>
      <c r="H22253" s="32">
        <v>4</v>
      </c>
    </row>
    <row r="22254" spans="1:8" x14ac:dyDescent="0.55000000000000004">
      <c r="A22254" s="33">
        <v>44381</v>
      </c>
      <c r="B22254" s="1" t="s">
        <v>31</v>
      </c>
      <c r="C22254">
        <v>9395</v>
      </c>
      <c r="D22254">
        <v>407868</v>
      </c>
      <c r="E22254" s="32">
        <v>8961</v>
      </c>
      <c r="F22254">
        <v>152</v>
      </c>
      <c r="G22254" s="32">
        <v>282</v>
      </c>
      <c r="H22254" s="32">
        <v>6</v>
      </c>
    </row>
    <row r="22255" spans="1:8" x14ac:dyDescent="0.55000000000000004">
      <c r="A22255" s="33">
        <v>44381</v>
      </c>
      <c r="B22255" s="1" t="s">
        <v>32</v>
      </c>
      <c r="C22255">
        <v>51161</v>
      </c>
      <c r="D22255">
        <v>835239</v>
      </c>
      <c r="E22255" s="32">
        <v>49556</v>
      </c>
      <c r="F22255">
        <v>971</v>
      </c>
      <c r="G22255" s="32">
        <v>634</v>
      </c>
      <c r="H22255" s="32">
        <v>17</v>
      </c>
    </row>
    <row r="22256" spans="1:8" x14ac:dyDescent="0.55000000000000004">
      <c r="A22256" s="33">
        <v>44381</v>
      </c>
      <c r="B22256" s="1" t="s">
        <v>33</v>
      </c>
      <c r="C22256">
        <v>5279</v>
      </c>
      <c r="D22256">
        <v>145510</v>
      </c>
      <c r="E22256" s="32">
        <v>5228</v>
      </c>
      <c r="F22256">
        <v>112</v>
      </c>
      <c r="G22256" s="32">
        <v>78</v>
      </c>
      <c r="H22256" s="32">
        <v>4</v>
      </c>
    </row>
    <row r="22257" spans="1:8" x14ac:dyDescent="0.55000000000000004">
      <c r="A22257" s="33">
        <v>44381</v>
      </c>
      <c r="B22257" s="1" t="s">
        <v>34</v>
      </c>
      <c r="C22257">
        <v>5571</v>
      </c>
      <c r="D22257">
        <v>153346</v>
      </c>
      <c r="E22257" s="32">
        <v>5417</v>
      </c>
      <c r="F22257">
        <v>90</v>
      </c>
      <c r="G22257" s="32">
        <v>64</v>
      </c>
      <c r="H22257" s="32">
        <v>4</v>
      </c>
    </row>
    <row r="22258" spans="1:8" x14ac:dyDescent="0.55000000000000004">
      <c r="A22258" s="33">
        <v>44381</v>
      </c>
      <c r="B22258" s="1" t="s">
        <v>35</v>
      </c>
      <c r="C22258">
        <v>16661</v>
      </c>
      <c r="D22258">
        <v>286512</v>
      </c>
      <c r="E22258" s="32">
        <v>16255</v>
      </c>
      <c r="F22258">
        <v>246</v>
      </c>
      <c r="G22258" s="32">
        <v>142</v>
      </c>
      <c r="H22258" s="32">
        <v>7</v>
      </c>
    </row>
    <row r="22259" spans="1:8" x14ac:dyDescent="0.55000000000000004">
      <c r="A22259" s="33">
        <v>44381</v>
      </c>
      <c r="B22259" s="1" t="s">
        <v>36</v>
      </c>
      <c r="C22259">
        <v>103850</v>
      </c>
      <c r="D22259">
        <v>2185473</v>
      </c>
      <c r="E22259" s="32">
        <v>99147</v>
      </c>
      <c r="F22259">
        <v>2680</v>
      </c>
      <c r="G22259" s="32">
        <v>1229</v>
      </c>
      <c r="H22259" s="32">
        <v>148</v>
      </c>
    </row>
    <row r="22260" spans="1:8" x14ac:dyDescent="0.55000000000000004">
      <c r="A22260" s="33">
        <v>44381</v>
      </c>
      <c r="B22260" s="1" t="s">
        <v>37</v>
      </c>
      <c r="C22260">
        <v>41005</v>
      </c>
      <c r="D22260">
        <v>512406</v>
      </c>
      <c r="E22260" s="32">
        <v>39444</v>
      </c>
      <c r="F22260">
        <v>1308</v>
      </c>
      <c r="G22260" s="32">
        <v>253</v>
      </c>
      <c r="H22260" s="32">
        <v>19</v>
      </c>
    </row>
    <row r="22261" spans="1:8" x14ac:dyDescent="0.55000000000000004">
      <c r="A22261" s="33">
        <v>44381</v>
      </c>
      <c r="B22261" s="1" t="s">
        <v>38</v>
      </c>
      <c r="C22261">
        <v>8378</v>
      </c>
      <c r="D22261">
        <v>170318</v>
      </c>
      <c r="E22261" s="32">
        <v>8073</v>
      </c>
      <c r="F22261">
        <v>131</v>
      </c>
      <c r="G22261" s="32">
        <v>174</v>
      </c>
      <c r="H22261" s="32">
        <v>6</v>
      </c>
    </row>
    <row r="22262" spans="1:8" x14ac:dyDescent="0.55000000000000004">
      <c r="A22262" s="33">
        <v>44381</v>
      </c>
      <c r="B22262" s="1" t="s">
        <v>39</v>
      </c>
      <c r="C22262">
        <v>2693</v>
      </c>
      <c r="D22262">
        <v>42128</v>
      </c>
      <c r="E22262" s="32">
        <v>2564</v>
      </c>
      <c r="F22262">
        <v>49</v>
      </c>
      <c r="G22262" s="32">
        <v>22</v>
      </c>
      <c r="H22262" s="32">
        <v>2</v>
      </c>
    </row>
    <row r="22263" spans="1:8" x14ac:dyDescent="0.55000000000000004">
      <c r="A22263" s="33">
        <v>44381</v>
      </c>
      <c r="B22263" s="1" t="s">
        <v>40</v>
      </c>
      <c r="C22263">
        <v>491</v>
      </c>
      <c r="D22263">
        <v>84118</v>
      </c>
      <c r="E22263" s="32">
        <v>457</v>
      </c>
      <c r="F22263">
        <v>2</v>
      </c>
      <c r="G22263" s="32">
        <v>18</v>
      </c>
      <c r="H22263" s="32">
        <v>0</v>
      </c>
    </row>
    <row r="22264" spans="1:8" x14ac:dyDescent="0.55000000000000004">
      <c r="A22264" s="33">
        <v>44381</v>
      </c>
      <c r="B22264" s="1" t="s">
        <v>41</v>
      </c>
      <c r="C22264">
        <v>553</v>
      </c>
      <c r="D22264">
        <v>31436</v>
      </c>
      <c r="E22264" s="32">
        <v>549</v>
      </c>
      <c r="F22264">
        <v>1</v>
      </c>
      <c r="G22264" s="32">
        <v>3</v>
      </c>
      <c r="H22264" s="32">
        <v>1</v>
      </c>
    </row>
    <row r="22265" spans="1:8" x14ac:dyDescent="0.55000000000000004">
      <c r="A22265" s="33">
        <v>44381</v>
      </c>
      <c r="B22265" s="1" t="s">
        <v>42</v>
      </c>
      <c r="C22265">
        <v>7596</v>
      </c>
      <c r="D22265">
        <v>165308</v>
      </c>
      <c r="E22265" s="32">
        <v>7439</v>
      </c>
      <c r="F22265">
        <v>126</v>
      </c>
      <c r="G22265" s="32">
        <v>25</v>
      </c>
      <c r="H22265" s="32">
        <v>4</v>
      </c>
    </row>
    <row r="22266" spans="1:8" x14ac:dyDescent="0.55000000000000004">
      <c r="A22266" s="33">
        <v>44381</v>
      </c>
      <c r="B22266" s="1" t="s">
        <v>43</v>
      </c>
      <c r="C22266">
        <v>11526</v>
      </c>
      <c r="D22266">
        <v>553751</v>
      </c>
      <c r="E22266" s="32">
        <v>11239</v>
      </c>
      <c r="F22266">
        <v>175</v>
      </c>
      <c r="G22266" s="32">
        <v>100</v>
      </c>
      <c r="H22266" s="32">
        <v>12</v>
      </c>
    </row>
    <row r="22267" spans="1:8" x14ac:dyDescent="0.55000000000000004">
      <c r="A22267" s="33">
        <v>44381</v>
      </c>
      <c r="B22267" s="1" t="s">
        <v>44</v>
      </c>
      <c r="C22267">
        <v>3159</v>
      </c>
      <c r="D22267">
        <v>122050</v>
      </c>
      <c r="E22267" s="32">
        <v>3025</v>
      </c>
      <c r="F22267">
        <v>80</v>
      </c>
      <c r="G22267" s="32">
        <v>54</v>
      </c>
      <c r="H22267" s="32">
        <v>1</v>
      </c>
    </row>
    <row r="22268" spans="1:8" x14ac:dyDescent="0.55000000000000004">
      <c r="A22268" s="33">
        <v>44381</v>
      </c>
      <c r="B22268" s="1" t="s">
        <v>45</v>
      </c>
      <c r="C22268">
        <v>1657</v>
      </c>
      <c r="D22268">
        <v>65393</v>
      </c>
      <c r="E22268" s="32">
        <v>1591</v>
      </c>
      <c r="F22268">
        <v>63</v>
      </c>
      <c r="G22268" s="32">
        <v>3</v>
      </c>
      <c r="H22268" s="32">
        <v>0</v>
      </c>
    </row>
    <row r="22269" spans="1:8" x14ac:dyDescent="0.55000000000000004">
      <c r="A22269" s="33">
        <v>44381</v>
      </c>
      <c r="B22269" s="1" t="s">
        <v>46</v>
      </c>
      <c r="C22269">
        <v>2100</v>
      </c>
      <c r="D22269">
        <v>86905</v>
      </c>
      <c r="E22269" s="32">
        <v>2058</v>
      </c>
      <c r="F22269">
        <v>31</v>
      </c>
      <c r="G22269" s="32">
        <v>16</v>
      </c>
      <c r="H22269" s="32">
        <v>1</v>
      </c>
    </row>
    <row r="22270" spans="1:8" x14ac:dyDescent="0.55000000000000004">
      <c r="A22270" s="33">
        <v>44381</v>
      </c>
      <c r="B22270" s="1" t="s">
        <v>47</v>
      </c>
      <c r="C22270">
        <v>2755</v>
      </c>
      <c r="D22270">
        <v>97164</v>
      </c>
      <c r="E22270" s="32">
        <v>2675</v>
      </c>
      <c r="F22270">
        <v>75</v>
      </c>
      <c r="G22270" s="32">
        <v>5</v>
      </c>
      <c r="H22270" s="32">
        <v>3</v>
      </c>
    </row>
    <row r="22271" spans="1:8" x14ac:dyDescent="0.55000000000000004">
      <c r="A22271" s="33">
        <v>44381</v>
      </c>
      <c r="B22271" s="1" t="s">
        <v>48</v>
      </c>
      <c r="C22271">
        <v>1851</v>
      </c>
      <c r="D22271">
        <v>11563</v>
      </c>
      <c r="E22271" s="32">
        <v>1744</v>
      </c>
      <c r="F22271">
        <v>26</v>
      </c>
      <c r="G22271" s="32">
        <v>81</v>
      </c>
      <c r="H22271" s="32">
        <v>9</v>
      </c>
    </row>
    <row r="22272" spans="1:8" x14ac:dyDescent="0.55000000000000004">
      <c r="A22272" s="33">
        <v>44381</v>
      </c>
      <c r="B22272" s="1" t="s">
        <v>49</v>
      </c>
      <c r="C22272">
        <v>35639</v>
      </c>
      <c r="D22272">
        <v>839693</v>
      </c>
      <c r="E22272" s="32">
        <v>34732</v>
      </c>
      <c r="F22272">
        <v>522</v>
      </c>
      <c r="G22272" s="32">
        <v>357</v>
      </c>
      <c r="H22272" s="32">
        <v>12</v>
      </c>
    </row>
    <row r="22273" spans="1:8" x14ac:dyDescent="0.55000000000000004">
      <c r="A22273" s="33">
        <v>44381</v>
      </c>
      <c r="B22273" s="1" t="s">
        <v>50</v>
      </c>
      <c r="C22273">
        <v>2565</v>
      </c>
      <c r="D22273">
        <v>57575</v>
      </c>
      <c r="E22273" s="32">
        <v>2561</v>
      </c>
      <c r="F22273">
        <v>24</v>
      </c>
      <c r="G22273" s="32">
        <v>16</v>
      </c>
      <c r="H22273" s="32">
        <v>0</v>
      </c>
    </row>
    <row r="22274" spans="1:8" x14ac:dyDescent="0.55000000000000004">
      <c r="A22274" s="33">
        <v>44381</v>
      </c>
      <c r="B22274" s="1" t="s">
        <v>51</v>
      </c>
      <c r="C22274">
        <v>3216</v>
      </c>
      <c r="D22274">
        <v>126322</v>
      </c>
      <c r="E22274" s="32">
        <v>3060</v>
      </c>
      <c r="F22274">
        <v>69</v>
      </c>
      <c r="G22274" s="32">
        <v>88</v>
      </c>
      <c r="H22274" s="32">
        <v>0</v>
      </c>
    </row>
    <row r="22275" spans="1:8" x14ac:dyDescent="0.55000000000000004">
      <c r="A22275" s="33">
        <v>44381</v>
      </c>
      <c r="B22275" s="1" t="s">
        <v>52</v>
      </c>
      <c r="C22275">
        <v>6486</v>
      </c>
      <c r="D22275">
        <v>82317</v>
      </c>
      <c r="E22275" s="32">
        <v>6308</v>
      </c>
      <c r="F22275">
        <v>118</v>
      </c>
      <c r="G22275" s="32">
        <v>60</v>
      </c>
      <c r="H22275" s="32">
        <v>3</v>
      </c>
    </row>
    <row r="22276" spans="1:8" x14ac:dyDescent="0.55000000000000004">
      <c r="A22276" s="33">
        <v>44381</v>
      </c>
      <c r="B22276" s="1" t="s">
        <v>53</v>
      </c>
      <c r="C22276">
        <v>3494</v>
      </c>
      <c r="D22276">
        <v>170404</v>
      </c>
      <c r="E22276" s="32">
        <v>3415</v>
      </c>
      <c r="F22276">
        <v>64</v>
      </c>
      <c r="G22276" s="32">
        <v>15</v>
      </c>
      <c r="H22276" s="32">
        <v>0</v>
      </c>
    </row>
    <row r="22277" spans="1:8" x14ac:dyDescent="0.55000000000000004">
      <c r="A22277" s="33">
        <v>44381</v>
      </c>
      <c r="B22277" s="1" t="s">
        <v>54</v>
      </c>
      <c r="C22277">
        <v>3099</v>
      </c>
      <c r="D22277">
        <v>44507</v>
      </c>
      <c r="E22277" s="32">
        <v>3028</v>
      </c>
      <c r="F22277">
        <v>27</v>
      </c>
      <c r="G22277" s="32">
        <v>20</v>
      </c>
      <c r="H22277" s="32">
        <v>0</v>
      </c>
    </row>
    <row r="22278" spans="1:8" x14ac:dyDescent="0.55000000000000004">
      <c r="A22278" s="33">
        <v>44381</v>
      </c>
      <c r="B22278" s="1" t="s">
        <v>55</v>
      </c>
      <c r="C22278">
        <v>3698</v>
      </c>
      <c r="D22278">
        <v>112032</v>
      </c>
      <c r="E22278" s="32">
        <v>3636</v>
      </c>
      <c r="F22278">
        <v>38</v>
      </c>
      <c r="G22278" s="32">
        <v>59</v>
      </c>
      <c r="H22278" s="32">
        <v>2</v>
      </c>
    </row>
    <row r="22279" spans="1:8" x14ac:dyDescent="0.55000000000000004">
      <c r="A22279" s="33">
        <v>44381</v>
      </c>
      <c r="B22279" s="1" t="s">
        <v>56</v>
      </c>
      <c r="C22279">
        <v>21017</v>
      </c>
      <c r="D22279">
        <v>253685</v>
      </c>
      <c r="E22279" s="32">
        <v>19907</v>
      </c>
      <c r="F22279">
        <v>191</v>
      </c>
      <c r="G22279" s="32">
        <v>925</v>
      </c>
      <c r="H22279" s="32">
        <v>45</v>
      </c>
    </row>
    <row r="22280" spans="1:8" x14ac:dyDescent="0.55000000000000004">
      <c r="A22280" s="33">
        <v>44382</v>
      </c>
      <c r="B22280" s="1" t="s">
        <v>7</v>
      </c>
      <c r="C22280">
        <v>41495</v>
      </c>
      <c r="D22280">
        <v>788578</v>
      </c>
      <c r="E22280" s="32">
        <v>39448</v>
      </c>
      <c r="F22280">
        <v>1410</v>
      </c>
      <c r="G22280" s="32">
        <v>673</v>
      </c>
      <c r="H22280" s="32">
        <v>21</v>
      </c>
    </row>
    <row r="22281" spans="1:8" x14ac:dyDescent="0.55000000000000004">
      <c r="A22281" s="33">
        <v>44382</v>
      </c>
      <c r="B22281" s="1" t="s">
        <v>11</v>
      </c>
      <c r="C22281">
        <v>2521</v>
      </c>
      <c r="D22281">
        <v>51482</v>
      </c>
      <c r="E22281" s="32">
        <v>2431</v>
      </c>
      <c r="F22281">
        <v>31</v>
      </c>
      <c r="G22281" s="32">
        <v>59</v>
      </c>
      <c r="H22281" s="32">
        <v>0</v>
      </c>
    </row>
    <row r="22282" spans="1:8" x14ac:dyDescent="0.55000000000000004">
      <c r="A22282" s="33">
        <v>44382</v>
      </c>
      <c r="B22282" s="1" t="s">
        <v>12</v>
      </c>
      <c r="C22282">
        <v>1730</v>
      </c>
      <c r="D22282">
        <v>87170</v>
      </c>
      <c r="E22282" s="32">
        <v>1605</v>
      </c>
      <c r="F22282">
        <v>47</v>
      </c>
      <c r="G22282" s="32">
        <v>78</v>
      </c>
      <c r="H22282" s="32">
        <v>1</v>
      </c>
    </row>
    <row r="22283" spans="1:8" x14ac:dyDescent="0.55000000000000004">
      <c r="A22283" s="33">
        <v>44382</v>
      </c>
      <c r="B22283" s="1" t="s">
        <v>13</v>
      </c>
      <c r="C22283">
        <v>9191</v>
      </c>
      <c r="D22283">
        <v>158585</v>
      </c>
      <c r="E22283" s="32">
        <v>9001</v>
      </c>
      <c r="F22283">
        <v>90</v>
      </c>
      <c r="G22283" s="32">
        <v>99</v>
      </c>
      <c r="H22283" s="32">
        <v>4</v>
      </c>
    </row>
    <row r="22284" spans="1:8" x14ac:dyDescent="0.55000000000000004">
      <c r="A22284" s="33">
        <v>44382</v>
      </c>
      <c r="B22284" s="1" t="s">
        <v>14</v>
      </c>
      <c r="C22284">
        <v>908</v>
      </c>
      <c r="D22284">
        <v>16014</v>
      </c>
      <c r="E22284" s="32">
        <v>816</v>
      </c>
      <c r="F22284">
        <v>20</v>
      </c>
      <c r="G22284" s="32">
        <v>72</v>
      </c>
      <c r="H22284" s="32">
        <v>1</v>
      </c>
    </row>
    <row r="22285" spans="1:8" x14ac:dyDescent="0.55000000000000004">
      <c r="A22285" s="33">
        <v>44382</v>
      </c>
      <c r="B22285" s="1" t="s">
        <v>15</v>
      </c>
      <c r="C22285">
        <v>2028</v>
      </c>
      <c r="D22285">
        <v>66910</v>
      </c>
      <c r="E22285" s="32">
        <v>1965</v>
      </c>
      <c r="F22285">
        <v>47</v>
      </c>
      <c r="G22285" s="32">
        <v>16</v>
      </c>
      <c r="H22285" s="32">
        <v>1</v>
      </c>
    </row>
    <row r="22286" spans="1:8" x14ac:dyDescent="0.55000000000000004">
      <c r="A22286" s="33">
        <v>44382</v>
      </c>
      <c r="B22286" s="1" t="s">
        <v>16</v>
      </c>
      <c r="C22286">
        <v>4974</v>
      </c>
      <c r="D22286">
        <v>284914</v>
      </c>
      <c r="E22286" s="32">
        <v>4652</v>
      </c>
      <c r="F22286">
        <v>161</v>
      </c>
      <c r="G22286" s="32">
        <v>161</v>
      </c>
      <c r="H22286" s="32">
        <v>4</v>
      </c>
    </row>
    <row r="22287" spans="1:8" x14ac:dyDescent="0.55000000000000004">
      <c r="A22287" s="33">
        <v>44382</v>
      </c>
      <c r="B22287" s="1" t="s">
        <v>17</v>
      </c>
      <c r="C22287">
        <v>10663</v>
      </c>
      <c r="D22287">
        <v>33630</v>
      </c>
      <c r="E22287" s="32">
        <v>10264</v>
      </c>
      <c r="F22287">
        <v>165</v>
      </c>
      <c r="G22287" s="32">
        <v>234</v>
      </c>
      <c r="H22287" s="32">
        <v>6</v>
      </c>
    </row>
    <row r="22288" spans="1:8" x14ac:dyDescent="0.55000000000000004">
      <c r="A22288" s="33">
        <v>44382</v>
      </c>
      <c r="B22288" s="1" t="s">
        <v>18</v>
      </c>
      <c r="C22288">
        <v>7134</v>
      </c>
      <c r="D22288">
        <v>306769</v>
      </c>
      <c r="E22288" s="32">
        <v>6831</v>
      </c>
      <c r="F22288">
        <v>82</v>
      </c>
      <c r="G22288" s="32">
        <v>221</v>
      </c>
      <c r="H22288" s="32">
        <v>8</v>
      </c>
    </row>
    <row r="22289" spans="1:8" x14ac:dyDescent="0.55000000000000004">
      <c r="A22289" s="33">
        <v>44382</v>
      </c>
      <c r="B22289" s="1" t="s">
        <v>19</v>
      </c>
      <c r="C22289">
        <v>8053</v>
      </c>
      <c r="D22289">
        <v>196370</v>
      </c>
      <c r="E22289" s="32">
        <v>7860</v>
      </c>
      <c r="F22289">
        <v>153</v>
      </c>
      <c r="G22289" s="32">
        <v>40</v>
      </c>
      <c r="H22289" s="32">
        <v>4</v>
      </c>
    </row>
    <row r="22290" spans="1:8" x14ac:dyDescent="0.55000000000000004">
      <c r="A22290" s="33">
        <v>44382</v>
      </c>
      <c r="B22290" s="1" t="s">
        <v>20</v>
      </c>
      <c r="C22290">
        <v>47020</v>
      </c>
      <c r="D22290">
        <v>980235</v>
      </c>
      <c r="E22290" s="32">
        <v>45049</v>
      </c>
      <c r="F22290">
        <v>832</v>
      </c>
      <c r="G22290" s="32">
        <v>1139</v>
      </c>
      <c r="H22290" s="32">
        <v>21</v>
      </c>
    </row>
    <row r="22291" spans="1:8" x14ac:dyDescent="0.55000000000000004">
      <c r="A22291" s="33">
        <v>44382</v>
      </c>
      <c r="B22291" s="1" t="s">
        <v>21</v>
      </c>
      <c r="C22291">
        <v>41001</v>
      </c>
      <c r="D22291">
        <v>703166</v>
      </c>
      <c r="E22291" s="32">
        <v>39095</v>
      </c>
      <c r="F22291">
        <v>710</v>
      </c>
      <c r="G22291" s="32">
        <v>1196</v>
      </c>
      <c r="H22291" s="32">
        <v>15</v>
      </c>
    </row>
    <row r="22292" spans="1:8" x14ac:dyDescent="0.55000000000000004">
      <c r="A22292" s="33">
        <v>44382</v>
      </c>
      <c r="B22292" s="1" t="s">
        <v>22</v>
      </c>
      <c r="C22292">
        <v>176843</v>
      </c>
      <c r="D22292">
        <v>2557035</v>
      </c>
      <c r="E22292" s="32">
        <v>169725</v>
      </c>
      <c r="F22292">
        <v>2240</v>
      </c>
      <c r="G22292" s="32">
        <v>4878</v>
      </c>
      <c r="H22292" s="32">
        <v>57</v>
      </c>
    </row>
    <row r="22293" spans="1:8" x14ac:dyDescent="0.55000000000000004">
      <c r="A22293" s="33">
        <v>44382</v>
      </c>
      <c r="B22293" s="1" t="s">
        <v>23</v>
      </c>
      <c r="C22293">
        <v>68492</v>
      </c>
      <c r="D22293">
        <v>1054376</v>
      </c>
      <c r="E22293" s="32">
        <v>65747</v>
      </c>
      <c r="F22293">
        <v>952</v>
      </c>
      <c r="G22293" s="32">
        <v>1793</v>
      </c>
      <c r="H22293" s="32">
        <v>32</v>
      </c>
    </row>
    <row r="22294" spans="1:8" x14ac:dyDescent="0.55000000000000004">
      <c r="A22294" s="33">
        <v>44382</v>
      </c>
      <c r="B22294" s="1" t="s">
        <v>24</v>
      </c>
      <c r="C22294">
        <v>3427</v>
      </c>
      <c r="D22294">
        <v>174101</v>
      </c>
      <c r="E22294" s="32">
        <v>3329</v>
      </c>
      <c r="F22294">
        <v>52</v>
      </c>
      <c r="G22294" s="32">
        <v>46</v>
      </c>
      <c r="H22294" s="32">
        <v>2</v>
      </c>
    </row>
    <row r="22295" spans="1:8" x14ac:dyDescent="0.55000000000000004">
      <c r="A22295" s="33">
        <v>44382</v>
      </c>
      <c r="B22295" s="1" t="s">
        <v>25</v>
      </c>
      <c r="C22295">
        <v>2045</v>
      </c>
      <c r="D22295">
        <v>74571</v>
      </c>
      <c r="E22295" s="32">
        <v>1990</v>
      </c>
      <c r="F22295">
        <v>38</v>
      </c>
      <c r="G22295" s="32">
        <v>17</v>
      </c>
      <c r="H22295" s="32">
        <v>1</v>
      </c>
    </row>
    <row r="22296" spans="1:8" x14ac:dyDescent="0.55000000000000004">
      <c r="A22296" s="33">
        <v>44382</v>
      </c>
      <c r="B22296" s="1" t="s">
        <v>26</v>
      </c>
      <c r="C22296">
        <v>3965</v>
      </c>
      <c r="D22296">
        <v>124150</v>
      </c>
      <c r="E22296" s="32">
        <v>3801</v>
      </c>
      <c r="F22296">
        <v>115</v>
      </c>
      <c r="G22296" s="32">
        <v>45</v>
      </c>
      <c r="H22296" s="32">
        <v>1</v>
      </c>
    </row>
    <row r="22297" spans="1:8" x14ac:dyDescent="0.55000000000000004">
      <c r="A22297" s="33">
        <v>44382</v>
      </c>
      <c r="B22297" s="1" t="s">
        <v>27</v>
      </c>
      <c r="C22297">
        <v>1331</v>
      </c>
      <c r="D22297">
        <v>69947</v>
      </c>
      <c r="E22297" s="32">
        <v>1164</v>
      </c>
      <c r="F22297">
        <v>35</v>
      </c>
      <c r="G22297" s="32">
        <v>132</v>
      </c>
      <c r="H22297" s="32">
        <v>0</v>
      </c>
    </row>
    <row r="22298" spans="1:8" x14ac:dyDescent="0.55000000000000004">
      <c r="A22298" s="33">
        <v>44382</v>
      </c>
      <c r="B22298" s="1" t="s">
        <v>28</v>
      </c>
      <c r="C22298">
        <v>2124</v>
      </c>
      <c r="D22298">
        <v>58651</v>
      </c>
      <c r="E22298" s="32">
        <v>2044</v>
      </c>
      <c r="F22298">
        <v>21</v>
      </c>
      <c r="G22298" s="32">
        <v>60</v>
      </c>
      <c r="H22298" s="32">
        <v>1</v>
      </c>
    </row>
    <row r="22299" spans="1:8" x14ac:dyDescent="0.55000000000000004">
      <c r="A22299" s="33">
        <v>44382</v>
      </c>
      <c r="B22299" s="1" t="s">
        <v>29</v>
      </c>
      <c r="C22299">
        <v>5041</v>
      </c>
      <c r="D22299">
        <v>209770</v>
      </c>
      <c r="E22299" s="32">
        <v>4985</v>
      </c>
      <c r="F22299">
        <v>93</v>
      </c>
      <c r="G22299" s="32">
        <v>40</v>
      </c>
      <c r="H22299" s="32">
        <v>0</v>
      </c>
    </row>
    <row r="22300" spans="1:8" x14ac:dyDescent="0.55000000000000004">
      <c r="A22300" s="33">
        <v>44382</v>
      </c>
      <c r="B22300" s="1" t="s">
        <v>30</v>
      </c>
      <c r="C22300">
        <v>9468</v>
      </c>
      <c r="D22300">
        <v>272888</v>
      </c>
      <c r="E22300" s="32">
        <v>9217</v>
      </c>
      <c r="F22300">
        <v>187</v>
      </c>
      <c r="G22300" s="32">
        <v>64</v>
      </c>
      <c r="H22300" s="32">
        <v>3</v>
      </c>
    </row>
    <row r="22301" spans="1:8" x14ac:dyDescent="0.55000000000000004">
      <c r="A22301" s="33">
        <v>44382</v>
      </c>
      <c r="B22301" s="1" t="s">
        <v>31</v>
      </c>
      <c r="C22301">
        <v>9414</v>
      </c>
      <c r="D22301">
        <v>410639</v>
      </c>
      <c r="E22301" s="32">
        <v>9016</v>
      </c>
      <c r="F22301">
        <v>152</v>
      </c>
      <c r="G22301" s="32">
        <v>246</v>
      </c>
      <c r="H22301" s="32">
        <v>6</v>
      </c>
    </row>
    <row r="22302" spans="1:8" x14ac:dyDescent="0.55000000000000004">
      <c r="A22302" s="33">
        <v>44382</v>
      </c>
      <c r="B22302" s="1" t="s">
        <v>32</v>
      </c>
      <c r="C22302">
        <v>51224</v>
      </c>
      <c r="D22302">
        <v>841364</v>
      </c>
      <c r="E22302" s="32">
        <v>49606</v>
      </c>
      <c r="F22302">
        <v>971</v>
      </c>
      <c r="G22302" s="32">
        <v>647</v>
      </c>
      <c r="H22302" s="32">
        <v>17</v>
      </c>
    </row>
    <row r="22303" spans="1:8" x14ac:dyDescent="0.55000000000000004">
      <c r="A22303" s="33">
        <v>44382</v>
      </c>
      <c r="B22303" s="1" t="s">
        <v>33</v>
      </c>
      <c r="C22303">
        <v>5281</v>
      </c>
      <c r="D22303">
        <v>145510</v>
      </c>
      <c r="E22303" s="32">
        <v>5240</v>
      </c>
      <c r="F22303">
        <v>112</v>
      </c>
      <c r="G22303" s="32">
        <v>68</v>
      </c>
      <c r="H22303" s="32">
        <v>4</v>
      </c>
    </row>
    <row r="22304" spans="1:8" x14ac:dyDescent="0.55000000000000004">
      <c r="A22304" s="33">
        <v>44382</v>
      </c>
      <c r="B22304" s="1" t="s">
        <v>34</v>
      </c>
      <c r="C22304">
        <v>5571</v>
      </c>
      <c r="D22304">
        <v>153485</v>
      </c>
      <c r="E22304" s="32">
        <v>5422</v>
      </c>
      <c r="F22304">
        <v>90</v>
      </c>
      <c r="G22304" s="32">
        <v>59</v>
      </c>
      <c r="H22304" s="32">
        <v>4</v>
      </c>
    </row>
    <row r="22305" spans="1:8" x14ac:dyDescent="0.55000000000000004">
      <c r="A22305" s="33">
        <v>44382</v>
      </c>
      <c r="B22305" s="1" t="s">
        <v>35</v>
      </c>
      <c r="C22305">
        <v>16667</v>
      </c>
      <c r="D22305">
        <v>286651</v>
      </c>
      <c r="E22305" s="32">
        <v>16265</v>
      </c>
      <c r="F22305">
        <v>246</v>
      </c>
      <c r="G22305" s="32">
        <v>150</v>
      </c>
      <c r="H22305" s="32">
        <v>7</v>
      </c>
    </row>
    <row r="22306" spans="1:8" x14ac:dyDescent="0.55000000000000004">
      <c r="A22306" s="33">
        <v>44382</v>
      </c>
      <c r="B22306" s="1" t="s">
        <v>36</v>
      </c>
      <c r="C22306">
        <v>103928</v>
      </c>
      <c r="D22306">
        <v>2191017</v>
      </c>
      <c r="E22306" s="32">
        <v>99189</v>
      </c>
      <c r="F22306">
        <v>2681</v>
      </c>
      <c r="G22306" s="32">
        <v>1260</v>
      </c>
      <c r="H22306" s="32">
        <v>147</v>
      </c>
    </row>
    <row r="22307" spans="1:8" x14ac:dyDescent="0.55000000000000004">
      <c r="A22307" s="33">
        <v>44382</v>
      </c>
      <c r="B22307" s="1" t="s">
        <v>37</v>
      </c>
      <c r="C22307">
        <v>41031</v>
      </c>
      <c r="D22307">
        <v>513595</v>
      </c>
      <c r="E22307" s="32">
        <v>39463</v>
      </c>
      <c r="F22307">
        <v>1308</v>
      </c>
      <c r="G22307" s="32">
        <v>260</v>
      </c>
      <c r="H22307" s="32">
        <v>16</v>
      </c>
    </row>
    <row r="22308" spans="1:8" x14ac:dyDescent="0.55000000000000004">
      <c r="A22308" s="33">
        <v>44382</v>
      </c>
      <c r="B22308" s="1" t="s">
        <v>38</v>
      </c>
      <c r="C22308">
        <v>8381</v>
      </c>
      <c r="D22308">
        <v>171566</v>
      </c>
      <c r="E22308" s="32">
        <v>8085</v>
      </c>
      <c r="F22308">
        <v>131</v>
      </c>
      <c r="G22308" s="32">
        <v>165</v>
      </c>
      <c r="H22308" s="32">
        <v>7</v>
      </c>
    </row>
    <row r="22309" spans="1:8" x14ac:dyDescent="0.55000000000000004">
      <c r="A22309" s="33">
        <v>44382</v>
      </c>
      <c r="B22309" s="1" t="s">
        <v>39</v>
      </c>
      <c r="C22309">
        <v>2693</v>
      </c>
      <c r="D22309">
        <v>42147</v>
      </c>
      <c r="E22309" s="32">
        <v>2567</v>
      </c>
      <c r="F22309">
        <v>49</v>
      </c>
      <c r="G22309" s="32">
        <v>19</v>
      </c>
      <c r="H22309" s="32">
        <v>2</v>
      </c>
    </row>
    <row r="22310" spans="1:8" x14ac:dyDescent="0.55000000000000004">
      <c r="A22310" s="33">
        <v>44382</v>
      </c>
      <c r="B22310" s="1" t="s">
        <v>40</v>
      </c>
      <c r="C22310">
        <v>493</v>
      </c>
      <c r="D22310">
        <v>84380</v>
      </c>
      <c r="E22310" s="32">
        <v>457</v>
      </c>
      <c r="F22310">
        <v>2</v>
      </c>
      <c r="G22310" s="32">
        <v>27</v>
      </c>
      <c r="H22310" s="32">
        <v>0</v>
      </c>
    </row>
    <row r="22311" spans="1:8" x14ac:dyDescent="0.55000000000000004">
      <c r="A22311" s="33">
        <v>44382</v>
      </c>
      <c r="B22311" s="1" t="s">
        <v>41</v>
      </c>
      <c r="C22311">
        <v>553</v>
      </c>
      <c r="D22311">
        <v>31436</v>
      </c>
      <c r="E22311" s="32">
        <v>550</v>
      </c>
      <c r="F22311">
        <v>2</v>
      </c>
      <c r="G22311" s="32">
        <v>1</v>
      </c>
      <c r="H22311" s="32">
        <v>0</v>
      </c>
    </row>
    <row r="22312" spans="1:8" x14ac:dyDescent="0.55000000000000004">
      <c r="A22312" s="33">
        <v>44382</v>
      </c>
      <c r="B22312" s="1" t="s">
        <v>42</v>
      </c>
      <c r="C22312">
        <v>7596</v>
      </c>
      <c r="D22312">
        <v>165308</v>
      </c>
      <c r="E22312" s="32">
        <v>7439</v>
      </c>
      <c r="F22312">
        <v>126</v>
      </c>
      <c r="G22312" s="32">
        <v>25</v>
      </c>
      <c r="H22312" s="32">
        <v>4</v>
      </c>
    </row>
    <row r="22313" spans="1:8" x14ac:dyDescent="0.55000000000000004">
      <c r="A22313" s="33">
        <v>44382</v>
      </c>
      <c r="B22313" s="1" t="s">
        <v>43</v>
      </c>
      <c r="C22313">
        <v>11533</v>
      </c>
      <c r="D22313">
        <v>555274</v>
      </c>
      <c r="E22313" s="32">
        <v>11245</v>
      </c>
      <c r="F22313">
        <v>175</v>
      </c>
      <c r="G22313" s="32">
        <v>98</v>
      </c>
      <c r="H22313" s="32">
        <v>11</v>
      </c>
    </row>
    <row r="22314" spans="1:8" x14ac:dyDescent="0.55000000000000004">
      <c r="A22314" s="33">
        <v>44382</v>
      </c>
      <c r="B22314" s="1" t="s">
        <v>44</v>
      </c>
      <c r="C22314">
        <v>3160</v>
      </c>
      <c r="D22314">
        <v>122050</v>
      </c>
      <c r="E22314" s="32">
        <v>3028</v>
      </c>
      <c r="F22314">
        <v>80</v>
      </c>
      <c r="G22314" s="32">
        <v>52</v>
      </c>
      <c r="H22314" s="32">
        <v>1</v>
      </c>
    </row>
    <row r="22315" spans="1:8" x14ac:dyDescent="0.55000000000000004">
      <c r="A22315" s="33">
        <v>44382</v>
      </c>
      <c r="B22315" s="1" t="s">
        <v>45</v>
      </c>
      <c r="C22315">
        <v>1657</v>
      </c>
      <c r="D22315">
        <v>65495</v>
      </c>
      <c r="E22315" s="32">
        <v>1591</v>
      </c>
      <c r="F22315">
        <v>63</v>
      </c>
      <c r="G22315" s="32">
        <v>3</v>
      </c>
      <c r="H22315" s="32">
        <v>0</v>
      </c>
    </row>
    <row r="22316" spans="1:8" x14ac:dyDescent="0.55000000000000004">
      <c r="A22316" s="33">
        <v>44382</v>
      </c>
      <c r="B22316" s="1" t="s">
        <v>46</v>
      </c>
      <c r="C22316">
        <v>2100</v>
      </c>
      <c r="D22316">
        <v>86926</v>
      </c>
      <c r="E22316" s="32">
        <v>2058</v>
      </c>
      <c r="F22316">
        <v>31</v>
      </c>
      <c r="G22316" s="32">
        <v>16</v>
      </c>
      <c r="H22316" s="32">
        <v>1</v>
      </c>
    </row>
    <row r="22317" spans="1:8" x14ac:dyDescent="0.55000000000000004">
      <c r="A22317" s="33">
        <v>44382</v>
      </c>
      <c r="B22317" s="1" t="s">
        <v>47</v>
      </c>
      <c r="C22317">
        <v>2755</v>
      </c>
      <c r="D22317">
        <v>97171</v>
      </c>
      <c r="E22317" s="32">
        <v>2675</v>
      </c>
      <c r="F22317">
        <v>75</v>
      </c>
      <c r="G22317" s="32">
        <v>5</v>
      </c>
      <c r="H22317" s="32">
        <v>3</v>
      </c>
    </row>
    <row r="22318" spans="1:8" x14ac:dyDescent="0.55000000000000004">
      <c r="A22318" s="33">
        <v>44382</v>
      </c>
      <c r="B22318" s="1" t="s">
        <v>48</v>
      </c>
      <c r="C22318">
        <v>1852</v>
      </c>
      <c r="D22318">
        <v>11578</v>
      </c>
      <c r="E22318" s="32">
        <v>1753</v>
      </c>
      <c r="F22318">
        <v>27</v>
      </c>
      <c r="G22318" s="32">
        <v>72</v>
      </c>
      <c r="H22318" s="32">
        <v>6</v>
      </c>
    </row>
    <row r="22319" spans="1:8" x14ac:dyDescent="0.55000000000000004">
      <c r="A22319" s="33">
        <v>44382</v>
      </c>
      <c r="B22319" s="1" t="s">
        <v>49</v>
      </c>
      <c r="C22319">
        <v>35655</v>
      </c>
      <c r="D22319">
        <v>840813</v>
      </c>
      <c r="E22319" s="32">
        <v>34760</v>
      </c>
      <c r="F22319">
        <v>523</v>
      </c>
      <c r="G22319" s="32">
        <v>357</v>
      </c>
      <c r="H22319" s="32">
        <v>12</v>
      </c>
    </row>
    <row r="22320" spans="1:8" x14ac:dyDescent="0.55000000000000004">
      <c r="A22320" s="33">
        <v>44382</v>
      </c>
      <c r="B22320" s="1" t="s">
        <v>50</v>
      </c>
      <c r="C22320">
        <v>2565</v>
      </c>
      <c r="D22320">
        <v>57635</v>
      </c>
      <c r="E22320" s="32">
        <v>2561</v>
      </c>
      <c r="F22320">
        <v>24</v>
      </c>
      <c r="G22320" s="32">
        <v>18</v>
      </c>
      <c r="H22320" s="32">
        <v>0</v>
      </c>
    </row>
    <row r="22321" spans="1:8" x14ac:dyDescent="0.55000000000000004">
      <c r="A22321" s="33">
        <v>44382</v>
      </c>
      <c r="B22321" s="1" t="s">
        <v>51</v>
      </c>
      <c r="C22321">
        <v>3217</v>
      </c>
      <c r="D22321">
        <v>126448</v>
      </c>
      <c r="E22321" s="32">
        <v>3072</v>
      </c>
      <c r="F22321">
        <v>69</v>
      </c>
      <c r="G22321" s="32">
        <v>77</v>
      </c>
      <c r="H22321" s="32">
        <v>0</v>
      </c>
    </row>
    <row r="22322" spans="1:8" x14ac:dyDescent="0.55000000000000004">
      <c r="A22322" s="33">
        <v>44382</v>
      </c>
      <c r="B22322" s="1" t="s">
        <v>52</v>
      </c>
      <c r="C22322">
        <v>6492</v>
      </c>
      <c r="D22322">
        <v>82317</v>
      </c>
      <c r="E22322" s="32">
        <v>6322</v>
      </c>
      <c r="F22322">
        <v>118</v>
      </c>
      <c r="G22322" s="32">
        <v>52</v>
      </c>
      <c r="H22322" s="32">
        <v>2</v>
      </c>
    </row>
    <row r="22323" spans="1:8" x14ac:dyDescent="0.55000000000000004">
      <c r="A22323" s="33">
        <v>44382</v>
      </c>
      <c r="B22323" s="1" t="s">
        <v>53</v>
      </c>
      <c r="C22323">
        <v>3494</v>
      </c>
      <c r="D22323">
        <v>170449</v>
      </c>
      <c r="E22323" s="32">
        <v>3415</v>
      </c>
      <c r="F22323">
        <v>64</v>
      </c>
      <c r="G22323" s="32">
        <v>15</v>
      </c>
      <c r="H22323" s="32">
        <v>0</v>
      </c>
    </row>
    <row r="22324" spans="1:8" x14ac:dyDescent="0.55000000000000004">
      <c r="A22324" s="33">
        <v>44382</v>
      </c>
      <c r="B22324" s="1" t="s">
        <v>54</v>
      </c>
      <c r="C22324">
        <v>3101</v>
      </c>
      <c r="D22324">
        <v>44651</v>
      </c>
      <c r="E22324" s="32">
        <v>3035</v>
      </c>
      <c r="F22324">
        <v>27</v>
      </c>
      <c r="G22324" s="32">
        <v>12</v>
      </c>
      <c r="H22324" s="32">
        <v>0</v>
      </c>
    </row>
    <row r="22325" spans="1:8" x14ac:dyDescent="0.55000000000000004">
      <c r="A22325" s="33">
        <v>44382</v>
      </c>
      <c r="B22325" s="1" t="s">
        <v>55</v>
      </c>
      <c r="C22325">
        <v>3699</v>
      </c>
      <c r="D22325">
        <v>112100</v>
      </c>
      <c r="E22325" s="32">
        <v>3639</v>
      </c>
      <c r="F22325">
        <v>39</v>
      </c>
      <c r="G22325" s="32">
        <v>59</v>
      </c>
      <c r="H22325" s="32">
        <v>1</v>
      </c>
    </row>
    <row r="22326" spans="1:8" x14ac:dyDescent="0.55000000000000004">
      <c r="A22326" s="33">
        <v>44382</v>
      </c>
      <c r="B22326" s="1" t="s">
        <v>56</v>
      </c>
      <c r="C22326">
        <v>21045</v>
      </c>
      <c r="D22326">
        <v>254367</v>
      </c>
      <c r="E22326" s="32">
        <v>19947</v>
      </c>
      <c r="F22326">
        <v>191</v>
      </c>
      <c r="G22326" s="32">
        <v>913</v>
      </c>
      <c r="H22326" s="32">
        <v>47</v>
      </c>
    </row>
    <row r="22327" spans="1:8" x14ac:dyDescent="0.55000000000000004">
      <c r="A22327" s="33">
        <v>44383</v>
      </c>
      <c r="B22327" s="1" t="s">
        <v>7</v>
      </c>
      <c r="C22327">
        <v>41529</v>
      </c>
      <c r="D22327">
        <v>790155</v>
      </c>
      <c r="E22327" s="32">
        <v>39515</v>
      </c>
      <c r="F22327">
        <v>1411</v>
      </c>
      <c r="G22327" s="32">
        <v>637</v>
      </c>
      <c r="H22327" s="32">
        <v>18</v>
      </c>
    </row>
    <row r="22328" spans="1:8" x14ac:dyDescent="0.55000000000000004">
      <c r="A22328" s="33">
        <v>44383</v>
      </c>
      <c r="B22328" s="1" t="s">
        <v>11</v>
      </c>
      <c r="C22328">
        <v>2526</v>
      </c>
      <c r="D22328">
        <v>51742</v>
      </c>
      <c r="E22328" s="32">
        <v>2434</v>
      </c>
      <c r="F22328">
        <v>31</v>
      </c>
      <c r="G22328" s="32">
        <v>61</v>
      </c>
      <c r="H22328" s="32">
        <v>0</v>
      </c>
    </row>
    <row r="22329" spans="1:8" x14ac:dyDescent="0.55000000000000004">
      <c r="A22329" s="33">
        <v>44383</v>
      </c>
      <c r="B22329" s="1" t="s">
        <v>12</v>
      </c>
      <c r="C22329">
        <v>1737</v>
      </c>
      <c r="D22329">
        <v>87392</v>
      </c>
      <c r="E22329" s="32">
        <v>1610</v>
      </c>
      <c r="F22329">
        <v>47</v>
      </c>
      <c r="G22329" s="32">
        <v>80</v>
      </c>
      <c r="H22329" s="32">
        <v>1</v>
      </c>
    </row>
    <row r="22330" spans="1:8" x14ac:dyDescent="0.55000000000000004">
      <c r="A22330" s="33">
        <v>44383</v>
      </c>
      <c r="B22330" s="1" t="s">
        <v>13</v>
      </c>
      <c r="C22330">
        <v>9206</v>
      </c>
      <c r="D22330">
        <v>159332</v>
      </c>
      <c r="E22330" s="32">
        <v>9006</v>
      </c>
      <c r="F22330">
        <v>90</v>
      </c>
      <c r="G22330" s="32">
        <v>100</v>
      </c>
      <c r="H22330" s="32">
        <v>4</v>
      </c>
    </row>
    <row r="22331" spans="1:8" x14ac:dyDescent="0.55000000000000004">
      <c r="A22331" s="33">
        <v>44383</v>
      </c>
      <c r="B22331" s="1" t="s">
        <v>14</v>
      </c>
      <c r="C22331">
        <v>915</v>
      </c>
      <c r="D22331">
        <v>16024</v>
      </c>
      <c r="E22331" s="32">
        <v>836</v>
      </c>
      <c r="F22331">
        <v>20</v>
      </c>
      <c r="G22331" s="32">
        <v>59</v>
      </c>
      <c r="H22331" s="32">
        <v>1</v>
      </c>
    </row>
    <row r="22332" spans="1:8" x14ac:dyDescent="0.55000000000000004">
      <c r="A22332" s="33">
        <v>44383</v>
      </c>
      <c r="B22332" s="1" t="s">
        <v>15</v>
      </c>
      <c r="C22332">
        <v>2028</v>
      </c>
      <c r="D22332">
        <v>66941</v>
      </c>
      <c r="E22332" s="32">
        <v>1969</v>
      </c>
      <c r="F22332">
        <v>47</v>
      </c>
      <c r="G22332" s="32">
        <v>12</v>
      </c>
      <c r="H22332" s="32">
        <v>1</v>
      </c>
    </row>
    <row r="22333" spans="1:8" x14ac:dyDescent="0.55000000000000004">
      <c r="A22333" s="33">
        <v>44383</v>
      </c>
      <c r="B22333" s="1" t="s">
        <v>16</v>
      </c>
      <c r="C22333">
        <v>4985</v>
      </c>
      <c r="D22333">
        <v>285843</v>
      </c>
      <c r="E22333" s="32">
        <v>4675</v>
      </c>
      <c r="F22333">
        <v>161</v>
      </c>
      <c r="G22333" s="32">
        <v>149</v>
      </c>
      <c r="H22333" s="32">
        <v>4</v>
      </c>
    </row>
    <row r="22334" spans="1:8" x14ac:dyDescent="0.55000000000000004">
      <c r="A22334" s="33">
        <v>44383</v>
      </c>
      <c r="B22334" s="1" t="s">
        <v>17</v>
      </c>
      <c r="C22334">
        <v>10680</v>
      </c>
      <c r="D22334">
        <v>33651</v>
      </c>
      <c r="E22334" s="32">
        <v>10283</v>
      </c>
      <c r="F22334">
        <v>166</v>
      </c>
      <c r="G22334" s="32">
        <v>231</v>
      </c>
      <c r="H22334" s="32">
        <v>5</v>
      </c>
    </row>
    <row r="22335" spans="1:8" x14ac:dyDescent="0.55000000000000004">
      <c r="A22335" s="33">
        <v>44383</v>
      </c>
      <c r="B22335" s="1" t="s">
        <v>18</v>
      </c>
      <c r="C22335">
        <v>7159</v>
      </c>
      <c r="D22335">
        <v>306938</v>
      </c>
      <c r="E22335" s="32">
        <v>6860</v>
      </c>
      <c r="F22335">
        <v>82</v>
      </c>
      <c r="G22335" s="32">
        <v>217</v>
      </c>
      <c r="H22335" s="32">
        <v>8</v>
      </c>
    </row>
    <row r="22336" spans="1:8" x14ac:dyDescent="0.55000000000000004">
      <c r="A22336" s="33">
        <v>44383</v>
      </c>
      <c r="B22336" s="1" t="s">
        <v>19</v>
      </c>
      <c r="C22336">
        <v>8054</v>
      </c>
      <c r="D22336">
        <v>197085</v>
      </c>
      <c r="E22336" s="32">
        <v>7863</v>
      </c>
      <c r="F22336">
        <v>154</v>
      </c>
      <c r="G22336" s="32">
        <v>37</v>
      </c>
      <c r="H22336" s="32">
        <v>3</v>
      </c>
    </row>
    <row r="22337" spans="1:8" x14ac:dyDescent="0.55000000000000004">
      <c r="A22337" s="33">
        <v>44383</v>
      </c>
      <c r="B22337" s="1" t="s">
        <v>20</v>
      </c>
      <c r="C22337">
        <v>47157</v>
      </c>
      <c r="D22337">
        <v>984623</v>
      </c>
      <c r="E22337" s="32">
        <v>45123</v>
      </c>
      <c r="F22337">
        <v>832</v>
      </c>
      <c r="G22337" s="32">
        <v>1202</v>
      </c>
      <c r="H22337" s="32">
        <v>21</v>
      </c>
    </row>
    <row r="22338" spans="1:8" x14ac:dyDescent="0.55000000000000004">
      <c r="A22338" s="33">
        <v>44383</v>
      </c>
      <c r="B22338" s="1" t="s">
        <v>21</v>
      </c>
      <c r="C22338">
        <v>41139</v>
      </c>
      <c r="D22338">
        <v>705517</v>
      </c>
      <c r="E22338" s="32">
        <v>39255</v>
      </c>
      <c r="F22338">
        <v>712</v>
      </c>
      <c r="G22338" s="32">
        <v>1172</v>
      </c>
      <c r="H22338" s="32">
        <v>17</v>
      </c>
    </row>
    <row r="22339" spans="1:8" x14ac:dyDescent="0.55000000000000004">
      <c r="A22339" s="33">
        <v>44383</v>
      </c>
      <c r="B22339" s="1" t="s">
        <v>22</v>
      </c>
      <c r="C22339">
        <v>177436</v>
      </c>
      <c r="D22339">
        <v>2566832</v>
      </c>
      <c r="E22339" s="32">
        <v>170260</v>
      </c>
      <c r="F22339">
        <v>2241</v>
      </c>
      <c r="G22339" s="32">
        <v>4935</v>
      </c>
      <c r="H22339" s="32">
        <v>63</v>
      </c>
    </row>
    <row r="22340" spans="1:8" x14ac:dyDescent="0.55000000000000004">
      <c r="A22340" s="33">
        <v>44383</v>
      </c>
      <c r="B22340" s="1" t="s">
        <v>23</v>
      </c>
      <c r="C22340">
        <v>68690</v>
      </c>
      <c r="D22340">
        <v>1059024</v>
      </c>
      <c r="E22340" s="32">
        <v>65999</v>
      </c>
      <c r="F22340">
        <v>953</v>
      </c>
      <c r="G22340" s="32">
        <v>1738</v>
      </c>
      <c r="H22340" s="32">
        <v>32</v>
      </c>
    </row>
    <row r="22341" spans="1:8" x14ac:dyDescent="0.55000000000000004">
      <c r="A22341" s="33">
        <v>44383</v>
      </c>
      <c r="B22341" s="1" t="s">
        <v>24</v>
      </c>
      <c r="C22341">
        <v>3434</v>
      </c>
      <c r="D22341">
        <v>175273</v>
      </c>
      <c r="E22341" s="32">
        <v>3331</v>
      </c>
      <c r="F22341">
        <v>52</v>
      </c>
      <c r="G22341" s="32">
        <v>51</v>
      </c>
      <c r="H22341" s="32">
        <v>0</v>
      </c>
    </row>
    <row r="22342" spans="1:8" x14ac:dyDescent="0.55000000000000004">
      <c r="A22342" s="33">
        <v>44383</v>
      </c>
      <c r="B22342" s="1" t="s">
        <v>25</v>
      </c>
      <c r="C22342">
        <v>2049</v>
      </c>
      <c r="D22342">
        <v>75011</v>
      </c>
      <c r="E22342" s="32">
        <v>1992</v>
      </c>
      <c r="F22342">
        <v>38</v>
      </c>
      <c r="G22342" s="32">
        <v>19</v>
      </c>
      <c r="H22342" s="32">
        <v>1</v>
      </c>
    </row>
    <row r="22343" spans="1:8" x14ac:dyDescent="0.55000000000000004">
      <c r="A22343" s="33">
        <v>44383</v>
      </c>
      <c r="B22343" s="1" t="s">
        <v>26</v>
      </c>
      <c r="C22343">
        <v>3972</v>
      </c>
      <c r="D22343">
        <v>124317</v>
      </c>
      <c r="E22343" s="32">
        <v>3802</v>
      </c>
      <c r="F22343">
        <v>115</v>
      </c>
      <c r="G22343" s="32">
        <v>51</v>
      </c>
      <c r="H22343" s="32">
        <v>1</v>
      </c>
    </row>
    <row r="22344" spans="1:8" x14ac:dyDescent="0.55000000000000004">
      <c r="A22344" s="33">
        <v>44383</v>
      </c>
      <c r="B22344" s="1" t="s">
        <v>27</v>
      </c>
      <c r="C22344">
        <v>1335</v>
      </c>
      <c r="D22344">
        <v>70715</v>
      </c>
      <c r="E22344" s="32">
        <v>1183</v>
      </c>
      <c r="F22344">
        <v>35</v>
      </c>
      <c r="G22344" s="32">
        <v>117</v>
      </c>
      <c r="H22344" s="32">
        <v>1</v>
      </c>
    </row>
    <row r="22345" spans="1:8" x14ac:dyDescent="0.55000000000000004">
      <c r="A22345" s="33">
        <v>44383</v>
      </c>
      <c r="B22345" s="1" t="s">
        <v>28</v>
      </c>
      <c r="C22345">
        <v>2125</v>
      </c>
      <c r="D22345">
        <v>58651</v>
      </c>
      <c r="E22345" s="32">
        <v>2053</v>
      </c>
      <c r="F22345">
        <v>21</v>
      </c>
      <c r="G22345" s="32">
        <v>51</v>
      </c>
      <c r="H22345" s="32">
        <v>0</v>
      </c>
    </row>
    <row r="22346" spans="1:8" x14ac:dyDescent="0.55000000000000004">
      <c r="A22346" s="33">
        <v>44383</v>
      </c>
      <c r="B22346" s="1" t="s">
        <v>29</v>
      </c>
      <c r="C22346">
        <v>5045</v>
      </c>
      <c r="D22346">
        <v>210497</v>
      </c>
      <c r="E22346" s="32">
        <v>4988</v>
      </c>
      <c r="F22346">
        <v>93</v>
      </c>
      <c r="G22346" s="32">
        <v>41</v>
      </c>
      <c r="H22346" s="32">
        <v>0</v>
      </c>
    </row>
    <row r="22347" spans="1:8" x14ac:dyDescent="0.55000000000000004">
      <c r="A22347" s="33">
        <v>44383</v>
      </c>
      <c r="B22347" s="1" t="s">
        <v>30</v>
      </c>
      <c r="C22347">
        <v>9472</v>
      </c>
      <c r="D22347">
        <v>274570</v>
      </c>
      <c r="E22347" s="32">
        <v>9226</v>
      </c>
      <c r="F22347">
        <v>187</v>
      </c>
      <c r="G22347" s="32">
        <v>59</v>
      </c>
      <c r="H22347" s="32">
        <v>3</v>
      </c>
    </row>
    <row r="22348" spans="1:8" x14ac:dyDescent="0.55000000000000004">
      <c r="A22348" s="33">
        <v>44383</v>
      </c>
      <c r="B22348" s="1" t="s">
        <v>31</v>
      </c>
      <c r="C22348">
        <v>9436</v>
      </c>
      <c r="D22348">
        <v>413085</v>
      </c>
      <c r="E22348" s="32">
        <v>9038</v>
      </c>
      <c r="F22348">
        <v>152</v>
      </c>
      <c r="G22348" s="32">
        <v>246</v>
      </c>
      <c r="H22348" s="32">
        <v>6</v>
      </c>
    </row>
    <row r="22349" spans="1:8" x14ac:dyDescent="0.55000000000000004">
      <c r="A22349" s="33">
        <v>44383</v>
      </c>
      <c r="B22349" s="1" t="s">
        <v>32</v>
      </c>
      <c r="C22349">
        <v>51245</v>
      </c>
      <c r="D22349">
        <v>844270</v>
      </c>
      <c r="E22349" s="32">
        <v>49656</v>
      </c>
      <c r="F22349">
        <v>974</v>
      </c>
      <c r="G22349" s="32">
        <v>615</v>
      </c>
      <c r="H22349" s="32">
        <v>16</v>
      </c>
    </row>
    <row r="22350" spans="1:8" x14ac:dyDescent="0.55000000000000004">
      <c r="A22350" s="33">
        <v>44383</v>
      </c>
      <c r="B22350" s="1" t="s">
        <v>33</v>
      </c>
      <c r="C22350">
        <v>5286</v>
      </c>
      <c r="D22350">
        <v>145510</v>
      </c>
      <c r="E22350" s="32">
        <v>5251</v>
      </c>
      <c r="F22350">
        <v>112</v>
      </c>
      <c r="G22350" s="32">
        <v>62</v>
      </c>
      <c r="H22350" s="32">
        <v>3</v>
      </c>
    </row>
    <row r="22351" spans="1:8" x14ac:dyDescent="0.55000000000000004">
      <c r="A22351" s="33">
        <v>44383</v>
      </c>
      <c r="B22351" s="1" t="s">
        <v>34</v>
      </c>
      <c r="C22351">
        <v>5580</v>
      </c>
      <c r="D22351">
        <v>155275</v>
      </c>
      <c r="E22351" s="32">
        <v>5432</v>
      </c>
      <c r="F22351">
        <v>90</v>
      </c>
      <c r="G22351" s="32">
        <v>58</v>
      </c>
      <c r="H22351" s="32">
        <v>4</v>
      </c>
    </row>
    <row r="22352" spans="1:8" x14ac:dyDescent="0.55000000000000004">
      <c r="A22352" s="33">
        <v>44383</v>
      </c>
      <c r="B22352" s="1" t="s">
        <v>35</v>
      </c>
      <c r="C22352">
        <v>16685</v>
      </c>
      <c r="D22352">
        <v>287125</v>
      </c>
      <c r="E22352" s="32">
        <v>16281</v>
      </c>
      <c r="F22352">
        <v>246</v>
      </c>
      <c r="G22352" s="32">
        <v>138</v>
      </c>
      <c r="H22352" s="32">
        <v>4</v>
      </c>
    </row>
    <row r="22353" spans="1:8" x14ac:dyDescent="0.55000000000000004">
      <c r="A22353" s="33">
        <v>44383</v>
      </c>
      <c r="B22353" s="1" t="s">
        <v>36</v>
      </c>
      <c r="C22353">
        <v>104064</v>
      </c>
      <c r="D22353">
        <v>2194241</v>
      </c>
      <c r="E22353" s="32">
        <v>99334</v>
      </c>
      <c r="F22353">
        <v>2685</v>
      </c>
      <c r="G22353" s="32">
        <v>1247</v>
      </c>
      <c r="H22353" s="32">
        <v>150</v>
      </c>
    </row>
    <row r="22354" spans="1:8" x14ac:dyDescent="0.55000000000000004">
      <c r="A22354" s="33">
        <v>44383</v>
      </c>
      <c r="B22354" s="1" t="s">
        <v>37</v>
      </c>
      <c r="C22354">
        <v>41043</v>
      </c>
      <c r="D22354">
        <v>515120</v>
      </c>
      <c r="E22354" s="32">
        <v>39478</v>
      </c>
      <c r="F22354">
        <v>1308</v>
      </c>
      <c r="G22354" s="32">
        <v>257</v>
      </c>
      <c r="H22354" s="32">
        <v>17</v>
      </c>
    </row>
    <row r="22355" spans="1:8" x14ac:dyDescent="0.55000000000000004">
      <c r="A22355" s="33">
        <v>44383</v>
      </c>
      <c r="B22355" s="1" t="s">
        <v>38</v>
      </c>
      <c r="C22355">
        <v>8392</v>
      </c>
      <c r="D22355">
        <v>172470</v>
      </c>
      <c r="E22355" s="32">
        <v>8115</v>
      </c>
      <c r="F22355">
        <v>132</v>
      </c>
      <c r="G22355" s="32">
        <v>145</v>
      </c>
      <c r="H22355" s="32">
        <v>7</v>
      </c>
    </row>
    <row r="22356" spans="1:8" x14ac:dyDescent="0.55000000000000004">
      <c r="A22356" s="33">
        <v>44383</v>
      </c>
      <c r="B22356" s="1" t="s">
        <v>39</v>
      </c>
      <c r="C22356">
        <v>2693</v>
      </c>
      <c r="D22356">
        <v>42211</v>
      </c>
      <c r="E22356" s="32">
        <v>2569</v>
      </c>
      <c r="F22356">
        <v>49</v>
      </c>
      <c r="G22356" s="32">
        <v>17</v>
      </c>
      <c r="H22356" s="32">
        <v>3</v>
      </c>
    </row>
    <row r="22357" spans="1:8" x14ac:dyDescent="0.55000000000000004">
      <c r="A22357" s="33">
        <v>44383</v>
      </c>
      <c r="B22357" s="1" t="s">
        <v>40</v>
      </c>
      <c r="C22357">
        <v>493</v>
      </c>
      <c r="D22357">
        <v>84934</v>
      </c>
      <c r="E22357" s="32">
        <v>457</v>
      </c>
      <c r="F22357">
        <v>2</v>
      </c>
      <c r="G22357" s="32">
        <v>27</v>
      </c>
      <c r="H22357" s="32">
        <v>0</v>
      </c>
    </row>
    <row r="22358" spans="1:8" x14ac:dyDescent="0.55000000000000004">
      <c r="A22358" s="33">
        <v>44383</v>
      </c>
      <c r="B22358" s="1" t="s">
        <v>41</v>
      </c>
      <c r="C22358">
        <v>554</v>
      </c>
      <c r="D22358">
        <v>31436</v>
      </c>
      <c r="E22358" s="32">
        <v>551</v>
      </c>
      <c r="F22358">
        <v>2</v>
      </c>
      <c r="G22358" s="32">
        <v>1</v>
      </c>
      <c r="H22358" s="32">
        <v>0</v>
      </c>
    </row>
    <row r="22359" spans="1:8" x14ac:dyDescent="0.55000000000000004">
      <c r="A22359" s="33">
        <v>44383</v>
      </c>
      <c r="B22359" s="1" t="s">
        <v>42</v>
      </c>
      <c r="C22359">
        <v>7599</v>
      </c>
      <c r="D22359">
        <v>165308</v>
      </c>
      <c r="E22359" s="32">
        <v>7439</v>
      </c>
      <c r="F22359">
        <v>126</v>
      </c>
      <c r="G22359" s="32">
        <v>25</v>
      </c>
      <c r="H22359" s="32">
        <v>4</v>
      </c>
    </row>
    <row r="22360" spans="1:8" x14ac:dyDescent="0.55000000000000004">
      <c r="A22360" s="33">
        <v>44383</v>
      </c>
      <c r="B22360" s="1" t="s">
        <v>43</v>
      </c>
      <c r="C22360">
        <v>11538</v>
      </c>
      <c r="D22360">
        <v>557416</v>
      </c>
      <c r="E22360" s="32">
        <v>11253</v>
      </c>
      <c r="F22360">
        <v>176</v>
      </c>
      <c r="G22360" s="32">
        <v>94</v>
      </c>
      <c r="H22360" s="32">
        <v>10</v>
      </c>
    </row>
    <row r="22361" spans="1:8" x14ac:dyDescent="0.55000000000000004">
      <c r="A22361" s="33">
        <v>44383</v>
      </c>
      <c r="B22361" s="1" t="s">
        <v>44</v>
      </c>
      <c r="C22361">
        <v>3162</v>
      </c>
      <c r="D22361">
        <v>122050</v>
      </c>
      <c r="E22361" s="32">
        <v>3036</v>
      </c>
      <c r="F22361">
        <v>80</v>
      </c>
      <c r="G22361" s="32">
        <v>46</v>
      </c>
      <c r="H22361" s="32">
        <v>1</v>
      </c>
    </row>
    <row r="22362" spans="1:8" x14ac:dyDescent="0.55000000000000004">
      <c r="A22362" s="33">
        <v>44383</v>
      </c>
      <c r="B22362" s="1" t="s">
        <v>45</v>
      </c>
      <c r="C22362">
        <v>1658</v>
      </c>
      <c r="D22362">
        <v>65792</v>
      </c>
      <c r="E22362" s="32">
        <v>1591</v>
      </c>
      <c r="F22362">
        <v>63</v>
      </c>
      <c r="G22362" s="32">
        <v>4</v>
      </c>
      <c r="H22362" s="32">
        <v>0</v>
      </c>
    </row>
    <row r="22363" spans="1:8" x14ac:dyDescent="0.55000000000000004">
      <c r="A22363" s="33">
        <v>44383</v>
      </c>
      <c r="B22363" s="1" t="s">
        <v>46</v>
      </c>
      <c r="C22363">
        <v>2104</v>
      </c>
      <c r="D22363">
        <v>87060</v>
      </c>
      <c r="E22363" s="32">
        <v>2060</v>
      </c>
      <c r="F22363">
        <v>31</v>
      </c>
      <c r="G22363" s="32">
        <v>18</v>
      </c>
      <c r="H22363" s="32">
        <v>2</v>
      </c>
    </row>
    <row r="22364" spans="1:8" x14ac:dyDescent="0.55000000000000004">
      <c r="A22364" s="33">
        <v>44383</v>
      </c>
      <c r="B22364" s="1" t="s">
        <v>47</v>
      </c>
      <c r="C22364">
        <v>2755</v>
      </c>
      <c r="D22364">
        <v>97172</v>
      </c>
      <c r="E22364" s="32">
        <v>2676</v>
      </c>
      <c r="F22364">
        <v>75</v>
      </c>
      <c r="G22364" s="32">
        <v>4</v>
      </c>
      <c r="H22364" s="32">
        <v>3</v>
      </c>
    </row>
    <row r="22365" spans="1:8" x14ac:dyDescent="0.55000000000000004">
      <c r="A22365" s="33">
        <v>44383</v>
      </c>
      <c r="B22365" s="1" t="s">
        <v>48</v>
      </c>
      <c r="C22365">
        <v>1859</v>
      </c>
      <c r="D22365">
        <v>11664</v>
      </c>
      <c r="E22365" s="32">
        <v>1767</v>
      </c>
      <c r="F22365">
        <v>27</v>
      </c>
      <c r="G22365" s="32">
        <v>65</v>
      </c>
      <c r="H22365" s="32">
        <v>5</v>
      </c>
    </row>
    <row r="22366" spans="1:8" x14ac:dyDescent="0.55000000000000004">
      <c r="A22366" s="33">
        <v>44383</v>
      </c>
      <c r="B22366" s="1" t="s">
        <v>49</v>
      </c>
      <c r="C22366">
        <v>35697</v>
      </c>
      <c r="D22366">
        <v>844175</v>
      </c>
      <c r="E22366" s="32">
        <v>34800</v>
      </c>
      <c r="F22366">
        <v>523</v>
      </c>
      <c r="G22366" s="32">
        <v>332</v>
      </c>
      <c r="H22366" s="32">
        <v>12</v>
      </c>
    </row>
    <row r="22367" spans="1:8" x14ac:dyDescent="0.55000000000000004">
      <c r="A22367" s="33">
        <v>44383</v>
      </c>
      <c r="B22367" s="1" t="s">
        <v>50</v>
      </c>
      <c r="C22367">
        <v>2567</v>
      </c>
      <c r="D22367">
        <v>57893</v>
      </c>
      <c r="E22367" s="32">
        <v>2563</v>
      </c>
      <c r="F22367">
        <v>24</v>
      </c>
      <c r="G22367" s="32">
        <v>16</v>
      </c>
      <c r="H22367" s="32">
        <v>0</v>
      </c>
    </row>
    <row r="22368" spans="1:8" x14ac:dyDescent="0.55000000000000004">
      <c r="A22368" s="33">
        <v>44383</v>
      </c>
      <c r="B22368" s="1" t="s">
        <v>51</v>
      </c>
      <c r="C22368">
        <v>3217</v>
      </c>
      <c r="D22368">
        <v>127033</v>
      </c>
      <c r="E22368" s="32">
        <v>3082</v>
      </c>
      <c r="F22368">
        <v>69</v>
      </c>
      <c r="G22368" s="32">
        <v>67</v>
      </c>
      <c r="H22368" s="32">
        <v>0</v>
      </c>
    </row>
    <row r="22369" spans="1:8" x14ac:dyDescent="0.55000000000000004">
      <c r="A22369" s="33">
        <v>44383</v>
      </c>
      <c r="B22369" s="1" t="s">
        <v>52</v>
      </c>
      <c r="C22369">
        <v>6492</v>
      </c>
      <c r="D22369">
        <v>82343</v>
      </c>
      <c r="E22369" s="32">
        <v>6331</v>
      </c>
      <c r="F22369">
        <v>119</v>
      </c>
      <c r="G22369" s="32">
        <v>42</v>
      </c>
      <c r="H22369" s="32">
        <v>2</v>
      </c>
    </row>
    <row r="22370" spans="1:8" x14ac:dyDescent="0.55000000000000004">
      <c r="A22370" s="33">
        <v>44383</v>
      </c>
      <c r="B22370" s="1" t="s">
        <v>53</v>
      </c>
      <c r="C22370">
        <v>3495</v>
      </c>
      <c r="D22370">
        <v>171409</v>
      </c>
      <c r="E22370" s="32">
        <v>3416</v>
      </c>
      <c r="F22370">
        <v>64</v>
      </c>
      <c r="G22370" s="32">
        <v>15</v>
      </c>
      <c r="H22370" s="32">
        <v>0</v>
      </c>
    </row>
    <row r="22371" spans="1:8" x14ac:dyDescent="0.55000000000000004">
      <c r="A22371" s="33">
        <v>44383</v>
      </c>
      <c r="B22371" s="1" t="s">
        <v>54</v>
      </c>
      <c r="C22371">
        <v>3102</v>
      </c>
      <c r="D22371">
        <v>44655</v>
      </c>
      <c r="E22371" s="32">
        <v>3036</v>
      </c>
      <c r="F22371">
        <v>27</v>
      </c>
      <c r="G22371" s="32">
        <v>29</v>
      </c>
      <c r="H22371" s="32">
        <v>0</v>
      </c>
    </row>
    <row r="22372" spans="1:8" x14ac:dyDescent="0.55000000000000004">
      <c r="A22372" s="33">
        <v>44383</v>
      </c>
      <c r="B22372" s="1" t="s">
        <v>55</v>
      </c>
      <c r="C22372">
        <v>3706</v>
      </c>
      <c r="D22372">
        <v>112366</v>
      </c>
      <c r="E22372" s="32">
        <v>3647</v>
      </c>
      <c r="F22372">
        <v>39</v>
      </c>
      <c r="G22372" s="32">
        <v>52</v>
      </c>
      <c r="H22372" s="32">
        <v>1</v>
      </c>
    </row>
    <row r="22373" spans="1:8" x14ac:dyDescent="0.55000000000000004">
      <c r="A22373" s="33">
        <v>44383</v>
      </c>
      <c r="B22373" s="1" t="s">
        <v>56</v>
      </c>
      <c r="C22373">
        <v>21107</v>
      </c>
      <c r="D22373">
        <v>255494</v>
      </c>
      <c r="E22373" s="32">
        <v>20135</v>
      </c>
      <c r="F22373">
        <v>196</v>
      </c>
      <c r="G22373" s="32">
        <v>782</v>
      </c>
      <c r="H22373" s="32">
        <v>46</v>
      </c>
    </row>
    <row r="22374" spans="1:8" x14ac:dyDescent="0.55000000000000004">
      <c r="A22374" s="33">
        <v>44384</v>
      </c>
      <c r="B22374" s="1" t="s">
        <v>7</v>
      </c>
      <c r="C22374">
        <v>41596</v>
      </c>
      <c r="D22374">
        <v>793618</v>
      </c>
      <c r="E22374" s="32">
        <v>39685</v>
      </c>
      <c r="F22374">
        <v>1411</v>
      </c>
      <c r="G22374" s="32">
        <v>603</v>
      </c>
      <c r="H22374" s="32">
        <v>17</v>
      </c>
    </row>
    <row r="22375" spans="1:8" x14ac:dyDescent="0.55000000000000004">
      <c r="A22375" s="33">
        <v>44384</v>
      </c>
      <c r="B22375" s="1" t="s">
        <v>11</v>
      </c>
      <c r="C22375">
        <v>2531</v>
      </c>
      <c r="D22375">
        <v>51918</v>
      </c>
      <c r="E22375" s="32">
        <v>2448</v>
      </c>
      <c r="F22375">
        <v>31</v>
      </c>
      <c r="G22375" s="32">
        <v>52</v>
      </c>
      <c r="H22375" s="32">
        <v>0</v>
      </c>
    </row>
    <row r="22376" spans="1:8" x14ac:dyDescent="0.55000000000000004">
      <c r="A22376" s="33">
        <v>44384</v>
      </c>
      <c r="B22376" s="1" t="s">
        <v>12</v>
      </c>
      <c r="C22376">
        <v>1746</v>
      </c>
      <c r="D22376">
        <v>87769</v>
      </c>
      <c r="E22376" s="32">
        <v>1615</v>
      </c>
      <c r="F22376">
        <v>47</v>
      </c>
      <c r="G22376" s="32">
        <v>84</v>
      </c>
      <c r="H22376" s="32">
        <v>1</v>
      </c>
    </row>
    <row r="22377" spans="1:8" x14ac:dyDescent="0.55000000000000004">
      <c r="A22377" s="33">
        <v>44384</v>
      </c>
      <c r="B22377" s="1" t="s">
        <v>13</v>
      </c>
      <c r="C22377">
        <v>9222</v>
      </c>
      <c r="D22377">
        <v>159859</v>
      </c>
      <c r="E22377" s="32">
        <v>9016</v>
      </c>
      <c r="F22377">
        <v>90</v>
      </c>
      <c r="G22377" s="32">
        <v>103</v>
      </c>
      <c r="H22377" s="32">
        <v>2</v>
      </c>
    </row>
    <row r="22378" spans="1:8" x14ac:dyDescent="0.55000000000000004">
      <c r="A22378" s="33">
        <v>44384</v>
      </c>
      <c r="B22378" s="1" t="s">
        <v>14</v>
      </c>
      <c r="C22378">
        <v>918</v>
      </c>
      <c r="D22378">
        <v>16058</v>
      </c>
      <c r="E22378" s="32">
        <v>842</v>
      </c>
      <c r="F22378">
        <v>20</v>
      </c>
      <c r="G22378" s="32">
        <v>56</v>
      </c>
      <c r="H22378" s="32">
        <v>1</v>
      </c>
    </row>
    <row r="22379" spans="1:8" x14ac:dyDescent="0.55000000000000004">
      <c r="A22379" s="33">
        <v>44384</v>
      </c>
      <c r="B22379" s="1" t="s">
        <v>15</v>
      </c>
      <c r="C22379">
        <v>2030</v>
      </c>
      <c r="D22379">
        <v>67124</v>
      </c>
      <c r="E22379" s="32">
        <v>1969</v>
      </c>
      <c r="F22379">
        <v>47</v>
      </c>
      <c r="G22379" s="32">
        <v>14</v>
      </c>
      <c r="H22379" s="32">
        <v>1</v>
      </c>
    </row>
    <row r="22380" spans="1:8" x14ac:dyDescent="0.55000000000000004">
      <c r="A22380" s="33">
        <v>44384</v>
      </c>
      <c r="B22380" s="1" t="s">
        <v>16</v>
      </c>
      <c r="C22380">
        <v>5012</v>
      </c>
      <c r="D22380">
        <v>287016</v>
      </c>
      <c r="E22380" s="32">
        <v>4688</v>
      </c>
      <c r="F22380">
        <v>161</v>
      </c>
      <c r="G22380" s="32">
        <v>163</v>
      </c>
      <c r="H22380" s="32">
        <v>4</v>
      </c>
    </row>
    <row r="22381" spans="1:8" x14ac:dyDescent="0.55000000000000004">
      <c r="A22381" s="33">
        <v>44384</v>
      </c>
      <c r="B22381" s="1" t="s">
        <v>17</v>
      </c>
      <c r="C22381">
        <v>10704</v>
      </c>
      <c r="D22381">
        <v>33776</v>
      </c>
      <c r="E22381" s="32">
        <v>10304</v>
      </c>
      <c r="F22381">
        <v>166</v>
      </c>
      <c r="G22381" s="32">
        <v>234</v>
      </c>
      <c r="H22381" s="32">
        <v>6</v>
      </c>
    </row>
    <row r="22382" spans="1:8" x14ac:dyDescent="0.55000000000000004">
      <c r="A22382" s="33">
        <v>44384</v>
      </c>
      <c r="B22382" s="1" t="s">
        <v>18</v>
      </c>
      <c r="C22382">
        <v>7173</v>
      </c>
      <c r="D22382">
        <v>309466</v>
      </c>
      <c r="E22382" s="32">
        <v>6873</v>
      </c>
      <c r="F22382">
        <v>82</v>
      </c>
      <c r="G22382" s="32">
        <v>218</v>
      </c>
      <c r="H22382" s="32">
        <v>8</v>
      </c>
    </row>
    <row r="22383" spans="1:8" x14ac:dyDescent="0.55000000000000004">
      <c r="A22383" s="33">
        <v>44384</v>
      </c>
      <c r="B22383" s="1" t="s">
        <v>19</v>
      </c>
      <c r="C22383">
        <v>8060</v>
      </c>
      <c r="D22383">
        <v>197785</v>
      </c>
      <c r="E22383" s="32">
        <v>7869</v>
      </c>
      <c r="F22383">
        <v>154</v>
      </c>
      <c r="G22383" s="32">
        <v>37</v>
      </c>
      <c r="H22383" s="32">
        <v>3</v>
      </c>
    </row>
    <row r="22384" spans="1:8" x14ac:dyDescent="0.55000000000000004">
      <c r="A22384" s="33">
        <v>44384</v>
      </c>
      <c r="B22384" s="1" t="s">
        <v>20</v>
      </c>
      <c r="C22384">
        <v>47314</v>
      </c>
      <c r="D22384">
        <v>988591</v>
      </c>
      <c r="E22384" s="32">
        <v>45144</v>
      </c>
      <c r="F22384">
        <v>833</v>
      </c>
      <c r="G22384" s="32">
        <v>1337</v>
      </c>
      <c r="H22384" s="32">
        <v>21</v>
      </c>
    </row>
    <row r="22385" spans="1:8" x14ac:dyDescent="0.55000000000000004">
      <c r="A22385" s="33">
        <v>44384</v>
      </c>
      <c r="B22385" s="1" t="s">
        <v>21</v>
      </c>
      <c r="C22385">
        <v>41278</v>
      </c>
      <c r="D22385">
        <v>706788</v>
      </c>
      <c r="E22385" s="32">
        <v>39393</v>
      </c>
      <c r="F22385">
        <v>713</v>
      </c>
      <c r="G22385" s="32">
        <v>1172</v>
      </c>
      <c r="H22385" s="32">
        <v>16</v>
      </c>
    </row>
    <row r="22386" spans="1:8" x14ac:dyDescent="0.55000000000000004">
      <c r="A22386" s="33">
        <v>44384</v>
      </c>
      <c r="B22386" s="1" t="s">
        <v>22</v>
      </c>
      <c r="C22386">
        <v>178356</v>
      </c>
      <c r="D22386">
        <v>2577996</v>
      </c>
      <c r="E22386" s="32">
        <v>170752</v>
      </c>
      <c r="F22386">
        <v>2244</v>
      </c>
      <c r="G22386" s="32">
        <v>5360</v>
      </c>
      <c r="H22386" s="32">
        <v>62</v>
      </c>
    </row>
    <row r="22387" spans="1:8" x14ac:dyDescent="0.55000000000000004">
      <c r="A22387" s="33">
        <v>44384</v>
      </c>
      <c r="B22387" s="1" t="s">
        <v>23</v>
      </c>
      <c r="C22387">
        <v>68940</v>
      </c>
      <c r="D22387">
        <v>1063609</v>
      </c>
      <c r="E22387" s="32">
        <v>66122</v>
      </c>
      <c r="F22387">
        <v>956</v>
      </c>
      <c r="G22387" s="32">
        <v>1862</v>
      </c>
      <c r="H22387" s="32">
        <v>31</v>
      </c>
    </row>
    <row r="22388" spans="1:8" x14ac:dyDescent="0.55000000000000004">
      <c r="A22388" s="33">
        <v>44384</v>
      </c>
      <c r="B22388" s="1" t="s">
        <v>24</v>
      </c>
      <c r="C22388">
        <v>3448</v>
      </c>
      <c r="D22388">
        <v>175819</v>
      </c>
      <c r="E22388" s="32">
        <v>3334</v>
      </c>
      <c r="F22388">
        <v>52</v>
      </c>
      <c r="G22388" s="32">
        <v>62</v>
      </c>
      <c r="H22388" s="32">
        <v>0</v>
      </c>
    </row>
    <row r="22389" spans="1:8" x14ac:dyDescent="0.55000000000000004">
      <c r="A22389" s="33">
        <v>44384</v>
      </c>
      <c r="B22389" s="1" t="s">
        <v>25</v>
      </c>
      <c r="C22389">
        <v>2051</v>
      </c>
      <c r="D22389">
        <v>75161</v>
      </c>
      <c r="E22389" s="32">
        <v>1994</v>
      </c>
      <c r="F22389">
        <v>38</v>
      </c>
      <c r="G22389" s="32">
        <v>19</v>
      </c>
      <c r="H22389" s="32">
        <v>1</v>
      </c>
    </row>
    <row r="22390" spans="1:8" x14ac:dyDescent="0.55000000000000004">
      <c r="A22390" s="33">
        <v>44384</v>
      </c>
      <c r="B22390" s="1" t="s">
        <v>26</v>
      </c>
      <c r="C22390">
        <v>3981</v>
      </c>
      <c r="D22390">
        <v>124978</v>
      </c>
      <c r="E22390" s="32">
        <v>3808</v>
      </c>
      <c r="F22390">
        <v>115</v>
      </c>
      <c r="G22390" s="32">
        <v>54</v>
      </c>
      <c r="H22390" s="32">
        <v>1</v>
      </c>
    </row>
    <row r="22391" spans="1:8" x14ac:dyDescent="0.55000000000000004">
      <c r="A22391" s="33">
        <v>44384</v>
      </c>
      <c r="B22391" s="1" t="s">
        <v>27</v>
      </c>
      <c r="C22391">
        <v>1341</v>
      </c>
      <c r="D22391">
        <v>70963</v>
      </c>
      <c r="E22391" s="32">
        <v>1196</v>
      </c>
      <c r="F22391">
        <v>35</v>
      </c>
      <c r="G22391" s="32">
        <v>110</v>
      </c>
      <c r="H22391" s="32">
        <v>1</v>
      </c>
    </row>
    <row r="22392" spans="1:8" x14ac:dyDescent="0.55000000000000004">
      <c r="A22392" s="33">
        <v>44384</v>
      </c>
      <c r="B22392" s="1" t="s">
        <v>28</v>
      </c>
      <c r="C22392">
        <v>2135</v>
      </c>
      <c r="D22392">
        <v>58651</v>
      </c>
      <c r="E22392" s="32">
        <v>2060</v>
      </c>
      <c r="F22392">
        <v>21</v>
      </c>
      <c r="G22392" s="32">
        <v>54</v>
      </c>
      <c r="H22392" s="32">
        <v>0</v>
      </c>
    </row>
    <row r="22393" spans="1:8" x14ac:dyDescent="0.55000000000000004">
      <c r="A22393" s="33">
        <v>44384</v>
      </c>
      <c r="B22393" s="1" t="s">
        <v>29</v>
      </c>
      <c r="C22393">
        <v>5049</v>
      </c>
      <c r="D22393">
        <v>211143</v>
      </c>
      <c r="E22393" s="32">
        <v>4994</v>
      </c>
      <c r="F22393">
        <v>93</v>
      </c>
      <c r="G22393" s="32">
        <v>38</v>
      </c>
      <c r="H22393" s="32">
        <v>0</v>
      </c>
    </row>
    <row r="22394" spans="1:8" x14ac:dyDescent="0.55000000000000004">
      <c r="A22394" s="33">
        <v>44384</v>
      </c>
      <c r="B22394" s="1" t="s">
        <v>30</v>
      </c>
      <c r="C22394">
        <v>9476</v>
      </c>
      <c r="D22394">
        <v>275656</v>
      </c>
      <c r="E22394" s="32">
        <v>9237</v>
      </c>
      <c r="F22394">
        <v>187</v>
      </c>
      <c r="G22394" s="32">
        <v>52</v>
      </c>
      <c r="H22394" s="32">
        <v>3</v>
      </c>
    </row>
    <row r="22395" spans="1:8" x14ac:dyDescent="0.55000000000000004">
      <c r="A22395" s="33">
        <v>44384</v>
      </c>
      <c r="B22395" s="1" t="s">
        <v>31</v>
      </c>
      <c r="C22395">
        <v>9468</v>
      </c>
      <c r="D22395">
        <v>414845</v>
      </c>
      <c r="E22395" s="32">
        <v>9057</v>
      </c>
      <c r="F22395">
        <v>152</v>
      </c>
      <c r="G22395" s="32">
        <v>259</v>
      </c>
      <c r="H22395" s="32">
        <v>5</v>
      </c>
    </row>
    <row r="22396" spans="1:8" x14ac:dyDescent="0.55000000000000004">
      <c r="A22396" s="33">
        <v>44384</v>
      </c>
      <c r="B22396" s="1" t="s">
        <v>32</v>
      </c>
      <c r="C22396">
        <v>51295</v>
      </c>
      <c r="D22396">
        <v>848367</v>
      </c>
      <c r="E22396" s="32">
        <v>49741</v>
      </c>
      <c r="F22396">
        <v>976</v>
      </c>
      <c r="G22396" s="32">
        <v>578</v>
      </c>
      <c r="H22396" s="32">
        <v>12</v>
      </c>
    </row>
    <row r="22397" spans="1:8" x14ac:dyDescent="0.55000000000000004">
      <c r="A22397" s="33">
        <v>44384</v>
      </c>
      <c r="B22397" s="1" t="s">
        <v>33</v>
      </c>
      <c r="C22397">
        <v>5296</v>
      </c>
      <c r="D22397">
        <v>145510</v>
      </c>
      <c r="E22397" s="32">
        <v>5258</v>
      </c>
      <c r="F22397">
        <v>112</v>
      </c>
      <c r="G22397" s="32">
        <v>65</v>
      </c>
      <c r="H22397" s="32">
        <v>3</v>
      </c>
    </row>
    <row r="22398" spans="1:8" x14ac:dyDescent="0.55000000000000004">
      <c r="A22398" s="33">
        <v>44384</v>
      </c>
      <c r="B22398" s="1" t="s">
        <v>34</v>
      </c>
      <c r="C22398">
        <v>5588</v>
      </c>
      <c r="D22398">
        <v>156249</v>
      </c>
      <c r="E22398" s="32">
        <v>5437</v>
      </c>
      <c r="F22398">
        <v>90</v>
      </c>
      <c r="G22398" s="32">
        <v>61</v>
      </c>
      <c r="H22398" s="32">
        <v>3</v>
      </c>
    </row>
    <row r="22399" spans="1:8" x14ac:dyDescent="0.55000000000000004">
      <c r="A22399" s="33">
        <v>44384</v>
      </c>
      <c r="B22399" s="1" t="s">
        <v>35</v>
      </c>
      <c r="C22399">
        <v>16709</v>
      </c>
      <c r="D22399">
        <v>288597</v>
      </c>
      <c r="E22399" s="32">
        <v>16302</v>
      </c>
      <c r="F22399">
        <v>246</v>
      </c>
      <c r="G22399" s="32">
        <v>137</v>
      </c>
      <c r="H22399" s="32">
        <v>5</v>
      </c>
    </row>
    <row r="22400" spans="1:8" x14ac:dyDescent="0.55000000000000004">
      <c r="A22400" s="33">
        <v>44384</v>
      </c>
      <c r="B22400" s="1" t="s">
        <v>36</v>
      </c>
      <c r="C22400">
        <v>104214</v>
      </c>
      <c r="D22400">
        <v>2204082</v>
      </c>
      <c r="E22400" s="32">
        <v>99390</v>
      </c>
      <c r="F22400">
        <v>2687</v>
      </c>
      <c r="G22400" s="32">
        <v>1352</v>
      </c>
      <c r="H22400" s="32">
        <v>146</v>
      </c>
    </row>
    <row r="22401" spans="1:8" x14ac:dyDescent="0.55000000000000004">
      <c r="A22401" s="33">
        <v>44384</v>
      </c>
      <c r="B22401" s="1" t="s">
        <v>37</v>
      </c>
      <c r="C22401">
        <v>41077</v>
      </c>
      <c r="D22401">
        <v>516250</v>
      </c>
      <c r="E22401" s="32">
        <v>39511</v>
      </c>
      <c r="F22401">
        <v>1309</v>
      </c>
      <c r="G22401" s="32">
        <v>258</v>
      </c>
      <c r="H22401" s="32">
        <v>16</v>
      </c>
    </row>
    <row r="22402" spans="1:8" x14ac:dyDescent="0.55000000000000004">
      <c r="A22402" s="33">
        <v>44384</v>
      </c>
      <c r="B22402" s="1" t="s">
        <v>38</v>
      </c>
      <c r="C22402">
        <v>8401</v>
      </c>
      <c r="D22402">
        <v>172997</v>
      </c>
      <c r="E22402" s="32">
        <v>8137</v>
      </c>
      <c r="F22402">
        <v>132</v>
      </c>
      <c r="G22402" s="32">
        <v>132</v>
      </c>
      <c r="H22402" s="32">
        <v>8</v>
      </c>
    </row>
    <row r="22403" spans="1:8" x14ac:dyDescent="0.55000000000000004">
      <c r="A22403" s="33">
        <v>44384</v>
      </c>
      <c r="B22403" s="1" t="s">
        <v>39</v>
      </c>
      <c r="C22403">
        <v>2697</v>
      </c>
      <c r="D22403">
        <v>42299</v>
      </c>
      <c r="E22403" s="32">
        <v>2572</v>
      </c>
      <c r="F22403">
        <v>49</v>
      </c>
      <c r="G22403" s="32">
        <v>18</v>
      </c>
      <c r="H22403" s="32">
        <v>3</v>
      </c>
    </row>
    <row r="22404" spans="1:8" x14ac:dyDescent="0.55000000000000004">
      <c r="A22404" s="33">
        <v>44384</v>
      </c>
      <c r="B22404" s="1" t="s">
        <v>40</v>
      </c>
      <c r="C22404">
        <v>494</v>
      </c>
      <c r="D22404">
        <v>85283</v>
      </c>
      <c r="E22404" s="32">
        <v>457</v>
      </c>
      <c r="F22404">
        <v>2</v>
      </c>
      <c r="G22404" s="32">
        <v>27</v>
      </c>
      <c r="H22404" s="32">
        <v>0</v>
      </c>
    </row>
    <row r="22405" spans="1:8" x14ac:dyDescent="0.55000000000000004">
      <c r="A22405" s="33">
        <v>44384</v>
      </c>
      <c r="B22405" s="1" t="s">
        <v>41</v>
      </c>
      <c r="C22405">
        <v>555</v>
      </c>
      <c r="D22405">
        <v>31436</v>
      </c>
      <c r="E22405" s="32">
        <v>551</v>
      </c>
      <c r="F22405">
        <v>2</v>
      </c>
      <c r="G22405" s="32">
        <v>2</v>
      </c>
      <c r="H22405" s="32">
        <v>0</v>
      </c>
    </row>
    <row r="22406" spans="1:8" x14ac:dyDescent="0.55000000000000004">
      <c r="A22406" s="33">
        <v>44384</v>
      </c>
      <c r="B22406" s="1" t="s">
        <v>42</v>
      </c>
      <c r="C22406">
        <v>7603</v>
      </c>
      <c r="D22406">
        <v>165308</v>
      </c>
      <c r="E22406" s="32">
        <v>7439</v>
      </c>
      <c r="F22406">
        <v>126</v>
      </c>
      <c r="G22406" s="32">
        <v>25</v>
      </c>
      <c r="H22406" s="32">
        <v>4</v>
      </c>
    </row>
    <row r="22407" spans="1:8" x14ac:dyDescent="0.55000000000000004">
      <c r="A22407" s="33">
        <v>44384</v>
      </c>
      <c r="B22407" s="1" t="s">
        <v>43</v>
      </c>
      <c r="C22407">
        <v>11545</v>
      </c>
      <c r="D22407">
        <v>561085</v>
      </c>
      <c r="E22407" s="32">
        <v>11270</v>
      </c>
      <c r="F22407">
        <v>176</v>
      </c>
      <c r="G22407" s="32">
        <v>87</v>
      </c>
      <c r="H22407" s="32">
        <v>8</v>
      </c>
    </row>
    <row r="22408" spans="1:8" x14ac:dyDescent="0.55000000000000004">
      <c r="A22408" s="33">
        <v>44384</v>
      </c>
      <c r="B22408" s="1" t="s">
        <v>44</v>
      </c>
      <c r="C22408">
        <v>3163</v>
      </c>
      <c r="D22408">
        <v>124469</v>
      </c>
      <c r="E22408" s="32">
        <v>3038</v>
      </c>
      <c r="F22408">
        <v>80</v>
      </c>
      <c r="G22408" s="32">
        <v>45</v>
      </c>
      <c r="H22408" s="32">
        <v>1</v>
      </c>
    </row>
    <row r="22409" spans="1:8" x14ac:dyDescent="0.55000000000000004">
      <c r="A22409" s="33">
        <v>44384</v>
      </c>
      <c r="B22409" s="1" t="s">
        <v>45</v>
      </c>
      <c r="C22409">
        <v>1658</v>
      </c>
      <c r="D22409">
        <v>65977</v>
      </c>
      <c r="E22409" s="32">
        <v>1591</v>
      </c>
      <c r="F22409">
        <v>63</v>
      </c>
      <c r="G22409" s="32">
        <v>4</v>
      </c>
      <c r="H22409" s="32">
        <v>0</v>
      </c>
    </row>
    <row r="22410" spans="1:8" x14ac:dyDescent="0.55000000000000004">
      <c r="A22410" s="33">
        <v>44384</v>
      </c>
      <c r="B22410" s="1" t="s">
        <v>46</v>
      </c>
      <c r="C22410">
        <v>2104</v>
      </c>
      <c r="D22410">
        <v>87464</v>
      </c>
      <c r="E22410" s="32">
        <v>2065</v>
      </c>
      <c r="F22410">
        <v>31</v>
      </c>
      <c r="G22410" s="32">
        <v>13</v>
      </c>
      <c r="H22410" s="32">
        <v>2</v>
      </c>
    </row>
    <row r="22411" spans="1:8" x14ac:dyDescent="0.55000000000000004">
      <c r="A22411" s="33">
        <v>44384</v>
      </c>
      <c r="B22411" s="1" t="s">
        <v>47</v>
      </c>
      <c r="C22411">
        <v>2755</v>
      </c>
      <c r="D22411">
        <v>97176</v>
      </c>
      <c r="E22411" s="32">
        <v>2676</v>
      </c>
      <c r="F22411">
        <v>75</v>
      </c>
      <c r="G22411" s="32">
        <v>4</v>
      </c>
      <c r="H22411" s="32">
        <v>2</v>
      </c>
    </row>
    <row r="22412" spans="1:8" x14ac:dyDescent="0.55000000000000004">
      <c r="A22412" s="33">
        <v>44384</v>
      </c>
      <c r="B22412" s="1" t="s">
        <v>48</v>
      </c>
      <c r="C22412">
        <v>1868</v>
      </c>
      <c r="D22412">
        <v>11684</v>
      </c>
      <c r="E22412" s="32">
        <v>1774</v>
      </c>
      <c r="F22412">
        <v>27</v>
      </c>
      <c r="G22412" s="32">
        <v>67</v>
      </c>
      <c r="H22412" s="32">
        <v>6</v>
      </c>
    </row>
    <row r="22413" spans="1:8" x14ac:dyDescent="0.55000000000000004">
      <c r="A22413" s="33">
        <v>44384</v>
      </c>
      <c r="B22413" s="1" t="s">
        <v>49</v>
      </c>
      <c r="C22413">
        <v>35740</v>
      </c>
      <c r="D22413">
        <v>847236</v>
      </c>
      <c r="E22413" s="32">
        <v>34829</v>
      </c>
      <c r="F22413">
        <v>523</v>
      </c>
      <c r="G22413" s="32">
        <v>345</v>
      </c>
      <c r="H22413" s="32">
        <v>13</v>
      </c>
    </row>
    <row r="22414" spans="1:8" x14ac:dyDescent="0.55000000000000004">
      <c r="A22414" s="33">
        <v>44384</v>
      </c>
      <c r="B22414" s="1" t="s">
        <v>50</v>
      </c>
      <c r="C22414">
        <v>2569</v>
      </c>
      <c r="D22414">
        <v>58164</v>
      </c>
      <c r="E22414" s="32">
        <v>2563</v>
      </c>
      <c r="F22414">
        <v>24</v>
      </c>
      <c r="G22414" s="32">
        <v>18</v>
      </c>
      <c r="H22414" s="32">
        <v>0</v>
      </c>
    </row>
    <row r="22415" spans="1:8" x14ac:dyDescent="0.55000000000000004">
      <c r="A22415" s="33">
        <v>44384</v>
      </c>
      <c r="B22415" s="1" t="s">
        <v>51</v>
      </c>
      <c r="C22415">
        <v>3219</v>
      </c>
      <c r="D22415">
        <v>127564</v>
      </c>
      <c r="E22415" s="32">
        <v>3092</v>
      </c>
      <c r="F22415">
        <v>69</v>
      </c>
      <c r="G22415" s="32">
        <v>59</v>
      </c>
      <c r="H22415" s="32">
        <v>0</v>
      </c>
    </row>
    <row r="22416" spans="1:8" x14ac:dyDescent="0.55000000000000004">
      <c r="A22416" s="33">
        <v>44384</v>
      </c>
      <c r="B22416" s="1" t="s">
        <v>52</v>
      </c>
      <c r="C22416">
        <v>6494</v>
      </c>
      <c r="D22416">
        <v>82372</v>
      </c>
      <c r="E22416" s="32">
        <v>6343</v>
      </c>
      <c r="F22416">
        <v>119</v>
      </c>
      <c r="G22416" s="32">
        <v>32</v>
      </c>
      <c r="H22416" s="32">
        <v>1</v>
      </c>
    </row>
    <row r="22417" spans="1:8" x14ac:dyDescent="0.55000000000000004">
      <c r="A22417" s="33">
        <v>44384</v>
      </c>
      <c r="B22417" s="1" t="s">
        <v>53</v>
      </c>
      <c r="C22417">
        <v>3496</v>
      </c>
      <c r="D22417">
        <v>172256</v>
      </c>
      <c r="E22417" s="32">
        <v>3419</v>
      </c>
      <c r="F22417">
        <v>64</v>
      </c>
      <c r="G22417" s="32">
        <v>13</v>
      </c>
      <c r="H22417" s="32">
        <v>0</v>
      </c>
    </row>
    <row r="22418" spans="1:8" x14ac:dyDescent="0.55000000000000004">
      <c r="A22418" s="33">
        <v>44384</v>
      </c>
      <c r="B22418" s="1" t="s">
        <v>54</v>
      </c>
      <c r="C22418">
        <v>3104</v>
      </c>
      <c r="D22418">
        <v>44704</v>
      </c>
      <c r="E22418" s="32">
        <v>3046</v>
      </c>
      <c r="F22418">
        <v>27</v>
      </c>
      <c r="G22418" s="32">
        <v>21</v>
      </c>
      <c r="H22418" s="32">
        <v>0</v>
      </c>
    </row>
    <row r="22419" spans="1:8" x14ac:dyDescent="0.55000000000000004">
      <c r="A22419" s="33">
        <v>44384</v>
      </c>
      <c r="B22419" s="1" t="s">
        <v>55</v>
      </c>
      <c r="C22419">
        <v>3712</v>
      </c>
      <c r="D22419">
        <v>112623</v>
      </c>
      <c r="E22419" s="32">
        <v>3653</v>
      </c>
      <c r="F22419">
        <v>39</v>
      </c>
      <c r="G22419" s="32">
        <v>53</v>
      </c>
      <c r="H22419" s="32">
        <v>1</v>
      </c>
    </row>
    <row r="22420" spans="1:8" x14ac:dyDescent="0.55000000000000004">
      <c r="A22420" s="33">
        <v>44384</v>
      </c>
      <c r="B22420" s="1" t="s">
        <v>56</v>
      </c>
      <c r="C22420">
        <v>21165</v>
      </c>
      <c r="D22420">
        <v>256385</v>
      </c>
      <c r="E22420" s="32">
        <v>20207</v>
      </c>
      <c r="F22420">
        <v>196</v>
      </c>
      <c r="G22420" s="32">
        <v>768</v>
      </c>
      <c r="H22420" s="32">
        <v>46</v>
      </c>
    </row>
    <row r="22421" spans="1:8" x14ac:dyDescent="0.55000000000000004">
      <c r="A22421" s="33">
        <v>44385</v>
      </c>
      <c r="B22421" s="1" t="s">
        <v>7</v>
      </c>
      <c r="C22421">
        <v>41658</v>
      </c>
      <c r="D22421">
        <v>796567</v>
      </c>
      <c r="E22421" s="32">
        <v>39725</v>
      </c>
      <c r="F22421">
        <v>1411</v>
      </c>
      <c r="G22421" s="32">
        <v>500</v>
      </c>
      <c r="H22421" s="32">
        <v>14</v>
      </c>
    </row>
    <row r="22422" spans="1:8" x14ac:dyDescent="0.55000000000000004">
      <c r="A22422" s="33">
        <v>44385</v>
      </c>
      <c r="B22422" s="1" t="s">
        <v>11</v>
      </c>
      <c r="C22422">
        <v>2538</v>
      </c>
      <c r="D22422">
        <v>52103</v>
      </c>
      <c r="E22422" s="32">
        <v>2455</v>
      </c>
      <c r="F22422">
        <v>31</v>
      </c>
      <c r="G22422" s="32">
        <v>52</v>
      </c>
      <c r="H22422" s="32">
        <v>0</v>
      </c>
    </row>
    <row r="22423" spans="1:8" x14ac:dyDescent="0.55000000000000004">
      <c r="A22423" s="33">
        <v>44385</v>
      </c>
      <c r="B22423" s="1" t="s">
        <v>12</v>
      </c>
      <c r="C22423">
        <v>1754</v>
      </c>
      <c r="D22423">
        <v>88085</v>
      </c>
      <c r="E22423" s="32">
        <v>1621</v>
      </c>
      <c r="F22423">
        <v>47</v>
      </c>
      <c r="G22423" s="32">
        <v>86</v>
      </c>
      <c r="H22423" s="32">
        <v>1</v>
      </c>
    </row>
    <row r="22424" spans="1:8" x14ac:dyDescent="0.55000000000000004">
      <c r="A22424" s="33">
        <v>44385</v>
      </c>
      <c r="B22424" s="1" t="s">
        <v>13</v>
      </c>
      <c r="C22424">
        <v>9247</v>
      </c>
      <c r="D22424">
        <v>160164</v>
      </c>
      <c r="E22424" s="32">
        <v>9021</v>
      </c>
      <c r="F22424">
        <v>90</v>
      </c>
      <c r="G22424" s="32">
        <v>120</v>
      </c>
      <c r="H22424" s="32">
        <v>1</v>
      </c>
    </row>
    <row r="22425" spans="1:8" x14ac:dyDescent="0.55000000000000004">
      <c r="A22425" s="33">
        <v>44385</v>
      </c>
      <c r="B22425" s="1" t="s">
        <v>14</v>
      </c>
      <c r="C22425">
        <v>929</v>
      </c>
      <c r="D22425">
        <v>16100</v>
      </c>
      <c r="E22425" s="32">
        <v>853</v>
      </c>
      <c r="F22425">
        <v>20</v>
      </c>
      <c r="G22425" s="32">
        <v>56</v>
      </c>
      <c r="H22425" s="32">
        <v>1</v>
      </c>
    </row>
    <row r="22426" spans="1:8" x14ac:dyDescent="0.55000000000000004">
      <c r="A22426" s="33">
        <v>44385</v>
      </c>
      <c r="B22426" s="1" t="s">
        <v>15</v>
      </c>
      <c r="C22426">
        <v>2032</v>
      </c>
      <c r="D22426">
        <v>67236</v>
      </c>
      <c r="E22426" s="32">
        <v>1969</v>
      </c>
      <c r="F22426">
        <v>47</v>
      </c>
      <c r="G22426" s="32">
        <v>16</v>
      </c>
      <c r="H22426" s="32">
        <v>1</v>
      </c>
    </row>
    <row r="22427" spans="1:8" x14ac:dyDescent="0.55000000000000004">
      <c r="A22427" s="33">
        <v>44385</v>
      </c>
      <c r="B22427" s="1" t="s">
        <v>16</v>
      </c>
      <c r="C22427">
        <v>5029</v>
      </c>
      <c r="D22427">
        <v>288230</v>
      </c>
      <c r="E22427" s="32">
        <v>4701</v>
      </c>
      <c r="F22427">
        <v>161</v>
      </c>
      <c r="G22427" s="32">
        <v>167</v>
      </c>
      <c r="H22427" s="32">
        <v>4</v>
      </c>
    </row>
    <row r="22428" spans="1:8" x14ac:dyDescent="0.55000000000000004">
      <c r="A22428" s="33">
        <v>44385</v>
      </c>
      <c r="B22428" s="1" t="s">
        <v>17</v>
      </c>
      <c r="C22428">
        <v>10730</v>
      </c>
      <c r="D22428">
        <v>33825</v>
      </c>
      <c r="E22428" s="32">
        <v>10323</v>
      </c>
      <c r="F22428">
        <v>166</v>
      </c>
      <c r="G22428" s="32">
        <v>241</v>
      </c>
      <c r="H22428" s="32">
        <v>6</v>
      </c>
    </row>
    <row r="22429" spans="1:8" x14ac:dyDescent="0.55000000000000004">
      <c r="A22429" s="33">
        <v>44385</v>
      </c>
      <c r="B22429" s="1" t="s">
        <v>18</v>
      </c>
      <c r="C22429">
        <v>7192</v>
      </c>
      <c r="D22429">
        <v>310392</v>
      </c>
      <c r="E22429" s="32">
        <v>6909</v>
      </c>
      <c r="F22429">
        <v>82</v>
      </c>
      <c r="G22429" s="32">
        <v>201</v>
      </c>
      <c r="H22429" s="32">
        <v>9</v>
      </c>
    </row>
    <row r="22430" spans="1:8" x14ac:dyDescent="0.55000000000000004">
      <c r="A22430" s="33">
        <v>44385</v>
      </c>
      <c r="B22430" s="1" t="s">
        <v>19</v>
      </c>
      <c r="C22430">
        <v>8066</v>
      </c>
      <c r="D22430">
        <v>198427</v>
      </c>
      <c r="E22430" s="32">
        <v>7876</v>
      </c>
      <c r="F22430">
        <v>154</v>
      </c>
      <c r="G22430" s="32">
        <v>36</v>
      </c>
      <c r="H22430" s="32">
        <v>3</v>
      </c>
    </row>
    <row r="22431" spans="1:8" x14ac:dyDescent="0.55000000000000004">
      <c r="A22431" s="33">
        <v>44385</v>
      </c>
      <c r="B22431" s="1" t="s">
        <v>20</v>
      </c>
      <c r="C22431">
        <v>47469</v>
      </c>
      <c r="D22431">
        <v>991949</v>
      </c>
      <c r="E22431" s="32">
        <v>45218</v>
      </c>
      <c r="F22431">
        <v>835</v>
      </c>
      <c r="G22431" s="32">
        <v>1416</v>
      </c>
      <c r="H22431" s="32">
        <v>23</v>
      </c>
    </row>
    <row r="22432" spans="1:8" x14ac:dyDescent="0.55000000000000004">
      <c r="A22432" s="33">
        <v>44385</v>
      </c>
      <c r="B22432" s="1" t="s">
        <v>21</v>
      </c>
      <c r="C22432">
        <v>41478</v>
      </c>
      <c r="D22432">
        <v>710685</v>
      </c>
      <c r="E22432" s="32">
        <v>39545</v>
      </c>
      <c r="F22432">
        <v>715</v>
      </c>
      <c r="G22432" s="32">
        <v>1218</v>
      </c>
      <c r="H22432" s="32">
        <v>16</v>
      </c>
    </row>
    <row r="22433" spans="1:8" x14ac:dyDescent="0.55000000000000004">
      <c r="A22433" s="33">
        <v>44385</v>
      </c>
      <c r="B22433" s="1" t="s">
        <v>22</v>
      </c>
      <c r="C22433">
        <v>179252</v>
      </c>
      <c r="D22433">
        <v>2588450</v>
      </c>
      <c r="E22433" s="32">
        <v>171321</v>
      </c>
      <c r="F22433">
        <v>2246</v>
      </c>
      <c r="G22433" s="32">
        <v>5685</v>
      </c>
      <c r="H22433" s="32">
        <v>60</v>
      </c>
    </row>
    <row r="22434" spans="1:8" x14ac:dyDescent="0.55000000000000004">
      <c r="A22434" s="33">
        <v>44385</v>
      </c>
      <c r="B22434" s="1" t="s">
        <v>23</v>
      </c>
      <c r="C22434">
        <v>69262</v>
      </c>
      <c r="D22434">
        <v>1067857</v>
      </c>
      <c r="E22434" s="32">
        <v>66330</v>
      </c>
      <c r="F22434">
        <v>959</v>
      </c>
      <c r="G22434" s="32">
        <v>1973</v>
      </c>
      <c r="H22434" s="32">
        <v>33</v>
      </c>
    </row>
    <row r="22435" spans="1:8" x14ac:dyDescent="0.55000000000000004">
      <c r="A22435" s="33">
        <v>44385</v>
      </c>
      <c r="B22435" s="1" t="s">
        <v>24</v>
      </c>
      <c r="C22435">
        <v>3457</v>
      </c>
      <c r="D22435">
        <v>176747</v>
      </c>
      <c r="E22435" s="32">
        <v>3334</v>
      </c>
      <c r="F22435">
        <v>52</v>
      </c>
      <c r="G22435" s="32">
        <v>71</v>
      </c>
      <c r="H22435" s="32">
        <v>0</v>
      </c>
    </row>
    <row r="22436" spans="1:8" x14ac:dyDescent="0.55000000000000004">
      <c r="A22436" s="33">
        <v>44385</v>
      </c>
      <c r="B22436" s="1" t="s">
        <v>25</v>
      </c>
      <c r="C22436">
        <v>2056</v>
      </c>
      <c r="D22436">
        <v>75836</v>
      </c>
      <c r="E22436" s="32">
        <v>1995</v>
      </c>
      <c r="F22436">
        <v>38</v>
      </c>
      <c r="G22436" s="32">
        <v>23</v>
      </c>
      <c r="H22436" s="32">
        <v>1</v>
      </c>
    </row>
    <row r="22437" spans="1:8" x14ac:dyDescent="0.55000000000000004">
      <c r="A22437" s="33">
        <v>44385</v>
      </c>
      <c r="B22437" s="1" t="s">
        <v>26</v>
      </c>
      <c r="C22437">
        <v>3994</v>
      </c>
      <c r="D22437">
        <v>125567</v>
      </c>
      <c r="E22437" s="32">
        <v>3808</v>
      </c>
      <c r="F22437">
        <v>115</v>
      </c>
      <c r="G22437" s="32">
        <v>67</v>
      </c>
      <c r="H22437" s="32">
        <v>1</v>
      </c>
    </row>
    <row r="22438" spans="1:8" x14ac:dyDescent="0.55000000000000004">
      <c r="A22438" s="33">
        <v>44385</v>
      </c>
      <c r="B22438" s="1" t="s">
        <v>27</v>
      </c>
      <c r="C22438">
        <v>1347</v>
      </c>
      <c r="D22438">
        <v>71074</v>
      </c>
      <c r="E22438" s="32">
        <v>1211</v>
      </c>
      <c r="F22438">
        <v>35</v>
      </c>
      <c r="G22438" s="32">
        <v>101</v>
      </c>
      <c r="H22438" s="32">
        <v>1</v>
      </c>
    </row>
    <row r="22439" spans="1:8" x14ac:dyDescent="0.55000000000000004">
      <c r="A22439" s="33">
        <v>44385</v>
      </c>
      <c r="B22439" s="1" t="s">
        <v>28</v>
      </c>
      <c r="C22439">
        <v>2139</v>
      </c>
      <c r="D22439">
        <v>58651</v>
      </c>
      <c r="E22439" s="32">
        <v>2063</v>
      </c>
      <c r="F22439">
        <v>21</v>
      </c>
      <c r="G22439" s="32">
        <v>55</v>
      </c>
      <c r="H22439" s="32">
        <v>0</v>
      </c>
    </row>
    <row r="22440" spans="1:8" x14ac:dyDescent="0.55000000000000004">
      <c r="A22440" s="33">
        <v>44385</v>
      </c>
      <c r="B22440" s="1" t="s">
        <v>29</v>
      </c>
      <c r="C22440">
        <v>5054</v>
      </c>
      <c r="D22440">
        <v>211667</v>
      </c>
      <c r="E22440" s="32">
        <v>4999</v>
      </c>
      <c r="F22440">
        <v>93</v>
      </c>
      <c r="G22440" s="32">
        <v>39</v>
      </c>
      <c r="H22440" s="32">
        <v>0</v>
      </c>
    </row>
    <row r="22441" spans="1:8" x14ac:dyDescent="0.55000000000000004">
      <c r="A22441" s="33">
        <v>44385</v>
      </c>
      <c r="B22441" s="1" t="s">
        <v>30</v>
      </c>
      <c r="C22441">
        <v>9480</v>
      </c>
      <c r="D22441">
        <v>276650</v>
      </c>
      <c r="E22441" s="32">
        <v>9240</v>
      </c>
      <c r="F22441">
        <v>187</v>
      </c>
      <c r="G22441" s="32">
        <v>53</v>
      </c>
      <c r="H22441" s="32">
        <v>4</v>
      </c>
    </row>
    <row r="22442" spans="1:8" x14ac:dyDescent="0.55000000000000004">
      <c r="A22442" s="33">
        <v>44385</v>
      </c>
      <c r="B22442" s="1" t="s">
        <v>31</v>
      </c>
      <c r="C22442">
        <v>9502</v>
      </c>
      <c r="D22442">
        <v>416933</v>
      </c>
      <c r="E22442" s="32">
        <v>9075</v>
      </c>
      <c r="F22442">
        <v>152</v>
      </c>
      <c r="G22442" s="32">
        <v>275</v>
      </c>
      <c r="H22442" s="32">
        <v>6</v>
      </c>
    </row>
    <row r="22443" spans="1:8" x14ac:dyDescent="0.55000000000000004">
      <c r="A22443" s="33">
        <v>44385</v>
      </c>
      <c r="B22443" s="1" t="s">
        <v>32</v>
      </c>
      <c r="C22443">
        <v>51380</v>
      </c>
      <c r="D22443">
        <v>851450</v>
      </c>
      <c r="E22443" s="32">
        <v>49802</v>
      </c>
      <c r="F22443">
        <v>978</v>
      </c>
      <c r="G22443" s="32">
        <v>600</v>
      </c>
      <c r="H22443" s="32">
        <v>12</v>
      </c>
    </row>
    <row r="22444" spans="1:8" x14ac:dyDescent="0.55000000000000004">
      <c r="A22444" s="33">
        <v>44385</v>
      </c>
      <c r="B22444" s="1" t="s">
        <v>33</v>
      </c>
      <c r="C22444">
        <v>5306</v>
      </c>
      <c r="D22444">
        <v>145510</v>
      </c>
      <c r="E22444" s="32">
        <v>5259</v>
      </c>
      <c r="F22444">
        <v>113</v>
      </c>
      <c r="G22444" s="32">
        <v>73</v>
      </c>
      <c r="H22444" s="32">
        <v>3</v>
      </c>
    </row>
    <row r="22445" spans="1:8" x14ac:dyDescent="0.55000000000000004">
      <c r="A22445" s="33">
        <v>44385</v>
      </c>
      <c r="B22445" s="1" t="s">
        <v>34</v>
      </c>
      <c r="C22445">
        <v>5599</v>
      </c>
      <c r="D22445">
        <v>156635</v>
      </c>
      <c r="E22445" s="32">
        <v>5439</v>
      </c>
      <c r="F22445">
        <v>90</v>
      </c>
      <c r="G22445" s="32">
        <v>70</v>
      </c>
      <c r="H22445" s="32">
        <v>3</v>
      </c>
    </row>
    <row r="22446" spans="1:8" x14ac:dyDescent="0.55000000000000004">
      <c r="A22446" s="33">
        <v>44385</v>
      </c>
      <c r="B22446" s="1" t="s">
        <v>35</v>
      </c>
      <c r="C22446">
        <v>16728</v>
      </c>
      <c r="D22446">
        <v>289333</v>
      </c>
      <c r="E22446" s="32">
        <v>16314</v>
      </c>
      <c r="F22446">
        <v>246</v>
      </c>
      <c r="G22446" s="32">
        <v>149</v>
      </c>
      <c r="H22446" s="32">
        <v>5</v>
      </c>
    </row>
    <row r="22447" spans="1:8" x14ac:dyDescent="0.55000000000000004">
      <c r="A22447" s="33">
        <v>44385</v>
      </c>
      <c r="B22447" s="1" t="s">
        <v>36</v>
      </c>
      <c r="C22447">
        <v>104339</v>
      </c>
      <c r="D22447">
        <v>2216829</v>
      </c>
      <c r="E22447" s="32">
        <v>99489</v>
      </c>
      <c r="F22447">
        <v>2690</v>
      </c>
      <c r="G22447" s="32">
        <v>1360</v>
      </c>
      <c r="H22447" s="32">
        <v>125</v>
      </c>
    </row>
    <row r="22448" spans="1:8" x14ac:dyDescent="0.55000000000000004">
      <c r="A22448" s="33">
        <v>44385</v>
      </c>
      <c r="B22448" s="1" t="s">
        <v>37</v>
      </c>
      <c r="C22448">
        <v>41113</v>
      </c>
      <c r="D22448">
        <v>518152</v>
      </c>
      <c r="E22448" s="32">
        <v>39528</v>
      </c>
      <c r="F22448">
        <v>1309</v>
      </c>
      <c r="G22448" s="32">
        <v>276</v>
      </c>
      <c r="H22448" s="32">
        <v>15</v>
      </c>
    </row>
    <row r="22449" spans="1:8" x14ac:dyDescent="0.55000000000000004">
      <c r="A22449" s="33">
        <v>44385</v>
      </c>
      <c r="B22449" s="1" t="s">
        <v>38</v>
      </c>
      <c r="C22449">
        <v>8414</v>
      </c>
      <c r="D22449">
        <v>173592</v>
      </c>
      <c r="E22449" s="32">
        <v>8156</v>
      </c>
      <c r="F22449">
        <v>132</v>
      </c>
      <c r="G22449" s="32">
        <v>126</v>
      </c>
      <c r="H22449" s="32">
        <v>7</v>
      </c>
    </row>
    <row r="22450" spans="1:8" x14ac:dyDescent="0.55000000000000004">
      <c r="A22450" s="33">
        <v>44385</v>
      </c>
      <c r="B22450" s="1" t="s">
        <v>39</v>
      </c>
      <c r="C22450">
        <v>2700</v>
      </c>
      <c r="D22450">
        <v>42385</v>
      </c>
      <c r="E22450" s="32">
        <v>2572</v>
      </c>
      <c r="F22450">
        <v>49</v>
      </c>
      <c r="G22450" s="32">
        <v>21</v>
      </c>
      <c r="H22450" s="32">
        <v>3</v>
      </c>
    </row>
    <row r="22451" spans="1:8" x14ac:dyDescent="0.55000000000000004">
      <c r="A22451" s="33">
        <v>44385</v>
      </c>
      <c r="B22451" s="1" t="s">
        <v>40</v>
      </c>
      <c r="C22451">
        <v>494</v>
      </c>
      <c r="D22451">
        <v>85646</v>
      </c>
      <c r="E22451" s="32">
        <v>457</v>
      </c>
      <c r="F22451">
        <v>2</v>
      </c>
      <c r="G22451" s="32">
        <v>28</v>
      </c>
      <c r="H22451" s="32">
        <v>0</v>
      </c>
    </row>
    <row r="22452" spans="1:8" x14ac:dyDescent="0.55000000000000004">
      <c r="A22452" s="33">
        <v>44385</v>
      </c>
      <c r="B22452" s="1" t="s">
        <v>41</v>
      </c>
      <c r="C22452">
        <v>556</v>
      </c>
      <c r="D22452">
        <v>32023</v>
      </c>
      <c r="E22452" s="32">
        <v>551</v>
      </c>
      <c r="F22452">
        <v>2</v>
      </c>
      <c r="G22452" s="32">
        <v>3</v>
      </c>
      <c r="H22452" s="32">
        <v>0</v>
      </c>
    </row>
    <row r="22453" spans="1:8" x14ac:dyDescent="0.55000000000000004">
      <c r="A22453" s="33">
        <v>44385</v>
      </c>
      <c r="B22453" s="1" t="s">
        <v>42</v>
      </c>
      <c r="C22453">
        <v>7605</v>
      </c>
      <c r="D22453">
        <v>165308</v>
      </c>
      <c r="E22453" s="32">
        <v>7439</v>
      </c>
      <c r="F22453">
        <v>126</v>
      </c>
      <c r="G22453" s="32">
        <v>25</v>
      </c>
      <c r="H22453" s="32">
        <v>4</v>
      </c>
    </row>
    <row r="22454" spans="1:8" x14ac:dyDescent="0.55000000000000004">
      <c r="A22454" s="33">
        <v>44385</v>
      </c>
      <c r="B22454" s="1" t="s">
        <v>43</v>
      </c>
      <c r="C22454">
        <v>11551</v>
      </c>
      <c r="D22454">
        <v>561085</v>
      </c>
      <c r="E22454" s="32">
        <v>11283</v>
      </c>
      <c r="F22454">
        <v>176</v>
      </c>
      <c r="G22454" s="32">
        <v>80</v>
      </c>
      <c r="H22454" s="32">
        <v>8</v>
      </c>
    </row>
    <row r="22455" spans="1:8" x14ac:dyDescent="0.55000000000000004">
      <c r="A22455" s="33">
        <v>44385</v>
      </c>
      <c r="B22455" s="1" t="s">
        <v>44</v>
      </c>
      <c r="C22455">
        <v>3169</v>
      </c>
      <c r="D22455">
        <v>124469</v>
      </c>
      <c r="E22455" s="32">
        <v>3045</v>
      </c>
      <c r="F22455">
        <v>80</v>
      </c>
      <c r="G22455" s="32">
        <v>44</v>
      </c>
      <c r="H22455" s="32">
        <v>1</v>
      </c>
    </row>
    <row r="22456" spans="1:8" x14ac:dyDescent="0.55000000000000004">
      <c r="A22456" s="33">
        <v>44385</v>
      </c>
      <c r="B22456" s="1" t="s">
        <v>45</v>
      </c>
      <c r="C22456">
        <v>1658</v>
      </c>
      <c r="D22456">
        <v>66024</v>
      </c>
      <c r="E22456" s="32">
        <v>1591</v>
      </c>
      <c r="F22456">
        <v>63</v>
      </c>
      <c r="G22456" s="32">
        <v>4</v>
      </c>
      <c r="H22456" s="32">
        <v>0</v>
      </c>
    </row>
    <row r="22457" spans="1:8" x14ac:dyDescent="0.55000000000000004">
      <c r="A22457" s="33">
        <v>44385</v>
      </c>
      <c r="B22457" s="1" t="s">
        <v>46</v>
      </c>
      <c r="C22457">
        <v>2106</v>
      </c>
      <c r="D22457">
        <v>87860</v>
      </c>
      <c r="E22457" s="32">
        <v>2067</v>
      </c>
      <c r="F22457">
        <v>31</v>
      </c>
      <c r="G22457" s="32">
        <v>13</v>
      </c>
      <c r="H22457" s="32">
        <v>1</v>
      </c>
    </row>
    <row r="22458" spans="1:8" x14ac:dyDescent="0.55000000000000004">
      <c r="A22458" s="33">
        <v>44385</v>
      </c>
      <c r="B22458" s="1" t="s">
        <v>47</v>
      </c>
      <c r="C22458">
        <v>2755</v>
      </c>
      <c r="D22458">
        <v>97182</v>
      </c>
      <c r="E22458" s="32">
        <v>2676</v>
      </c>
      <c r="F22458">
        <v>75</v>
      </c>
      <c r="G22458" s="32">
        <v>4</v>
      </c>
      <c r="H22458" s="32">
        <v>2</v>
      </c>
    </row>
    <row r="22459" spans="1:8" x14ac:dyDescent="0.55000000000000004">
      <c r="A22459" s="33">
        <v>44385</v>
      </c>
      <c r="B22459" s="1" t="s">
        <v>48</v>
      </c>
      <c r="C22459">
        <v>1877</v>
      </c>
      <c r="D22459">
        <v>11737</v>
      </c>
      <c r="E22459" s="32">
        <v>1784</v>
      </c>
      <c r="F22459">
        <v>27</v>
      </c>
      <c r="G22459" s="32">
        <v>66</v>
      </c>
      <c r="H22459" s="32">
        <v>5</v>
      </c>
    </row>
    <row r="22460" spans="1:8" x14ac:dyDescent="0.55000000000000004">
      <c r="A22460" s="33">
        <v>44385</v>
      </c>
      <c r="B22460" s="1" t="s">
        <v>49</v>
      </c>
      <c r="C22460">
        <v>35781</v>
      </c>
      <c r="D22460">
        <v>849922</v>
      </c>
      <c r="E22460" s="32">
        <v>34863</v>
      </c>
      <c r="F22460">
        <v>523</v>
      </c>
      <c r="G22460" s="32">
        <v>354</v>
      </c>
      <c r="H22460" s="32">
        <v>10</v>
      </c>
    </row>
    <row r="22461" spans="1:8" x14ac:dyDescent="0.55000000000000004">
      <c r="A22461" s="33">
        <v>44385</v>
      </c>
      <c r="B22461" s="1" t="s">
        <v>50</v>
      </c>
      <c r="C22461">
        <v>2570</v>
      </c>
      <c r="D22461">
        <v>58356</v>
      </c>
      <c r="E22461" s="32">
        <v>2563</v>
      </c>
      <c r="F22461">
        <v>24</v>
      </c>
      <c r="G22461" s="32">
        <v>19</v>
      </c>
      <c r="H22461" s="32">
        <v>0</v>
      </c>
    </row>
    <row r="22462" spans="1:8" x14ac:dyDescent="0.55000000000000004">
      <c r="A22462" s="33">
        <v>44385</v>
      </c>
      <c r="B22462" s="1" t="s">
        <v>51</v>
      </c>
      <c r="C22462">
        <v>3223</v>
      </c>
      <c r="D22462">
        <v>127929</v>
      </c>
      <c r="E22462" s="32">
        <v>3096</v>
      </c>
      <c r="F22462">
        <v>69</v>
      </c>
      <c r="G22462" s="32">
        <v>59</v>
      </c>
      <c r="H22462" s="32">
        <v>0</v>
      </c>
    </row>
    <row r="22463" spans="1:8" x14ac:dyDescent="0.55000000000000004">
      <c r="A22463" s="33">
        <v>44385</v>
      </c>
      <c r="B22463" s="1" t="s">
        <v>52</v>
      </c>
      <c r="C22463">
        <v>6494</v>
      </c>
      <c r="D22463">
        <v>82372</v>
      </c>
      <c r="E22463" s="32">
        <v>6347</v>
      </c>
      <c r="F22463">
        <v>119</v>
      </c>
      <c r="G22463" s="32">
        <v>28</v>
      </c>
      <c r="H22463" s="32">
        <v>1</v>
      </c>
    </row>
    <row r="22464" spans="1:8" x14ac:dyDescent="0.55000000000000004">
      <c r="A22464" s="33">
        <v>44385</v>
      </c>
      <c r="B22464" s="1" t="s">
        <v>53</v>
      </c>
      <c r="C22464">
        <v>3501</v>
      </c>
      <c r="D22464">
        <v>172925</v>
      </c>
      <c r="E22464" s="32">
        <v>3419</v>
      </c>
      <c r="F22464">
        <v>64</v>
      </c>
      <c r="G22464" s="32">
        <v>18</v>
      </c>
      <c r="H22464" s="32">
        <v>0</v>
      </c>
    </row>
    <row r="22465" spans="1:8" x14ac:dyDescent="0.55000000000000004">
      <c r="A22465" s="33">
        <v>44385</v>
      </c>
      <c r="B22465" s="1" t="s">
        <v>54</v>
      </c>
      <c r="C22465">
        <v>3107</v>
      </c>
      <c r="D22465">
        <v>44725</v>
      </c>
      <c r="E22465" s="32">
        <v>3048</v>
      </c>
      <c r="F22465">
        <v>27</v>
      </c>
      <c r="G22465" s="32">
        <v>22</v>
      </c>
      <c r="H22465" s="32">
        <v>0</v>
      </c>
    </row>
    <row r="22466" spans="1:8" x14ac:dyDescent="0.55000000000000004">
      <c r="A22466" s="33">
        <v>44385</v>
      </c>
      <c r="B22466" s="1" t="s">
        <v>55</v>
      </c>
      <c r="C22466">
        <v>3716</v>
      </c>
      <c r="D22466">
        <v>113060</v>
      </c>
      <c r="E22466" s="32">
        <v>3660</v>
      </c>
      <c r="F22466">
        <v>39</v>
      </c>
      <c r="G22466" s="32">
        <v>52</v>
      </c>
      <c r="H22466" s="32">
        <v>1</v>
      </c>
    </row>
    <row r="22467" spans="1:8" x14ac:dyDescent="0.55000000000000004">
      <c r="A22467" s="33">
        <v>44385</v>
      </c>
      <c r="B22467" s="1" t="s">
        <v>56</v>
      </c>
      <c r="C22467">
        <v>21200</v>
      </c>
      <c r="D22467">
        <v>257125</v>
      </c>
      <c r="E22467" s="32">
        <v>20321</v>
      </c>
      <c r="F22467">
        <v>201</v>
      </c>
      <c r="G22467" s="32">
        <v>684</v>
      </c>
      <c r="H22467" s="32">
        <v>50</v>
      </c>
    </row>
    <row r="22468" spans="1:8" x14ac:dyDescent="0.55000000000000004">
      <c r="A22468" s="33">
        <v>44386</v>
      </c>
      <c r="B22468" s="1" t="s">
        <v>7</v>
      </c>
      <c r="C22468">
        <v>41708</v>
      </c>
      <c r="D22468">
        <v>799145</v>
      </c>
      <c r="E22468" s="32">
        <v>39745</v>
      </c>
      <c r="F22468">
        <v>1412</v>
      </c>
      <c r="G22468" s="32">
        <v>522</v>
      </c>
      <c r="H22468" s="32">
        <v>11</v>
      </c>
    </row>
    <row r="22469" spans="1:8" x14ac:dyDescent="0.55000000000000004">
      <c r="A22469" s="33">
        <v>44386</v>
      </c>
      <c r="B22469" s="1" t="s">
        <v>11</v>
      </c>
      <c r="C22469">
        <v>2538</v>
      </c>
      <c r="D22469">
        <v>52324</v>
      </c>
      <c r="E22469" s="32">
        <v>2462</v>
      </c>
      <c r="F22469">
        <v>31</v>
      </c>
      <c r="G22469" s="32">
        <v>45</v>
      </c>
      <c r="H22469" s="32">
        <v>0</v>
      </c>
    </row>
    <row r="22470" spans="1:8" x14ac:dyDescent="0.55000000000000004">
      <c r="A22470" s="33">
        <v>44386</v>
      </c>
      <c r="B22470" s="1" t="s">
        <v>12</v>
      </c>
      <c r="C22470">
        <v>1766</v>
      </c>
      <c r="D22470">
        <v>88554</v>
      </c>
      <c r="E22470" s="32">
        <v>1629</v>
      </c>
      <c r="F22470">
        <v>47</v>
      </c>
      <c r="G22470" s="32">
        <v>90</v>
      </c>
      <c r="H22470" s="32">
        <v>1</v>
      </c>
    </row>
    <row r="22471" spans="1:8" x14ac:dyDescent="0.55000000000000004">
      <c r="A22471" s="33">
        <v>44386</v>
      </c>
      <c r="B22471" s="1" t="s">
        <v>13</v>
      </c>
      <c r="C22471">
        <v>9272</v>
      </c>
      <c r="D22471">
        <v>160611</v>
      </c>
      <c r="E22471" s="32">
        <v>9029</v>
      </c>
      <c r="F22471">
        <v>91</v>
      </c>
      <c r="G22471" s="32">
        <v>139</v>
      </c>
      <c r="H22471" s="32">
        <v>1</v>
      </c>
    </row>
    <row r="22472" spans="1:8" x14ac:dyDescent="0.55000000000000004">
      <c r="A22472" s="33">
        <v>44386</v>
      </c>
      <c r="B22472" s="1" t="s">
        <v>14</v>
      </c>
      <c r="C22472">
        <v>931</v>
      </c>
      <c r="D22472">
        <v>16159</v>
      </c>
      <c r="E22472" s="32">
        <v>860</v>
      </c>
      <c r="F22472">
        <v>20</v>
      </c>
      <c r="G22472" s="32">
        <v>51</v>
      </c>
      <c r="H22472" s="32">
        <v>2</v>
      </c>
    </row>
    <row r="22473" spans="1:8" x14ac:dyDescent="0.55000000000000004">
      <c r="A22473" s="33">
        <v>44386</v>
      </c>
      <c r="B22473" s="1" t="s">
        <v>15</v>
      </c>
      <c r="C22473">
        <v>2044</v>
      </c>
      <c r="D22473">
        <v>67378</v>
      </c>
      <c r="E22473" s="32">
        <v>1970</v>
      </c>
      <c r="F22473">
        <v>47</v>
      </c>
      <c r="G22473" s="32">
        <v>27</v>
      </c>
      <c r="H22473" s="32">
        <v>1</v>
      </c>
    </row>
    <row r="22474" spans="1:8" x14ac:dyDescent="0.55000000000000004">
      <c r="A22474" s="33">
        <v>44386</v>
      </c>
      <c r="B22474" s="1" t="s">
        <v>16</v>
      </c>
      <c r="C22474">
        <v>5049</v>
      </c>
      <c r="D22474">
        <v>289317</v>
      </c>
      <c r="E22474" s="32">
        <v>4712</v>
      </c>
      <c r="F22474">
        <v>161</v>
      </c>
      <c r="G22474" s="32">
        <v>176</v>
      </c>
      <c r="H22474" s="32">
        <v>4</v>
      </c>
    </row>
    <row r="22475" spans="1:8" x14ac:dyDescent="0.55000000000000004">
      <c r="A22475" s="33">
        <v>44386</v>
      </c>
      <c r="B22475" s="1" t="s">
        <v>17</v>
      </c>
      <c r="C22475">
        <v>10765</v>
      </c>
      <c r="D22475">
        <v>33871</v>
      </c>
      <c r="E22475" s="32">
        <v>10356</v>
      </c>
      <c r="F22475">
        <v>166</v>
      </c>
      <c r="G22475" s="32">
        <v>243</v>
      </c>
      <c r="H22475" s="32">
        <v>6</v>
      </c>
    </row>
    <row r="22476" spans="1:8" x14ac:dyDescent="0.55000000000000004">
      <c r="A22476" s="33">
        <v>44386</v>
      </c>
      <c r="B22476" s="1" t="s">
        <v>18</v>
      </c>
      <c r="C22476">
        <v>7209</v>
      </c>
      <c r="D22476">
        <v>311224</v>
      </c>
      <c r="E22476" s="32">
        <v>6934</v>
      </c>
      <c r="F22476">
        <v>82</v>
      </c>
      <c r="G22476" s="32">
        <v>193</v>
      </c>
      <c r="H22476" s="32">
        <v>9</v>
      </c>
    </row>
    <row r="22477" spans="1:8" x14ac:dyDescent="0.55000000000000004">
      <c r="A22477" s="33">
        <v>44386</v>
      </c>
      <c r="B22477" s="1" t="s">
        <v>19</v>
      </c>
      <c r="C22477">
        <v>8071</v>
      </c>
      <c r="D22477">
        <v>199003</v>
      </c>
      <c r="E22477" s="32">
        <v>7879</v>
      </c>
      <c r="F22477">
        <v>154</v>
      </c>
      <c r="G22477" s="32">
        <v>38</v>
      </c>
      <c r="H22477" s="32">
        <v>3</v>
      </c>
    </row>
    <row r="22478" spans="1:8" x14ac:dyDescent="0.55000000000000004">
      <c r="A22478" s="33">
        <v>44386</v>
      </c>
      <c r="B22478" s="1" t="s">
        <v>20</v>
      </c>
      <c r="C22478">
        <v>47618</v>
      </c>
      <c r="D22478">
        <v>995632</v>
      </c>
      <c r="E22478" s="32">
        <v>45359</v>
      </c>
      <c r="F22478">
        <v>835</v>
      </c>
      <c r="G22478" s="32">
        <v>1424</v>
      </c>
      <c r="H22478" s="32">
        <v>22</v>
      </c>
    </row>
    <row r="22479" spans="1:8" x14ac:dyDescent="0.55000000000000004">
      <c r="A22479" s="33">
        <v>44386</v>
      </c>
      <c r="B22479" s="1" t="s">
        <v>21</v>
      </c>
      <c r="C22479">
        <v>41658</v>
      </c>
      <c r="D22479">
        <v>713703</v>
      </c>
      <c r="E22479" s="32">
        <v>39665</v>
      </c>
      <c r="F22479">
        <v>715</v>
      </c>
      <c r="G22479" s="32">
        <v>1278</v>
      </c>
      <c r="H22479" s="32">
        <v>15</v>
      </c>
    </row>
    <row r="22480" spans="1:8" x14ac:dyDescent="0.55000000000000004">
      <c r="A22480" s="33">
        <v>44386</v>
      </c>
      <c r="B22480" s="1" t="s">
        <v>22</v>
      </c>
      <c r="C22480">
        <v>180074</v>
      </c>
      <c r="D22480">
        <v>2598858</v>
      </c>
      <c r="E22480" s="32">
        <v>171941</v>
      </c>
      <c r="F22480">
        <v>2248</v>
      </c>
      <c r="G22480" s="32">
        <v>5885</v>
      </c>
      <c r="H22480" s="32">
        <v>62</v>
      </c>
    </row>
    <row r="22481" spans="1:8" x14ac:dyDescent="0.55000000000000004">
      <c r="A22481" s="33">
        <v>44386</v>
      </c>
      <c r="B22481" s="1" t="s">
        <v>23</v>
      </c>
      <c r="C22481">
        <v>69617</v>
      </c>
      <c r="D22481">
        <v>1072099</v>
      </c>
      <c r="E22481" s="32">
        <v>66637</v>
      </c>
      <c r="F22481">
        <v>960</v>
      </c>
      <c r="G22481" s="32">
        <v>2020</v>
      </c>
      <c r="H22481" s="32">
        <v>38</v>
      </c>
    </row>
    <row r="22482" spans="1:8" x14ac:dyDescent="0.55000000000000004">
      <c r="A22482" s="33">
        <v>44386</v>
      </c>
      <c r="B22482" s="1" t="s">
        <v>24</v>
      </c>
      <c r="C22482">
        <v>3463</v>
      </c>
      <c r="D22482">
        <v>177258</v>
      </c>
      <c r="E22482" s="32">
        <v>3337</v>
      </c>
      <c r="F22482">
        <v>53</v>
      </c>
      <c r="G22482" s="32">
        <v>73</v>
      </c>
      <c r="H22482" s="32">
        <v>0</v>
      </c>
    </row>
    <row r="22483" spans="1:8" x14ac:dyDescent="0.55000000000000004">
      <c r="A22483" s="33">
        <v>44386</v>
      </c>
      <c r="B22483" s="1" t="s">
        <v>25</v>
      </c>
      <c r="C22483">
        <v>2057</v>
      </c>
      <c r="D22483">
        <v>76215</v>
      </c>
      <c r="E22483" s="32">
        <v>1996</v>
      </c>
      <c r="F22483">
        <v>38</v>
      </c>
      <c r="G22483" s="32">
        <v>23</v>
      </c>
      <c r="H22483" s="32">
        <v>1</v>
      </c>
    </row>
    <row r="22484" spans="1:8" x14ac:dyDescent="0.55000000000000004">
      <c r="A22484" s="33">
        <v>44386</v>
      </c>
      <c r="B22484" s="1" t="s">
        <v>26</v>
      </c>
      <c r="C22484">
        <v>4008</v>
      </c>
      <c r="D22484">
        <v>126060</v>
      </c>
      <c r="E22484" s="32">
        <v>3810</v>
      </c>
      <c r="F22484">
        <v>115</v>
      </c>
      <c r="G22484" s="32">
        <v>79</v>
      </c>
      <c r="H22484" s="32">
        <v>1</v>
      </c>
    </row>
    <row r="22485" spans="1:8" x14ac:dyDescent="0.55000000000000004">
      <c r="A22485" s="33">
        <v>44386</v>
      </c>
      <c r="B22485" s="1" t="s">
        <v>27</v>
      </c>
      <c r="C22485">
        <v>1351</v>
      </c>
      <c r="D22485">
        <v>71234</v>
      </c>
      <c r="E22485" s="32">
        <v>1223</v>
      </c>
      <c r="F22485">
        <v>35</v>
      </c>
      <c r="G22485" s="32">
        <v>93</v>
      </c>
      <c r="H22485" s="32">
        <v>1</v>
      </c>
    </row>
    <row r="22486" spans="1:8" x14ac:dyDescent="0.55000000000000004">
      <c r="A22486" s="33">
        <v>44386</v>
      </c>
      <c r="B22486" s="1" t="s">
        <v>28</v>
      </c>
      <c r="C22486">
        <v>2144</v>
      </c>
      <c r="D22486">
        <v>62325</v>
      </c>
      <c r="E22486" s="32">
        <v>2072</v>
      </c>
      <c r="F22486">
        <v>21</v>
      </c>
      <c r="G22486" s="32">
        <v>51</v>
      </c>
      <c r="H22486" s="32">
        <v>0</v>
      </c>
    </row>
    <row r="22487" spans="1:8" x14ac:dyDescent="0.55000000000000004">
      <c r="A22487" s="33">
        <v>44386</v>
      </c>
      <c r="B22487" s="1" t="s">
        <v>29</v>
      </c>
      <c r="C22487">
        <v>5057</v>
      </c>
      <c r="D22487">
        <v>212206</v>
      </c>
      <c r="E22487" s="32">
        <v>5004</v>
      </c>
      <c r="F22487">
        <v>93</v>
      </c>
      <c r="G22487" s="32">
        <v>36</v>
      </c>
      <c r="H22487" s="32">
        <v>0</v>
      </c>
    </row>
    <row r="22488" spans="1:8" x14ac:dyDescent="0.55000000000000004">
      <c r="A22488" s="33">
        <v>44386</v>
      </c>
      <c r="B22488" s="1" t="s">
        <v>30</v>
      </c>
      <c r="C22488">
        <v>9484</v>
      </c>
      <c r="D22488">
        <v>277521</v>
      </c>
      <c r="E22488" s="32">
        <v>9244</v>
      </c>
      <c r="F22488">
        <v>187</v>
      </c>
      <c r="G22488" s="32">
        <v>53</v>
      </c>
      <c r="H22488" s="32">
        <v>5</v>
      </c>
    </row>
    <row r="22489" spans="1:8" x14ac:dyDescent="0.55000000000000004">
      <c r="A22489" s="33">
        <v>44386</v>
      </c>
      <c r="B22489" s="1" t="s">
        <v>31</v>
      </c>
      <c r="C22489">
        <v>9546</v>
      </c>
      <c r="D22489">
        <v>418670</v>
      </c>
      <c r="E22489" s="32">
        <v>9075</v>
      </c>
      <c r="F22489">
        <v>152</v>
      </c>
      <c r="G22489" s="32">
        <v>319</v>
      </c>
      <c r="H22489" s="32">
        <v>5</v>
      </c>
    </row>
    <row r="22490" spans="1:8" x14ac:dyDescent="0.55000000000000004">
      <c r="A22490" s="33">
        <v>44386</v>
      </c>
      <c r="B22490" s="1" t="s">
        <v>32</v>
      </c>
      <c r="C22490">
        <v>51429</v>
      </c>
      <c r="D22490">
        <v>854147</v>
      </c>
      <c r="E22490" s="32">
        <v>49850</v>
      </c>
      <c r="F22490">
        <v>979</v>
      </c>
      <c r="G22490" s="32">
        <v>600</v>
      </c>
      <c r="H22490" s="32">
        <v>13</v>
      </c>
    </row>
    <row r="22491" spans="1:8" x14ac:dyDescent="0.55000000000000004">
      <c r="A22491" s="33">
        <v>44386</v>
      </c>
      <c r="B22491" s="1" t="s">
        <v>33</v>
      </c>
      <c r="C22491">
        <v>5321</v>
      </c>
      <c r="D22491">
        <v>148938</v>
      </c>
      <c r="E22491" s="32">
        <v>5266</v>
      </c>
      <c r="F22491">
        <v>113</v>
      </c>
      <c r="G22491" s="32">
        <v>81</v>
      </c>
      <c r="H22491" s="32">
        <v>3</v>
      </c>
    </row>
    <row r="22492" spans="1:8" x14ac:dyDescent="0.55000000000000004">
      <c r="A22492" s="33">
        <v>44386</v>
      </c>
      <c r="B22492" s="1" t="s">
        <v>34</v>
      </c>
      <c r="C22492">
        <v>5607</v>
      </c>
      <c r="D22492">
        <v>157405</v>
      </c>
      <c r="E22492" s="32">
        <v>5446</v>
      </c>
      <c r="F22492">
        <v>90</v>
      </c>
      <c r="G22492" s="32">
        <v>71</v>
      </c>
      <c r="H22492" s="32">
        <v>3</v>
      </c>
    </row>
    <row r="22493" spans="1:8" x14ac:dyDescent="0.55000000000000004">
      <c r="A22493" s="33">
        <v>44386</v>
      </c>
      <c r="B22493" s="1" t="s">
        <v>35</v>
      </c>
      <c r="C22493">
        <v>16762</v>
      </c>
      <c r="D22493">
        <v>290365</v>
      </c>
      <c r="E22493" s="32">
        <v>16339</v>
      </c>
      <c r="F22493">
        <v>246</v>
      </c>
      <c r="G22493" s="32">
        <v>143</v>
      </c>
      <c r="H22493" s="32">
        <v>4</v>
      </c>
    </row>
    <row r="22494" spans="1:8" x14ac:dyDescent="0.55000000000000004">
      <c r="A22494" s="33">
        <v>44386</v>
      </c>
      <c r="B22494" s="1" t="s">
        <v>36</v>
      </c>
      <c r="C22494">
        <v>104482</v>
      </c>
      <c r="D22494">
        <v>2230599</v>
      </c>
      <c r="E22494" s="32">
        <v>99653</v>
      </c>
      <c r="F22494">
        <v>2692</v>
      </c>
      <c r="G22494" s="32">
        <v>1338</v>
      </c>
      <c r="H22494" s="32">
        <v>122</v>
      </c>
    </row>
    <row r="22495" spans="1:8" x14ac:dyDescent="0.55000000000000004">
      <c r="A22495" s="33">
        <v>44386</v>
      </c>
      <c r="B22495" s="1" t="s">
        <v>37</v>
      </c>
      <c r="C22495">
        <v>41162</v>
      </c>
      <c r="D22495">
        <v>519903</v>
      </c>
      <c r="E22495" s="32">
        <v>39566</v>
      </c>
      <c r="F22495">
        <v>1309</v>
      </c>
      <c r="G22495" s="32">
        <v>287</v>
      </c>
      <c r="H22495" s="32">
        <v>13</v>
      </c>
    </row>
    <row r="22496" spans="1:8" x14ac:dyDescent="0.55000000000000004">
      <c r="A22496" s="33">
        <v>44386</v>
      </c>
      <c r="B22496" s="1" t="s">
        <v>38</v>
      </c>
      <c r="C22496">
        <v>8434</v>
      </c>
      <c r="D22496">
        <v>174026</v>
      </c>
      <c r="E22496" s="32">
        <v>8168</v>
      </c>
      <c r="F22496">
        <v>132</v>
      </c>
      <c r="G22496" s="32">
        <v>134</v>
      </c>
      <c r="H22496" s="32">
        <v>6</v>
      </c>
    </row>
    <row r="22497" spans="1:8" x14ac:dyDescent="0.55000000000000004">
      <c r="A22497" s="33">
        <v>44386</v>
      </c>
      <c r="B22497" s="1" t="s">
        <v>39</v>
      </c>
      <c r="C22497">
        <v>2703</v>
      </c>
      <c r="D22497">
        <v>42435</v>
      </c>
      <c r="E22497" s="32">
        <v>2577</v>
      </c>
      <c r="F22497">
        <v>49</v>
      </c>
      <c r="G22497" s="32">
        <v>19</v>
      </c>
      <c r="H22497" s="32">
        <v>1</v>
      </c>
    </row>
    <row r="22498" spans="1:8" x14ac:dyDescent="0.55000000000000004">
      <c r="A22498" s="33">
        <v>44386</v>
      </c>
      <c r="B22498" s="1" t="s">
        <v>40</v>
      </c>
      <c r="C22498">
        <v>494</v>
      </c>
      <c r="D22498">
        <v>85930</v>
      </c>
      <c r="E22498" s="32">
        <v>458</v>
      </c>
      <c r="F22498">
        <v>2</v>
      </c>
      <c r="G22498" s="32">
        <v>27</v>
      </c>
      <c r="H22498" s="32">
        <v>0</v>
      </c>
    </row>
    <row r="22499" spans="1:8" x14ac:dyDescent="0.55000000000000004">
      <c r="A22499" s="33">
        <v>44386</v>
      </c>
      <c r="B22499" s="1" t="s">
        <v>41</v>
      </c>
      <c r="C22499">
        <v>560</v>
      </c>
      <c r="D22499">
        <v>32023</v>
      </c>
      <c r="E22499" s="32">
        <v>552</v>
      </c>
      <c r="F22499">
        <v>2</v>
      </c>
      <c r="G22499" s="32">
        <v>6</v>
      </c>
      <c r="H22499" s="32">
        <v>0</v>
      </c>
    </row>
    <row r="22500" spans="1:8" x14ac:dyDescent="0.55000000000000004">
      <c r="A22500" s="33">
        <v>44386</v>
      </c>
      <c r="B22500" s="1" t="s">
        <v>42</v>
      </c>
      <c r="C22500">
        <v>7609</v>
      </c>
      <c r="D22500">
        <v>168599</v>
      </c>
      <c r="E22500" s="32">
        <v>7455</v>
      </c>
      <c r="F22500">
        <v>126</v>
      </c>
      <c r="G22500" s="32">
        <v>22</v>
      </c>
      <c r="H22500" s="32">
        <v>1</v>
      </c>
    </row>
    <row r="22501" spans="1:8" x14ac:dyDescent="0.55000000000000004">
      <c r="A22501" s="33">
        <v>44386</v>
      </c>
      <c r="B22501" s="1" t="s">
        <v>43</v>
      </c>
      <c r="C22501">
        <v>11560</v>
      </c>
      <c r="D22501">
        <v>561085</v>
      </c>
      <c r="E22501" s="32">
        <v>11297</v>
      </c>
      <c r="F22501">
        <v>176</v>
      </c>
      <c r="G22501" s="32">
        <v>74</v>
      </c>
      <c r="H22501" s="32">
        <v>8</v>
      </c>
    </row>
    <row r="22502" spans="1:8" x14ac:dyDescent="0.55000000000000004">
      <c r="A22502" s="33">
        <v>44386</v>
      </c>
      <c r="B22502" s="1" t="s">
        <v>44</v>
      </c>
      <c r="C22502">
        <v>3171</v>
      </c>
      <c r="D22502">
        <v>124469</v>
      </c>
      <c r="E22502" s="32">
        <v>3051</v>
      </c>
      <c r="F22502">
        <v>80</v>
      </c>
      <c r="G22502" s="32">
        <v>40</v>
      </c>
      <c r="H22502" s="32">
        <v>1</v>
      </c>
    </row>
    <row r="22503" spans="1:8" x14ac:dyDescent="0.55000000000000004">
      <c r="A22503" s="33">
        <v>44386</v>
      </c>
      <c r="B22503" s="1" t="s">
        <v>45</v>
      </c>
      <c r="C22503">
        <v>1660</v>
      </c>
      <c r="D22503">
        <v>66353</v>
      </c>
      <c r="E22503" s="32">
        <v>1592</v>
      </c>
      <c r="F22503">
        <v>63</v>
      </c>
      <c r="G22503" s="32">
        <v>5</v>
      </c>
      <c r="H22503" s="32">
        <v>0</v>
      </c>
    </row>
    <row r="22504" spans="1:8" x14ac:dyDescent="0.55000000000000004">
      <c r="A22504" s="33">
        <v>44386</v>
      </c>
      <c r="B22504" s="1" t="s">
        <v>46</v>
      </c>
      <c r="C22504">
        <v>2112</v>
      </c>
      <c r="D22504">
        <v>88141</v>
      </c>
      <c r="E22504" s="32">
        <v>2067</v>
      </c>
      <c r="F22504">
        <v>31</v>
      </c>
      <c r="G22504" s="32">
        <v>19</v>
      </c>
      <c r="H22504" s="32">
        <v>1</v>
      </c>
    </row>
    <row r="22505" spans="1:8" x14ac:dyDescent="0.55000000000000004">
      <c r="A22505" s="33">
        <v>44386</v>
      </c>
      <c r="B22505" s="1" t="s">
        <v>47</v>
      </c>
      <c r="C22505">
        <v>2755</v>
      </c>
      <c r="D22505">
        <v>98707</v>
      </c>
      <c r="E22505" s="32">
        <v>2676</v>
      </c>
      <c r="F22505">
        <v>75</v>
      </c>
      <c r="G22505" s="32">
        <v>4</v>
      </c>
      <c r="H22505" s="32">
        <v>2</v>
      </c>
    </row>
    <row r="22506" spans="1:8" x14ac:dyDescent="0.55000000000000004">
      <c r="A22506" s="33">
        <v>44386</v>
      </c>
      <c r="B22506" s="1" t="s">
        <v>48</v>
      </c>
      <c r="C22506">
        <v>1880</v>
      </c>
      <c r="D22506">
        <v>11759</v>
      </c>
      <c r="E22506" s="32">
        <v>1789</v>
      </c>
      <c r="F22506">
        <v>27</v>
      </c>
      <c r="G22506" s="32">
        <v>64</v>
      </c>
      <c r="H22506" s="32">
        <v>4</v>
      </c>
    </row>
    <row r="22507" spans="1:8" x14ac:dyDescent="0.55000000000000004">
      <c r="A22507" s="33">
        <v>44386</v>
      </c>
      <c r="B22507" s="1" t="s">
        <v>49</v>
      </c>
      <c r="C22507">
        <v>35841</v>
      </c>
      <c r="D22507">
        <v>852646</v>
      </c>
      <c r="E22507" s="32">
        <v>34893</v>
      </c>
      <c r="F22507">
        <v>525</v>
      </c>
      <c r="G22507" s="32">
        <v>365</v>
      </c>
      <c r="H22507" s="32">
        <v>9</v>
      </c>
    </row>
    <row r="22508" spans="1:8" x14ac:dyDescent="0.55000000000000004">
      <c r="A22508" s="33">
        <v>44386</v>
      </c>
      <c r="B22508" s="1" t="s">
        <v>50</v>
      </c>
      <c r="C22508">
        <v>2570</v>
      </c>
      <c r="D22508">
        <v>58547</v>
      </c>
      <c r="E22508" s="32">
        <v>2563</v>
      </c>
      <c r="F22508">
        <v>24</v>
      </c>
      <c r="G22508" s="32">
        <v>21</v>
      </c>
      <c r="H22508" s="32">
        <v>0</v>
      </c>
    </row>
    <row r="22509" spans="1:8" x14ac:dyDescent="0.55000000000000004">
      <c r="A22509" s="33">
        <v>44386</v>
      </c>
      <c r="B22509" s="1" t="s">
        <v>51</v>
      </c>
      <c r="C22509">
        <v>3225</v>
      </c>
      <c r="D22509">
        <v>128350</v>
      </c>
      <c r="E22509" s="32">
        <v>3100</v>
      </c>
      <c r="F22509">
        <v>69</v>
      </c>
      <c r="G22509" s="32">
        <v>57</v>
      </c>
      <c r="H22509" s="32">
        <v>0</v>
      </c>
    </row>
    <row r="22510" spans="1:8" x14ac:dyDescent="0.55000000000000004">
      <c r="A22510" s="33">
        <v>44386</v>
      </c>
      <c r="B22510" s="1" t="s">
        <v>52</v>
      </c>
      <c r="C22510">
        <v>6495</v>
      </c>
      <c r="D22510">
        <v>82372</v>
      </c>
      <c r="E22510" s="32">
        <v>6349</v>
      </c>
      <c r="F22510">
        <v>119</v>
      </c>
      <c r="G22510" s="32">
        <v>27</v>
      </c>
      <c r="H22510" s="32">
        <v>1</v>
      </c>
    </row>
    <row r="22511" spans="1:8" x14ac:dyDescent="0.55000000000000004">
      <c r="A22511" s="33">
        <v>44386</v>
      </c>
      <c r="B22511" s="1" t="s">
        <v>53</v>
      </c>
      <c r="C22511">
        <v>3504</v>
      </c>
      <c r="D22511">
        <v>173595</v>
      </c>
      <c r="E22511" s="32">
        <v>3421</v>
      </c>
      <c r="F22511">
        <v>64</v>
      </c>
      <c r="G22511" s="32">
        <v>19</v>
      </c>
      <c r="H22511" s="32">
        <v>0</v>
      </c>
    </row>
    <row r="22512" spans="1:8" x14ac:dyDescent="0.55000000000000004">
      <c r="A22512" s="33">
        <v>44386</v>
      </c>
      <c r="B22512" s="1" t="s">
        <v>54</v>
      </c>
      <c r="C22512">
        <v>3107</v>
      </c>
      <c r="D22512">
        <v>44740</v>
      </c>
      <c r="E22512" s="32">
        <v>3048</v>
      </c>
      <c r="F22512">
        <v>27</v>
      </c>
      <c r="G22512" s="32">
        <v>22</v>
      </c>
      <c r="H22512" s="32">
        <v>0</v>
      </c>
    </row>
    <row r="22513" spans="1:8" x14ac:dyDescent="0.55000000000000004">
      <c r="A22513" s="33">
        <v>44386</v>
      </c>
      <c r="B22513" s="1" t="s">
        <v>55</v>
      </c>
      <c r="C22513">
        <v>3727</v>
      </c>
      <c r="D22513">
        <v>113372</v>
      </c>
      <c r="E22513" s="32">
        <v>3664</v>
      </c>
      <c r="F22513">
        <v>39</v>
      </c>
      <c r="G22513" s="32">
        <v>52</v>
      </c>
      <c r="H22513" s="32">
        <v>1</v>
      </c>
    </row>
    <row r="22514" spans="1:8" x14ac:dyDescent="0.55000000000000004">
      <c r="A22514" s="33">
        <v>44386</v>
      </c>
      <c r="B22514" s="1" t="s">
        <v>56</v>
      </c>
      <c r="C22514">
        <v>21255</v>
      </c>
      <c r="D22514">
        <v>258148</v>
      </c>
      <c r="E22514" s="32">
        <v>20395</v>
      </c>
      <c r="F22514">
        <v>206</v>
      </c>
      <c r="G22514" s="32">
        <v>660</v>
      </c>
      <c r="H22514" s="32">
        <v>47</v>
      </c>
    </row>
    <row r="22515" spans="1:8" x14ac:dyDescent="0.55000000000000004">
      <c r="A22515" s="33">
        <v>44387</v>
      </c>
      <c r="B22515" s="1" t="s">
        <v>7</v>
      </c>
      <c r="C22515">
        <v>41772</v>
      </c>
      <c r="D22515">
        <v>801489</v>
      </c>
      <c r="E22515" s="32">
        <v>39785</v>
      </c>
      <c r="F22515">
        <v>1412</v>
      </c>
      <c r="G22515" s="32">
        <v>551</v>
      </c>
      <c r="H22515" s="32">
        <v>11</v>
      </c>
    </row>
    <row r="22516" spans="1:8" x14ac:dyDescent="0.55000000000000004">
      <c r="A22516" s="33">
        <v>44387</v>
      </c>
      <c r="B22516" s="1" t="s">
        <v>11</v>
      </c>
      <c r="C22516">
        <v>2538</v>
      </c>
      <c r="D22516">
        <v>52512</v>
      </c>
      <c r="E22516" s="32">
        <v>2470</v>
      </c>
      <c r="F22516">
        <v>31</v>
      </c>
      <c r="G22516" s="32">
        <v>37</v>
      </c>
      <c r="H22516" s="32">
        <v>0</v>
      </c>
    </row>
    <row r="22517" spans="1:8" x14ac:dyDescent="0.55000000000000004">
      <c r="A22517" s="33">
        <v>44387</v>
      </c>
      <c r="B22517" s="1" t="s">
        <v>12</v>
      </c>
      <c r="C22517">
        <v>1774</v>
      </c>
      <c r="D22517">
        <v>88952</v>
      </c>
      <c r="E22517" s="32">
        <v>1637</v>
      </c>
      <c r="F22517">
        <v>47</v>
      </c>
      <c r="G22517" s="32">
        <v>90</v>
      </c>
      <c r="H22517" s="32">
        <v>1</v>
      </c>
    </row>
    <row r="22518" spans="1:8" x14ac:dyDescent="0.55000000000000004">
      <c r="A22518" s="33">
        <v>44387</v>
      </c>
      <c r="B22518" s="1" t="s">
        <v>13</v>
      </c>
      <c r="C22518">
        <v>9298</v>
      </c>
      <c r="D22518">
        <v>161143</v>
      </c>
      <c r="E22518" s="32">
        <v>9039</v>
      </c>
      <c r="F22518">
        <v>91</v>
      </c>
      <c r="G22518" s="32">
        <v>149</v>
      </c>
      <c r="H22518" s="32">
        <v>3</v>
      </c>
    </row>
    <row r="22519" spans="1:8" x14ac:dyDescent="0.55000000000000004">
      <c r="A22519" s="33">
        <v>44387</v>
      </c>
      <c r="B22519" s="1" t="s">
        <v>14</v>
      </c>
      <c r="C22519">
        <v>935</v>
      </c>
      <c r="D22519">
        <v>16159</v>
      </c>
      <c r="E22519" s="32">
        <v>866</v>
      </c>
      <c r="F22519">
        <v>20</v>
      </c>
      <c r="G22519" s="32">
        <v>49</v>
      </c>
      <c r="H22519" s="32">
        <v>2</v>
      </c>
    </row>
    <row r="22520" spans="1:8" x14ac:dyDescent="0.55000000000000004">
      <c r="A22520" s="33">
        <v>44387</v>
      </c>
      <c r="B22520" s="1" t="s">
        <v>15</v>
      </c>
      <c r="C22520">
        <v>2057</v>
      </c>
      <c r="D22520">
        <v>67424</v>
      </c>
      <c r="E22520" s="32">
        <v>1971</v>
      </c>
      <c r="F22520">
        <v>47</v>
      </c>
      <c r="G22520" s="32">
        <v>39</v>
      </c>
      <c r="H22520" s="32">
        <v>1</v>
      </c>
    </row>
    <row r="22521" spans="1:8" x14ac:dyDescent="0.55000000000000004">
      <c r="A22521" s="33">
        <v>44387</v>
      </c>
      <c r="B22521" s="1" t="s">
        <v>16</v>
      </c>
      <c r="C22521">
        <v>5074</v>
      </c>
      <c r="D22521">
        <v>290233</v>
      </c>
      <c r="E22521" s="32">
        <v>4736</v>
      </c>
      <c r="F22521">
        <v>161</v>
      </c>
      <c r="G22521" s="32">
        <v>177</v>
      </c>
      <c r="H22521" s="32">
        <v>4</v>
      </c>
    </row>
    <row r="22522" spans="1:8" x14ac:dyDescent="0.55000000000000004">
      <c r="A22522" s="33">
        <v>44387</v>
      </c>
      <c r="B22522" s="1" t="s">
        <v>17</v>
      </c>
      <c r="C22522">
        <v>10802</v>
      </c>
      <c r="D22522">
        <v>33871</v>
      </c>
      <c r="E22522" s="32">
        <v>10390</v>
      </c>
      <c r="F22522">
        <v>166</v>
      </c>
      <c r="G22522" s="32">
        <v>246</v>
      </c>
      <c r="H22522" s="32">
        <v>5</v>
      </c>
    </row>
    <row r="22523" spans="1:8" x14ac:dyDescent="0.55000000000000004">
      <c r="A22523" s="33">
        <v>44387</v>
      </c>
      <c r="B22523" s="1" t="s">
        <v>18</v>
      </c>
      <c r="C22523">
        <v>7229</v>
      </c>
      <c r="D22523">
        <v>311979</v>
      </c>
      <c r="E22523" s="32">
        <v>6959</v>
      </c>
      <c r="F22523">
        <v>82</v>
      </c>
      <c r="G22523" s="32">
        <v>188</v>
      </c>
      <c r="H22523" s="32">
        <v>10</v>
      </c>
    </row>
    <row r="22524" spans="1:8" x14ac:dyDescent="0.55000000000000004">
      <c r="A22524" s="33">
        <v>44387</v>
      </c>
      <c r="B22524" s="1" t="s">
        <v>19</v>
      </c>
      <c r="C22524">
        <v>8085</v>
      </c>
      <c r="D22524">
        <v>199003</v>
      </c>
      <c r="E22524" s="32">
        <v>7880</v>
      </c>
      <c r="F22524">
        <v>154</v>
      </c>
      <c r="G22524" s="32">
        <v>51</v>
      </c>
      <c r="H22524" s="32">
        <v>3</v>
      </c>
    </row>
    <row r="22525" spans="1:8" x14ac:dyDescent="0.55000000000000004">
      <c r="A22525" s="33">
        <v>44387</v>
      </c>
      <c r="B22525" s="1" t="s">
        <v>20</v>
      </c>
      <c r="C22525">
        <v>47765</v>
      </c>
      <c r="D22525">
        <v>998897</v>
      </c>
      <c r="E22525" s="32">
        <v>45475</v>
      </c>
      <c r="F22525">
        <v>836</v>
      </c>
      <c r="G22525" s="32">
        <v>1454</v>
      </c>
      <c r="H22525" s="32">
        <v>21</v>
      </c>
    </row>
    <row r="22526" spans="1:8" x14ac:dyDescent="0.55000000000000004">
      <c r="A22526" s="33">
        <v>44387</v>
      </c>
      <c r="B22526" s="1" t="s">
        <v>21</v>
      </c>
      <c r="C22526">
        <v>41862</v>
      </c>
      <c r="D22526">
        <v>716627</v>
      </c>
      <c r="E22526" s="32">
        <v>39769</v>
      </c>
      <c r="F22526">
        <v>716</v>
      </c>
      <c r="G22526" s="32">
        <v>1377</v>
      </c>
      <c r="H22526" s="32">
        <v>15</v>
      </c>
    </row>
    <row r="22527" spans="1:8" x14ac:dyDescent="0.55000000000000004">
      <c r="A22527" s="33">
        <v>44387</v>
      </c>
      <c r="B22527" s="1" t="s">
        <v>22</v>
      </c>
      <c r="C22527">
        <v>181024</v>
      </c>
      <c r="D22527">
        <v>2606875</v>
      </c>
      <c r="E22527" s="32">
        <v>172501</v>
      </c>
      <c r="F22527">
        <v>2253</v>
      </c>
      <c r="G22527" s="32">
        <v>6270</v>
      </c>
      <c r="H22527" s="32">
        <v>63</v>
      </c>
    </row>
    <row r="22528" spans="1:8" x14ac:dyDescent="0.55000000000000004">
      <c r="A22528" s="33">
        <v>44387</v>
      </c>
      <c r="B22528" s="1" t="s">
        <v>23</v>
      </c>
      <c r="C22528">
        <v>69927</v>
      </c>
      <c r="D22528">
        <v>1072099</v>
      </c>
      <c r="E22528" s="32">
        <v>66818</v>
      </c>
      <c r="F22528">
        <v>963</v>
      </c>
      <c r="G22528" s="32">
        <v>2146</v>
      </c>
      <c r="H22528" s="32">
        <v>36</v>
      </c>
    </row>
    <row r="22529" spans="1:8" x14ac:dyDescent="0.55000000000000004">
      <c r="A22529" s="33">
        <v>44387</v>
      </c>
      <c r="B22529" s="1" t="s">
        <v>24</v>
      </c>
      <c r="C22529">
        <v>3475</v>
      </c>
      <c r="D22529">
        <v>177388</v>
      </c>
      <c r="E22529" s="32">
        <v>3337</v>
      </c>
      <c r="F22529">
        <v>53</v>
      </c>
      <c r="G22529" s="32">
        <v>85</v>
      </c>
      <c r="H22529" s="32">
        <v>0</v>
      </c>
    </row>
    <row r="22530" spans="1:8" x14ac:dyDescent="0.55000000000000004">
      <c r="A22530" s="33">
        <v>44387</v>
      </c>
      <c r="B22530" s="1" t="s">
        <v>25</v>
      </c>
      <c r="C22530">
        <v>2058</v>
      </c>
      <c r="D22530">
        <v>76215</v>
      </c>
      <c r="E22530" s="32">
        <v>1998</v>
      </c>
      <c r="F22530">
        <v>38</v>
      </c>
      <c r="G22530" s="32">
        <v>22</v>
      </c>
      <c r="H22530" s="32">
        <v>1</v>
      </c>
    </row>
    <row r="22531" spans="1:8" x14ac:dyDescent="0.55000000000000004">
      <c r="A22531" s="33">
        <v>44387</v>
      </c>
      <c r="B22531" s="1" t="s">
        <v>26</v>
      </c>
      <c r="C22531">
        <v>4023</v>
      </c>
      <c r="D22531">
        <v>126523</v>
      </c>
      <c r="E22531" s="32">
        <v>3814</v>
      </c>
      <c r="F22531">
        <v>115</v>
      </c>
      <c r="G22531" s="32">
        <v>91</v>
      </c>
      <c r="H22531" s="32">
        <v>1</v>
      </c>
    </row>
    <row r="22532" spans="1:8" x14ac:dyDescent="0.55000000000000004">
      <c r="A22532" s="33">
        <v>44387</v>
      </c>
      <c r="B22532" s="1" t="s">
        <v>27</v>
      </c>
      <c r="C22532">
        <v>1373</v>
      </c>
      <c r="D22532">
        <v>71480</v>
      </c>
      <c r="E22532" s="32">
        <v>1234</v>
      </c>
      <c r="F22532">
        <v>35</v>
      </c>
      <c r="G22532" s="32">
        <v>104</v>
      </c>
      <c r="H22532" s="32">
        <v>1</v>
      </c>
    </row>
    <row r="22533" spans="1:8" x14ac:dyDescent="0.55000000000000004">
      <c r="A22533" s="33">
        <v>44387</v>
      </c>
      <c r="B22533" s="1" t="s">
        <v>28</v>
      </c>
      <c r="C22533">
        <v>2144</v>
      </c>
      <c r="D22533">
        <v>62325</v>
      </c>
      <c r="E22533" s="32">
        <v>2072</v>
      </c>
      <c r="F22533">
        <v>21</v>
      </c>
      <c r="G22533" s="32">
        <v>51</v>
      </c>
      <c r="H22533" s="32">
        <v>0</v>
      </c>
    </row>
    <row r="22534" spans="1:8" x14ac:dyDescent="0.55000000000000004">
      <c r="A22534" s="33">
        <v>44387</v>
      </c>
      <c r="B22534" s="1" t="s">
        <v>29</v>
      </c>
      <c r="C22534">
        <v>5059</v>
      </c>
      <c r="D22534">
        <v>212206</v>
      </c>
      <c r="E22534" s="32">
        <v>5005</v>
      </c>
      <c r="F22534">
        <v>93</v>
      </c>
      <c r="G22534" s="32">
        <v>37</v>
      </c>
      <c r="H22534" s="32">
        <v>0</v>
      </c>
    </row>
    <row r="22535" spans="1:8" x14ac:dyDescent="0.55000000000000004">
      <c r="A22535" s="33">
        <v>44387</v>
      </c>
      <c r="B22535" s="1" t="s">
        <v>30</v>
      </c>
      <c r="C22535">
        <v>9491</v>
      </c>
      <c r="D22535">
        <v>278310</v>
      </c>
      <c r="E22535" s="32">
        <v>9250</v>
      </c>
      <c r="F22535">
        <v>187</v>
      </c>
      <c r="G22535" s="32">
        <v>54</v>
      </c>
      <c r="H22535" s="32">
        <v>5</v>
      </c>
    </row>
    <row r="22536" spans="1:8" x14ac:dyDescent="0.55000000000000004">
      <c r="A22536" s="33">
        <v>44387</v>
      </c>
      <c r="B22536" s="1" t="s">
        <v>31</v>
      </c>
      <c r="C22536">
        <v>9579</v>
      </c>
      <c r="D22536">
        <v>418670</v>
      </c>
      <c r="E22536" s="32">
        <v>9106</v>
      </c>
      <c r="F22536">
        <v>152</v>
      </c>
      <c r="G22536" s="32">
        <v>321</v>
      </c>
      <c r="H22536" s="32">
        <v>4</v>
      </c>
    </row>
    <row r="22537" spans="1:8" x14ac:dyDescent="0.55000000000000004">
      <c r="A22537" s="33">
        <v>44387</v>
      </c>
      <c r="B22537" s="1" t="s">
        <v>32</v>
      </c>
      <c r="C22537">
        <v>51495</v>
      </c>
      <c r="D22537">
        <v>854147</v>
      </c>
      <c r="E22537" s="32">
        <v>49913</v>
      </c>
      <c r="F22537">
        <v>981</v>
      </c>
      <c r="G22537" s="32">
        <v>601</v>
      </c>
      <c r="H22537" s="32">
        <v>14</v>
      </c>
    </row>
    <row r="22538" spans="1:8" x14ac:dyDescent="0.55000000000000004">
      <c r="A22538" s="33">
        <v>44387</v>
      </c>
      <c r="B22538" s="1" t="s">
        <v>33</v>
      </c>
      <c r="C22538">
        <v>5328</v>
      </c>
      <c r="D22538">
        <v>148938</v>
      </c>
      <c r="E22538" s="32">
        <v>5271</v>
      </c>
      <c r="F22538">
        <v>113</v>
      </c>
      <c r="G22538" s="32">
        <v>83</v>
      </c>
      <c r="H22538" s="32">
        <v>3</v>
      </c>
    </row>
    <row r="22539" spans="1:8" x14ac:dyDescent="0.55000000000000004">
      <c r="A22539" s="33">
        <v>44387</v>
      </c>
      <c r="B22539" s="1" t="s">
        <v>34</v>
      </c>
      <c r="C22539">
        <v>5621</v>
      </c>
      <c r="D22539">
        <v>157797</v>
      </c>
      <c r="E22539" s="32">
        <v>5452</v>
      </c>
      <c r="F22539">
        <v>90</v>
      </c>
      <c r="G22539" s="32">
        <v>79</v>
      </c>
      <c r="H22539" s="32">
        <v>2</v>
      </c>
    </row>
    <row r="22540" spans="1:8" x14ac:dyDescent="0.55000000000000004">
      <c r="A22540" s="33">
        <v>44387</v>
      </c>
      <c r="B22540" s="1" t="s">
        <v>35</v>
      </c>
      <c r="C22540">
        <v>16786</v>
      </c>
      <c r="D22540">
        <v>291666</v>
      </c>
      <c r="E22540" s="32">
        <v>16353</v>
      </c>
      <c r="F22540">
        <v>247</v>
      </c>
      <c r="G22540" s="32">
        <v>162</v>
      </c>
      <c r="H22540" s="32">
        <v>4</v>
      </c>
    </row>
    <row r="22541" spans="1:8" x14ac:dyDescent="0.55000000000000004">
      <c r="A22541" s="33">
        <v>44387</v>
      </c>
      <c r="B22541" s="1" t="s">
        <v>36</v>
      </c>
      <c r="C22541">
        <v>104682</v>
      </c>
      <c r="D22541">
        <v>2244964</v>
      </c>
      <c r="E22541" s="32">
        <v>99746</v>
      </c>
      <c r="F22541">
        <v>2693</v>
      </c>
      <c r="G22541" s="32">
        <v>1439</v>
      </c>
      <c r="H22541" s="32">
        <v>122</v>
      </c>
    </row>
    <row r="22542" spans="1:8" x14ac:dyDescent="0.55000000000000004">
      <c r="A22542" s="33">
        <v>44387</v>
      </c>
      <c r="B22542" s="1" t="s">
        <v>37</v>
      </c>
      <c r="C22542">
        <v>41200</v>
      </c>
      <c r="D22542">
        <v>521525</v>
      </c>
      <c r="E22542" s="32">
        <v>39589</v>
      </c>
      <c r="F22542">
        <v>1310</v>
      </c>
      <c r="G22542" s="32">
        <v>302</v>
      </c>
      <c r="H22542" s="32">
        <v>15</v>
      </c>
    </row>
    <row r="22543" spans="1:8" x14ac:dyDescent="0.55000000000000004">
      <c r="A22543" s="33">
        <v>44387</v>
      </c>
      <c r="B22543" s="1" t="s">
        <v>38</v>
      </c>
      <c r="C22543">
        <v>8456</v>
      </c>
      <c r="D22543">
        <v>174026</v>
      </c>
      <c r="E22543" s="32">
        <v>8190</v>
      </c>
      <c r="F22543">
        <v>132</v>
      </c>
      <c r="G22543" s="32">
        <v>134</v>
      </c>
      <c r="H22543" s="32">
        <v>6</v>
      </c>
    </row>
    <row r="22544" spans="1:8" x14ac:dyDescent="0.55000000000000004">
      <c r="A22544" s="33">
        <v>44387</v>
      </c>
      <c r="B22544" s="1" t="s">
        <v>39</v>
      </c>
      <c r="C22544">
        <v>2704</v>
      </c>
      <c r="D22544">
        <v>42500</v>
      </c>
      <c r="E22544" s="32">
        <v>2581</v>
      </c>
      <c r="F22544">
        <v>49</v>
      </c>
      <c r="G22544" s="32">
        <v>16</v>
      </c>
      <c r="H22544" s="32">
        <v>1</v>
      </c>
    </row>
    <row r="22545" spans="1:8" x14ac:dyDescent="0.55000000000000004">
      <c r="A22545" s="33">
        <v>44387</v>
      </c>
      <c r="B22545" s="1" t="s">
        <v>40</v>
      </c>
      <c r="C22545">
        <v>494</v>
      </c>
      <c r="D22545">
        <v>86098</v>
      </c>
      <c r="E22545" s="32">
        <v>461</v>
      </c>
      <c r="F22545">
        <v>2</v>
      </c>
      <c r="G22545" s="32">
        <v>24</v>
      </c>
      <c r="H22545" s="32">
        <v>0</v>
      </c>
    </row>
    <row r="22546" spans="1:8" x14ac:dyDescent="0.55000000000000004">
      <c r="A22546" s="33">
        <v>44387</v>
      </c>
      <c r="B22546" s="1" t="s">
        <v>41</v>
      </c>
      <c r="C22546">
        <v>561</v>
      </c>
      <c r="D22546">
        <v>32023</v>
      </c>
      <c r="E22546" s="32">
        <v>552</v>
      </c>
      <c r="F22546">
        <v>2</v>
      </c>
      <c r="G22546" s="32">
        <v>7</v>
      </c>
      <c r="H22546" s="32">
        <v>0</v>
      </c>
    </row>
    <row r="22547" spans="1:8" x14ac:dyDescent="0.55000000000000004">
      <c r="A22547" s="33">
        <v>44387</v>
      </c>
      <c r="B22547" s="1" t="s">
        <v>42</v>
      </c>
      <c r="C22547">
        <v>7613</v>
      </c>
      <c r="D22547">
        <v>168599</v>
      </c>
      <c r="E22547" s="32">
        <v>7455</v>
      </c>
      <c r="F22547">
        <v>126</v>
      </c>
      <c r="G22547" s="32">
        <v>22</v>
      </c>
      <c r="H22547" s="32">
        <v>1</v>
      </c>
    </row>
    <row r="22548" spans="1:8" x14ac:dyDescent="0.55000000000000004">
      <c r="A22548" s="33">
        <v>44387</v>
      </c>
      <c r="B22548" s="1" t="s">
        <v>43</v>
      </c>
      <c r="C22548">
        <v>11570</v>
      </c>
      <c r="D22548">
        <v>561085</v>
      </c>
      <c r="E22548" s="32">
        <v>11312</v>
      </c>
      <c r="F22548">
        <v>176</v>
      </c>
      <c r="G22548" s="32">
        <v>71</v>
      </c>
      <c r="H22548" s="32">
        <v>8</v>
      </c>
    </row>
    <row r="22549" spans="1:8" x14ac:dyDescent="0.55000000000000004">
      <c r="A22549" s="33">
        <v>44387</v>
      </c>
      <c r="B22549" s="1" t="s">
        <v>44</v>
      </c>
      <c r="C22549">
        <v>3173</v>
      </c>
      <c r="D22549">
        <v>124469</v>
      </c>
      <c r="E22549" s="32">
        <v>3055</v>
      </c>
      <c r="F22549">
        <v>80</v>
      </c>
      <c r="G22549" s="32">
        <v>38</v>
      </c>
      <c r="H22549" s="32">
        <v>1</v>
      </c>
    </row>
    <row r="22550" spans="1:8" x14ac:dyDescent="0.55000000000000004">
      <c r="A22550" s="33">
        <v>44387</v>
      </c>
      <c r="B22550" s="1" t="s">
        <v>45</v>
      </c>
      <c r="C22550">
        <v>1661</v>
      </c>
      <c r="D22550">
        <v>66517</v>
      </c>
      <c r="E22550" s="32">
        <v>1592</v>
      </c>
      <c r="F22550">
        <v>63</v>
      </c>
      <c r="G22550" s="32">
        <v>6</v>
      </c>
      <c r="H22550" s="32">
        <v>0</v>
      </c>
    </row>
    <row r="22551" spans="1:8" x14ac:dyDescent="0.55000000000000004">
      <c r="A22551" s="33">
        <v>44387</v>
      </c>
      <c r="B22551" s="1" t="s">
        <v>46</v>
      </c>
      <c r="C22551">
        <v>2114</v>
      </c>
      <c r="D22551">
        <v>88506</v>
      </c>
      <c r="E22551" s="32">
        <v>2068</v>
      </c>
      <c r="F22551">
        <v>31</v>
      </c>
      <c r="G22551" s="32">
        <v>20</v>
      </c>
      <c r="H22551" s="32">
        <v>1</v>
      </c>
    </row>
    <row r="22552" spans="1:8" x14ac:dyDescent="0.55000000000000004">
      <c r="A22552" s="33">
        <v>44387</v>
      </c>
      <c r="B22552" s="1" t="s">
        <v>47</v>
      </c>
      <c r="C22552">
        <v>2756</v>
      </c>
      <c r="D22552">
        <v>98714</v>
      </c>
      <c r="E22552" s="32">
        <v>2676</v>
      </c>
      <c r="F22552">
        <v>75</v>
      </c>
      <c r="G22552" s="32">
        <v>5</v>
      </c>
      <c r="H22552" s="32">
        <v>2</v>
      </c>
    </row>
    <row r="22553" spans="1:8" x14ac:dyDescent="0.55000000000000004">
      <c r="A22553" s="33">
        <v>44387</v>
      </c>
      <c r="B22553" s="1" t="s">
        <v>48</v>
      </c>
      <c r="C22553">
        <v>1889</v>
      </c>
      <c r="D22553">
        <v>11777</v>
      </c>
      <c r="E22553" s="32">
        <v>1794</v>
      </c>
      <c r="F22553">
        <v>27</v>
      </c>
      <c r="G22553" s="32">
        <v>68</v>
      </c>
      <c r="H22553" s="32">
        <v>4</v>
      </c>
    </row>
    <row r="22554" spans="1:8" x14ac:dyDescent="0.55000000000000004">
      <c r="A22554" s="33">
        <v>44387</v>
      </c>
      <c r="B22554" s="1" t="s">
        <v>49</v>
      </c>
      <c r="C22554">
        <v>35895</v>
      </c>
      <c r="D22554">
        <v>855170</v>
      </c>
      <c r="E22554" s="32">
        <v>34938</v>
      </c>
      <c r="F22554">
        <v>525</v>
      </c>
      <c r="G22554" s="32">
        <v>378</v>
      </c>
      <c r="H22554" s="32">
        <v>9</v>
      </c>
    </row>
    <row r="22555" spans="1:8" x14ac:dyDescent="0.55000000000000004">
      <c r="A22555" s="33">
        <v>44387</v>
      </c>
      <c r="B22555" s="1" t="s">
        <v>50</v>
      </c>
      <c r="C22555">
        <v>2570</v>
      </c>
      <c r="D22555">
        <v>58736</v>
      </c>
      <c r="E22555" s="32">
        <v>2563</v>
      </c>
      <c r="F22555">
        <v>24</v>
      </c>
      <c r="G22555" s="32">
        <v>19</v>
      </c>
      <c r="H22555" s="32">
        <v>0</v>
      </c>
    </row>
    <row r="22556" spans="1:8" x14ac:dyDescent="0.55000000000000004">
      <c r="A22556" s="33">
        <v>44387</v>
      </c>
      <c r="B22556" s="1" t="s">
        <v>51</v>
      </c>
      <c r="C22556">
        <v>3229</v>
      </c>
      <c r="D22556">
        <v>128564</v>
      </c>
      <c r="E22556" s="32">
        <v>3110</v>
      </c>
      <c r="F22556">
        <v>69</v>
      </c>
      <c r="G22556" s="32">
        <v>50</v>
      </c>
      <c r="H22556" s="32">
        <v>0</v>
      </c>
    </row>
    <row r="22557" spans="1:8" x14ac:dyDescent="0.55000000000000004">
      <c r="A22557" s="33">
        <v>44387</v>
      </c>
      <c r="B22557" s="1" t="s">
        <v>52</v>
      </c>
      <c r="C22557">
        <v>6495</v>
      </c>
      <c r="D22557">
        <v>82501</v>
      </c>
      <c r="E22557" s="32">
        <v>6349</v>
      </c>
      <c r="F22557">
        <v>119</v>
      </c>
      <c r="G22557" s="32">
        <v>27</v>
      </c>
      <c r="H22557" s="32">
        <v>1</v>
      </c>
    </row>
    <row r="22558" spans="1:8" x14ac:dyDescent="0.55000000000000004">
      <c r="A22558" s="33">
        <v>44387</v>
      </c>
      <c r="B22558" s="1" t="s">
        <v>53</v>
      </c>
      <c r="C22558">
        <v>3504</v>
      </c>
      <c r="D22558">
        <v>174245</v>
      </c>
      <c r="E22558" s="32">
        <v>3422</v>
      </c>
      <c r="F22558">
        <v>64</v>
      </c>
      <c r="G22558" s="32">
        <v>18</v>
      </c>
      <c r="H22558" s="32">
        <v>0</v>
      </c>
    </row>
    <row r="22559" spans="1:8" x14ac:dyDescent="0.55000000000000004">
      <c r="A22559" s="33">
        <v>44387</v>
      </c>
      <c r="B22559" s="1" t="s">
        <v>54</v>
      </c>
      <c r="C22559">
        <v>3107</v>
      </c>
      <c r="D22559">
        <v>44740</v>
      </c>
      <c r="E22559" s="32">
        <v>3048</v>
      </c>
      <c r="F22559">
        <v>27</v>
      </c>
      <c r="G22559" s="32">
        <v>19</v>
      </c>
      <c r="H22559" s="32">
        <v>0</v>
      </c>
    </row>
    <row r="22560" spans="1:8" x14ac:dyDescent="0.55000000000000004">
      <c r="A22560" s="33">
        <v>44387</v>
      </c>
      <c r="B22560" s="1" t="s">
        <v>55</v>
      </c>
      <c r="C22560">
        <v>3731</v>
      </c>
      <c r="D22560">
        <v>113578</v>
      </c>
      <c r="E22560" s="32">
        <v>3666</v>
      </c>
      <c r="F22560">
        <v>39</v>
      </c>
      <c r="G22560" s="32">
        <v>61</v>
      </c>
      <c r="H22560" s="32">
        <v>1</v>
      </c>
    </row>
    <row r="22561" spans="1:8" x14ac:dyDescent="0.55000000000000004">
      <c r="A22561" s="33">
        <v>44387</v>
      </c>
      <c r="B22561" s="1" t="s">
        <v>56</v>
      </c>
      <c r="C22561">
        <v>21319</v>
      </c>
      <c r="D22561">
        <v>258879</v>
      </c>
      <c r="E22561" s="32">
        <v>20451</v>
      </c>
      <c r="F22561">
        <v>206</v>
      </c>
      <c r="G22561" s="32">
        <v>668</v>
      </c>
      <c r="H22561" s="32">
        <v>43</v>
      </c>
    </row>
    <row r="22562" spans="1:8" x14ac:dyDescent="0.55000000000000004">
      <c r="A22562" s="33">
        <v>44388</v>
      </c>
      <c r="B22562" s="1" t="s">
        <v>7</v>
      </c>
      <c r="C22562">
        <v>41828</v>
      </c>
      <c r="D22562">
        <v>802986</v>
      </c>
      <c r="E22562" s="32">
        <v>39814</v>
      </c>
      <c r="F22562">
        <v>1412</v>
      </c>
      <c r="G22562" s="32">
        <v>575</v>
      </c>
      <c r="H22562" s="32">
        <v>11</v>
      </c>
    </row>
    <row r="22563" spans="1:8" x14ac:dyDescent="0.55000000000000004">
      <c r="A22563" s="33">
        <v>44388</v>
      </c>
      <c r="B22563" s="1" t="s">
        <v>11</v>
      </c>
      <c r="C22563">
        <v>2539</v>
      </c>
      <c r="D22563">
        <v>52521</v>
      </c>
      <c r="E22563" s="32">
        <v>2470</v>
      </c>
      <c r="F22563">
        <v>31</v>
      </c>
      <c r="G22563" s="32">
        <v>38</v>
      </c>
      <c r="H22563" s="32">
        <v>0</v>
      </c>
    </row>
    <row r="22564" spans="1:8" x14ac:dyDescent="0.55000000000000004">
      <c r="A22564" s="33">
        <v>44388</v>
      </c>
      <c r="B22564" s="1" t="s">
        <v>12</v>
      </c>
      <c r="C22564">
        <v>1788</v>
      </c>
      <c r="D22564">
        <v>89077</v>
      </c>
      <c r="E22564" s="32">
        <v>1645</v>
      </c>
      <c r="F22564">
        <v>47</v>
      </c>
      <c r="G22564" s="32">
        <v>96</v>
      </c>
      <c r="H22564" s="32">
        <v>1</v>
      </c>
    </row>
    <row r="22565" spans="1:8" x14ac:dyDescent="0.55000000000000004">
      <c r="A22565" s="33">
        <v>44388</v>
      </c>
      <c r="B22565" s="1" t="s">
        <v>13</v>
      </c>
      <c r="C22565">
        <v>9319</v>
      </c>
      <c r="D22565">
        <v>161279</v>
      </c>
      <c r="E22565" s="32">
        <v>9048</v>
      </c>
      <c r="F22565">
        <v>91</v>
      </c>
      <c r="G22565" s="32">
        <v>162</v>
      </c>
      <c r="H22565" s="32">
        <v>3</v>
      </c>
    </row>
    <row r="22566" spans="1:8" x14ac:dyDescent="0.55000000000000004">
      <c r="A22566" s="33">
        <v>44388</v>
      </c>
      <c r="B22566" s="1" t="s">
        <v>14</v>
      </c>
      <c r="C22566">
        <v>939</v>
      </c>
      <c r="D22566">
        <v>16159</v>
      </c>
      <c r="E22566" s="32">
        <v>875</v>
      </c>
      <c r="F22566">
        <v>20</v>
      </c>
      <c r="G22566" s="32">
        <v>44</v>
      </c>
      <c r="H22566" s="32">
        <v>2</v>
      </c>
    </row>
    <row r="22567" spans="1:8" x14ac:dyDescent="0.55000000000000004">
      <c r="A22567" s="33">
        <v>44388</v>
      </c>
      <c r="B22567" s="1" t="s">
        <v>15</v>
      </c>
      <c r="C22567">
        <v>2061</v>
      </c>
      <c r="D22567">
        <v>67445</v>
      </c>
      <c r="E22567" s="32">
        <v>1973</v>
      </c>
      <c r="F22567">
        <v>47</v>
      </c>
      <c r="G22567" s="32">
        <v>41</v>
      </c>
      <c r="H22567" s="32">
        <v>1</v>
      </c>
    </row>
    <row r="22568" spans="1:8" x14ac:dyDescent="0.55000000000000004">
      <c r="A22568" s="33">
        <v>44388</v>
      </c>
      <c r="B22568" s="1" t="s">
        <v>16</v>
      </c>
      <c r="C22568">
        <v>5090</v>
      </c>
      <c r="D22568">
        <v>290672</v>
      </c>
      <c r="E22568" s="32">
        <v>4747</v>
      </c>
      <c r="F22568">
        <v>161</v>
      </c>
      <c r="G22568" s="32">
        <v>182</v>
      </c>
      <c r="H22568" s="32">
        <v>4</v>
      </c>
    </row>
    <row r="22569" spans="1:8" x14ac:dyDescent="0.55000000000000004">
      <c r="A22569" s="33">
        <v>44388</v>
      </c>
      <c r="B22569" s="1" t="s">
        <v>17</v>
      </c>
      <c r="C22569">
        <v>10837</v>
      </c>
      <c r="D22569">
        <v>33871</v>
      </c>
      <c r="E22569" s="32">
        <v>10417</v>
      </c>
      <c r="F22569">
        <v>166</v>
      </c>
      <c r="G22569" s="32">
        <v>254</v>
      </c>
      <c r="H22569" s="32">
        <v>5</v>
      </c>
    </row>
    <row r="22570" spans="1:8" x14ac:dyDescent="0.55000000000000004">
      <c r="A22570" s="33">
        <v>44388</v>
      </c>
      <c r="B22570" s="1" t="s">
        <v>18</v>
      </c>
      <c r="C22570">
        <v>7242</v>
      </c>
      <c r="D22570">
        <v>312726</v>
      </c>
      <c r="E22570" s="32">
        <v>6977</v>
      </c>
      <c r="F22570">
        <v>82</v>
      </c>
      <c r="G22570" s="32">
        <v>183</v>
      </c>
      <c r="H22570" s="32">
        <v>10</v>
      </c>
    </row>
    <row r="22571" spans="1:8" x14ac:dyDescent="0.55000000000000004">
      <c r="A22571" s="33">
        <v>44388</v>
      </c>
      <c r="B22571" s="1" t="s">
        <v>19</v>
      </c>
      <c r="C22571">
        <v>8088</v>
      </c>
      <c r="D22571">
        <v>199003</v>
      </c>
      <c r="E22571" s="32">
        <v>7887</v>
      </c>
      <c r="F22571">
        <v>154</v>
      </c>
      <c r="G22571" s="32">
        <v>47</v>
      </c>
      <c r="H22571" s="32">
        <v>3</v>
      </c>
    </row>
    <row r="22572" spans="1:8" x14ac:dyDescent="0.55000000000000004">
      <c r="A22572" s="33">
        <v>44388</v>
      </c>
      <c r="B22572" s="1" t="s">
        <v>20</v>
      </c>
      <c r="C22572">
        <v>47928</v>
      </c>
      <c r="D22572">
        <v>999757</v>
      </c>
      <c r="E22572" s="32">
        <v>45622</v>
      </c>
      <c r="F22572">
        <v>837</v>
      </c>
      <c r="G22572" s="32">
        <v>1469</v>
      </c>
      <c r="H22572" s="32">
        <v>23</v>
      </c>
    </row>
    <row r="22573" spans="1:8" x14ac:dyDescent="0.55000000000000004">
      <c r="A22573" s="33">
        <v>44388</v>
      </c>
      <c r="B22573" s="1" t="s">
        <v>21</v>
      </c>
      <c r="C22573">
        <v>42044</v>
      </c>
      <c r="D22573">
        <v>718903</v>
      </c>
      <c r="E22573" s="32">
        <v>39910</v>
      </c>
      <c r="F22573">
        <v>717</v>
      </c>
      <c r="G22573" s="32">
        <v>1417</v>
      </c>
      <c r="H22573" s="32">
        <v>16</v>
      </c>
    </row>
    <row r="22574" spans="1:8" x14ac:dyDescent="0.55000000000000004">
      <c r="A22574" s="33">
        <v>44388</v>
      </c>
      <c r="B22574" s="1" t="s">
        <v>22</v>
      </c>
      <c r="C22574">
        <v>181638</v>
      </c>
      <c r="D22574">
        <v>2606875</v>
      </c>
      <c r="E22574" s="32">
        <v>173136</v>
      </c>
      <c r="F22574">
        <v>2256</v>
      </c>
      <c r="G22574" s="32">
        <v>6246</v>
      </c>
      <c r="H22574" s="32">
        <v>61</v>
      </c>
    </row>
    <row r="22575" spans="1:8" x14ac:dyDescent="0.55000000000000004">
      <c r="A22575" s="33">
        <v>44388</v>
      </c>
      <c r="B22575" s="1" t="s">
        <v>23</v>
      </c>
      <c r="C22575">
        <v>70316</v>
      </c>
      <c r="D22575">
        <v>1072099</v>
      </c>
      <c r="E22575" s="32">
        <v>67060</v>
      </c>
      <c r="F22575">
        <v>964</v>
      </c>
      <c r="G22575" s="32">
        <v>2292</v>
      </c>
      <c r="H22575" s="32">
        <v>39</v>
      </c>
    </row>
    <row r="22576" spans="1:8" x14ac:dyDescent="0.55000000000000004">
      <c r="A22576" s="33">
        <v>44388</v>
      </c>
      <c r="B22576" s="1" t="s">
        <v>24</v>
      </c>
      <c r="C22576">
        <v>3489</v>
      </c>
      <c r="D22576">
        <v>177804</v>
      </c>
      <c r="E22576" s="32">
        <v>3337</v>
      </c>
      <c r="F22576">
        <v>53</v>
      </c>
      <c r="G22576" s="32">
        <v>99</v>
      </c>
      <c r="H22576" s="32">
        <v>0</v>
      </c>
    </row>
    <row r="22577" spans="1:8" x14ac:dyDescent="0.55000000000000004">
      <c r="A22577" s="33">
        <v>44388</v>
      </c>
      <c r="B22577" s="1" t="s">
        <v>25</v>
      </c>
      <c r="C22577">
        <v>2058</v>
      </c>
      <c r="D22577">
        <v>76215</v>
      </c>
      <c r="E22577" s="32">
        <v>1998</v>
      </c>
      <c r="F22577">
        <v>38</v>
      </c>
      <c r="G22577" s="32">
        <v>22</v>
      </c>
      <c r="H22577" s="32">
        <v>2</v>
      </c>
    </row>
    <row r="22578" spans="1:8" x14ac:dyDescent="0.55000000000000004">
      <c r="A22578" s="33">
        <v>44388</v>
      </c>
      <c r="B22578" s="1" t="s">
        <v>26</v>
      </c>
      <c r="C22578">
        <v>4034</v>
      </c>
      <c r="D22578">
        <v>126604</v>
      </c>
      <c r="E22578" s="32">
        <v>3820</v>
      </c>
      <c r="F22578">
        <v>115</v>
      </c>
      <c r="G22578" s="32">
        <v>96</v>
      </c>
      <c r="H22578" s="32">
        <v>1</v>
      </c>
    </row>
    <row r="22579" spans="1:8" x14ac:dyDescent="0.55000000000000004">
      <c r="A22579" s="33">
        <v>44388</v>
      </c>
      <c r="B22579" s="1" t="s">
        <v>27</v>
      </c>
      <c r="C22579">
        <v>1389</v>
      </c>
      <c r="D22579">
        <v>72341</v>
      </c>
      <c r="E22579" s="32">
        <v>1248</v>
      </c>
      <c r="F22579">
        <v>35</v>
      </c>
      <c r="G22579" s="32">
        <v>106</v>
      </c>
      <c r="H22579" s="32">
        <v>1</v>
      </c>
    </row>
    <row r="22580" spans="1:8" x14ac:dyDescent="0.55000000000000004">
      <c r="A22580" s="33">
        <v>44388</v>
      </c>
      <c r="B22580" s="1" t="s">
        <v>28</v>
      </c>
      <c r="C22580">
        <v>2144</v>
      </c>
      <c r="D22580">
        <v>62325</v>
      </c>
      <c r="E22580" s="32">
        <v>2072</v>
      </c>
      <c r="F22580">
        <v>21</v>
      </c>
      <c r="G22580" s="32">
        <v>51</v>
      </c>
      <c r="H22580" s="32">
        <v>0</v>
      </c>
    </row>
    <row r="22581" spans="1:8" x14ac:dyDescent="0.55000000000000004">
      <c r="A22581" s="33">
        <v>44388</v>
      </c>
      <c r="B22581" s="1" t="s">
        <v>29</v>
      </c>
      <c r="C22581">
        <v>5060</v>
      </c>
      <c r="D22581">
        <v>212206</v>
      </c>
      <c r="E22581" s="32">
        <v>5005</v>
      </c>
      <c r="F22581">
        <v>93</v>
      </c>
      <c r="G22581" s="32">
        <v>39</v>
      </c>
      <c r="H22581" s="32">
        <v>0</v>
      </c>
    </row>
    <row r="22582" spans="1:8" x14ac:dyDescent="0.55000000000000004">
      <c r="A22582" s="33">
        <v>44388</v>
      </c>
      <c r="B22582" s="1" t="s">
        <v>30</v>
      </c>
      <c r="C22582">
        <v>9494</v>
      </c>
      <c r="D22582">
        <v>278331</v>
      </c>
      <c r="E22582" s="32">
        <v>9252</v>
      </c>
      <c r="F22582">
        <v>187</v>
      </c>
      <c r="G22582" s="32">
        <v>55</v>
      </c>
      <c r="H22582" s="32">
        <v>5</v>
      </c>
    </row>
    <row r="22583" spans="1:8" x14ac:dyDescent="0.55000000000000004">
      <c r="A22583" s="33">
        <v>44388</v>
      </c>
      <c r="B22583" s="1" t="s">
        <v>31</v>
      </c>
      <c r="C22583">
        <v>9595</v>
      </c>
      <c r="D22583">
        <v>418670</v>
      </c>
      <c r="E22583" s="32">
        <v>9106</v>
      </c>
      <c r="F22583">
        <v>152</v>
      </c>
      <c r="G22583" s="32">
        <v>337</v>
      </c>
      <c r="H22583" s="32">
        <v>5</v>
      </c>
    </row>
    <row r="22584" spans="1:8" x14ac:dyDescent="0.55000000000000004">
      <c r="A22584" s="33">
        <v>44388</v>
      </c>
      <c r="B22584" s="1" t="s">
        <v>32</v>
      </c>
      <c r="C22584">
        <v>51559</v>
      </c>
      <c r="D22584">
        <v>854147</v>
      </c>
      <c r="E22584" s="32">
        <v>49955</v>
      </c>
      <c r="F22584">
        <v>982</v>
      </c>
      <c r="G22584" s="32">
        <v>622</v>
      </c>
      <c r="H22584" s="32">
        <v>15</v>
      </c>
    </row>
    <row r="22585" spans="1:8" x14ac:dyDescent="0.55000000000000004">
      <c r="A22585" s="33">
        <v>44388</v>
      </c>
      <c r="B22585" s="1" t="s">
        <v>33</v>
      </c>
      <c r="C22585">
        <v>5345</v>
      </c>
      <c r="D22585">
        <v>148938</v>
      </c>
      <c r="E22585" s="32">
        <v>5273</v>
      </c>
      <c r="F22585">
        <v>113</v>
      </c>
      <c r="G22585" s="32">
        <v>98</v>
      </c>
      <c r="H22585" s="32">
        <v>3</v>
      </c>
    </row>
    <row r="22586" spans="1:8" x14ac:dyDescent="0.55000000000000004">
      <c r="A22586" s="33">
        <v>44388</v>
      </c>
      <c r="B22586" s="1" t="s">
        <v>34</v>
      </c>
      <c r="C22586">
        <v>5626</v>
      </c>
      <c r="D22586">
        <v>158013</v>
      </c>
      <c r="E22586" s="32">
        <v>5457</v>
      </c>
      <c r="F22586">
        <v>90</v>
      </c>
      <c r="G22586" s="32">
        <v>79</v>
      </c>
      <c r="H22586" s="32">
        <v>2</v>
      </c>
    </row>
    <row r="22587" spans="1:8" x14ac:dyDescent="0.55000000000000004">
      <c r="A22587" s="33">
        <v>44388</v>
      </c>
      <c r="B22587" s="1" t="s">
        <v>35</v>
      </c>
      <c r="C22587">
        <v>16813</v>
      </c>
      <c r="D22587">
        <v>292101</v>
      </c>
      <c r="E22587" s="32">
        <v>16366</v>
      </c>
      <c r="F22587">
        <v>247</v>
      </c>
      <c r="G22587" s="32">
        <v>173</v>
      </c>
      <c r="H22587" s="32">
        <v>4</v>
      </c>
    </row>
    <row r="22588" spans="1:8" x14ac:dyDescent="0.55000000000000004">
      <c r="A22588" s="33">
        <v>44388</v>
      </c>
      <c r="B22588" s="1" t="s">
        <v>36</v>
      </c>
      <c r="C22588">
        <v>104849</v>
      </c>
      <c r="D22588">
        <v>2254781</v>
      </c>
      <c r="E22588" s="32">
        <v>99814</v>
      </c>
      <c r="F22588">
        <v>2693</v>
      </c>
      <c r="G22588" s="32">
        <v>1536</v>
      </c>
      <c r="H22588" s="32">
        <v>121</v>
      </c>
    </row>
    <row r="22589" spans="1:8" x14ac:dyDescent="0.55000000000000004">
      <c r="A22589" s="33">
        <v>44388</v>
      </c>
      <c r="B22589" s="1" t="s">
        <v>37</v>
      </c>
      <c r="C22589">
        <v>41245</v>
      </c>
      <c r="D22589">
        <v>522957</v>
      </c>
      <c r="E22589" s="32">
        <v>39620</v>
      </c>
      <c r="F22589">
        <v>1310</v>
      </c>
      <c r="G22589" s="32">
        <v>315</v>
      </c>
      <c r="H22589" s="32">
        <v>15</v>
      </c>
    </row>
    <row r="22590" spans="1:8" x14ac:dyDescent="0.55000000000000004">
      <c r="A22590" s="33">
        <v>44388</v>
      </c>
      <c r="B22590" s="1" t="s">
        <v>38</v>
      </c>
      <c r="C22590">
        <v>8465</v>
      </c>
      <c r="D22590">
        <v>174026</v>
      </c>
      <c r="E22590" s="32">
        <v>8201</v>
      </c>
      <c r="F22590">
        <v>132</v>
      </c>
      <c r="G22590" s="32">
        <v>132</v>
      </c>
      <c r="H22590" s="32">
        <v>6</v>
      </c>
    </row>
    <row r="22591" spans="1:8" x14ac:dyDescent="0.55000000000000004">
      <c r="A22591" s="33">
        <v>44388</v>
      </c>
      <c r="B22591" s="1" t="s">
        <v>39</v>
      </c>
      <c r="C22591">
        <v>2710</v>
      </c>
      <c r="D22591">
        <v>42534</v>
      </c>
      <c r="E22591" s="32">
        <v>2586</v>
      </c>
      <c r="F22591">
        <v>49</v>
      </c>
      <c r="G22591" s="32">
        <v>17</v>
      </c>
      <c r="H22591" s="32">
        <v>1</v>
      </c>
    </row>
    <row r="22592" spans="1:8" x14ac:dyDescent="0.55000000000000004">
      <c r="A22592" s="33">
        <v>44388</v>
      </c>
      <c r="B22592" s="1" t="s">
        <v>40</v>
      </c>
      <c r="C22592">
        <v>495</v>
      </c>
      <c r="D22592">
        <v>86135</v>
      </c>
      <c r="E22592" s="32">
        <v>464</v>
      </c>
      <c r="F22592">
        <v>2</v>
      </c>
      <c r="G22592" s="32">
        <v>21</v>
      </c>
      <c r="H22592" s="32">
        <v>0</v>
      </c>
    </row>
    <row r="22593" spans="1:8" x14ac:dyDescent="0.55000000000000004">
      <c r="A22593" s="33">
        <v>44388</v>
      </c>
      <c r="B22593" s="1" t="s">
        <v>41</v>
      </c>
      <c r="C22593">
        <v>561</v>
      </c>
      <c r="D22593">
        <v>32023</v>
      </c>
      <c r="E22593" s="32">
        <v>551</v>
      </c>
      <c r="F22593">
        <v>2</v>
      </c>
      <c r="G22593" s="32">
        <v>8</v>
      </c>
      <c r="H22593" s="32">
        <v>0</v>
      </c>
    </row>
    <row r="22594" spans="1:8" x14ac:dyDescent="0.55000000000000004">
      <c r="A22594" s="33">
        <v>44388</v>
      </c>
      <c r="B22594" s="1" t="s">
        <v>42</v>
      </c>
      <c r="C22594">
        <v>7616</v>
      </c>
      <c r="D22594">
        <v>168599</v>
      </c>
      <c r="E22594" s="32">
        <v>7455</v>
      </c>
      <c r="F22594">
        <v>126</v>
      </c>
      <c r="G22594" s="32">
        <v>22</v>
      </c>
      <c r="H22594" s="32">
        <v>1</v>
      </c>
    </row>
    <row r="22595" spans="1:8" x14ac:dyDescent="0.55000000000000004">
      <c r="A22595" s="33">
        <v>44388</v>
      </c>
      <c r="B22595" s="1" t="s">
        <v>43</v>
      </c>
      <c r="C22595">
        <v>11575</v>
      </c>
      <c r="D22595">
        <v>565038</v>
      </c>
      <c r="E22595" s="32">
        <v>11316</v>
      </c>
      <c r="F22595">
        <v>176</v>
      </c>
      <c r="G22595" s="32">
        <v>72</v>
      </c>
      <c r="H22595" s="32">
        <v>8</v>
      </c>
    </row>
    <row r="22596" spans="1:8" x14ac:dyDescent="0.55000000000000004">
      <c r="A22596" s="33">
        <v>44388</v>
      </c>
      <c r="B22596" s="1" t="s">
        <v>44</v>
      </c>
      <c r="C22596">
        <v>3175</v>
      </c>
      <c r="D22596">
        <v>124469</v>
      </c>
      <c r="E22596" s="32">
        <v>3057</v>
      </c>
      <c r="F22596">
        <v>80</v>
      </c>
      <c r="G22596" s="32">
        <v>38</v>
      </c>
      <c r="H22596" s="32">
        <v>1</v>
      </c>
    </row>
    <row r="22597" spans="1:8" x14ac:dyDescent="0.55000000000000004">
      <c r="A22597" s="33">
        <v>44388</v>
      </c>
      <c r="B22597" s="1" t="s">
        <v>45</v>
      </c>
      <c r="C22597">
        <v>1666</v>
      </c>
      <c r="D22597">
        <v>66573</v>
      </c>
      <c r="E22597" s="32">
        <v>1592</v>
      </c>
      <c r="F22597">
        <v>63</v>
      </c>
      <c r="G22597" s="32">
        <v>11</v>
      </c>
      <c r="H22597" s="32">
        <v>0</v>
      </c>
    </row>
    <row r="22598" spans="1:8" x14ac:dyDescent="0.55000000000000004">
      <c r="A22598" s="33">
        <v>44388</v>
      </c>
      <c r="B22598" s="1" t="s">
        <v>46</v>
      </c>
      <c r="C22598">
        <v>2118</v>
      </c>
      <c r="D22598">
        <v>88645</v>
      </c>
      <c r="E22598" s="32">
        <v>2069</v>
      </c>
      <c r="F22598">
        <v>31</v>
      </c>
      <c r="G22598" s="32">
        <v>23</v>
      </c>
      <c r="H22598" s="32">
        <v>1</v>
      </c>
    </row>
    <row r="22599" spans="1:8" x14ac:dyDescent="0.55000000000000004">
      <c r="A22599" s="33">
        <v>44388</v>
      </c>
      <c r="B22599" s="1" t="s">
        <v>47</v>
      </c>
      <c r="C22599">
        <v>2758</v>
      </c>
      <c r="D22599">
        <v>98760</v>
      </c>
      <c r="E22599" s="32">
        <v>2677</v>
      </c>
      <c r="F22599">
        <v>75</v>
      </c>
      <c r="G22599" s="32">
        <v>6</v>
      </c>
      <c r="H22599" s="32">
        <v>2</v>
      </c>
    </row>
    <row r="22600" spans="1:8" x14ac:dyDescent="0.55000000000000004">
      <c r="A22600" s="33">
        <v>44388</v>
      </c>
      <c r="B22600" s="1" t="s">
        <v>48</v>
      </c>
      <c r="C22600">
        <v>1896</v>
      </c>
      <c r="D22600">
        <v>11842</v>
      </c>
      <c r="E22600" s="32">
        <v>1799</v>
      </c>
      <c r="F22600">
        <v>27</v>
      </c>
      <c r="G22600" s="32">
        <v>70</v>
      </c>
      <c r="H22600" s="32">
        <v>4</v>
      </c>
    </row>
    <row r="22601" spans="1:8" x14ac:dyDescent="0.55000000000000004">
      <c r="A22601" s="33">
        <v>44388</v>
      </c>
      <c r="B22601" s="1" t="s">
        <v>49</v>
      </c>
      <c r="C22601">
        <v>35930</v>
      </c>
      <c r="D22601">
        <v>856843</v>
      </c>
      <c r="E22601" s="32">
        <v>34958</v>
      </c>
      <c r="F22601">
        <v>525</v>
      </c>
      <c r="G22601" s="32">
        <v>412</v>
      </c>
      <c r="H22601" s="32">
        <v>9</v>
      </c>
    </row>
    <row r="22602" spans="1:8" x14ac:dyDescent="0.55000000000000004">
      <c r="A22602" s="33">
        <v>44388</v>
      </c>
      <c r="B22602" s="1" t="s">
        <v>50</v>
      </c>
      <c r="C22602">
        <v>2570</v>
      </c>
      <c r="D22602">
        <v>58837</v>
      </c>
      <c r="E22602" s="32">
        <v>2564</v>
      </c>
      <c r="F22602">
        <v>24</v>
      </c>
      <c r="G22602" s="32">
        <v>18</v>
      </c>
      <c r="H22602" s="32">
        <v>0</v>
      </c>
    </row>
    <row r="22603" spans="1:8" x14ac:dyDescent="0.55000000000000004">
      <c r="A22603" s="33">
        <v>44388</v>
      </c>
      <c r="B22603" s="1" t="s">
        <v>51</v>
      </c>
      <c r="C22603">
        <v>3229</v>
      </c>
      <c r="D22603">
        <v>128664</v>
      </c>
      <c r="E22603" s="32">
        <v>3120</v>
      </c>
      <c r="F22603">
        <v>69</v>
      </c>
      <c r="G22603" s="32">
        <v>40</v>
      </c>
      <c r="H22603" s="32">
        <v>0</v>
      </c>
    </row>
    <row r="22604" spans="1:8" x14ac:dyDescent="0.55000000000000004">
      <c r="A22604" s="33">
        <v>44388</v>
      </c>
      <c r="B22604" s="1" t="s">
        <v>52</v>
      </c>
      <c r="C22604">
        <v>6495</v>
      </c>
      <c r="D22604">
        <v>82514</v>
      </c>
      <c r="E22604" s="32">
        <v>6349</v>
      </c>
      <c r="F22604">
        <v>119</v>
      </c>
      <c r="G22604" s="32">
        <v>27</v>
      </c>
      <c r="H22604" s="32">
        <v>1</v>
      </c>
    </row>
    <row r="22605" spans="1:8" x14ac:dyDescent="0.55000000000000004">
      <c r="A22605" s="33">
        <v>44388</v>
      </c>
      <c r="B22605" s="1" t="s">
        <v>53</v>
      </c>
      <c r="C22605">
        <v>3504</v>
      </c>
      <c r="D22605">
        <v>174263</v>
      </c>
      <c r="E22605" s="32">
        <v>3422</v>
      </c>
      <c r="F22605">
        <v>64</v>
      </c>
      <c r="G22605" s="32">
        <v>18</v>
      </c>
      <c r="H22605" s="32">
        <v>0</v>
      </c>
    </row>
    <row r="22606" spans="1:8" x14ac:dyDescent="0.55000000000000004">
      <c r="A22606" s="33">
        <v>44388</v>
      </c>
      <c r="B22606" s="1" t="s">
        <v>54</v>
      </c>
      <c r="C22606">
        <v>3107</v>
      </c>
      <c r="D22606">
        <v>44740</v>
      </c>
      <c r="E22606" s="32">
        <v>3048</v>
      </c>
      <c r="F22606">
        <v>27</v>
      </c>
      <c r="G22606" s="32">
        <v>19</v>
      </c>
      <c r="H22606" s="32">
        <v>0</v>
      </c>
    </row>
    <row r="22607" spans="1:8" x14ac:dyDescent="0.55000000000000004">
      <c r="A22607" s="33">
        <v>44388</v>
      </c>
      <c r="B22607" s="1" t="s">
        <v>55</v>
      </c>
      <c r="C22607">
        <v>3736</v>
      </c>
      <c r="D22607">
        <v>113742</v>
      </c>
      <c r="E22607" s="32">
        <v>3677</v>
      </c>
      <c r="F22607">
        <v>39</v>
      </c>
      <c r="G22607" s="32">
        <v>54</v>
      </c>
      <c r="H22607" s="32">
        <v>1</v>
      </c>
    </row>
    <row r="22608" spans="1:8" x14ac:dyDescent="0.55000000000000004">
      <c r="A22608" s="33">
        <v>44388</v>
      </c>
      <c r="B22608" s="1" t="s">
        <v>56</v>
      </c>
      <c r="C22608">
        <v>21349</v>
      </c>
      <c r="D22608">
        <v>259185</v>
      </c>
      <c r="E22608" s="32">
        <v>20499</v>
      </c>
      <c r="F22608">
        <v>206</v>
      </c>
      <c r="G22608" s="32">
        <v>650</v>
      </c>
      <c r="H22608" s="32">
        <v>44</v>
      </c>
    </row>
    <row r="22609" spans="1:8" x14ac:dyDescent="0.55000000000000004">
      <c r="A22609" s="33">
        <v>44389</v>
      </c>
      <c r="B22609" s="1" t="s">
        <v>7</v>
      </c>
      <c r="C22609">
        <v>41875</v>
      </c>
      <c r="D22609">
        <v>804050</v>
      </c>
      <c r="E22609" s="32">
        <v>39843</v>
      </c>
      <c r="F22609">
        <v>1412</v>
      </c>
      <c r="G22609" s="32">
        <v>602</v>
      </c>
      <c r="H22609" s="32">
        <v>11</v>
      </c>
    </row>
    <row r="22610" spans="1:8" x14ac:dyDescent="0.55000000000000004">
      <c r="A22610" s="33">
        <v>44389</v>
      </c>
      <c r="B22610" s="1" t="s">
        <v>11</v>
      </c>
      <c r="C22610">
        <v>2541</v>
      </c>
      <c r="D22610">
        <v>52766</v>
      </c>
      <c r="E22610" s="32">
        <v>2485</v>
      </c>
      <c r="F22610">
        <v>31</v>
      </c>
      <c r="G22610" s="32">
        <v>25</v>
      </c>
      <c r="H22610" s="32">
        <v>0</v>
      </c>
    </row>
    <row r="22611" spans="1:8" x14ac:dyDescent="0.55000000000000004">
      <c r="A22611" s="33">
        <v>44389</v>
      </c>
      <c r="B22611" s="1" t="s">
        <v>12</v>
      </c>
      <c r="C22611">
        <v>1800</v>
      </c>
      <c r="D22611">
        <v>89320</v>
      </c>
      <c r="E22611" s="32">
        <v>1649</v>
      </c>
      <c r="F22611">
        <v>47</v>
      </c>
      <c r="G22611" s="32">
        <v>104</v>
      </c>
      <c r="H22611" s="32">
        <v>1</v>
      </c>
    </row>
    <row r="22612" spans="1:8" x14ac:dyDescent="0.55000000000000004">
      <c r="A22612" s="33">
        <v>44389</v>
      </c>
      <c r="B22612" s="1" t="s">
        <v>13</v>
      </c>
      <c r="C22612">
        <v>9332</v>
      </c>
      <c r="D22612">
        <v>162859</v>
      </c>
      <c r="E22612" s="32">
        <v>9062</v>
      </c>
      <c r="F22612">
        <v>91</v>
      </c>
      <c r="G22612" s="32">
        <v>170</v>
      </c>
      <c r="H22612" s="32">
        <v>3</v>
      </c>
    </row>
    <row r="22613" spans="1:8" x14ac:dyDescent="0.55000000000000004">
      <c r="A22613" s="33">
        <v>44389</v>
      </c>
      <c r="B22613" s="1" t="s">
        <v>14</v>
      </c>
      <c r="C22613">
        <v>941</v>
      </c>
      <c r="D22613">
        <v>16364</v>
      </c>
      <c r="E22613" s="32">
        <v>881</v>
      </c>
      <c r="F22613">
        <v>20</v>
      </c>
      <c r="G22613" s="32">
        <v>40</v>
      </c>
      <c r="H22613" s="32">
        <v>2</v>
      </c>
    </row>
    <row r="22614" spans="1:8" x14ac:dyDescent="0.55000000000000004">
      <c r="A22614" s="33">
        <v>44389</v>
      </c>
      <c r="B22614" s="1" t="s">
        <v>15</v>
      </c>
      <c r="C22614">
        <v>2067</v>
      </c>
      <c r="D22614">
        <v>68161</v>
      </c>
      <c r="E22614" s="32">
        <v>1975</v>
      </c>
      <c r="F22614">
        <v>47</v>
      </c>
      <c r="G22614" s="32">
        <v>45</v>
      </c>
      <c r="H22614" s="32">
        <v>1</v>
      </c>
    </row>
    <row r="22615" spans="1:8" x14ac:dyDescent="0.55000000000000004">
      <c r="A22615" s="33">
        <v>44389</v>
      </c>
      <c r="B22615" s="1" t="s">
        <v>16</v>
      </c>
      <c r="C22615">
        <v>5099</v>
      </c>
      <c r="D22615">
        <v>291810</v>
      </c>
      <c r="E22615" s="32">
        <v>4756</v>
      </c>
      <c r="F22615">
        <v>161</v>
      </c>
      <c r="G22615" s="32">
        <v>182</v>
      </c>
      <c r="H22615" s="32">
        <v>4</v>
      </c>
    </row>
    <row r="22616" spans="1:8" x14ac:dyDescent="0.55000000000000004">
      <c r="A22616" s="33">
        <v>44389</v>
      </c>
      <c r="B22616" s="1" t="s">
        <v>17</v>
      </c>
      <c r="C22616">
        <v>10857</v>
      </c>
      <c r="D22616">
        <v>33967</v>
      </c>
      <c r="E22616" s="32">
        <v>10435</v>
      </c>
      <c r="F22616">
        <v>166</v>
      </c>
      <c r="G22616" s="32">
        <v>256</v>
      </c>
      <c r="H22616" s="32">
        <v>5</v>
      </c>
    </row>
    <row r="22617" spans="1:8" x14ac:dyDescent="0.55000000000000004">
      <c r="A22617" s="33">
        <v>44389</v>
      </c>
      <c r="B22617" s="1" t="s">
        <v>18</v>
      </c>
      <c r="C22617">
        <v>7252</v>
      </c>
      <c r="D22617">
        <v>313112</v>
      </c>
      <c r="E22617" s="32">
        <v>7004</v>
      </c>
      <c r="F22617">
        <v>82</v>
      </c>
      <c r="G22617" s="32">
        <v>166</v>
      </c>
      <c r="H22617" s="32">
        <v>10</v>
      </c>
    </row>
    <row r="22618" spans="1:8" x14ac:dyDescent="0.55000000000000004">
      <c r="A22618" s="33">
        <v>44389</v>
      </c>
      <c r="B22618" s="1" t="s">
        <v>19</v>
      </c>
      <c r="C22618">
        <v>8091</v>
      </c>
      <c r="D22618">
        <v>200546</v>
      </c>
      <c r="E22618" s="32">
        <v>7887</v>
      </c>
      <c r="F22618">
        <v>154</v>
      </c>
      <c r="G22618" s="32">
        <v>50</v>
      </c>
      <c r="H22618" s="32">
        <v>3</v>
      </c>
    </row>
    <row r="22619" spans="1:8" x14ac:dyDescent="0.55000000000000004">
      <c r="A22619" s="33">
        <v>44389</v>
      </c>
      <c r="B22619" s="1" t="s">
        <v>20</v>
      </c>
      <c r="C22619">
        <v>48038</v>
      </c>
      <c r="D22619">
        <v>1003559</v>
      </c>
      <c r="E22619" s="32">
        <v>45762</v>
      </c>
      <c r="F22619">
        <v>838</v>
      </c>
      <c r="G22619" s="32">
        <v>1438</v>
      </c>
      <c r="H22619" s="32">
        <v>23</v>
      </c>
    </row>
    <row r="22620" spans="1:8" x14ac:dyDescent="0.55000000000000004">
      <c r="A22620" s="33">
        <v>44389</v>
      </c>
      <c r="B22620" s="1" t="s">
        <v>21</v>
      </c>
      <c r="C22620">
        <v>42158</v>
      </c>
      <c r="D22620">
        <v>723222</v>
      </c>
      <c r="E22620" s="32">
        <v>40060</v>
      </c>
      <c r="F22620">
        <v>718</v>
      </c>
      <c r="G22620" s="32">
        <v>1380</v>
      </c>
      <c r="H22620" s="32">
        <v>16</v>
      </c>
    </row>
    <row r="22621" spans="1:8" x14ac:dyDescent="0.55000000000000004">
      <c r="A22621" s="33">
        <v>44389</v>
      </c>
      <c r="B22621" s="1" t="s">
        <v>22</v>
      </c>
      <c r="C22621">
        <v>182140</v>
      </c>
      <c r="D22621">
        <v>2619142</v>
      </c>
      <c r="E22621" s="32">
        <v>173720</v>
      </c>
      <c r="F22621">
        <v>2256</v>
      </c>
      <c r="G22621" s="32">
        <v>6164</v>
      </c>
      <c r="H22621" s="32">
        <v>55</v>
      </c>
    </row>
    <row r="22622" spans="1:8" x14ac:dyDescent="0.55000000000000004">
      <c r="A22622" s="33">
        <v>44389</v>
      </c>
      <c r="B22622" s="1" t="s">
        <v>23</v>
      </c>
      <c r="C22622">
        <v>70596</v>
      </c>
      <c r="D22622">
        <v>1080711</v>
      </c>
      <c r="E22622" s="32">
        <v>67214</v>
      </c>
      <c r="F22622">
        <v>964</v>
      </c>
      <c r="G22622" s="32">
        <v>2418</v>
      </c>
      <c r="H22622" s="32">
        <v>38</v>
      </c>
    </row>
    <row r="22623" spans="1:8" x14ac:dyDescent="0.55000000000000004">
      <c r="A22623" s="33">
        <v>44389</v>
      </c>
      <c r="B22623" s="1" t="s">
        <v>24</v>
      </c>
      <c r="C22623">
        <v>3491</v>
      </c>
      <c r="D22623">
        <v>178552</v>
      </c>
      <c r="E22623" s="32">
        <v>3354</v>
      </c>
      <c r="F22623">
        <v>54</v>
      </c>
      <c r="G22623" s="32">
        <v>83</v>
      </c>
      <c r="H22623" s="32">
        <v>0</v>
      </c>
    </row>
    <row r="22624" spans="1:8" x14ac:dyDescent="0.55000000000000004">
      <c r="A22624" s="33">
        <v>44389</v>
      </c>
      <c r="B22624" s="1" t="s">
        <v>25</v>
      </c>
      <c r="C22624">
        <v>2059</v>
      </c>
      <c r="D22624">
        <v>76500</v>
      </c>
      <c r="E22624" s="32">
        <v>2000</v>
      </c>
      <c r="F22624">
        <v>38</v>
      </c>
      <c r="G22624" s="32">
        <v>21</v>
      </c>
      <c r="H22624" s="32">
        <v>2</v>
      </c>
    </row>
    <row r="22625" spans="1:8" x14ac:dyDescent="0.55000000000000004">
      <c r="A22625" s="33">
        <v>44389</v>
      </c>
      <c r="B22625" s="1" t="s">
        <v>26</v>
      </c>
      <c r="C22625">
        <v>4045</v>
      </c>
      <c r="D22625">
        <v>126689</v>
      </c>
      <c r="E22625" s="32">
        <v>3825</v>
      </c>
      <c r="F22625">
        <v>115</v>
      </c>
      <c r="G22625" s="32">
        <v>101</v>
      </c>
      <c r="H22625" s="32">
        <v>1</v>
      </c>
    </row>
    <row r="22626" spans="1:8" x14ac:dyDescent="0.55000000000000004">
      <c r="A22626" s="33">
        <v>44389</v>
      </c>
      <c r="B22626" s="1" t="s">
        <v>27</v>
      </c>
      <c r="C22626">
        <v>1393</v>
      </c>
      <c r="D22626">
        <v>72719</v>
      </c>
      <c r="E22626" s="32">
        <v>1260</v>
      </c>
      <c r="F22626">
        <v>35</v>
      </c>
      <c r="G22626" s="32">
        <v>98</v>
      </c>
      <c r="H22626" s="32">
        <v>1</v>
      </c>
    </row>
    <row r="22627" spans="1:8" x14ac:dyDescent="0.55000000000000004">
      <c r="A22627" s="33">
        <v>44389</v>
      </c>
      <c r="B22627" s="1" t="s">
        <v>28</v>
      </c>
      <c r="C22627">
        <v>2160</v>
      </c>
      <c r="D22627">
        <v>62325</v>
      </c>
      <c r="E22627" s="32">
        <v>2090</v>
      </c>
      <c r="F22627">
        <v>21</v>
      </c>
      <c r="G22627" s="32">
        <v>49</v>
      </c>
      <c r="H22627" s="32">
        <v>0</v>
      </c>
    </row>
    <row r="22628" spans="1:8" x14ac:dyDescent="0.55000000000000004">
      <c r="A22628" s="33">
        <v>44389</v>
      </c>
      <c r="B22628" s="1" t="s">
        <v>29</v>
      </c>
      <c r="C22628">
        <v>5063</v>
      </c>
      <c r="D22628">
        <v>213755</v>
      </c>
      <c r="E22628" s="32">
        <v>5011</v>
      </c>
      <c r="F22628">
        <v>93</v>
      </c>
      <c r="G22628" s="32">
        <v>36</v>
      </c>
      <c r="H22628" s="32">
        <v>0</v>
      </c>
    </row>
    <row r="22629" spans="1:8" x14ac:dyDescent="0.55000000000000004">
      <c r="A22629" s="33">
        <v>44389</v>
      </c>
      <c r="B22629" s="1" t="s">
        <v>30</v>
      </c>
      <c r="C22629">
        <v>9503</v>
      </c>
      <c r="D22629">
        <v>278405</v>
      </c>
      <c r="E22629" s="32">
        <v>9255</v>
      </c>
      <c r="F22629">
        <v>187</v>
      </c>
      <c r="G22629" s="32">
        <v>61</v>
      </c>
      <c r="H22629" s="32">
        <v>5</v>
      </c>
    </row>
    <row r="22630" spans="1:8" x14ac:dyDescent="0.55000000000000004">
      <c r="A22630" s="33">
        <v>44389</v>
      </c>
      <c r="B22630" s="1" t="s">
        <v>31</v>
      </c>
      <c r="C22630">
        <v>9616</v>
      </c>
      <c r="D22630">
        <v>421546</v>
      </c>
      <c r="E22630" s="32">
        <v>9172</v>
      </c>
      <c r="F22630">
        <v>152</v>
      </c>
      <c r="G22630" s="32">
        <v>292</v>
      </c>
      <c r="H22630" s="32">
        <v>6</v>
      </c>
    </row>
    <row r="22631" spans="1:8" x14ac:dyDescent="0.55000000000000004">
      <c r="A22631" s="33">
        <v>44389</v>
      </c>
      <c r="B22631" s="1" t="s">
        <v>32</v>
      </c>
      <c r="C22631">
        <v>51623</v>
      </c>
      <c r="D22631">
        <v>860388</v>
      </c>
      <c r="E22631" s="32">
        <v>49990</v>
      </c>
      <c r="F22631">
        <v>983</v>
      </c>
      <c r="G22631" s="32">
        <v>650</v>
      </c>
      <c r="H22631" s="32">
        <v>15</v>
      </c>
    </row>
    <row r="22632" spans="1:8" x14ac:dyDescent="0.55000000000000004">
      <c r="A22632" s="33">
        <v>44389</v>
      </c>
      <c r="B22632" s="1" t="s">
        <v>33</v>
      </c>
      <c r="C22632">
        <v>5349</v>
      </c>
      <c r="D22632">
        <v>148938</v>
      </c>
      <c r="E22632" s="32">
        <v>5283</v>
      </c>
      <c r="F22632">
        <v>113</v>
      </c>
      <c r="G22632" s="32">
        <v>92</v>
      </c>
      <c r="H22632" s="32">
        <v>3</v>
      </c>
    </row>
    <row r="22633" spans="1:8" x14ac:dyDescent="0.55000000000000004">
      <c r="A22633" s="33">
        <v>44389</v>
      </c>
      <c r="B22633" s="1" t="s">
        <v>34</v>
      </c>
      <c r="C22633">
        <v>5631</v>
      </c>
      <c r="D22633">
        <v>158701</v>
      </c>
      <c r="E22633" s="32">
        <v>5469</v>
      </c>
      <c r="F22633">
        <v>90</v>
      </c>
      <c r="G22633" s="32">
        <v>72</v>
      </c>
      <c r="H22633" s="32">
        <v>2</v>
      </c>
    </row>
    <row r="22634" spans="1:8" x14ac:dyDescent="0.55000000000000004">
      <c r="A22634" s="33">
        <v>44389</v>
      </c>
      <c r="B22634" s="1" t="s">
        <v>35</v>
      </c>
      <c r="C22634">
        <v>16832</v>
      </c>
      <c r="D22634">
        <v>292343</v>
      </c>
      <c r="E22634" s="32">
        <v>16377</v>
      </c>
      <c r="F22634">
        <v>247</v>
      </c>
      <c r="G22634" s="32">
        <v>188</v>
      </c>
      <c r="H22634" s="32">
        <v>4</v>
      </c>
    </row>
    <row r="22635" spans="1:8" x14ac:dyDescent="0.55000000000000004">
      <c r="A22635" s="33">
        <v>44389</v>
      </c>
      <c r="B22635" s="1" t="s">
        <v>36</v>
      </c>
      <c r="C22635">
        <v>104954</v>
      </c>
      <c r="D22635">
        <v>2264070</v>
      </c>
      <c r="E22635" s="32">
        <v>99855</v>
      </c>
      <c r="F22635">
        <v>2693</v>
      </c>
      <c r="G22635" s="32">
        <v>1605</v>
      </c>
      <c r="H22635" s="32">
        <v>118</v>
      </c>
    </row>
    <row r="22636" spans="1:8" x14ac:dyDescent="0.55000000000000004">
      <c r="A22636" s="33">
        <v>44389</v>
      </c>
      <c r="B22636" s="1" t="s">
        <v>37</v>
      </c>
      <c r="C22636">
        <v>41289</v>
      </c>
      <c r="D22636">
        <v>523635</v>
      </c>
      <c r="E22636" s="32">
        <v>39642</v>
      </c>
      <c r="F22636">
        <v>1310</v>
      </c>
      <c r="G22636" s="32">
        <v>337</v>
      </c>
      <c r="H22636" s="32">
        <v>16</v>
      </c>
    </row>
    <row r="22637" spans="1:8" x14ac:dyDescent="0.55000000000000004">
      <c r="A22637" s="33">
        <v>44389</v>
      </c>
      <c r="B22637" s="1" t="s">
        <v>38</v>
      </c>
      <c r="C22637">
        <v>8473</v>
      </c>
      <c r="D22637">
        <v>175528</v>
      </c>
      <c r="E22637" s="32">
        <v>8215</v>
      </c>
      <c r="F22637">
        <v>132</v>
      </c>
      <c r="G22637" s="32">
        <v>126</v>
      </c>
      <c r="H22637" s="32">
        <v>7</v>
      </c>
    </row>
    <row r="22638" spans="1:8" x14ac:dyDescent="0.55000000000000004">
      <c r="A22638" s="33">
        <v>44389</v>
      </c>
      <c r="B22638" s="1" t="s">
        <v>39</v>
      </c>
      <c r="C22638">
        <v>2712</v>
      </c>
      <c r="D22638">
        <v>42554</v>
      </c>
      <c r="E22638" s="32">
        <v>2587</v>
      </c>
      <c r="F22638">
        <v>49</v>
      </c>
      <c r="G22638" s="32">
        <v>18</v>
      </c>
      <c r="H22638" s="32">
        <v>1</v>
      </c>
    </row>
    <row r="22639" spans="1:8" x14ac:dyDescent="0.55000000000000004">
      <c r="A22639" s="33">
        <v>44389</v>
      </c>
      <c r="B22639" s="1" t="s">
        <v>40</v>
      </c>
      <c r="C22639">
        <v>495</v>
      </c>
      <c r="D22639">
        <v>86141</v>
      </c>
      <c r="E22639" s="32">
        <v>464</v>
      </c>
      <c r="F22639">
        <v>2</v>
      </c>
      <c r="G22639" s="32">
        <v>22</v>
      </c>
      <c r="H22639" s="32">
        <v>0</v>
      </c>
    </row>
    <row r="22640" spans="1:8" x14ac:dyDescent="0.55000000000000004">
      <c r="A22640" s="33">
        <v>44389</v>
      </c>
      <c r="B22640" s="1" t="s">
        <v>41</v>
      </c>
      <c r="C22640">
        <v>561</v>
      </c>
      <c r="D22640">
        <v>32023</v>
      </c>
      <c r="E22640" s="32">
        <v>551</v>
      </c>
      <c r="F22640">
        <v>2</v>
      </c>
      <c r="G22640" s="32">
        <v>8</v>
      </c>
      <c r="H22640" s="32">
        <v>0</v>
      </c>
    </row>
    <row r="22641" spans="1:8" x14ac:dyDescent="0.55000000000000004">
      <c r="A22641" s="33">
        <v>44389</v>
      </c>
      <c r="B22641" s="1" t="s">
        <v>42</v>
      </c>
      <c r="C22641">
        <v>7622</v>
      </c>
      <c r="D22641">
        <v>168599</v>
      </c>
      <c r="E22641" s="32">
        <v>7455</v>
      </c>
      <c r="F22641">
        <v>126</v>
      </c>
      <c r="G22641" s="32">
        <v>22</v>
      </c>
      <c r="H22641" s="32">
        <v>1</v>
      </c>
    </row>
    <row r="22642" spans="1:8" x14ac:dyDescent="0.55000000000000004">
      <c r="A22642" s="33">
        <v>44389</v>
      </c>
      <c r="B22642" s="1" t="s">
        <v>43</v>
      </c>
      <c r="C22642">
        <v>11583</v>
      </c>
      <c r="D22642">
        <v>565038</v>
      </c>
      <c r="E22642" s="32">
        <v>11316</v>
      </c>
      <c r="F22642">
        <v>176</v>
      </c>
      <c r="G22642" s="32">
        <v>79</v>
      </c>
      <c r="H22642" s="32">
        <v>7</v>
      </c>
    </row>
    <row r="22643" spans="1:8" x14ac:dyDescent="0.55000000000000004">
      <c r="A22643" s="33">
        <v>44389</v>
      </c>
      <c r="B22643" s="1" t="s">
        <v>44</v>
      </c>
      <c r="C22643">
        <v>3175</v>
      </c>
      <c r="D22643">
        <v>124469</v>
      </c>
      <c r="E22643" s="32">
        <v>3058</v>
      </c>
      <c r="F22643">
        <v>80</v>
      </c>
      <c r="G22643" s="32">
        <v>37</v>
      </c>
      <c r="H22643" s="32">
        <v>1</v>
      </c>
    </row>
    <row r="22644" spans="1:8" x14ac:dyDescent="0.55000000000000004">
      <c r="A22644" s="33">
        <v>44389</v>
      </c>
      <c r="B22644" s="1" t="s">
        <v>45</v>
      </c>
      <c r="C22644">
        <v>1666</v>
      </c>
      <c r="D22644">
        <v>66709</v>
      </c>
      <c r="E22644" s="32">
        <v>1592</v>
      </c>
      <c r="F22644">
        <v>63</v>
      </c>
      <c r="G22644" s="32">
        <v>11</v>
      </c>
      <c r="H22644" s="32">
        <v>0</v>
      </c>
    </row>
    <row r="22645" spans="1:8" x14ac:dyDescent="0.55000000000000004">
      <c r="A22645" s="33">
        <v>44389</v>
      </c>
      <c r="B22645" s="1" t="s">
        <v>46</v>
      </c>
      <c r="C22645">
        <v>2119</v>
      </c>
      <c r="D22645">
        <v>88739</v>
      </c>
      <c r="E22645" s="32">
        <v>2069</v>
      </c>
      <c r="F22645">
        <v>31</v>
      </c>
      <c r="G22645" s="32">
        <v>24</v>
      </c>
      <c r="H22645" s="32">
        <v>1</v>
      </c>
    </row>
    <row r="22646" spans="1:8" x14ac:dyDescent="0.55000000000000004">
      <c r="A22646" s="33">
        <v>44389</v>
      </c>
      <c r="B22646" s="1" t="s">
        <v>47</v>
      </c>
      <c r="C22646">
        <v>2758</v>
      </c>
      <c r="D22646">
        <v>98769</v>
      </c>
      <c r="E22646" s="32">
        <v>2678</v>
      </c>
      <c r="F22646">
        <v>75</v>
      </c>
      <c r="G22646" s="32">
        <v>5</v>
      </c>
      <c r="H22646" s="32">
        <v>2</v>
      </c>
    </row>
    <row r="22647" spans="1:8" x14ac:dyDescent="0.55000000000000004">
      <c r="A22647" s="33">
        <v>44389</v>
      </c>
      <c r="B22647" s="1" t="s">
        <v>48</v>
      </c>
      <c r="C22647">
        <v>1898</v>
      </c>
      <c r="D22647">
        <v>11862</v>
      </c>
      <c r="E22647" s="32">
        <v>1806</v>
      </c>
      <c r="F22647">
        <v>27</v>
      </c>
      <c r="G22647" s="32">
        <v>65</v>
      </c>
      <c r="H22647" s="32">
        <v>4</v>
      </c>
    </row>
    <row r="22648" spans="1:8" x14ac:dyDescent="0.55000000000000004">
      <c r="A22648" s="33">
        <v>44389</v>
      </c>
      <c r="B22648" s="1" t="s">
        <v>49</v>
      </c>
      <c r="C22648">
        <v>35974</v>
      </c>
      <c r="D22648">
        <v>858529</v>
      </c>
      <c r="E22648" s="32">
        <v>34977</v>
      </c>
      <c r="F22648">
        <v>525</v>
      </c>
      <c r="G22648" s="32">
        <v>428</v>
      </c>
      <c r="H22648" s="32">
        <v>9</v>
      </c>
    </row>
    <row r="22649" spans="1:8" x14ac:dyDescent="0.55000000000000004">
      <c r="A22649" s="33">
        <v>44389</v>
      </c>
      <c r="B22649" s="1" t="s">
        <v>50</v>
      </c>
      <c r="C22649">
        <v>2571</v>
      </c>
      <c r="D22649">
        <v>58912</v>
      </c>
      <c r="E22649" s="32">
        <v>2568</v>
      </c>
      <c r="F22649">
        <v>24</v>
      </c>
      <c r="G22649" s="32">
        <v>15</v>
      </c>
      <c r="H22649" s="32">
        <v>0</v>
      </c>
    </row>
    <row r="22650" spans="1:8" x14ac:dyDescent="0.55000000000000004">
      <c r="A22650" s="33">
        <v>44389</v>
      </c>
      <c r="B22650" s="1" t="s">
        <v>51</v>
      </c>
      <c r="C22650">
        <v>3229</v>
      </c>
      <c r="D22650">
        <v>128782</v>
      </c>
      <c r="E22650" s="32">
        <v>3124</v>
      </c>
      <c r="F22650">
        <v>69</v>
      </c>
      <c r="G22650" s="32">
        <v>36</v>
      </c>
      <c r="H22650" s="32">
        <v>0</v>
      </c>
    </row>
    <row r="22651" spans="1:8" x14ac:dyDescent="0.55000000000000004">
      <c r="A22651" s="33">
        <v>44389</v>
      </c>
      <c r="B22651" s="1" t="s">
        <v>52</v>
      </c>
      <c r="C22651">
        <v>6500</v>
      </c>
      <c r="D22651">
        <v>82540</v>
      </c>
      <c r="E22651" s="32">
        <v>6355</v>
      </c>
      <c r="F22651">
        <v>119</v>
      </c>
      <c r="G22651" s="32">
        <v>26</v>
      </c>
      <c r="H22651" s="32">
        <v>1</v>
      </c>
    </row>
    <row r="22652" spans="1:8" x14ac:dyDescent="0.55000000000000004">
      <c r="A22652" s="33">
        <v>44389</v>
      </c>
      <c r="B22652" s="1" t="s">
        <v>53</v>
      </c>
      <c r="C22652">
        <v>3505</v>
      </c>
      <c r="D22652">
        <v>174270</v>
      </c>
      <c r="E22652" s="32">
        <v>3422</v>
      </c>
      <c r="F22652">
        <v>64</v>
      </c>
      <c r="G22652" s="32">
        <v>19</v>
      </c>
      <c r="H22652" s="32">
        <v>0</v>
      </c>
    </row>
    <row r="22653" spans="1:8" x14ac:dyDescent="0.55000000000000004">
      <c r="A22653" s="33">
        <v>44389</v>
      </c>
      <c r="B22653" s="1" t="s">
        <v>54</v>
      </c>
      <c r="C22653">
        <v>3111</v>
      </c>
      <c r="D22653">
        <v>44796</v>
      </c>
      <c r="E22653" s="32">
        <v>3057</v>
      </c>
      <c r="F22653">
        <v>27</v>
      </c>
      <c r="G22653" s="32">
        <v>17</v>
      </c>
      <c r="H22653" s="32">
        <v>0</v>
      </c>
    </row>
    <row r="22654" spans="1:8" x14ac:dyDescent="0.55000000000000004">
      <c r="A22654" s="33">
        <v>44389</v>
      </c>
      <c r="B22654" s="1" t="s">
        <v>55</v>
      </c>
      <c r="C22654">
        <v>3740</v>
      </c>
      <c r="D22654">
        <v>113826</v>
      </c>
      <c r="E22654" s="32">
        <v>3683</v>
      </c>
      <c r="F22654">
        <v>39</v>
      </c>
      <c r="G22654" s="32">
        <v>53</v>
      </c>
      <c r="H22654" s="32">
        <v>1</v>
      </c>
    </row>
    <row r="22655" spans="1:8" x14ac:dyDescent="0.55000000000000004">
      <c r="A22655" s="33">
        <v>44389</v>
      </c>
      <c r="B22655" s="1" t="s">
        <v>56</v>
      </c>
      <c r="C22655">
        <v>21377</v>
      </c>
      <c r="D22655">
        <v>260219</v>
      </c>
      <c r="E22655" s="32">
        <v>20559</v>
      </c>
      <c r="F22655">
        <v>206</v>
      </c>
      <c r="G22655" s="32">
        <v>618</v>
      </c>
      <c r="H22655" s="32">
        <v>44</v>
      </c>
    </row>
    <row r="22656" spans="1:8" x14ac:dyDescent="0.55000000000000004">
      <c r="A22656" s="33">
        <v>44390</v>
      </c>
      <c r="B22656" s="1" t="s">
        <v>7</v>
      </c>
      <c r="C22656">
        <v>41935</v>
      </c>
      <c r="D22656">
        <v>806134</v>
      </c>
      <c r="E22656" s="32">
        <v>39901</v>
      </c>
      <c r="F22656">
        <v>1413</v>
      </c>
      <c r="G22656" s="32">
        <v>620</v>
      </c>
      <c r="H22656" s="32">
        <v>11</v>
      </c>
    </row>
    <row r="22657" spans="1:8" x14ac:dyDescent="0.55000000000000004">
      <c r="A22657" s="33">
        <v>44390</v>
      </c>
      <c r="B22657" s="1" t="s">
        <v>11</v>
      </c>
      <c r="C22657">
        <v>2548</v>
      </c>
      <c r="D22657">
        <v>52952</v>
      </c>
      <c r="E22657" s="32">
        <v>2490</v>
      </c>
      <c r="F22657">
        <v>31</v>
      </c>
      <c r="G22657" s="32">
        <v>27</v>
      </c>
      <c r="H22657" s="32">
        <v>0</v>
      </c>
    </row>
    <row r="22658" spans="1:8" x14ac:dyDescent="0.55000000000000004">
      <c r="A22658" s="33">
        <v>44390</v>
      </c>
      <c r="B22658" s="1" t="s">
        <v>12</v>
      </c>
      <c r="C22658">
        <v>1812</v>
      </c>
      <c r="D22658">
        <v>89480</v>
      </c>
      <c r="E22658" s="32">
        <v>1656</v>
      </c>
      <c r="F22658">
        <v>47</v>
      </c>
      <c r="G22658" s="32">
        <v>109</v>
      </c>
      <c r="H22658" s="32">
        <v>1</v>
      </c>
    </row>
    <row r="22659" spans="1:8" x14ac:dyDescent="0.55000000000000004">
      <c r="A22659" s="33">
        <v>44390</v>
      </c>
      <c r="B22659" s="1" t="s">
        <v>13</v>
      </c>
      <c r="C22659">
        <v>9362</v>
      </c>
      <c r="D22659">
        <v>163484</v>
      </c>
      <c r="E22659" s="32">
        <v>9079</v>
      </c>
      <c r="F22659">
        <v>91</v>
      </c>
      <c r="G22659" s="32">
        <v>173</v>
      </c>
      <c r="H22659" s="32">
        <v>3</v>
      </c>
    </row>
    <row r="22660" spans="1:8" x14ac:dyDescent="0.55000000000000004">
      <c r="A22660" s="33">
        <v>44390</v>
      </c>
      <c r="B22660" s="1" t="s">
        <v>14</v>
      </c>
      <c r="C22660">
        <v>944</v>
      </c>
      <c r="D22660">
        <v>16377</v>
      </c>
      <c r="E22660" s="32">
        <v>885</v>
      </c>
      <c r="F22660">
        <v>20</v>
      </c>
      <c r="G22660" s="32">
        <v>39</v>
      </c>
      <c r="H22660" s="32">
        <v>1</v>
      </c>
    </row>
    <row r="22661" spans="1:8" x14ac:dyDescent="0.55000000000000004">
      <c r="A22661" s="33">
        <v>44390</v>
      </c>
      <c r="B22661" s="1" t="s">
        <v>15</v>
      </c>
      <c r="C22661">
        <v>2070</v>
      </c>
      <c r="D22661">
        <v>68214</v>
      </c>
      <c r="E22661" s="32">
        <v>1978</v>
      </c>
      <c r="F22661">
        <v>47</v>
      </c>
      <c r="G22661" s="32">
        <v>45</v>
      </c>
      <c r="H22661" s="32">
        <v>1</v>
      </c>
    </row>
    <row r="22662" spans="1:8" x14ac:dyDescent="0.55000000000000004">
      <c r="A22662" s="33">
        <v>44390</v>
      </c>
      <c r="B22662" s="1" t="s">
        <v>16</v>
      </c>
      <c r="C22662">
        <v>5108</v>
      </c>
      <c r="D22662">
        <v>292436</v>
      </c>
      <c r="E22662" s="32">
        <v>4776</v>
      </c>
      <c r="F22662">
        <v>161</v>
      </c>
      <c r="G22662" s="32">
        <v>171</v>
      </c>
      <c r="H22662" s="32">
        <v>4</v>
      </c>
    </row>
    <row r="22663" spans="1:8" x14ac:dyDescent="0.55000000000000004">
      <c r="A22663" s="33">
        <v>44390</v>
      </c>
      <c r="B22663" s="1" t="s">
        <v>17</v>
      </c>
      <c r="C22663">
        <v>10893</v>
      </c>
      <c r="D22663">
        <v>34027</v>
      </c>
      <c r="E22663" s="32">
        <v>10459</v>
      </c>
      <c r="F22663">
        <v>166</v>
      </c>
      <c r="G22663" s="32">
        <v>268</v>
      </c>
      <c r="H22663" s="32">
        <v>5</v>
      </c>
    </row>
    <row r="22664" spans="1:8" x14ac:dyDescent="0.55000000000000004">
      <c r="A22664" s="33">
        <v>44390</v>
      </c>
      <c r="B22664" s="1" t="s">
        <v>18</v>
      </c>
      <c r="C22664">
        <v>7280</v>
      </c>
      <c r="D22664">
        <v>313280</v>
      </c>
      <c r="E22664" s="32">
        <v>7028</v>
      </c>
      <c r="F22664">
        <v>82</v>
      </c>
      <c r="G22664" s="32">
        <v>170</v>
      </c>
      <c r="H22664" s="32">
        <v>10</v>
      </c>
    </row>
    <row r="22665" spans="1:8" x14ac:dyDescent="0.55000000000000004">
      <c r="A22665" s="33">
        <v>44390</v>
      </c>
      <c r="B22665" s="1" t="s">
        <v>19</v>
      </c>
      <c r="C22665">
        <v>8100</v>
      </c>
      <c r="D22665">
        <v>201211</v>
      </c>
      <c r="E22665" s="32">
        <v>7891</v>
      </c>
      <c r="F22665">
        <v>154</v>
      </c>
      <c r="G22665" s="32">
        <v>55</v>
      </c>
      <c r="H22665" s="32">
        <v>3</v>
      </c>
    </row>
    <row r="22666" spans="1:8" x14ac:dyDescent="0.55000000000000004">
      <c r="A22666" s="33">
        <v>44390</v>
      </c>
      <c r="B22666" s="1" t="s">
        <v>20</v>
      </c>
      <c r="C22666">
        <v>48217</v>
      </c>
      <c r="D22666">
        <v>1008436</v>
      </c>
      <c r="E22666" s="32">
        <v>45790</v>
      </c>
      <c r="F22666">
        <v>839</v>
      </c>
      <c r="G22666" s="32">
        <v>1588</v>
      </c>
      <c r="H22666" s="32">
        <v>26</v>
      </c>
    </row>
    <row r="22667" spans="1:8" x14ac:dyDescent="0.55000000000000004">
      <c r="A22667" s="33">
        <v>44390</v>
      </c>
      <c r="B22667" s="1" t="s">
        <v>21</v>
      </c>
      <c r="C22667">
        <v>42338</v>
      </c>
      <c r="D22667">
        <v>725365</v>
      </c>
      <c r="E22667" s="32">
        <v>40208</v>
      </c>
      <c r="F22667">
        <v>718</v>
      </c>
      <c r="G22667" s="32">
        <v>1412</v>
      </c>
      <c r="H22667" s="32">
        <v>16</v>
      </c>
    </row>
    <row r="22668" spans="1:8" x14ac:dyDescent="0.55000000000000004">
      <c r="A22668" s="33">
        <v>44390</v>
      </c>
      <c r="B22668" s="1" t="s">
        <v>22</v>
      </c>
      <c r="C22668">
        <v>182970</v>
      </c>
      <c r="D22668">
        <v>2631654</v>
      </c>
      <c r="E22668" s="32">
        <v>174346</v>
      </c>
      <c r="F22668">
        <v>2258</v>
      </c>
      <c r="G22668" s="32">
        <v>6366</v>
      </c>
      <c r="H22668" s="32">
        <v>58</v>
      </c>
    </row>
    <row r="22669" spans="1:8" x14ac:dyDescent="0.55000000000000004">
      <c r="A22669" s="33">
        <v>44390</v>
      </c>
      <c r="B22669" s="1" t="s">
        <v>23</v>
      </c>
      <c r="C22669">
        <v>70904</v>
      </c>
      <c r="D22669">
        <v>1085652</v>
      </c>
      <c r="E22669" s="32">
        <v>67446</v>
      </c>
      <c r="F22669">
        <v>964</v>
      </c>
      <c r="G22669" s="32">
        <v>2494</v>
      </c>
      <c r="H22669" s="32">
        <v>38</v>
      </c>
    </row>
    <row r="22670" spans="1:8" x14ac:dyDescent="0.55000000000000004">
      <c r="A22670" s="33">
        <v>44390</v>
      </c>
      <c r="B22670" s="1" t="s">
        <v>24</v>
      </c>
      <c r="C22670">
        <v>3497</v>
      </c>
      <c r="D22670">
        <v>179294</v>
      </c>
      <c r="E22670" s="32">
        <v>3367</v>
      </c>
      <c r="F22670">
        <v>54</v>
      </c>
      <c r="G22670" s="32">
        <v>76</v>
      </c>
      <c r="H22670" s="32">
        <v>0</v>
      </c>
    </row>
    <row r="22671" spans="1:8" x14ac:dyDescent="0.55000000000000004">
      <c r="A22671" s="33">
        <v>44390</v>
      </c>
      <c r="B22671" s="1" t="s">
        <v>25</v>
      </c>
      <c r="C22671">
        <v>2066</v>
      </c>
      <c r="D22671">
        <v>76995</v>
      </c>
      <c r="E22671" s="32">
        <v>2002</v>
      </c>
      <c r="F22671">
        <v>38</v>
      </c>
      <c r="G22671" s="32">
        <v>26</v>
      </c>
      <c r="H22671" s="32">
        <v>1</v>
      </c>
    </row>
    <row r="22672" spans="1:8" x14ac:dyDescent="0.55000000000000004">
      <c r="A22672" s="33">
        <v>44390</v>
      </c>
      <c r="B22672" s="1" t="s">
        <v>26</v>
      </c>
      <c r="C22672">
        <v>4061</v>
      </c>
      <c r="D22672">
        <v>126868</v>
      </c>
      <c r="E22672" s="32">
        <v>3826</v>
      </c>
      <c r="F22672">
        <v>115</v>
      </c>
      <c r="G22672" s="32">
        <v>116</v>
      </c>
      <c r="H22672" s="32">
        <v>1</v>
      </c>
    </row>
    <row r="22673" spans="1:8" x14ac:dyDescent="0.55000000000000004">
      <c r="A22673" s="33">
        <v>44390</v>
      </c>
      <c r="B22673" s="1" t="s">
        <v>27</v>
      </c>
      <c r="C22673">
        <v>1399</v>
      </c>
      <c r="D22673">
        <v>73448</v>
      </c>
      <c r="E22673" s="32">
        <v>1271</v>
      </c>
      <c r="F22673">
        <v>35</v>
      </c>
      <c r="G22673" s="32">
        <v>93</v>
      </c>
      <c r="H22673" s="32">
        <v>1</v>
      </c>
    </row>
    <row r="22674" spans="1:8" x14ac:dyDescent="0.55000000000000004">
      <c r="A22674" s="33">
        <v>44390</v>
      </c>
      <c r="B22674" s="1" t="s">
        <v>28</v>
      </c>
      <c r="C22674">
        <v>2171</v>
      </c>
      <c r="D22674">
        <v>62325</v>
      </c>
      <c r="E22674" s="32">
        <v>2094</v>
      </c>
      <c r="F22674">
        <v>21</v>
      </c>
      <c r="G22674" s="32">
        <v>56</v>
      </c>
      <c r="H22674" s="32">
        <v>0</v>
      </c>
    </row>
    <row r="22675" spans="1:8" x14ac:dyDescent="0.55000000000000004">
      <c r="A22675" s="33">
        <v>44390</v>
      </c>
      <c r="B22675" s="1" t="s">
        <v>29</v>
      </c>
      <c r="C22675">
        <v>5065</v>
      </c>
      <c r="D22675">
        <v>214429</v>
      </c>
      <c r="E22675" s="32">
        <v>5015</v>
      </c>
      <c r="F22675">
        <v>94</v>
      </c>
      <c r="G22675" s="32">
        <v>33</v>
      </c>
      <c r="H22675" s="32">
        <v>0</v>
      </c>
    </row>
    <row r="22676" spans="1:8" x14ac:dyDescent="0.55000000000000004">
      <c r="A22676" s="33">
        <v>44390</v>
      </c>
      <c r="B22676" s="1" t="s">
        <v>30</v>
      </c>
      <c r="C22676">
        <v>9512</v>
      </c>
      <c r="D22676">
        <v>279896</v>
      </c>
      <c r="E22676" s="32">
        <v>9260</v>
      </c>
      <c r="F22676">
        <v>187</v>
      </c>
      <c r="G22676" s="32">
        <v>65</v>
      </c>
      <c r="H22676" s="32">
        <v>4</v>
      </c>
    </row>
    <row r="22677" spans="1:8" x14ac:dyDescent="0.55000000000000004">
      <c r="A22677" s="33">
        <v>44390</v>
      </c>
      <c r="B22677" s="1" t="s">
        <v>31</v>
      </c>
      <c r="C22677">
        <v>9660</v>
      </c>
      <c r="D22677">
        <v>424082</v>
      </c>
      <c r="E22677" s="32">
        <v>9189</v>
      </c>
      <c r="F22677">
        <v>153</v>
      </c>
      <c r="G22677" s="32">
        <v>318</v>
      </c>
      <c r="H22677" s="32">
        <v>5</v>
      </c>
    </row>
    <row r="22678" spans="1:8" x14ac:dyDescent="0.55000000000000004">
      <c r="A22678" s="33">
        <v>44390</v>
      </c>
      <c r="B22678" s="1" t="s">
        <v>32</v>
      </c>
      <c r="C22678">
        <v>51665</v>
      </c>
      <c r="D22678">
        <v>864872</v>
      </c>
      <c r="E22678" s="32">
        <v>50024</v>
      </c>
      <c r="F22678">
        <v>984</v>
      </c>
      <c r="G22678" s="32">
        <v>657</v>
      </c>
      <c r="H22678" s="32">
        <v>16</v>
      </c>
    </row>
    <row r="22679" spans="1:8" x14ac:dyDescent="0.55000000000000004">
      <c r="A22679" s="33">
        <v>44390</v>
      </c>
      <c r="B22679" s="1" t="s">
        <v>33</v>
      </c>
      <c r="C22679">
        <v>5359</v>
      </c>
      <c r="D22679">
        <v>148938</v>
      </c>
      <c r="E22679" s="32">
        <v>5293</v>
      </c>
      <c r="F22679">
        <v>113</v>
      </c>
      <c r="G22679" s="32">
        <v>92</v>
      </c>
      <c r="H22679" s="32">
        <v>3</v>
      </c>
    </row>
    <row r="22680" spans="1:8" x14ac:dyDescent="0.55000000000000004">
      <c r="A22680" s="33">
        <v>44390</v>
      </c>
      <c r="B22680" s="1" t="s">
        <v>34</v>
      </c>
      <c r="C22680">
        <v>5640</v>
      </c>
      <c r="D22680">
        <v>158985</v>
      </c>
      <c r="E22680" s="32">
        <v>5472</v>
      </c>
      <c r="F22680">
        <v>90</v>
      </c>
      <c r="G22680" s="32">
        <v>78</v>
      </c>
      <c r="H22680" s="32">
        <v>2</v>
      </c>
    </row>
    <row r="22681" spans="1:8" x14ac:dyDescent="0.55000000000000004">
      <c r="A22681" s="33">
        <v>44390</v>
      </c>
      <c r="B22681" s="1" t="s">
        <v>35</v>
      </c>
      <c r="C22681">
        <v>16850</v>
      </c>
      <c r="D22681">
        <v>292903</v>
      </c>
      <c r="E22681" s="32">
        <v>16396</v>
      </c>
      <c r="F22681">
        <v>247</v>
      </c>
      <c r="G22681" s="32">
        <v>189</v>
      </c>
      <c r="H22681" s="32">
        <v>4</v>
      </c>
    </row>
    <row r="22682" spans="1:8" x14ac:dyDescent="0.55000000000000004">
      <c r="A22682" s="33">
        <v>44390</v>
      </c>
      <c r="B22682" s="1" t="s">
        <v>36</v>
      </c>
      <c r="C22682">
        <v>105179</v>
      </c>
      <c r="D22682">
        <v>2268681</v>
      </c>
      <c r="E22682" s="32">
        <v>100044</v>
      </c>
      <c r="F22682">
        <v>2696</v>
      </c>
      <c r="G22682" s="32">
        <v>1633</v>
      </c>
      <c r="H22682" s="32">
        <v>115</v>
      </c>
    </row>
    <row r="22683" spans="1:8" x14ac:dyDescent="0.55000000000000004">
      <c r="A22683" s="33">
        <v>44390</v>
      </c>
      <c r="B22683" s="1" t="s">
        <v>37</v>
      </c>
      <c r="C22683">
        <v>41306</v>
      </c>
      <c r="D22683">
        <v>525436</v>
      </c>
      <c r="E22683" s="32">
        <v>39670</v>
      </c>
      <c r="F22683">
        <v>1310</v>
      </c>
      <c r="G22683" s="32">
        <v>326</v>
      </c>
      <c r="H22683" s="32">
        <v>15</v>
      </c>
    </row>
    <row r="22684" spans="1:8" x14ac:dyDescent="0.55000000000000004">
      <c r="A22684" s="33">
        <v>44390</v>
      </c>
      <c r="B22684" s="1" t="s">
        <v>38</v>
      </c>
      <c r="C22684">
        <v>8497</v>
      </c>
      <c r="D22684">
        <v>176518</v>
      </c>
      <c r="E22684" s="32">
        <v>8227</v>
      </c>
      <c r="F22684">
        <v>132</v>
      </c>
      <c r="G22684" s="32">
        <v>138</v>
      </c>
      <c r="H22684" s="32">
        <v>4</v>
      </c>
    </row>
    <row r="22685" spans="1:8" x14ac:dyDescent="0.55000000000000004">
      <c r="A22685" s="33">
        <v>44390</v>
      </c>
      <c r="B22685" s="1" t="s">
        <v>39</v>
      </c>
      <c r="C22685">
        <v>2715</v>
      </c>
      <c r="D22685">
        <v>42600</v>
      </c>
      <c r="E22685" s="32">
        <v>2589</v>
      </c>
      <c r="F22685">
        <v>49</v>
      </c>
      <c r="G22685" s="32">
        <v>19</v>
      </c>
      <c r="H22685" s="32">
        <v>0</v>
      </c>
    </row>
    <row r="22686" spans="1:8" x14ac:dyDescent="0.55000000000000004">
      <c r="A22686" s="33">
        <v>44390</v>
      </c>
      <c r="B22686" s="1" t="s">
        <v>40</v>
      </c>
      <c r="C22686">
        <v>496</v>
      </c>
      <c r="D22686">
        <v>86537</v>
      </c>
      <c r="E22686" s="32">
        <v>465</v>
      </c>
      <c r="F22686">
        <v>2</v>
      </c>
      <c r="G22686" s="32">
        <v>21</v>
      </c>
      <c r="H22686" s="32">
        <v>0</v>
      </c>
    </row>
    <row r="22687" spans="1:8" x14ac:dyDescent="0.55000000000000004">
      <c r="A22687" s="33">
        <v>44390</v>
      </c>
      <c r="B22687" s="1" t="s">
        <v>41</v>
      </c>
      <c r="C22687">
        <v>562</v>
      </c>
      <c r="D22687">
        <v>32023</v>
      </c>
      <c r="E22687" s="32">
        <v>552</v>
      </c>
      <c r="F22687">
        <v>2</v>
      </c>
      <c r="G22687" s="32">
        <v>8</v>
      </c>
      <c r="H22687" s="32">
        <v>0</v>
      </c>
    </row>
    <row r="22688" spans="1:8" x14ac:dyDescent="0.55000000000000004">
      <c r="A22688" s="33">
        <v>44390</v>
      </c>
      <c r="B22688" s="1" t="s">
        <v>42</v>
      </c>
      <c r="C22688">
        <v>7628</v>
      </c>
      <c r="D22688">
        <v>168599</v>
      </c>
      <c r="E22688" s="32">
        <v>7455</v>
      </c>
      <c r="F22688">
        <v>127</v>
      </c>
      <c r="G22688" s="32">
        <v>22</v>
      </c>
      <c r="H22688" s="32">
        <v>1</v>
      </c>
    </row>
    <row r="22689" spans="1:8" x14ac:dyDescent="0.55000000000000004">
      <c r="A22689" s="33">
        <v>44390</v>
      </c>
      <c r="B22689" s="1" t="s">
        <v>43</v>
      </c>
      <c r="C22689">
        <v>11592</v>
      </c>
      <c r="D22689">
        <v>565969</v>
      </c>
      <c r="E22689" s="32">
        <v>11336</v>
      </c>
      <c r="F22689">
        <v>176</v>
      </c>
      <c r="G22689" s="32">
        <v>69</v>
      </c>
      <c r="H22689" s="32">
        <v>5</v>
      </c>
    </row>
    <row r="22690" spans="1:8" x14ac:dyDescent="0.55000000000000004">
      <c r="A22690" s="33">
        <v>44390</v>
      </c>
      <c r="B22690" s="1" t="s">
        <v>44</v>
      </c>
      <c r="C22690">
        <v>3177</v>
      </c>
      <c r="D22690">
        <v>124469</v>
      </c>
      <c r="E22690" s="32">
        <v>3065</v>
      </c>
      <c r="F22690">
        <v>80</v>
      </c>
      <c r="G22690" s="32">
        <v>32</v>
      </c>
      <c r="H22690" s="32">
        <v>1</v>
      </c>
    </row>
    <row r="22691" spans="1:8" x14ac:dyDescent="0.55000000000000004">
      <c r="A22691" s="33">
        <v>44390</v>
      </c>
      <c r="B22691" s="1" t="s">
        <v>45</v>
      </c>
      <c r="C22691">
        <v>1668</v>
      </c>
      <c r="D22691">
        <v>67021</v>
      </c>
      <c r="E22691" s="32">
        <v>1593</v>
      </c>
      <c r="F22691">
        <v>63</v>
      </c>
      <c r="G22691" s="32">
        <v>11</v>
      </c>
      <c r="H22691" s="32">
        <v>0</v>
      </c>
    </row>
    <row r="22692" spans="1:8" x14ac:dyDescent="0.55000000000000004">
      <c r="A22692" s="33">
        <v>44390</v>
      </c>
      <c r="B22692" s="1" t="s">
        <v>46</v>
      </c>
      <c r="C22692">
        <v>2120</v>
      </c>
      <c r="D22692">
        <v>88883</v>
      </c>
      <c r="E22692" s="32">
        <v>2069</v>
      </c>
      <c r="F22692">
        <v>31</v>
      </c>
      <c r="G22692" s="32">
        <v>25</v>
      </c>
      <c r="H22692" s="32">
        <v>1</v>
      </c>
    </row>
    <row r="22693" spans="1:8" x14ac:dyDescent="0.55000000000000004">
      <c r="A22693" s="33">
        <v>44390</v>
      </c>
      <c r="B22693" s="1" t="s">
        <v>47</v>
      </c>
      <c r="C22693">
        <v>2761</v>
      </c>
      <c r="D22693">
        <v>98783</v>
      </c>
      <c r="E22693" s="32">
        <v>2678</v>
      </c>
      <c r="F22693">
        <v>75</v>
      </c>
      <c r="G22693" s="32">
        <v>8</v>
      </c>
      <c r="H22693" s="32">
        <v>2</v>
      </c>
    </row>
    <row r="22694" spans="1:8" x14ac:dyDescent="0.55000000000000004">
      <c r="A22694" s="33">
        <v>44390</v>
      </c>
      <c r="B22694" s="1" t="s">
        <v>48</v>
      </c>
      <c r="C22694">
        <v>1904</v>
      </c>
      <c r="D22694">
        <v>58679</v>
      </c>
      <c r="E22694" s="32">
        <v>1814</v>
      </c>
      <c r="F22694">
        <v>27</v>
      </c>
      <c r="G22694" s="32">
        <v>63</v>
      </c>
      <c r="H22694" s="32">
        <v>3</v>
      </c>
    </row>
    <row r="22695" spans="1:8" x14ac:dyDescent="0.55000000000000004">
      <c r="A22695" s="33">
        <v>44390</v>
      </c>
      <c r="B22695" s="1" t="s">
        <v>49</v>
      </c>
      <c r="C22695">
        <v>36024</v>
      </c>
      <c r="D22695">
        <v>862359</v>
      </c>
      <c r="E22695" s="32">
        <v>35017</v>
      </c>
      <c r="F22695">
        <v>526</v>
      </c>
      <c r="G22695" s="32">
        <v>432</v>
      </c>
      <c r="H22695" s="32">
        <v>9</v>
      </c>
    </row>
    <row r="22696" spans="1:8" x14ac:dyDescent="0.55000000000000004">
      <c r="A22696" s="33">
        <v>44390</v>
      </c>
      <c r="B22696" s="1" t="s">
        <v>50</v>
      </c>
      <c r="C22696">
        <v>2572</v>
      </c>
      <c r="D22696">
        <v>59257</v>
      </c>
      <c r="E22696" s="32">
        <v>2573</v>
      </c>
      <c r="F22696">
        <v>24</v>
      </c>
      <c r="G22696" s="32">
        <v>12</v>
      </c>
      <c r="H22696" s="32">
        <v>0</v>
      </c>
    </row>
    <row r="22697" spans="1:8" x14ac:dyDescent="0.55000000000000004">
      <c r="A22697" s="33">
        <v>44390</v>
      </c>
      <c r="B22697" s="1" t="s">
        <v>51</v>
      </c>
      <c r="C22697">
        <v>3232</v>
      </c>
      <c r="D22697">
        <v>129130</v>
      </c>
      <c r="E22697" s="32">
        <v>3132</v>
      </c>
      <c r="F22697">
        <v>69</v>
      </c>
      <c r="G22697" s="32">
        <v>31</v>
      </c>
      <c r="H22697" s="32">
        <v>0</v>
      </c>
    </row>
    <row r="22698" spans="1:8" x14ac:dyDescent="0.55000000000000004">
      <c r="A22698" s="33">
        <v>44390</v>
      </c>
      <c r="B22698" s="1" t="s">
        <v>52</v>
      </c>
      <c r="C22698">
        <v>6501</v>
      </c>
      <c r="D22698">
        <v>82540</v>
      </c>
      <c r="E22698" s="32">
        <v>6358</v>
      </c>
      <c r="F22698">
        <v>119</v>
      </c>
      <c r="G22698" s="32">
        <v>24</v>
      </c>
      <c r="H22698" s="32">
        <v>1</v>
      </c>
    </row>
    <row r="22699" spans="1:8" x14ac:dyDescent="0.55000000000000004">
      <c r="A22699" s="33">
        <v>44390</v>
      </c>
      <c r="B22699" s="1" t="s">
        <v>53</v>
      </c>
      <c r="C22699">
        <v>3506</v>
      </c>
      <c r="D22699">
        <v>175343</v>
      </c>
      <c r="E22699" s="32">
        <v>3423</v>
      </c>
      <c r="F22699">
        <v>64</v>
      </c>
      <c r="G22699" s="32">
        <v>19</v>
      </c>
      <c r="H22699" s="32">
        <v>0</v>
      </c>
    </row>
    <row r="22700" spans="1:8" x14ac:dyDescent="0.55000000000000004">
      <c r="A22700" s="33">
        <v>44390</v>
      </c>
      <c r="B22700" s="1" t="s">
        <v>54</v>
      </c>
      <c r="C22700">
        <v>3114</v>
      </c>
      <c r="D22700">
        <v>44801</v>
      </c>
      <c r="E22700" s="32">
        <v>3060</v>
      </c>
      <c r="F22700">
        <v>27</v>
      </c>
      <c r="G22700" s="32">
        <v>16</v>
      </c>
      <c r="H22700" s="32">
        <v>0</v>
      </c>
    </row>
    <row r="22701" spans="1:8" x14ac:dyDescent="0.55000000000000004">
      <c r="A22701" s="33">
        <v>44390</v>
      </c>
      <c r="B22701" s="1" t="s">
        <v>55</v>
      </c>
      <c r="C22701">
        <v>3742</v>
      </c>
      <c r="D22701">
        <v>114003</v>
      </c>
      <c r="E22701" s="32">
        <v>3692</v>
      </c>
      <c r="F22701">
        <v>39</v>
      </c>
      <c r="G22701" s="32">
        <v>48</v>
      </c>
      <c r="H22701" s="32">
        <v>1</v>
      </c>
    </row>
    <row r="22702" spans="1:8" x14ac:dyDescent="0.55000000000000004">
      <c r="A22702" s="33">
        <v>44390</v>
      </c>
      <c r="B22702" s="1" t="s">
        <v>56</v>
      </c>
      <c r="C22702">
        <v>21442</v>
      </c>
      <c r="D22702">
        <v>260989</v>
      </c>
      <c r="E22702" s="32">
        <v>20662</v>
      </c>
      <c r="F22702">
        <v>206</v>
      </c>
      <c r="G22702" s="32">
        <v>580</v>
      </c>
      <c r="H22702" s="32">
        <v>40</v>
      </c>
    </row>
    <row r="22703" spans="1:8" x14ac:dyDescent="0.55000000000000004">
      <c r="A22703" s="33">
        <v>44391</v>
      </c>
      <c r="B22703" s="1" t="s">
        <v>7</v>
      </c>
      <c r="C22703">
        <v>42010</v>
      </c>
      <c r="D22703">
        <v>809605</v>
      </c>
      <c r="E22703" s="32">
        <v>39961</v>
      </c>
      <c r="F22703">
        <v>1413</v>
      </c>
      <c r="G22703" s="32">
        <v>621</v>
      </c>
      <c r="H22703" s="32">
        <v>11</v>
      </c>
    </row>
    <row r="22704" spans="1:8" x14ac:dyDescent="0.55000000000000004">
      <c r="A22704" s="33">
        <v>44391</v>
      </c>
      <c r="B22704" s="1" t="s">
        <v>11</v>
      </c>
      <c r="C22704">
        <v>2554</v>
      </c>
      <c r="D22704">
        <v>53220</v>
      </c>
      <c r="E22704" s="32">
        <v>2495</v>
      </c>
      <c r="F22704">
        <v>31</v>
      </c>
      <c r="G22704" s="32">
        <v>28</v>
      </c>
      <c r="H22704" s="32">
        <v>0</v>
      </c>
    </row>
    <row r="22705" spans="1:8" x14ac:dyDescent="0.55000000000000004">
      <c r="A22705" s="33">
        <v>44391</v>
      </c>
      <c r="B22705" s="1" t="s">
        <v>12</v>
      </c>
      <c r="C22705">
        <v>1820</v>
      </c>
      <c r="D22705">
        <v>89791</v>
      </c>
      <c r="E22705" s="32">
        <v>1670</v>
      </c>
      <c r="F22705">
        <v>47</v>
      </c>
      <c r="G22705" s="32">
        <v>103</v>
      </c>
      <c r="H22705" s="32">
        <v>1</v>
      </c>
    </row>
    <row r="22706" spans="1:8" x14ac:dyDescent="0.55000000000000004">
      <c r="A22706" s="33">
        <v>44391</v>
      </c>
      <c r="B22706" s="1" t="s">
        <v>13</v>
      </c>
      <c r="C22706">
        <v>9403</v>
      </c>
      <c r="D22706">
        <v>164378</v>
      </c>
      <c r="E22706" s="32">
        <v>9099</v>
      </c>
      <c r="F22706">
        <v>91</v>
      </c>
      <c r="G22706" s="32">
        <v>185</v>
      </c>
      <c r="H22706" s="32">
        <v>2</v>
      </c>
    </row>
    <row r="22707" spans="1:8" x14ac:dyDescent="0.55000000000000004">
      <c r="A22707" s="33">
        <v>44391</v>
      </c>
      <c r="B22707" s="1" t="s">
        <v>14</v>
      </c>
      <c r="C22707">
        <v>950</v>
      </c>
      <c r="D22707">
        <v>16395</v>
      </c>
      <c r="E22707" s="32">
        <v>891</v>
      </c>
      <c r="F22707">
        <v>20</v>
      </c>
      <c r="G22707" s="32">
        <v>39</v>
      </c>
      <c r="H22707" s="32">
        <v>1</v>
      </c>
    </row>
    <row r="22708" spans="1:8" x14ac:dyDescent="0.55000000000000004">
      <c r="A22708" s="33">
        <v>44391</v>
      </c>
      <c r="B22708" s="1" t="s">
        <v>15</v>
      </c>
      <c r="C22708">
        <v>2072</v>
      </c>
      <c r="D22708">
        <v>68402</v>
      </c>
      <c r="E22708" s="32">
        <v>1978</v>
      </c>
      <c r="F22708">
        <v>47</v>
      </c>
      <c r="G22708" s="32">
        <v>47</v>
      </c>
      <c r="H22708" s="32">
        <v>2</v>
      </c>
    </row>
    <row r="22709" spans="1:8" x14ac:dyDescent="0.55000000000000004">
      <c r="A22709" s="33">
        <v>44391</v>
      </c>
      <c r="B22709" s="1" t="s">
        <v>16</v>
      </c>
      <c r="C22709">
        <v>5124</v>
      </c>
      <c r="D22709">
        <v>293684</v>
      </c>
      <c r="E22709" s="32">
        <v>4794</v>
      </c>
      <c r="F22709">
        <v>161</v>
      </c>
      <c r="G22709" s="32">
        <v>169</v>
      </c>
      <c r="H22709" s="32">
        <v>4</v>
      </c>
    </row>
    <row r="22710" spans="1:8" x14ac:dyDescent="0.55000000000000004">
      <c r="A22710" s="33">
        <v>44391</v>
      </c>
      <c r="B22710" s="1" t="s">
        <v>17</v>
      </c>
      <c r="C22710">
        <v>10930</v>
      </c>
      <c r="D22710">
        <v>34131</v>
      </c>
      <c r="E22710" s="32">
        <v>10478</v>
      </c>
      <c r="F22710">
        <v>166</v>
      </c>
      <c r="G22710" s="32">
        <v>286</v>
      </c>
      <c r="H22710" s="32">
        <v>5</v>
      </c>
    </row>
    <row r="22711" spans="1:8" x14ac:dyDescent="0.55000000000000004">
      <c r="A22711" s="33">
        <v>44391</v>
      </c>
      <c r="B22711" s="1" t="s">
        <v>18</v>
      </c>
      <c r="C22711">
        <v>7298</v>
      </c>
      <c r="D22711">
        <v>314332</v>
      </c>
      <c r="E22711" s="32">
        <v>7042</v>
      </c>
      <c r="F22711">
        <v>82</v>
      </c>
      <c r="G22711" s="32">
        <v>174</v>
      </c>
      <c r="H22711" s="32">
        <v>10</v>
      </c>
    </row>
    <row r="22712" spans="1:8" x14ac:dyDescent="0.55000000000000004">
      <c r="A22712" s="33">
        <v>44391</v>
      </c>
      <c r="B22712" s="1" t="s">
        <v>19</v>
      </c>
      <c r="C22712">
        <v>8106</v>
      </c>
      <c r="D22712">
        <v>202122</v>
      </c>
      <c r="E22712" s="32">
        <v>7892</v>
      </c>
      <c r="F22712">
        <v>154</v>
      </c>
      <c r="G22712" s="32">
        <v>60</v>
      </c>
      <c r="H22712" s="32">
        <v>3</v>
      </c>
    </row>
    <row r="22713" spans="1:8" x14ac:dyDescent="0.55000000000000004">
      <c r="A22713" s="33">
        <v>44391</v>
      </c>
      <c r="B22713" s="1" t="s">
        <v>20</v>
      </c>
      <c r="C22713">
        <v>48460</v>
      </c>
      <c r="D22713">
        <v>1012133</v>
      </c>
      <c r="E22713" s="32">
        <v>45895</v>
      </c>
      <c r="F22713">
        <v>840</v>
      </c>
      <c r="G22713" s="32">
        <v>1725</v>
      </c>
      <c r="H22713" s="32">
        <v>25</v>
      </c>
    </row>
    <row r="22714" spans="1:8" x14ac:dyDescent="0.55000000000000004">
      <c r="A22714" s="33">
        <v>44391</v>
      </c>
      <c r="B22714" s="1" t="s">
        <v>21</v>
      </c>
      <c r="C22714">
        <v>42546</v>
      </c>
      <c r="D22714">
        <v>726400</v>
      </c>
      <c r="E22714" s="32">
        <v>40352</v>
      </c>
      <c r="F22714">
        <v>718</v>
      </c>
      <c r="G22714" s="32">
        <v>1476</v>
      </c>
      <c r="H22714" s="32">
        <v>16</v>
      </c>
    </row>
    <row r="22715" spans="1:8" x14ac:dyDescent="0.55000000000000004">
      <c r="A22715" s="33">
        <v>44391</v>
      </c>
      <c r="B22715" s="1" t="s">
        <v>22</v>
      </c>
      <c r="C22715">
        <v>184119</v>
      </c>
      <c r="D22715">
        <v>2642351</v>
      </c>
      <c r="E22715" s="32">
        <v>174993</v>
      </c>
      <c r="F22715">
        <v>2262</v>
      </c>
      <c r="G22715" s="32">
        <v>6864</v>
      </c>
      <c r="H22715" s="32">
        <v>54</v>
      </c>
    </row>
    <row r="22716" spans="1:8" x14ac:dyDescent="0.55000000000000004">
      <c r="A22716" s="33">
        <v>44391</v>
      </c>
      <c r="B22716" s="1" t="s">
        <v>23</v>
      </c>
      <c r="C22716">
        <v>71265</v>
      </c>
      <c r="D22716">
        <v>1091507</v>
      </c>
      <c r="E22716" s="32">
        <v>67797</v>
      </c>
      <c r="F22716">
        <v>966</v>
      </c>
      <c r="G22716" s="32">
        <v>2502</v>
      </c>
      <c r="H22716" s="32">
        <v>37</v>
      </c>
    </row>
    <row r="22717" spans="1:8" x14ac:dyDescent="0.55000000000000004">
      <c r="A22717" s="33">
        <v>44391</v>
      </c>
      <c r="B22717" s="1" t="s">
        <v>24</v>
      </c>
      <c r="C22717">
        <v>3515</v>
      </c>
      <c r="D22717">
        <v>180217</v>
      </c>
      <c r="E22717" s="32">
        <v>3370</v>
      </c>
      <c r="F22717">
        <v>54</v>
      </c>
      <c r="G22717" s="32">
        <v>91</v>
      </c>
      <c r="H22717" s="32">
        <v>0</v>
      </c>
    </row>
    <row r="22718" spans="1:8" x14ac:dyDescent="0.55000000000000004">
      <c r="A22718" s="33">
        <v>44391</v>
      </c>
      <c r="B22718" s="1" t="s">
        <v>25</v>
      </c>
      <c r="C22718">
        <v>2068</v>
      </c>
      <c r="D22718">
        <v>77309</v>
      </c>
      <c r="E22718" s="32">
        <v>2004</v>
      </c>
      <c r="F22718">
        <v>38</v>
      </c>
      <c r="G22718" s="32">
        <v>26</v>
      </c>
      <c r="H22718" s="32">
        <v>2</v>
      </c>
    </row>
    <row r="22719" spans="1:8" x14ac:dyDescent="0.55000000000000004">
      <c r="A22719" s="33">
        <v>44391</v>
      </c>
      <c r="B22719" s="1" t="s">
        <v>26</v>
      </c>
      <c r="C22719">
        <v>4094</v>
      </c>
      <c r="D22719">
        <v>127358</v>
      </c>
      <c r="E22719" s="32">
        <v>3834</v>
      </c>
      <c r="F22719">
        <v>115</v>
      </c>
      <c r="G22719" s="32">
        <v>141</v>
      </c>
      <c r="H22719" s="32">
        <v>1</v>
      </c>
    </row>
    <row r="22720" spans="1:8" x14ac:dyDescent="0.55000000000000004">
      <c r="A22720" s="33">
        <v>44391</v>
      </c>
      <c r="B22720" s="1" t="s">
        <v>27</v>
      </c>
      <c r="C22720">
        <v>1403</v>
      </c>
      <c r="D22720">
        <v>73603</v>
      </c>
      <c r="E22720" s="32">
        <v>1287</v>
      </c>
      <c r="F22720">
        <v>35</v>
      </c>
      <c r="G22720" s="32">
        <v>81</v>
      </c>
      <c r="H22720" s="32">
        <v>1</v>
      </c>
    </row>
    <row r="22721" spans="1:8" x14ac:dyDescent="0.55000000000000004">
      <c r="A22721" s="33">
        <v>44391</v>
      </c>
      <c r="B22721" s="1" t="s">
        <v>28</v>
      </c>
      <c r="C22721">
        <v>2173</v>
      </c>
      <c r="D22721">
        <v>62325</v>
      </c>
      <c r="E22721" s="32">
        <v>2097</v>
      </c>
      <c r="F22721">
        <v>21</v>
      </c>
      <c r="G22721" s="32">
        <v>55</v>
      </c>
      <c r="H22721" s="32">
        <v>0</v>
      </c>
    </row>
    <row r="22722" spans="1:8" x14ac:dyDescent="0.55000000000000004">
      <c r="A22722" s="33">
        <v>44391</v>
      </c>
      <c r="B22722" s="1" t="s">
        <v>29</v>
      </c>
      <c r="C22722">
        <v>5070</v>
      </c>
      <c r="D22722">
        <v>215034</v>
      </c>
      <c r="E22722" s="32">
        <v>5018</v>
      </c>
      <c r="F22722">
        <v>94</v>
      </c>
      <c r="G22722" s="32">
        <v>34</v>
      </c>
      <c r="H22722" s="32">
        <v>0</v>
      </c>
    </row>
    <row r="22723" spans="1:8" x14ac:dyDescent="0.55000000000000004">
      <c r="A22723" s="33">
        <v>44391</v>
      </c>
      <c r="B22723" s="1" t="s">
        <v>30</v>
      </c>
      <c r="C22723">
        <v>9530</v>
      </c>
      <c r="D22723">
        <v>281051</v>
      </c>
      <c r="E22723" s="32">
        <v>9267</v>
      </c>
      <c r="F22723">
        <v>187</v>
      </c>
      <c r="G22723" s="32">
        <v>76</v>
      </c>
      <c r="H22723" s="32">
        <v>4</v>
      </c>
    </row>
    <row r="22724" spans="1:8" x14ac:dyDescent="0.55000000000000004">
      <c r="A22724" s="33">
        <v>44391</v>
      </c>
      <c r="B22724" s="1" t="s">
        <v>31</v>
      </c>
      <c r="C22724">
        <v>9698</v>
      </c>
      <c r="D22724">
        <v>426424</v>
      </c>
      <c r="E22724" s="32">
        <v>9189</v>
      </c>
      <c r="F22724">
        <v>153</v>
      </c>
      <c r="G22724" s="32">
        <v>356</v>
      </c>
      <c r="H22724" s="32">
        <v>5</v>
      </c>
    </row>
    <row r="22725" spans="1:8" x14ac:dyDescent="0.55000000000000004">
      <c r="A22725" s="33">
        <v>44391</v>
      </c>
      <c r="B22725" s="1" t="s">
        <v>32</v>
      </c>
      <c r="C22725">
        <v>51735</v>
      </c>
      <c r="D22725">
        <v>869436</v>
      </c>
      <c r="E22725" s="32">
        <v>50072</v>
      </c>
      <c r="F22725">
        <v>987</v>
      </c>
      <c r="G22725" s="32">
        <v>676</v>
      </c>
      <c r="H22725" s="32">
        <v>13</v>
      </c>
    </row>
    <row r="22726" spans="1:8" x14ac:dyDescent="0.55000000000000004">
      <c r="A22726" s="33">
        <v>44391</v>
      </c>
      <c r="B22726" s="1" t="s">
        <v>33</v>
      </c>
      <c r="C22726">
        <v>5392</v>
      </c>
      <c r="D22726">
        <v>148938</v>
      </c>
      <c r="E22726" s="32">
        <v>5298</v>
      </c>
      <c r="F22726">
        <v>113</v>
      </c>
      <c r="G22726" s="32">
        <v>120</v>
      </c>
      <c r="H22726" s="32">
        <v>3</v>
      </c>
    </row>
    <row r="22727" spans="1:8" x14ac:dyDescent="0.55000000000000004">
      <c r="A22727" s="33">
        <v>44391</v>
      </c>
      <c r="B22727" s="1" t="s">
        <v>34</v>
      </c>
      <c r="C22727">
        <v>5651</v>
      </c>
      <c r="D22727">
        <v>159859</v>
      </c>
      <c r="E22727" s="32">
        <v>5475</v>
      </c>
      <c r="F22727">
        <v>90</v>
      </c>
      <c r="G22727" s="32">
        <v>86</v>
      </c>
      <c r="H22727" s="32">
        <v>2</v>
      </c>
    </row>
    <row r="22728" spans="1:8" x14ac:dyDescent="0.55000000000000004">
      <c r="A22728" s="33">
        <v>44391</v>
      </c>
      <c r="B22728" s="1" t="s">
        <v>35</v>
      </c>
      <c r="C22728">
        <v>16896</v>
      </c>
      <c r="D22728">
        <v>294127</v>
      </c>
      <c r="E22728" s="32">
        <v>16422</v>
      </c>
      <c r="F22728">
        <v>247</v>
      </c>
      <c r="G22728" s="32">
        <v>181</v>
      </c>
      <c r="H22728" s="32">
        <v>4</v>
      </c>
    </row>
    <row r="22729" spans="1:8" x14ac:dyDescent="0.55000000000000004">
      <c r="A22729" s="33">
        <v>44391</v>
      </c>
      <c r="B22729" s="1" t="s">
        <v>36</v>
      </c>
      <c r="C22729">
        <v>105528</v>
      </c>
      <c r="D22729">
        <v>2278233</v>
      </c>
      <c r="E22729" s="32">
        <v>100191</v>
      </c>
      <c r="F22729">
        <v>2698</v>
      </c>
      <c r="G22729" s="32">
        <v>1824</v>
      </c>
      <c r="H22729" s="32">
        <v>116</v>
      </c>
    </row>
    <row r="22730" spans="1:8" x14ac:dyDescent="0.55000000000000004">
      <c r="A22730" s="33">
        <v>44391</v>
      </c>
      <c r="B22730" s="1" t="s">
        <v>37</v>
      </c>
      <c r="C22730">
        <v>41386</v>
      </c>
      <c r="D22730">
        <v>527645</v>
      </c>
      <c r="E22730" s="32">
        <v>39711</v>
      </c>
      <c r="F22730">
        <v>1310</v>
      </c>
      <c r="G22730" s="32">
        <v>365</v>
      </c>
      <c r="H22730" s="32">
        <v>15</v>
      </c>
    </row>
    <row r="22731" spans="1:8" x14ac:dyDescent="0.55000000000000004">
      <c r="A22731" s="33">
        <v>44391</v>
      </c>
      <c r="B22731" s="1" t="s">
        <v>38</v>
      </c>
      <c r="C22731">
        <v>8519</v>
      </c>
      <c r="D22731">
        <v>177014</v>
      </c>
      <c r="E22731" s="32">
        <v>8234</v>
      </c>
      <c r="F22731">
        <v>132</v>
      </c>
      <c r="G22731" s="32">
        <v>153</v>
      </c>
      <c r="H22731" s="32">
        <v>3</v>
      </c>
    </row>
    <row r="22732" spans="1:8" x14ac:dyDescent="0.55000000000000004">
      <c r="A22732" s="33">
        <v>44391</v>
      </c>
      <c r="B22732" s="1" t="s">
        <v>39</v>
      </c>
      <c r="C22732">
        <v>2716</v>
      </c>
      <c r="D22732">
        <v>42652</v>
      </c>
      <c r="E22732" s="32">
        <v>2590</v>
      </c>
      <c r="F22732">
        <v>49</v>
      </c>
      <c r="G22732" s="32">
        <v>19</v>
      </c>
      <c r="H22732" s="32">
        <v>0</v>
      </c>
    </row>
    <row r="22733" spans="1:8" x14ac:dyDescent="0.55000000000000004">
      <c r="A22733" s="33">
        <v>44391</v>
      </c>
      <c r="B22733" s="1" t="s">
        <v>40</v>
      </c>
      <c r="C22733">
        <v>511</v>
      </c>
      <c r="D22733">
        <v>86932</v>
      </c>
      <c r="E22733" s="32">
        <v>470</v>
      </c>
      <c r="F22733">
        <v>2</v>
      </c>
      <c r="G22733" s="32">
        <v>17</v>
      </c>
      <c r="H22733" s="32">
        <v>0</v>
      </c>
    </row>
    <row r="22734" spans="1:8" x14ac:dyDescent="0.55000000000000004">
      <c r="A22734" s="33">
        <v>44391</v>
      </c>
      <c r="B22734" s="1" t="s">
        <v>41</v>
      </c>
      <c r="C22734">
        <v>563</v>
      </c>
      <c r="D22734">
        <v>32023</v>
      </c>
      <c r="E22734" s="32">
        <v>552</v>
      </c>
      <c r="F22734">
        <v>2</v>
      </c>
      <c r="G22734" s="32">
        <v>9</v>
      </c>
      <c r="H22734" s="32">
        <v>0</v>
      </c>
    </row>
    <row r="22735" spans="1:8" x14ac:dyDescent="0.55000000000000004">
      <c r="A22735" s="33">
        <v>44391</v>
      </c>
      <c r="B22735" s="1" t="s">
        <v>42</v>
      </c>
      <c r="C22735">
        <v>7638</v>
      </c>
      <c r="D22735">
        <v>168599</v>
      </c>
      <c r="E22735" s="32">
        <v>7455</v>
      </c>
      <c r="F22735">
        <v>127</v>
      </c>
      <c r="G22735" s="32">
        <v>22</v>
      </c>
      <c r="H22735" s="32">
        <v>1</v>
      </c>
    </row>
    <row r="22736" spans="1:8" x14ac:dyDescent="0.55000000000000004">
      <c r="A22736" s="33">
        <v>44391</v>
      </c>
      <c r="B22736" s="1" t="s">
        <v>43</v>
      </c>
      <c r="C22736">
        <v>11597</v>
      </c>
      <c r="D22736">
        <v>568107</v>
      </c>
      <c r="E22736" s="32">
        <v>11345</v>
      </c>
      <c r="F22736">
        <v>177</v>
      </c>
      <c r="G22736" s="32">
        <v>70</v>
      </c>
      <c r="H22736" s="32">
        <v>5</v>
      </c>
    </row>
    <row r="22737" spans="1:8" x14ac:dyDescent="0.55000000000000004">
      <c r="A22737" s="33">
        <v>44391</v>
      </c>
      <c r="B22737" s="1" t="s">
        <v>44</v>
      </c>
      <c r="C22737">
        <v>3180</v>
      </c>
      <c r="D22737">
        <v>124469</v>
      </c>
      <c r="E22737" s="32">
        <v>3069</v>
      </c>
      <c r="F22737">
        <v>80</v>
      </c>
      <c r="G22737" s="32">
        <v>31</v>
      </c>
      <c r="H22737" s="32">
        <v>1</v>
      </c>
    </row>
    <row r="22738" spans="1:8" x14ac:dyDescent="0.55000000000000004">
      <c r="A22738" s="33">
        <v>44391</v>
      </c>
      <c r="B22738" s="1" t="s">
        <v>45</v>
      </c>
      <c r="C22738">
        <v>1673</v>
      </c>
      <c r="D22738">
        <v>67255</v>
      </c>
      <c r="E22738" s="32">
        <v>1595</v>
      </c>
      <c r="F22738">
        <v>63</v>
      </c>
      <c r="G22738" s="32">
        <v>15</v>
      </c>
      <c r="H22738" s="32">
        <v>0</v>
      </c>
    </row>
    <row r="22739" spans="1:8" x14ac:dyDescent="0.55000000000000004">
      <c r="A22739" s="33">
        <v>44391</v>
      </c>
      <c r="B22739" s="1" t="s">
        <v>46</v>
      </c>
      <c r="C22739">
        <v>2123</v>
      </c>
      <c r="D22739">
        <v>89329</v>
      </c>
      <c r="E22739" s="32">
        <v>2071</v>
      </c>
      <c r="F22739">
        <v>31</v>
      </c>
      <c r="G22739" s="32">
        <v>26</v>
      </c>
      <c r="H22739" s="32">
        <v>1</v>
      </c>
    </row>
    <row r="22740" spans="1:8" x14ac:dyDescent="0.55000000000000004">
      <c r="A22740" s="33">
        <v>44391</v>
      </c>
      <c r="B22740" s="1" t="s">
        <v>47</v>
      </c>
      <c r="C22740">
        <v>2764</v>
      </c>
      <c r="D22740">
        <v>98824</v>
      </c>
      <c r="E22740" s="32">
        <v>2678</v>
      </c>
      <c r="F22740">
        <v>75</v>
      </c>
      <c r="G22740" s="32">
        <v>11</v>
      </c>
      <c r="H22740" s="32">
        <v>2</v>
      </c>
    </row>
    <row r="22741" spans="1:8" x14ac:dyDescent="0.55000000000000004">
      <c r="A22741" s="33">
        <v>44391</v>
      </c>
      <c r="B22741" s="1" t="s">
        <v>48</v>
      </c>
      <c r="C22741">
        <v>1914</v>
      </c>
      <c r="D22741">
        <v>58692</v>
      </c>
      <c r="E22741" s="32">
        <v>1822</v>
      </c>
      <c r="F22741">
        <v>28</v>
      </c>
      <c r="G22741" s="32">
        <v>64</v>
      </c>
      <c r="H22741" s="32">
        <v>2</v>
      </c>
    </row>
    <row r="22742" spans="1:8" x14ac:dyDescent="0.55000000000000004">
      <c r="A22742" s="33">
        <v>44391</v>
      </c>
      <c r="B22742" s="1" t="s">
        <v>49</v>
      </c>
      <c r="C22742">
        <v>36119</v>
      </c>
      <c r="D22742">
        <v>865638</v>
      </c>
      <c r="E22742" s="32">
        <v>35028</v>
      </c>
      <c r="F22742">
        <v>526</v>
      </c>
      <c r="G22742" s="32">
        <v>470</v>
      </c>
      <c r="H22742" s="32">
        <v>9</v>
      </c>
    </row>
    <row r="22743" spans="1:8" x14ac:dyDescent="0.55000000000000004">
      <c r="A22743" s="33">
        <v>44391</v>
      </c>
      <c r="B22743" s="1" t="s">
        <v>50</v>
      </c>
      <c r="C22743">
        <v>2575</v>
      </c>
      <c r="D22743">
        <v>59484</v>
      </c>
      <c r="E22743" s="32">
        <v>2575</v>
      </c>
      <c r="F22743">
        <v>24</v>
      </c>
      <c r="G22743" s="32">
        <v>11</v>
      </c>
      <c r="H22743" s="32">
        <v>0</v>
      </c>
    </row>
    <row r="22744" spans="1:8" x14ac:dyDescent="0.55000000000000004">
      <c r="A22744" s="33">
        <v>44391</v>
      </c>
      <c r="B22744" s="1" t="s">
        <v>51</v>
      </c>
      <c r="C22744">
        <v>3236</v>
      </c>
      <c r="D22744">
        <v>129778</v>
      </c>
      <c r="E22744" s="32">
        <v>3138</v>
      </c>
      <c r="F22744">
        <v>69</v>
      </c>
      <c r="G22744" s="32">
        <v>29</v>
      </c>
      <c r="H22744" s="32">
        <v>0</v>
      </c>
    </row>
    <row r="22745" spans="1:8" x14ac:dyDescent="0.55000000000000004">
      <c r="A22745" s="33">
        <v>44391</v>
      </c>
      <c r="B22745" s="1" t="s">
        <v>52</v>
      </c>
      <c r="C22745">
        <v>6505</v>
      </c>
      <c r="D22745">
        <v>82642</v>
      </c>
      <c r="E22745" s="32">
        <v>6359</v>
      </c>
      <c r="F22745">
        <v>119</v>
      </c>
      <c r="G22745" s="32">
        <v>27</v>
      </c>
      <c r="H22745" s="32">
        <v>1</v>
      </c>
    </row>
    <row r="22746" spans="1:8" x14ac:dyDescent="0.55000000000000004">
      <c r="A22746" s="33">
        <v>44391</v>
      </c>
      <c r="B22746" s="1" t="s">
        <v>53</v>
      </c>
      <c r="C22746">
        <v>3507</v>
      </c>
      <c r="D22746">
        <v>176047</v>
      </c>
      <c r="E22746" s="32">
        <v>3425</v>
      </c>
      <c r="F22746">
        <v>64</v>
      </c>
      <c r="G22746" s="32">
        <v>18</v>
      </c>
      <c r="H22746" s="32">
        <v>0</v>
      </c>
    </row>
    <row r="22747" spans="1:8" x14ac:dyDescent="0.55000000000000004">
      <c r="A22747" s="33">
        <v>44391</v>
      </c>
      <c r="B22747" s="1" t="s">
        <v>54</v>
      </c>
      <c r="C22747">
        <v>3117</v>
      </c>
      <c r="D22747">
        <v>44833</v>
      </c>
      <c r="E22747" s="32">
        <v>3062</v>
      </c>
      <c r="F22747">
        <v>27</v>
      </c>
      <c r="G22747" s="32">
        <v>17</v>
      </c>
      <c r="H22747" s="32">
        <v>0</v>
      </c>
    </row>
    <row r="22748" spans="1:8" x14ac:dyDescent="0.55000000000000004">
      <c r="A22748" s="33">
        <v>44391</v>
      </c>
      <c r="B22748" s="1" t="s">
        <v>55</v>
      </c>
      <c r="C22748">
        <v>3747</v>
      </c>
      <c r="D22748">
        <v>114165</v>
      </c>
      <c r="E22748" s="32">
        <v>3697</v>
      </c>
      <c r="F22748">
        <v>39</v>
      </c>
      <c r="G22748" s="32">
        <v>45</v>
      </c>
      <c r="H22748" s="32">
        <v>0</v>
      </c>
    </row>
    <row r="22749" spans="1:8" x14ac:dyDescent="0.55000000000000004">
      <c r="A22749" s="33">
        <v>44391</v>
      </c>
      <c r="B22749" s="1" t="s">
        <v>56</v>
      </c>
      <c r="C22749">
        <v>21525</v>
      </c>
      <c r="D22749">
        <v>262038</v>
      </c>
      <c r="E22749" s="32">
        <v>20718</v>
      </c>
      <c r="F22749">
        <v>211</v>
      </c>
      <c r="G22749" s="32">
        <v>602</v>
      </c>
      <c r="H22749" s="32">
        <v>34</v>
      </c>
    </row>
    <row r="22750" spans="1:8" x14ac:dyDescent="0.55000000000000004">
      <c r="A22750" s="33">
        <v>44392</v>
      </c>
      <c r="B22750" s="1" t="s">
        <v>7</v>
      </c>
      <c r="C22750">
        <v>42095</v>
      </c>
      <c r="D22750">
        <v>813171</v>
      </c>
      <c r="E22750" s="32">
        <v>40014</v>
      </c>
      <c r="F22750">
        <v>1415</v>
      </c>
      <c r="G22750" s="32">
        <v>636</v>
      </c>
      <c r="H22750" s="32">
        <v>10</v>
      </c>
    </row>
    <row r="22751" spans="1:8" x14ac:dyDescent="0.55000000000000004">
      <c r="A22751" s="33">
        <v>44392</v>
      </c>
      <c r="B22751" s="1" t="s">
        <v>11</v>
      </c>
      <c r="C22751">
        <v>2561</v>
      </c>
      <c r="D22751">
        <v>53400</v>
      </c>
      <c r="E22751" s="32">
        <v>2499</v>
      </c>
      <c r="F22751">
        <v>31</v>
      </c>
      <c r="G22751" s="32">
        <v>31</v>
      </c>
      <c r="H22751" s="32">
        <v>0</v>
      </c>
    </row>
    <row r="22752" spans="1:8" x14ac:dyDescent="0.55000000000000004">
      <c r="A22752" s="33">
        <v>44392</v>
      </c>
      <c r="B22752" s="1" t="s">
        <v>12</v>
      </c>
      <c r="C22752">
        <v>1826</v>
      </c>
      <c r="D22752">
        <v>90109</v>
      </c>
      <c r="E22752" s="32">
        <v>1677</v>
      </c>
      <c r="F22752">
        <v>47</v>
      </c>
      <c r="G22752" s="32">
        <v>102</v>
      </c>
      <c r="H22752" s="32">
        <v>1</v>
      </c>
    </row>
    <row r="22753" spans="1:8" x14ac:dyDescent="0.55000000000000004">
      <c r="A22753" s="33">
        <v>44392</v>
      </c>
      <c r="B22753" s="1" t="s">
        <v>13</v>
      </c>
      <c r="C22753">
        <v>9448</v>
      </c>
      <c r="D22753">
        <v>164771</v>
      </c>
      <c r="E22753" s="32">
        <v>9110</v>
      </c>
      <c r="F22753">
        <v>91</v>
      </c>
      <c r="G22753" s="32">
        <v>218</v>
      </c>
      <c r="H22753" s="32">
        <v>2</v>
      </c>
    </row>
    <row r="22754" spans="1:8" x14ac:dyDescent="0.55000000000000004">
      <c r="A22754" s="33">
        <v>44392</v>
      </c>
      <c r="B22754" s="1" t="s">
        <v>14</v>
      </c>
      <c r="C22754">
        <v>955</v>
      </c>
      <c r="D22754">
        <v>16461</v>
      </c>
      <c r="E22754" s="32">
        <v>895</v>
      </c>
      <c r="F22754">
        <v>20</v>
      </c>
      <c r="G22754" s="32">
        <v>40</v>
      </c>
      <c r="H22754" s="32">
        <v>1</v>
      </c>
    </row>
    <row r="22755" spans="1:8" x14ac:dyDescent="0.55000000000000004">
      <c r="A22755" s="33">
        <v>44392</v>
      </c>
      <c r="B22755" s="1" t="s">
        <v>15</v>
      </c>
      <c r="C22755">
        <v>2075</v>
      </c>
      <c r="D22755">
        <v>68524</v>
      </c>
      <c r="E22755" s="32">
        <v>1981</v>
      </c>
      <c r="F22755">
        <v>47</v>
      </c>
      <c r="G22755" s="32">
        <v>47</v>
      </c>
      <c r="H22755" s="32">
        <v>2</v>
      </c>
    </row>
    <row r="22756" spans="1:8" x14ac:dyDescent="0.55000000000000004">
      <c r="A22756" s="33">
        <v>44392</v>
      </c>
      <c r="B22756" s="1" t="s">
        <v>16</v>
      </c>
      <c r="C22756">
        <v>5141</v>
      </c>
      <c r="D22756">
        <v>294879</v>
      </c>
      <c r="E22756" s="32">
        <v>4811</v>
      </c>
      <c r="F22756">
        <v>161</v>
      </c>
      <c r="G22756" s="32">
        <v>169</v>
      </c>
      <c r="H22756" s="32">
        <v>5</v>
      </c>
    </row>
    <row r="22757" spans="1:8" x14ac:dyDescent="0.55000000000000004">
      <c r="A22757" s="33">
        <v>44392</v>
      </c>
      <c r="B22757" s="1" t="s">
        <v>17</v>
      </c>
      <c r="C22757">
        <v>10978</v>
      </c>
      <c r="D22757">
        <v>34183</v>
      </c>
      <c r="E22757" s="32">
        <v>10499</v>
      </c>
      <c r="F22757">
        <v>166</v>
      </c>
      <c r="G22757" s="32">
        <v>313</v>
      </c>
      <c r="H22757" s="32">
        <v>5</v>
      </c>
    </row>
    <row r="22758" spans="1:8" x14ac:dyDescent="0.55000000000000004">
      <c r="A22758" s="33">
        <v>44392</v>
      </c>
      <c r="B22758" s="1" t="s">
        <v>18</v>
      </c>
      <c r="C22758">
        <v>7311</v>
      </c>
      <c r="D22758">
        <v>315229</v>
      </c>
      <c r="E22758" s="32">
        <v>7060</v>
      </c>
      <c r="F22758">
        <v>82</v>
      </c>
      <c r="G22758" s="32">
        <v>169</v>
      </c>
      <c r="H22758" s="32">
        <v>10</v>
      </c>
    </row>
    <row r="22759" spans="1:8" x14ac:dyDescent="0.55000000000000004">
      <c r="A22759" s="33">
        <v>44392</v>
      </c>
      <c r="B22759" s="1" t="s">
        <v>19</v>
      </c>
      <c r="C22759">
        <v>8113</v>
      </c>
      <c r="D22759">
        <v>202894</v>
      </c>
      <c r="E22759" s="32">
        <v>7892</v>
      </c>
      <c r="F22759">
        <v>154</v>
      </c>
      <c r="G22759" s="32">
        <v>67</v>
      </c>
      <c r="H22759" s="32">
        <v>3</v>
      </c>
    </row>
    <row r="22760" spans="1:8" x14ac:dyDescent="0.55000000000000004">
      <c r="A22760" s="33">
        <v>44392</v>
      </c>
      <c r="B22760" s="1" t="s">
        <v>20</v>
      </c>
      <c r="C22760">
        <v>48788</v>
      </c>
      <c r="D22760">
        <v>1016085</v>
      </c>
      <c r="E22760" s="32">
        <v>45995</v>
      </c>
      <c r="F22760">
        <v>840</v>
      </c>
      <c r="G22760" s="32">
        <v>1953</v>
      </c>
      <c r="H22760" s="32">
        <v>24</v>
      </c>
    </row>
    <row r="22761" spans="1:8" x14ac:dyDescent="0.55000000000000004">
      <c r="A22761" s="33">
        <v>44392</v>
      </c>
      <c r="B22761" s="1" t="s">
        <v>21</v>
      </c>
      <c r="C22761">
        <v>42799</v>
      </c>
      <c r="D22761">
        <v>730704</v>
      </c>
      <c r="E22761" s="32">
        <v>40509</v>
      </c>
      <c r="F22761">
        <v>722</v>
      </c>
      <c r="G22761" s="32">
        <v>1568</v>
      </c>
      <c r="H22761" s="32">
        <v>17</v>
      </c>
    </row>
    <row r="22762" spans="1:8" x14ac:dyDescent="0.55000000000000004">
      <c r="A22762" s="33">
        <v>44392</v>
      </c>
      <c r="B22762" s="1" t="s">
        <v>22</v>
      </c>
      <c r="C22762">
        <v>185427</v>
      </c>
      <c r="D22762">
        <v>2652387</v>
      </c>
      <c r="E22762" s="32">
        <v>175695</v>
      </c>
      <c r="F22762">
        <v>2266</v>
      </c>
      <c r="G22762" s="32">
        <v>7466</v>
      </c>
      <c r="H22762" s="32">
        <v>57</v>
      </c>
    </row>
    <row r="22763" spans="1:8" x14ac:dyDescent="0.55000000000000004">
      <c r="A22763" s="33">
        <v>44392</v>
      </c>
      <c r="B22763" s="1" t="s">
        <v>23</v>
      </c>
      <c r="C22763">
        <v>71668</v>
      </c>
      <c r="D22763">
        <v>1095923</v>
      </c>
      <c r="E22763" s="32">
        <v>68033</v>
      </c>
      <c r="F22763">
        <v>968</v>
      </c>
      <c r="G22763" s="32">
        <v>2667</v>
      </c>
      <c r="H22763" s="32">
        <v>32</v>
      </c>
    </row>
    <row r="22764" spans="1:8" x14ac:dyDescent="0.55000000000000004">
      <c r="A22764" s="33">
        <v>44392</v>
      </c>
      <c r="B22764" s="1" t="s">
        <v>24</v>
      </c>
      <c r="C22764">
        <v>3534</v>
      </c>
      <c r="D22764">
        <v>181063</v>
      </c>
      <c r="E22764" s="32">
        <v>3376</v>
      </c>
      <c r="F22764">
        <v>54</v>
      </c>
      <c r="G22764" s="32">
        <v>104</v>
      </c>
      <c r="H22764" s="32">
        <v>0</v>
      </c>
    </row>
    <row r="22765" spans="1:8" x14ac:dyDescent="0.55000000000000004">
      <c r="A22765" s="33">
        <v>44392</v>
      </c>
      <c r="B22765" s="1" t="s">
        <v>25</v>
      </c>
      <c r="C22765">
        <v>2072</v>
      </c>
      <c r="D22765">
        <v>77537</v>
      </c>
      <c r="E22765" s="32">
        <v>2007</v>
      </c>
      <c r="F22765">
        <v>38</v>
      </c>
      <c r="G22765" s="32">
        <v>27</v>
      </c>
      <c r="H22765" s="32">
        <v>2</v>
      </c>
    </row>
    <row r="22766" spans="1:8" x14ac:dyDescent="0.55000000000000004">
      <c r="A22766" s="33">
        <v>44392</v>
      </c>
      <c r="B22766" s="1" t="s">
        <v>26</v>
      </c>
      <c r="C22766">
        <v>4115</v>
      </c>
      <c r="D22766">
        <v>127859</v>
      </c>
      <c r="E22766" s="32">
        <v>3841</v>
      </c>
      <c r="F22766">
        <v>115</v>
      </c>
      <c r="G22766" s="32">
        <v>155</v>
      </c>
      <c r="H22766" s="32">
        <v>1</v>
      </c>
    </row>
    <row r="22767" spans="1:8" x14ac:dyDescent="0.55000000000000004">
      <c r="A22767" s="33">
        <v>44392</v>
      </c>
      <c r="B22767" s="1" t="s">
        <v>27</v>
      </c>
      <c r="C22767">
        <v>1409</v>
      </c>
      <c r="D22767">
        <v>73841</v>
      </c>
      <c r="E22767" s="32">
        <v>1293</v>
      </c>
      <c r="F22767">
        <v>35</v>
      </c>
      <c r="G22767" s="32">
        <v>81</v>
      </c>
      <c r="H22767" s="32">
        <v>0</v>
      </c>
    </row>
    <row r="22768" spans="1:8" x14ac:dyDescent="0.55000000000000004">
      <c r="A22768" s="33">
        <v>44392</v>
      </c>
      <c r="B22768" s="1" t="s">
        <v>28</v>
      </c>
      <c r="C22768">
        <v>2175</v>
      </c>
      <c r="D22768">
        <v>62325</v>
      </c>
      <c r="E22768" s="32">
        <v>2103</v>
      </c>
      <c r="F22768">
        <v>21</v>
      </c>
      <c r="G22768" s="32">
        <v>51</v>
      </c>
      <c r="H22768" s="32">
        <v>0</v>
      </c>
    </row>
    <row r="22769" spans="1:8" x14ac:dyDescent="0.55000000000000004">
      <c r="A22769" s="33">
        <v>44392</v>
      </c>
      <c r="B22769" s="1" t="s">
        <v>29</v>
      </c>
      <c r="C22769">
        <v>5071</v>
      </c>
      <c r="D22769">
        <v>215578</v>
      </c>
      <c r="E22769" s="32">
        <v>5026</v>
      </c>
      <c r="F22769">
        <v>94</v>
      </c>
      <c r="G22769" s="32">
        <v>28</v>
      </c>
      <c r="H22769" s="32">
        <v>0</v>
      </c>
    </row>
    <row r="22770" spans="1:8" x14ac:dyDescent="0.55000000000000004">
      <c r="A22770" s="33">
        <v>44392</v>
      </c>
      <c r="B22770" s="1" t="s">
        <v>30</v>
      </c>
      <c r="C22770">
        <v>9536</v>
      </c>
      <c r="D22770">
        <v>281983</v>
      </c>
      <c r="E22770" s="32">
        <v>9271</v>
      </c>
      <c r="F22770">
        <v>187</v>
      </c>
      <c r="G22770" s="32">
        <v>78</v>
      </c>
      <c r="H22770" s="32">
        <v>3</v>
      </c>
    </row>
    <row r="22771" spans="1:8" x14ac:dyDescent="0.55000000000000004">
      <c r="A22771" s="33">
        <v>44392</v>
      </c>
      <c r="B22771" s="1" t="s">
        <v>31</v>
      </c>
      <c r="C22771">
        <v>9742</v>
      </c>
      <c r="D22771">
        <v>427835</v>
      </c>
      <c r="E22771" s="32">
        <v>9230</v>
      </c>
      <c r="F22771">
        <v>153</v>
      </c>
      <c r="G22771" s="32">
        <v>359</v>
      </c>
      <c r="H22771" s="32">
        <v>4</v>
      </c>
    </row>
    <row r="22772" spans="1:8" x14ac:dyDescent="0.55000000000000004">
      <c r="A22772" s="33">
        <v>44392</v>
      </c>
      <c r="B22772" s="1" t="s">
        <v>32</v>
      </c>
      <c r="C22772">
        <v>51806</v>
      </c>
      <c r="D22772">
        <v>872844</v>
      </c>
      <c r="E22772" s="32">
        <v>50136</v>
      </c>
      <c r="F22772">
        <v>991</v>
      </c>
      <c r="G22772" s="32">
        <v>679</v>
      </c>
      <c r="H22772" s="32">
        <v>14</v>
      </c>
    </row>
    <row r="22773" spans="1:8" x14ac:dyDescent="0.55000000000000004">
      <c r="A22773" s="33">
        <v>44392</v>
      </c>
      <c r="B22773" s="1" t="s">
        <v>33</v>
      </c>
      <c r="C22773">
        <v>5403</v>
      </c>
      <c r="D22773">
        <v>148938</v>
      </c>
      <c r="E22773" s="32">
        <v>5307</v>
      </c>
      <c r="F22773">
        <v>113</v>
      </c>
      <c r="G22773" s="32">
        <v>122</v>
      </c>
      <c r="H22773" s="32">
        <v>3</v>
      </c>
    </row>
    <row r="22774" spans="1:8" x14ac:dyDescent="0.55000000000000004">
      <c r="A22774" s="33">
        <v>44392</v>
      </c>
      <c r="B22774" s="1" t="s">
        <v>34</v>
      </c>
      <c r="C22774">
        <v>5662</v>
      </c>
      <c r="D22774">
        <v>160382</v>
      </c>
      <c r="E22774" s="32">
        <v>5476</v>
      </c>
      <c r="F22774">
        <v>90</v>
      </c>
      <c r="G22774" s="32">
        <v>96</v>
      </c>
      <c r="H22774" s="32">
        <v>2</v>
      </c>
    </row>
    <row r="22775" spans="1:8" x14ac:dyDescent="0.55000000000000004">
      <c r="A22775" s="33">
        <v>44392</v>
      </c>
      <c r="B22775" s="1" t="s">
        <v>35</v>
      </c>
      <c r="C22775">
        <v>16928</v>
      </c>
      <c r="D22775">
        <v>295377</v>
      </c>
      <c r="E22775" s="32">
        <v>16444</v>
      </c>
      <c r="F22775">
        <v>248</v>
      </c>
      <c r="G22775" s="32">
        <v>204</v>
      </c>
      <c r="H22775" s="32">
        <v>3</v>
      </c>
    </row>
    <row r="22776" spans="1:8" x14ac:dyDescent="0.55000000000000004">
      <c r="A22776" s="33">
        <v>44392</v>
      </c>
      <c r="B22776" s="1" t="s">
        <v>36</v>
      </c>
      <c r="C22776">
        <v>105850</v>
      </c>
      <c r="D22776">
        <v>2289605</v>
      </c>
      <c r="E22776" s="32">
        <v>100326</v>
      </c>
      <c r="F22776">
        <v>2700</v>
      </c>
      <c r="G22776" s="32">
        <v>2003</v>
      </c>
      <c r="H22776" s="32">
        <v>108</v>
      </c>
    </row>
    <row r="22777" spans="1:8" x14ac:dyDescent="0.55000000000000004">
      <c r="A22777" s="33">
        <v>44392</v>
      </c>
      <c r="B22777" s="1" t="s">
        <v>37</v>
      </c>
      <c r="C22777">
        <v>41463</v>
      </c>
      <c r="D22777">
        <v>529482</v>
      </c>
      <c r="E22777" s="32">
        <v>39758</v>
      </c>
      <c r="F22777">
        <v>1310</v>
      </c>
      <c r="G22777" s="32">
        <v>395</v>
      </c>
      <c r="H22777" s="32">
        <v>13</v>
      </c>
    </row>
    <row r="22778" spans="1:8" x14ac:dyDescent="0.55000000000000004">
      <c r="A22778" s="33">
        <v>44392</v>
      </c>
      <c r="B22778" s="1" t="s">
        <v>38</v>
      </c>
      <c r="C22778">
        <v>8536</v>
      </c>
      <c r="D22778">
        <v>177590</v>
      </c>
      <c r="E22778" s="32">
        <v>8242</v>
      </c>
      <c r="F22778">
        <v>132</v>
      </c>
      <c r="G22778" s="32">
        <v>162</v>
      </c>
      <c r="H22778" s="32">
        <v>2</v>
      </c>
    </row>
    <row r="22779" spans="1:8" x14ac:dyDescent="0.55000000000000004">
      <c r="A22779" s="33">
        <v>44392</v>
      </c>
      <c r="B22779" s="1" t="s">
        <v>39</v>
      </c>
      <c r="C22779">
        <v>2722</v>
      </c>
      <c r="D22779">
        <v>42713</v>
      </c>
      <c r="E22779" s="32">
        <v>2591</v>
      </c>
      <c r="F22779">
        <v>49</v>
      </c>
      <c r="G22779" s="32">
        <v>24</v>
      </c>
      <c r="H22779" s="32">
        <v>0</v>
      </c>
    </row>
    <row r="22780" spans="1:8" x14ac:dyDescent="0.55000000000000004">
      <c r="A22780" s="33">
        <v>44392</v>
      </c>
      <c r="B22780" s="1" t="s">
        <v>40</v>
      </c>
      <c r="C22780">
        <v>521</v>
      </c>
      <c r="D22780">
        <v>87294</v>
      </c>
      <c r="E22780" s="32">
        <v>472</v>
      </c>
      <c r="F22780">
        <v>2</v>
      </c>
      <c r="G22780" s="32">
        <v>31</v>
      </c>
      <c r="H22780" s="32">
        <v>0</v>
      </c>
    </row>
    <row r="22781" spans="1:8" x14ac:dyDescent="0.55000000000000004">
      <c r="A22781" s="33">
        <v>44392</v>
      </c>
      <c r="B22781" s="1" t="s">
        <v>41</v>
      </c>
      <c r="C22781">
        <v>565</v>
      </c>
      <c r="D22781">
        <v>32936</v>
      </c>
      <c r="E22781" s="32">
        <v>552</v>
      </c>
      <c r="F22781">
        <v>2</v>
      </c>
      <c r="G22781" s="32">
        <v>11</v>
      </c>
      <c r="H22781" s="32">
        <v>0</v>
      </c>
    </row>
    <row r="22782" spans="1:8" x14ac:dyDescent="0.55000000000000004">
      <c r="A22782" s="33">
        <v>44392</v>
      </c>
      <c r="B22782" s="1" t="s">
        <v>42</v>
      </c>
      <c r="C22782">
        <v>7657</v>
      </c>
      <c r="D22782">
        <v>168599</v>
      </c>
      <c r="E22782" s="32">
        <v>7455</v>
      </c>
      <c r="F22782">
        <v>127</v>
      </c>
      <c r="G22782" s="32">
        <v>22</v>
      </c>
      <c r="H22782" s="32">
        <v>1</v>
      </c>
    </row>
    <row r="22783" spans="1:8" x14ac:dyDescent="0.55000000000000004">
      <c r="A22783" s="33">
        <v>44392</v>
      </c>
      <c r="B22783" s="1" t="s">
        <v>43</v>
      </c>
      <c r="C22783">
        <v>11612</v>
      </c>
      <c r="D22783">
        <v>568107</v>
      </c>
      <c r="E22783" s="32">
        <v>11352</v>
      </c>
      <c r="F22783">
        <v>177</v>
      </c>
      <c r="G22783" s="32">
        <v>75</v>
      </c>
      <c r="H22783" s="32">
        <v>4</v>
      </c>
    </row>
    <row r="22784" spans="1:8" x14ac:dyDescent="0.55000000000000004">
      <c r="A22784" s="33">
        <v>44392</v>
      </c>
      <c r="B22784" s="1" t="s">
        <v>44</v>
      </c>
      <c r="C22784">
        <v>3181</v>
      </c>
      <c r="D22784">
        <v>126574</v>
      </c>
      <c r="E22784" s="32">
        <v>3075</v>
      </c>
      <c r="F22784">
        <v>80</v>
      </c>
      <c r="G22784" s="32">
        <v>26</v>
      </c>
      <c r="H22784" s="32">
        <v>1</v>
      </c>
    </row>
    <row r="22785" spans="1:8" x14ac:dyDescent="0.55000000000000004">
      <c r="A22785" s="33">
        <v>44392</v>
      </c>
      <c r="B22785" s="1" t="s">
        <v>45</v>
      </c>
      <c r="C22785">
        <v>1675</v>
      </c>
      <c r="D22785">
        <v>67657</v>
      </c>
      <c r="E22785" s="32">
        <v>1595</v>
      </c>
      <c r="F22785">
        <v>63</v>
      </c>
      <c r="G22785" s="32">
        <v>17</v>
      </c>
      <c r="H22785" s="32">
        <v>0</v>
      </c>
    </row>
    <row r="22786" spans="1:8" x14ac:dyDescent="0.55000000000000004">
      <c r="A22786" s="33">
        <v>44392</v>
      </c>
      <c r="B22786" s="1" t="s">
        <v>46</v>
      </c>
      <c r="C22786">
        <v>2124</v>
      </c>
      <c r="D22786">
        <v>89695</v>
      </c>
      <c r="E22786" s="32">
        <v>2071</v>
      </c>
      <c r="F22786">
        <v>31</v>
      </c>
      <c r="G22786" s="32">
        <v>27</v>
      </c>
      <c r="H22786" s="32">
        <v>0</v>
      </c>
    </row>
    <row r="22787" spans="1:8" x14ac:dyDescent="0.55000000000000004">
      <c r="A22787" s="33">
        <v>44392</v>
      </c>
      <c r="B22787" s="1" t="s">
        <v>47</v>
      </c>
      <c r="C22787">
        <v>2777</v>
      </c>
      <c r="D22787">
        <v>98925</v>
      </c>
      <c r="E22787" s="32">
        <v>2678</v>
      </c>
      <c r="F22787">
        <v>75</v>
      </c>
      <c r="G22787" s="32">
        <v>24</v>
      </c>
      <c r="H22787" s="32">
        <v>2</v>
      </c>
    </row>
    <row r="22788" spans="1:8" x14ac:dyDescent="0.55000000000000004">
      <c r="A22788" s="33">
        <v>44392</v>
      </c>
      <c r="B22788" s="1" t="s">
        <v>48</v>
      </c>
      <c r="C22788">
        <v>1923</v>
      </c>
      <c r="D22788">
        <v>58744</v>
      </c>
      <c r="E22788" s="32">
        <v>1831</v>
      </c>
      <c r="F22788">
        <v>29</v>
      </c>
      <c r="G22788" s="32">
        <v>63</v>
      </c>
      <c r="H22788" s="32">
        <v>1</v>
      </c>
    </row>
    <row r="22789" spans="1:8" x14ac:dyDescent="0.55000000000000004">
      <c r="A22789" s="33">
        <v>44392</v>
      </c>
      <c r="B22789" s="1" t="s">
        <v>49</v>
      </c>
      <c r="C22789">
        <v>36189</v>
      </c>
      <c r="D22789">
        <v>869325</v>
      </c>
      <c r="E22789" s="32">
        <v>35093</v>
      </c>
      <c r="F22789">
        <v>526</v>
      </c>
      <c r="G22789" s="32">
        <v>500</v>
      </c>
      <c r="H22789" s="32">
        <v>9</v>
      </c>
    </row>
    <row r="22790" spans="1:8" x14ac:dyDescent="0.55000000000000004">
      <c r="A22790" s="33">
        <v>44392</v>
      </c>
      <c r="B22790" s="1" t="s">
        <v>50</v>
      </c>
      <c r="C22790">
        <v>2581</v>
      </c>
      <c r="D22790">
        <v>59733</v>
      </c>
      <c r="E22790" s="32">
        <v>2576</v>
      </c>
      <c r="F22790">
        <v>24</v>
      </c>
      <c r="G22790" s="32">
        <v>12</v>
      </c>
      <c r="H22790" s="32">
        <v>0</v>
      </c>
    </row>
    <row r="22791" spans="1:8" x14ac:dyDescent="0.55000000000000004">
      <c r="A22791" s="33">
        <v>44392</v>
      </c>
      <c r="B22791" s="1" t="s">
        <v>51</v>
      </c>
      <c r="C22791">
        <v>3244</v>
      </c>
      <c r="D22791">
        <v>130125</v>
      </c>
      <c r="E22791" s="32">
        <v>3141</v>
      </c>
      <c r="F22791">
        <v>69</v>
      </c>
      <c r="G22791" s="32">
        <v>35</v>
      </c>
      <c r="H22791" s="32">
        <v>0</v>
      </c>
    </row>
    <row r="22792" spans="1:8" x14ac:dyDescent="0.55000000000000004">
      <c r="A22792" s="33">
        <v>44392</v>
      </c>
      <c r="B22792" s="1" t="s">
        <v>52</v>
      </c>
      <c r="C22792">
        <v>6508</v>
      </c>
      <c r="D22792">
        <v>82659</v>
      </c>
      <c r="E22792" s="32">
        <v>6362</v>
      </c>
      <c r="F22792">
        <v>119</v>
      </c>
      <c r="G22792" s="32">
        <v>27</v>
      </c>
      <c r="H22792" s="32">
        <v>1</v>
      </c>
    </row>
    <row r="22793" spans="1:8" x14ac:dyDescent="0.55000000000000004">
      <c r="A22793" s="33">
        <v>44392</v>
      </c>
      <c r="B22793" s="1" t="s">
        <v>53</v>
      </c>
      <c r="C22793">
        <v>3514</v>
      </c>
      <c r="D22793">
        <v>176734</v>
      </c>
      <c r="E22793" s="32">
        <v>3431</v>
      </c>
      <c r="F22793">
        <v>64</v>
      </c>
      <c r="G22793" s="32">
        <v>19</v>
      </c>
      <c r="H22793" s="32">
        <v>0</v>
      </c>
    </row>
    <row r="22794" spans="1:8" x14ac:dyDescent="0.55000000000000004">
      <c r="A22794" s="33">
        <v>44392</v>
      </c>
      <c r="B22794" s="1" t="s">
        <v>54</v>
      </c>
      <c r="C22794">
        <v>3118</v>
      </c>
      <c r="D22794">
        <v>44910</v>
      </c>
      <c r="E22794" s="32">
        <v>3062</v>
      </c>
      <c r="F22794">
        <v>27</v>
      </c>
      <c r="G22794" s="32">
        <v>18</v>
      </c>
      <c r="H22794" s="32">
        <v>0</v>
      </c>
    </row>
    <row r="22795" spans="1:8" x14ac:dyDescent="0.55000000000000004">
      <c r="A22795" s="33">
        <v>44392</v>
      </c>
      <c r="B22795" s="1" t="s">
        <v>55</v>
      </c>
      <c r="C22795">
        <v>3753</v>
      </c>
      <c r="D22795">
        <v>114372</v>
      </c>
      <c r="E22795" s="32">
        <v>3698</v>
      </c>
      <c r="F22795">
        <v>39</v>
      </c>
      <c r="G22795" s="32">
        <v>49</v>
      </c>
      <c r="H22795" s="32">
        <v>0</v>
      </c>
    </row>
    <row r="22796" spans="1:8" x14ac:dyDescent="0.55000000000000004">
      <c r="A22796" s="33">
        <v>44392</v>
      </c>
      <c r="B22796" s="1" t="s">
        <v>56</v>
      </c>
      <c r="C22796">
        <v>21585</v>
      </c>
      <c r="D22796">
        <v>265983</v>
      </c>
      <c r="E22796" s="32">
        <v>20791</v>
      </c>
      <c r="F22796">
        <v>215</v>
      </c>
      <c r="G22796" s="32">
        <v>585</v>
      </c>
      <c r="H22796" s="32">
        <v>33</v>
      </c>
    </row>
    <row r="22797" spans="1:8" x14ac:dyDescent="0.55000000000000004">
      <c r="A22797" s="33">
        <v>44393</v>
      </c>
      <c r="B22797" s="1" t="s">
        <v>7</v>
      </c>
      <c r="C22797">
        <v>42168</v>
      </c>
      <c r="D22797">
        <v>815860</v>
      </c>
      <c r="E22797" s="32">
        <v>40061</v>
      </c>
      <c r="F22797">
        <v>1416</v>
      </c>
      <c r="G22797" s="32">
        <v>666</v>
      </c>
      <c r="H22797" s="32">
        <v>10</v>
      </c>
    </row>
    <row r="22798" spans="1:8" x14ac:dyDescent="0.55000000000000004">
      <c r="A22798" s="33">
        <v>44393</v>
      </c>
      <c r="B22798" s="1" t="s">
        <v>11</v>
      </c>
      <c r="C22798">
        <v>2564</v>
      </c>
      <c r="D22798">
        <v>53611</v>
      </c>
      <c r="E22798" s="32">
        <v>2503</v>
      </c>
      <c r="F22798">
        <v>31</v>
      </c>
      <c r="G22798" s="32">
        <v>30</v>
      </c>
      <c r="H22798" s="32">
        <v>0</v>
      </c>
    </row>
    <row r="22799" spans="1:8" x14ac:dyDescent="0.55000000000000004">
      <c r="A22799" s="33">
        <v>44393</v>
      </c>
      <c r="B22799" s="1" t="s">
        <v>12</v>
      </c>
      <c r="C22799">
        <v>1835</v>
      </c>
      <c r="D22799">
        <v>90410</v>
      </c>
      <c r="E22799" s="32">
        <v>1685</v>
      </c>
      <c r="F22799">
        <v>47</v>
      </c>
      <c r="G22799" s="32">
        <v>103</v>
      </c>
      <c r="H22799" s="32">
        <v>1</v>
      </c>
    </row>
    <row r="22800" spans="1:8" x14ac:dyDescent="0.55000000000000004">
      <c r="A22800" s="33">
        <v>44393</v>
      </c>
      <c r="B22800" s="1" t="s">
        <v>13</v>
      </c>
      <c r="C22800">
        <v>9496</v>
      </c>
      <c r="D22800">
        <v>165253</v>
      </c>
      <c r="E22800" s="32">
        <v>9115</v>
      </c>
      <c r="F22800">
        <v>91</v>
      </c>
      <c r="G22800" s="32">
        <v>265</v>
      </c>
      <c r="H22800" s="32">
        <v>3</v>
      </c>
    </row>
    <row r="22801" spans="1:8" x14ac:dyDescent="0.55000000000000004">
      <c r="A22801" s="33">
        <v>44393</v>
      </c>
      <c r="B22801" s="1" t="s">
        <v>14</v>
      </c>
      <c r="C22801">
        <v>964</v>
      </c>
      <c r="D22801">
        <v>16564</v>
      </c>
      <c r="E22801" s="32">
        <v>901</v>
      </c>
      <c r="F22801">
        <v>20</v>
      </c>
      <c r="G22801" s="32">
        <v>43</v>
      </c>
      <c r="H22801" s="32">
        <v>1</v>
      </c>
    </row>
    <row r="22802" spans="1:8" x14ac:dyDescent="0.55000000000000004">
      <c r="A22802" s="33">
        <v>44393</v>
      </c>
      <c r="B22802" s="1" t="s">
        <v>15</v>
      </c>
      <c r="C22802">
        <v>2081</v>
      </c>
      <c r="D22802">
        <v>68627</v>
      </c>
      <c r="E22802" s="32">
        <v>1984</v>
      </c>
      <c r="F22802">
        <v>47</v>
      </c>
      <c r="G22802" s="32">
        <v>50</v>
      </c>
      <c r="H22802" s="32">
        <v>2</v>
      </c>
    </row>
    <row r="22803" spans="1:8" x14ac:dyDescent="0.55000000000000004">
      <c r="A22803" s="33">
        <v>44393</v>
      </c>
      <c r="B22803" s="1" t="s">
        <v>16</v>
      </c>
      <c r="C22803">
        <v>5155</v>
      </c>
      <c r="D22803">
        <v>296079</v>
      </c>
      <c r="E22803" s="32">
        <v>4827</v>
      </c>
      <c r="F22803">
        <v>161</v>
      </c>
      <c r="G22803" s="32">
        <v>167</v>
      </c>
      <c r="H22803" s="32">
        <v>7</v>
      </c>
    </row>
    <row r="22804" spans="1:8" x14ac:dyDescent="0.55000000000000004">
      <c r="A22804" s="33">
        <v>44393</v>
      </c>
      <c r="B22804" s="1" t="s">
        <v>17</v>
      </c>
      <c r="C22804">
        <v>11038</v>
      </c>
      <c r="D22804">
        <v>34230</v>
      </c>
      <c r="E22804" s="32">
        <v>10525</v>
      </c>
      <c r="F22804">
        <v>166</v>
      </c>
      <c r="G22804" s="32">
        <v>347</v>
      </c>
      <c r="H22804" s="32">
        <v>5</v>
      </c>
    </row>
    <row r="22805" spans="1:8" x14ac:dyDescent="0.55000000000000004">
      <c r="A22805" s="33">
        <v>44393</v>
      </c>
      <c r="B22805" s="1" t="s">
        <v>18</v>
      </c>
      <c r="C22805">
        <v>7337</v>
      </c>
      <c r="D22805">
        <v>316076</v>
      </c>
      <c r="E22805" s="32">
        <v>7067</v>
      </c>
      <c r="F22805">
        <v>82</v>
      </c>
      <c r="G22805" s="32">
        <v>188</v>
      </c>
      <c r="H22805" s="32">
        <v>10</v>
      </c>
    </row>
    <row r="22806" spans="1:8" x14ac:dyDescent="0.55000000000000004">
      <c r="A22806" s="33">
        <v>44393</v>
      </c>
      <c r="B22806" s="1" t="s">
        <v>19</v>
      </c>
      <c r="C22806">
        <v>8124</v>
      </c>
      <c r="D22806">
        <v>203483</v>
      </c>
      <c r="E22806" s="32">
        <v>7899</v>
      </c>
      <c r="F22806">
        <v>154</v>
      </c>
      <c r="G22806" s="32">
        <v>71</v>
      </c>
      <c r="H22806" s="32">
        <v>3</v>
      </c>
    </row>
    <row r="22807" spans="1:8" x14ac:dyDescent="0.55000000000000004">
      <c r="A22807" s="33">
        <v>44393</v>
      </c>
      <c r="B22807" s="1" t="s">
        <v>20</v>
      </c>
      <c r="C22807">
        <v>49077</v>
      </c>
      <c r="D22807">
        <v>1020328</v>
      </c>
      <c r="E22807" s="32">
        <v>46107</v>
      </c>
      <c r="F22807">
        <v>842</v>
      </c>
      <c r="G22807" s="32">
        <v>2128</v>
      </c>
      <c r="H22807" s="32">
        <v>23</v>
      </c>
    </row>
    <row r="22808" spans="1:8" x14ac:dyDescent="0.55000000000000004">
      <c r="A22808" s="33">
        <v>44393</v>
      </c>
      <c r="B22808" s="1" t="s">
        <v>21</v>
      </c>
      <c r="C22808">
        <v>43076</v>
      </c>
      <c r="D22808">
        <v>733973</v>
      </c>
      <c r="E22808" s="32">
        <v>40675</v>
      </c>
      <c r="F22808">
        <v>723</v>
      </c>
      <c r="G22808" s="32">
        <v>1678</v>
      </c>
      <c r="H22808" s="32">
        <v>17</v>
      </c>
    </row>
    <row r="22809" spans="1:8" x14ac:dyDescent="0.55000000000000004">
      <c r="A22809" s="33">
        <v>44393</v>
      </c>
      <c r="B22809" s="1" t="s">
        <v>22</v>
      </c>
      <c r="C22809">
        <v>186698</v>
      </c>
      <c r="D22809">
        <v>2662139</v>
      </c>
      <c r="E22809" s="32">
        <v>176353</v>
      </c>
      <c r="F22809">
        <v>2267</v>
      </c>
      <c r="G22809" s="32">
        <v>8078</v>
      </c>
      <c r="H22809" s="32">
        <v>53</v>
      </c>
    </row>
    <row r="22810" spans="1:8" x14ac:dyDescent="0.55000000000000004">
      <c r="A22810" s="33">
        <v>44393</v>
      </c>
      <c r="B22810" s="1" t="s">
        <v>23</v>
      </c>
      <c r="C22810">
        <v>72114</v>
      </c>
      <c r="D22810">
        <v>1100250</v>
      </c>
      <c r="E22810" s="32">
        <v>68239</v>
      </c>
      <c r="F22810">
        <v>969</v>
      </c>
      <c r="G22810" s="32">
        <v>2906</v>
      </c>
      <c r="H22810" s="32">
        <v>39</v>
      </c>
    </row>
    <row r="22811" spans="1:8" x14ac:dyDescent="0.55000000000000004">
      <c r="A22811" s="33">
        <v>44393</v>
      </c>
      <c r="B22811" s="1" t="s">
        <v>24</v>
      </c>
      <c r="C22811">
        <v>3548</v>
      </c>
      <c r="D22811">
        <v>182160</v>
      </c>
      <c r="E22811" s="32">
        <v>3387</v>
      </c>
      <c r="F22811">
        <v>54</v>
      </c>
      <c r="G22811" s="32">
        <v>107</v>
      </c>
      <c r="H22811" s="32">
        <v>1</v>
      </c>
    </row>
    <row r="22812" spans="1:8" x14ac:dyDescent="0.55000000000000004">
      <c r="A22812" s="33">
        <v>44393</v>
      </c>
      <c r="B22812" s="1" t="s">
        <v>25</v>
      </c>
      <c r="C22812">
        <v>2075</v>
      </c>
      <c r="D22812">
        <v>77808</v>
      </c>
      <c r="E22812" s="32">
        <v>2008</v>
      </c>
      <c r="F22812">
        <v>38</v>
      </c>
      <c r="G22812" s="32">
        <v>29</v>
      </c>
      <c r="H22812" s="32">
        <v>2</v>
      </c>
    </row>
    <row r="22813" spans="1:8" x14ac:dyDescent="0.55000000000000004">
      <c r="A22813" s="33">
        <v>44393</v>
      </c>
      <c r="B22813" s="1" t="s">
        <v>26</v>
      </c>
      <c r="C22813">
        <v>4156</v>
      </c>
      <c r="D22813">
        <v>128544</v>
      </c>
      <c r="E22813" s="32">
        <v>3842</v>
      </c>
      <c r="F22813">
        <v>115</v>
      </c>
      <c r="G22813" s="32">
        <v>195</v>
      </c>
      <c r="H22813" s="32">
        <v>1</v>
      </c>
    </row>
    <row r="22814" spans="1:8" x14ac:dyDescent="0.55000000000000004">
      <c r="A22814" s="33">
        <v>44393</v>
      </c>
      <c r="B22814" s="1" t="s">
        <v>27</v>
      </c>
      <c r="C22814">
        <v>1412</v>
      </c>
      <c r="D22814">
        <v>73970</v>
      </c>
      <c r="E22814" s="32">
        <v>1303</v>
      </c>
      <c r="F22814">
        <v>36</v>
      </c>
      <c r="G22814" s="32">
        <v>73</v>
      </c>
      <c r="H22814" s="32">
        <v>0</v>
      </c>
    </row>
    <row r="22815" spans="1:8" x14ac:dyDescent="0.55000000000000004">
      <c r="A22815" s="33">
        <v>44393</v>
      </c>
      <c r="B22815" s="1" t="s">
        <v>28</v>
      </c>
      <c r="C22815">
        <v>2176</v>
      </c>
      <c r="D22815">
        <v>65656</v>
      </c>
      <c r="E22815" s="32">
        <v>2108</v>
      </c>
      <c r="F22815">
        <v>21</v>
      </c>
      <c r="G22815" s="32">
        <v>47</v>
      </c>
      <c r="H22815" s="32">
        <v>0</v>
      </c>
    </row>
    <row r="22816" spans="1:8" x14ac:dyDescent="0.55000000000000004">
      <c r="A22816" s="33">
        <v>44393</v>
      </c>
      <c r="B22816" s="1" t="s">
        <v>29</v>
      </c>
      <c r="C22816">
        <v>5075</v>
      </c>
      <c r="D22816">
        <v>216101</v>
      </c>
      <c r="E22816" s="32">
        <v>5031</v>
      </c>
      <c r="F22816">
        <v>94</v>
      </c>
      <c r="G22816" s="32">
        <v>26</v>
      </c>
      <c r="H22816" s="32">
        <v>0</v>
      </c>
    </row>
    <row r="22817" spans="1:8" x14ac:dyDescent="0.55000000000000004">
      <c r="A22817" s="33">
        <v>44393</v>
      </c>
      <c r="B22817" s="1" t="s">
        <v>30</v>
      </c>
      <c r="C22817">
        <v>9555</v>
      </c>
      <c r="D22817">
        <v>282864</v>
      </c>
      <c r="E22817" s="32">
        <v>9277</v>
      </c>
      <c r="F22817">
        <v>187</v>
      </c>
      <c r="G22817" s="32">
        <v>91</v>
      </c>
      <c r="H22817" s="32">
        <v>3</v>
      </c>
    </row>
    <row r="22818" spans="1:8" x14ac:dyDescent="0.55000000000000004">
      <c r="A22818" s="33">
        <v>44393</v>
      </c>
      <c r="B22818" s="1" t="s">
        <v>31</v>
      </c>
      <c r="C22818">
        <v>9782</v>
      </c>
      <c r="D22818">
        <v>429699</v>
      </c>
      <c r="E22818" s="32">
        <v>9238</v>
      </c>
      <c r="F22818">
        <v>153</v>
      </c>
      <c r="G22818" s="32">
        <v>391</v>
      </c>
      <c r="H22818" s="32">
        <v>4</v>
      </c>
    </row>
    <row r="22819" spans="1:8" x14ac:dyDescent="0.55000000000000004">
      <c r="A22819" s="33">
        <v>44393</v>
      </c>
      <c r="B22819" s="1" t="s">
        <v>32</v>
      </c>
      <c r="C22819">
        <v>51879</v>
      </c>
      <c r="D22819">
        <v>876763</v>
      </c>
      <c r="E22819" s="32">
        <v>50192</v>
      </c>
      <c r="F22819">
        <v>993</v>
      </c>
      <c r="G22819" s="32">
        <v>694</v>
      </c>
      <c r="H22819" s="32">
        <v>12</v>
      </c>
    </row>
    <row r="22820" spans="1:8" x14ac:dyDescent="0.55000000000000004">
      <c r="A22820" s="33">
        <v>44393</v>
      </c>
      <c r="B22820" s="1" t="s">
        <v>33</v>
      </c>
      <c r="C22820">
        <v>5423</v>
      </c>
      <c r="D22820">
        <v>152748</v>
      </c>
      <c r="E22820" s="32">
        <v>5316</v>
      </c>
      <c r="F22820">
        <v>113</v>
      </c>
      <c r="G22820" s="32">
        <v>133</v>
      </c>
      <c r="H22820" s="32">
        <v>3</v>
      </c>
    </row>
    <row r="22821" spans="1:8" x14ac:dyDescent="0.55000000000000004">
      <c r="A22821" s="33">
        <v>44393</v>
      </c>
      <c r="B22821" s="1" t="s">
        <v>34</v>
      </c>
      <c r="C22821">
        <v>5672</v>
      </c>
      <c r="D22821">
        <v>160979</v>
      </c>
      <c r="E22821" s="32">
        <v>5490</v>
      </c>
      <c r="F22821">
        <v>90</v>
      </c>
      <c r="G22821" s="32">
        <v>92</v>
      </c>
      <c r="H22821" s="32">
        <v>2</v>
      </c>
    </row>
    <row r="22822" spans="1:8" x14ac:dyDescent="0.55000000000000004">
      <c r="A22822" s="33">
        <v>44393</v>
      </c>
      <c r="B22822" s="1" t="s">
        <v>35</v>
      </c>
      <c r="C22822">
        <v>16966</v>
      </c>
      <c r="D22822">
        <v>296366</v>
      </c>
      <c r="E22822" s="32">
        <v>16459</v>
      </c>
      <c r="F22822">
        <v>249</v>
      </c>
      <c r="G22822" s="32">
        <v>220</v>
      </c>
      <c r="H22822" s="32">
        <v>3</v>
      </c>
    </row>
    <row r="22823" spans="1:8" x14ac:dyDescent="0.55000000000000004">
      <c r="A22823" s="33">
        <v>44393</v>
      </c>
      <c r="B22823" s="1" t="s">
        <v>36</v>
      </c>
      <c r="C22823">
        <v>106104</v>
      </c>
      <c r="D22823">
        <v>2301363</v>
      </c>
      <c r="E22823" s="32">
        <v>100465</v>
      </c>
      <c r="F22823">
        <v>2703</v>
      </c>
      <c r="G22823" s="32">
        <v>2117</v>
      </c>
      <c r="H22823" s="32">
        <v>109</v>
      </c>
    </row>
    <row r="22824" spans="1:8" x14ac:dyDescent="0.55000000000000004">
      <c r="A22824" s="33">
        <v>44393</v>
      </c>
      <c r="B22824" s="1" t="s">
        <v>37</v>
      </c>
      <c r="C22824">
        <v>41540</v>
      </c>
      <c r="D22824">
        <v>530964</v>
      </c>
      <c r="E22824" s="32">
        <v>39783</v>
      </c>
      <c r="F22824">
        <v>1310</v>
      </c>
      <c r="G22824" s="32">
        <v>447</v>
      </c>
      <c r="H22824" s="32">
        <v>14</v>
      </c>
    </row>
    <row r="22825" spans="1:8" x14ac:dyDescent="0.55000000000000004">
      <c r="A22825" s="33">
        <v>44393</v>
      </c>
      <c r="B22825" s="1" t="s">
        <v>38</v>
      </c>
      <c r="C22825">
        <v>8558</v>
      </c>
      <c r="D22825">
        <v>178273</v>
      </c>
      <c r="E22825" s="32">
        <v>8254</v>
      </c>
      <c r="F22825">
        <v>132</v>
      </c>
      <c r="G22825" s="32">
        <v>172</v>
      </c>
      <c r="H22825" s="32">
        <v>2</v>
      </c>
    </row>
    <row r="22826" spans="1:8" x14ac:dyDescent="0.55000000000000004">
      <c r="A22826" s="33">
        <v>44393</v>
      </c>
      <c r="B22826" s="1" t="s">
        <v>39</v>
      </c>
      <c r="C22826">
        <v>2724</v>
      </c>
      <c r="D22826">
        <v>42772</v>
      </c>
      <c r="E22826" s="32">
        <v>2593</v>
      </c>
      <c r="F22826">
        <v>49</v>
      </c>
      <c r="G22826" s="32">
        <v>24</v>
      </c>
      <c r="H22826" s="32">
        <v>0</v>
      </c>
    </row>
    <row r="22827" spans="1:8" x14ac:dyDescent="0.55000000000000004">
      <c r="A22827" s="33">
        <v>44393</v>
      </c>
      <c r="B22827" s="1" t="s">
        <v>40</v>
      </c>
      <c r="C22827">
        <v>533</v>
      </c>
      <c r="D22827">
        <v>87649</v>
      </c>
      <c r="E22827" s="32">
        <v>472</v>
      </c>
      <c r="F22827">
        <v>2</v>
      </c>
      <c r="G22827" s="32">
        <v>40</v>
      </c>
      <c r="H22827" s="32">
        <v>0</v>
      </c>
    </row>
    <row r="22828" spans="1:8" x14ac:dyDescent="0.55000000000000004">
      <c r="A22828" s="33">
        <v>44393</v>
      </c>
      <c r="B22828" s="1" t="s">
        <v>41</v>
      </c>
      <c r="C22828">
        <v>567</v>
      </c>
      <c r="D22828">
        <v>32936</v>
      </c>
      <c r="E22828" s="32">
        <v>551</v>
      </c>
      <c r="F22828">
        <v>2</v>
      </c>
      <c r="G22828" s="32">
        <v>14</v>
      </c>
      <c r="H22828" s="32">
        <v>0</v>
      </c>
    </row>
    <row r="22829" spans="1:8" x14ac:dyDescent="0.55000000000000004">
      <c r="A22829" s="33">
        <v>44393</v>
      </c>
      <c r="B22829" s="1" t="s">
        <v>42</v>
      </c>
      <c r="C22829">
        <v>7668</v>
      </c>
      <c r="D22829">
        <v>174589</v>
      </c>
      <c r="E22829" s="32">
        <v>7472</v>
      </c>
      <c r="F22829">
        <v>127</v>
      </c>
      <c r="G22829" s="32">
        <v>39</v>
      </c>
      <c r="H22829" s="32">
        <v>1</v>
      </c>
    </row>
    <row r="22830" spans="1:8" x14ac:dyDescent="0.55000000000000004">
      <c r="A22830" s="33">
        <v>44393</v>
      </c>
      <c r="B22830" s="1" t="s">
        <v>43</v>
      </c>
      <c r="C22830">
        <v>11625</v>
      </c>
      <c r="D22830">
        <v>570271</v>
      </c>
      <c r="E22830" s="32">
        <v>11361</v>
      </c>
      <c r="F22830">
        <v>177</v>
      </c>
      <c r="G22830" s="32">
        <v>79</v>
      </c>
      <c r="H22830" s="32">
        <v>4</v>
      </c>
    </row>
    <row r="22831" spans="1:8" x14ac:dyDescent="0.55000000000000004">
      <c r="A22831" s="33">
        <v>44393</v>
      </c>
      <c r="B22831" s="1" t="s">
        <v>44</v>
      </c>
      <c r="C22831">
        <v>3185</v>
      </c>
      <c r="D22831">
        <v>126574</v>
      </c>
      <c r="E22831" s="32">
        <v>3077</v>
      </c>
      <c r="F22831">
        <v>80</v>
      </c>
      <c r="G22831" s="32">
        <v>28</v>
      </c>
      <c r="H22831" s="32">
        <v>1</v>
      </c>
    </row>
    <row r="22832" spans="1:8" x14ac:dyDescent="0.55000000000000004">
      <c r="A22832" s="33">
        <v>44393</v>
      </c>
      <c r="B22832" s="1" t="s">
        <v>45</v>
      </c>
      <c r="C22832">
        <v>1679</v>
      </c>
      <c r="D22832">
        <v>67963</v>
      </c>
      <c r="E22832" s="32">
        <v>1596</v>
      </c>
      <c r="F22832">
        <v>63</v>
      </c>
      <c r="G22832" s="32">
        <v>20</v>
      </c>
      <c r="H22832" s="32">
        <v>0</v>
      </c>
    </row>
    <row r="22833" spans="1:8" x14ac:dyDescent="0.55000000000000004">
      <c r="A22833" s="33">
        <v>44393</v>
      </c>
      <c r="B22833" s="1" t="s">
        <v>46</v>
      </c>
      <c r="C22833">
        <v>2128</v>
      </c>
      <c r="D22833">
        <v>89984</v>
      </c>
      <c r="E22833" s="32">
        <v>2077</v>
      </c>
      <c r="F22833">
        <v>31</v>
      </c>
      <c r="G22833" s="32">
        <v>25</v>
      </c>
      <c r="H22833" s="32">
        <v>0</v>
      </c>
    </row>
    <row r="22834" spans="1:8" x14ac:dyDescent="0.55000000000000004">
      <c r="A22834" s="33">
        <v>44393</v>
      </c>
      <c r="B22834" s="1" t="s">
        <v>47</v>
      </c>
      <c r="C22834">
        <v>2783</v>
      </c>
      <c r="D22834">
        <v>100554</v>
      </c>
      <c r="E22834" s="32">
        <v>2678</v>
      </c>
      <c r="F22834">
        <v>75</v>
      </c>
      <c r="G22834" s="32">
        <v>30</v>
      </c>
      <c r="H22834" s="32">
        <v>2</v>
      </c>
    </row>
    <row r="22835" spans="1:8" x14ac:dyDescent="0.55000000000000004">
      <c r="A22835" s="33">
        <v>44393</v>
      </c>
      <c r="B22835" s="1" t="s">
        <v>48</v>
      </c>
      <c r="C22835">
        <v>1937</v>
      </c>
      <c r="D22835">
        <v>58792</v>
      </c>
      <c r="E22835" s="32">
        <v>1839</v>
      </c>
      <c r="F22835">
        <v>29</v>
      </c>
      <c r="G22835" s="32">
        <v>69</v>
      </c>
      <c r="H22835" s="32">
        <v>0</v>
      </c>
    </row>
    <row r="22836" spans="1:8" x14ac:dyDescent="0.55000000000000004">
      <c r="A22836" s="33">
        <v>44393</v>
      </c>
      <c r="B22836" s="1" t="s">
        <v>49</v>
      </c>
      <c r="C22836">
        <v>36247</v>
      </c>
      <c r="D22836">
        <v>871970</v>
      </c>
      <c r="E22836" s="32">
        <v>35132</v>
      </c>
      <c r="F22836">
        <v>526</v>
      </c>
      <c r="G22836" s="32">
        <v>531</v>
      </c>
      <c r="H22836" s="32">
        <v>8</v>
      </c>
    </row>
    <row r="22837" spans="1:8" x14ac:dyDescent="0.55000000000000004">
      <c r="A22837" s="33">
        <v>44393</v>
      </c>
      <c r="B22837" s="1" t="s">
        <v>50</v>
      </c>
      <c r="C22837">
        <v>2590</v>
      </c>
      <c r="D22837">
        <v>59973</v>
      </c>
      <c r="E22837" s="32">
        <v>2578</v>
      </c>
      <c r="F22837">
        <v>24</v>
      </c>
      <c r="G22837" s="32">
        <v>16</v>
      </c>
      <c r="H22837" s="32">
        <v>0</v>
      </c>
    </row>
    <row r="22838" spans="1:8" x14ac:dyDescent="0.55000000000000004">
      <c r="A22838" s="33">
        <v>44393</v>
      </c>
      <c r="B22838" s="1" t="s">
        <v>51</v>
      </c>
      <c r="C22838">
        <v>3256</v>
      </c>
      <c r="D22838">
        <v>130594</v>
      </c>
      <c r="E22838" s="32">
        <v>3145</v>
      </c>
      <c r="F22838">
        <v>69</v>
      </c>
      <c r="G22838" s="32">
        <v>44</v>
      </c>
      <c r="H22838" s="32">
        <v>0</v>
      </c>
    </row>
    <row r="22839" spans="1:8" x14ac:dyDescent="0.55000000000000004">
      <c r="A22839" s="33">
        <v>44393</v>
      </c>
      <c r="B22839" s="1" t="s">
        <v>52</v>
      </c>
      <c r="C22839">
        <v>6516</v>
      </c>
      <c r="D22839">
        <v>82714</v>
      </c>
      <c r="E22839" s="32">
        <v>6366</v>
      </c>
      <c r="F22839">
        <v>119</v>
      </c>
      <c r="G22839" s="32">
        <v>31</v>
      </c>
      <c r="H22839" s="32">
        <v>2</v>
      </c>
    </row>
    <row r="22840" spans="1:8" x14ac:dyDescent="0.55000000000000004">
      <c r="A22840" s="33">
        <v>44393</v>
      </c>
      <c r="B22840" s="1" t="s">
        <v>53</v>
      </c>
      <c r="C22840">
        <v>3520</v>
      </c>
      <c r="D22840">
        <v>177563</v>
      </c>
      <c r="E22840" s="32">
        <v>3431</v>
      </c>
      <c r="F22840">
        <v>64</v>
      </c>
      <c r="G22840" s="32">
        <v>25</v>
      </c>
      <c r="H22840" s="32">
        <v>0</v>
      </c>
    </row>
    <row r="22841" spans="1:8" x14ac:dyDescent="0.55000000000000004">
      <c r="A22841" s="33">
        <v>44393</v>
      </c>
      <c r="B22841" s="1" t="s">
        <v>54</v>
      </c>
      <c r="C22841">
        <v>3118</v>
      </c>
      <c r="D22841">
        <v>44922</v>
      </c>
      <c r="E22841" s="32">
        <v>3066</v>
      </c>
      <c r="F22841">
        <v>27</v>
      </c>
      <c r="G22841" s="32">
        <v>14</v>
      </c>
      <c r="H22841" s="32">
        <v>0</v>
      </c>
    </row>
    <row r="22842" spans="1:8" x14ac:dyDescent="0.55000000000000004">
      <c r="A22842" s="33">
        <v>44393</v>
      </c>
      <c r="B22842" s="1" t="s">
        <v>55</v>
      </c>
      <c r="C22842">
        <v>3763</v>
      </c>
      <c r="D22842">
        <v>114627</v>
      </c>
      <c r="E22842" s="32">
        <v>3701</v>
      </c>
      <c r="F22842">
        <v>39</v>
      </c>
      <c r="G22842" s="32">
        <v>52</v>
      </c>
      <c r="H22842" s="32">
        <v>0</v>
      </c>
    </row>
    <row r="22843" spans="1:8" x14ac:dyDescent="0.55000000000000004">
      <c r="A22843" s="33">
        <v>44393</v>
      </c>
      <c r="B22843" s="1" t="s">
        <v>56</v>
      </c>
      <c r="C22843">
        <v>21661</v>
      </c>
      <c r="D22843">
        <v>266892</v>
      </c>
      <c r="E22843" s="32">
        <v>20843</v>
      </c>
      <c r="F22843">
        <v>215</v>
      </c>
      <c r="G22843" s="32">
        <v>609</v>
      </c>
      <c r="H22843" s="32">
        <v>34</v>
      </c>
    </row>
    <row r="22844" spans="1:8" x14ac:dyDescent="0.55000000000000004">
      <c r="A22844" s="33">
        <v>44394</v>
      </c>
      <c r="B22844" s="1" t="s">
        <v>7</v>
      </c>
      <c r="C22844">
        <v>42279</v>
      </c>
      <c r="D22844">
        <v>818310</v>
      </c>
      <c r="E22844" s="32">
        <v>40105</v>
      </c>
      <c r="F22844">
        <v>1417</v>
      </c>
      <c r="G22844" s="32">
        <v>691</v>
      </c>
      <c r="H22844" s="32">
        <v>9</v>
      </c>
    </row>
    <row r="22845" spans="1:8" x14ac:dyDescent="0.55000000000000004">
      <c r="A22845" s="33">
        <v>44394</v>
      </c>
      <c r="B22845" s="1" t="s">
        <v>11</v>
      </c>
      <c r="C22845">
        <v>2572</v>
      </c>
      <c r="D22845">
        <v>53666</v>
      </c>
      <c r="E22845" s="32">
        <v>2504</v>
      </c>
      <c r="F22845">
        <v>31</v>
      </c>
      <c r="G22845" s="32">
        <v>37</v>
      </c>
      <c r="H22845" s="32">
        <v>0</v>
      </c>
    </row>
    <row r="22846" spans="1:8" x14ac:dyDescent="0.55000000000000004">
      <c r="A22846" s="33">
        <v>44394</v>
      </c>
      <c r="B22846" s="1" t="s">
        <v>12</v>
      </c>
      <c r="C22846">
        <v>1845</v>
      </c>
      <c r="D22846">
        <v>90815</v>
      </c>
      <c r="E22846" s="32">
        <v>1694</v>
      </c>
      <c r="F22846">
        <v>47</v>
      </c>
      <c r="G22846" s="32">
        <v>104</v>
      </c>
      <c r="H22846" s="32">
        <v>1</v>
      </c>
    </row>
    <row r="22847" spans="1:8" x14ac:dyDescent="0.55000000000000004">
      <c r="A22847" s="33">
        <v>44394</v>
      </c>
      <c r="B22847" s="1" t="s">
        <v>13</v>
      </c>
      <c r="C22847">
        <v>9530</v>
      </c>
      <c r="D22847">
        <v>166030</v>
      </c>
      <c r="E22847" s="32">
        <v>9135</v>
      </c>
      <c r="F22847">
        <v>91</v>
      </c>
      <c r="G22847" s="32">
        <v>277</v>
      </c>
      <c r="H22847" s="32">
        <v>3</v>
      </c>
    </row>
    <row r="22848" spans="1:8" x14ac:dyDescent="0.55000000000000004">
      <c r="A22848" s="33">
        <v>44394</v>
      </c>
      <c r="B22848" s="1" t="s">
        <v>14</v>
      </c>
      <c r="C22848">
        <v>972</v>
      </c>
      <c r="D22848">
        <v>16564</v>
      </c>
      <c r="E22848" s="32">
        <v>904</v>
      </c>
      <c r="F22848">
        <v>20</v>
      </c>
      <c r="G22848" s="32">
        <v>48</v>
      </c>
      <c r="H22848" s="32">
        <v>1</v>
      </c>
    </row>
    <row r="22849" spans="1:8" x14ac:dyDescent="0.55000000000000004">
      <c r="A22849" s="33">
        <v>44394</v>
      </c>
      <c r="B22849" s="1" t="s">
        <v>15</v>
      </c>
      <c r="C22849">
        <v>2084</v>
      </c>
      <c r="D22849">
        <v>68632</v>
      </c>
      <c r="E22849" s="32">
        <v>1985</v>
      </c>
      <c r="F22849">
        <v>47</v>
      </c>
      <c r="G22849" s="32">
        <v>52</v>
      </c>
      <c r="H22849" s="32">
        <v>0</v>
      </c>
    </row>
    <row r="22850" spans="1:8" x14ac:dyDescent="0.55000000000000004">
      <c r="A22850" s="33">
        <v>44394</v>
      </c>
      <c r="B22850" s="1" t="s">
        <v>16</v>
      </c>
      <c r="C22850">
        <v>5171</v>
      </c>
      <c r="D22850">
        <v>296849</v>
      </c>
      <c r="E22850" s="32">
        <v>4843</v>
      </c>
      <c r="F22850">
        <v>161</v>
      </c>
      <c r="G22850" s="32">
        <v>167</v>
      </c>
      <c r="H22850" s="32">
        <v>7</v>
      </c>
    </row>
    <row r="22851" spans="1:8" x14ac:dyDescent="0.55000000000000004">
      <c r="A22851" s="33">
        <v>44394</v>
      </c>
      <c r="B22851" s="1" t="s">
        <v>17</v>
      </c>
      <c r="C22851">
        <v>11083</v>
      </c>
      <c r="D22851">
        <v>34230</v>
      </c>
      <c r="E22851" s="32">
        <v>10550</v>
      </c>
      <c r="F22851">
        <v>166</v>
      </c>
      <c r="G22851" s="32">
        <v>367</v>
      </c>
      <c r="H22851" s="32">
        <v>4</v>
      </c>
    </row>
    <row r="22852" spans="1:8" x14ac:dyDescent="0.55000000000000004">
      <c r="A22852" s="33">
        <v>44394</v>
      </c>
      <c r="B22852" s="1" t="s">
        <v>18</v>
      </c>
      <c r="C22852">
        <v>7385</v>
      </c>
      <c r="D22852">
        <v>316718</v>
      </c>
      <c r="E22852" s="32">
        <v>7080</v>
      </c>
      <c r="F22852">
        <v>83</v>
      </c>
      <c r="G22852" s="32">
        <v>222</v>
      </c>
      <c r="H22852" s="32">
        <v>10</v>
      </c>
    </row>
    <row r="22853" spans="1:8" x14ac:dyDescent="0.55000000000000004">
      <c r="A22853" s="33">
        <v>44394</v>
      </c>
      <c r="B22853" s="1" t="s">
        <v>19</v>
      </c>
      <c r="C22853">
        <v>8134</v>
      </c>
      <c r="D22853">
        <v>203483</v>
      </c>
      <c r="E22853" s="32">
        <v>7908</v>
      </c>
      <c r="F22853">
        <v>154</v>
      </c>
      <c r="G22853" s="32">
        <v>72</v>
      </c>
      <c r="H22853" s="32">
        <v>0</v>
      </c>
    </row>
    <row r="22854" spans="1:8" x14ac:dyDescent="0.55000000000000004">
      <c r="A22854" s="33">
        <v>44394</v>
      </c>
      <c r="B22854" s="1" t="s">
        <v>20</v>
      </c>
      <c r="C22854">
        <v>49395</v>
      </c>
      <c r="D22854">
        <v>1023544</v>
      </c>
      <c r="E22854" s="32">
        <v>46195</v>
      </c>
      <c r="F22854">
        <v>842</v>
      </c>
      <c r="G22854" s="32">
        <v>2358</v>
      </c>
      <c r="H22854" s="32">
        <v>23</v>
      </c>
    </row>
    <row r="22855" spans="1:8" x14ac:dyDescent="0.55000000000000004">
      <c r="A22855" s="33">
        <v>44394</v>
      </c>
      <c r="B22855" s="1" t="s">
        <v>21</v>
      </c>
      <c r="C22855">
        <v>43320</v>
      </c>
      <c r="D22855">
        <v>736849</v>
      </c>
      <c r="E22855" s="32">
        <v>40805</v>
      </c>
      <c r="F22855">
        <v>725</v>
      </c>
      <c r="G22855" s="32">
        <v>1790</v>
      </c>
      <c r="H22855" s="32">
        <v>16</v>
      </c>
    </row>
    <row r="22856" spans="1:8" x14ac:dyDescent="0.55000000000000004">
      <c r="A22856" s="33">
        <v>44394</v>
      </c>
      <c r="B22856" s="1" t="s">
        <v>22</v>
      </c>
      <c r="C22856">
        <v>188108</v>
      </c>
      <c r="D22856">
        <v>2670446</v>
      </c>
      <c r="E22856" s="32">
        <v>177075</v>
      </c>
      <c r="F22856">
        <v>2269</v>
      </c>
      <c r="G22856" s="32">
        <v>8764</v>
      </c>
      <c r="H22856" s="32">
        <v>59</v>
      </c>
    </row>
    <row r="22857" spans="1:8" x14ac:dyDescent="0.55000000000000004">
      <c r="A22857" s="33">
        <v>44394</v>
      </c>
      <c r="B22857" s="1" t="s">
        <v>23</v>
      </c>
      <c r="C22857">
        <v>72653</v>
      </c>
      <c r="D22857">
        <v>1100250</v>
      </c>
      <c r="E22857" s="32">
        <v>68538</v>
      </c>
      <c r="F22857">
        <v>970</v>
      </c>
      <c r="G22857" s="32">
        <v>3145</v>
      </c>
      <c r="H22857" s="32">
        <v>32</v>
      </c>
    </row>
    <row r="22858" spans="1:8" x14ac:dyDescent="0.55000000000000004">
      <c r="A22858" s="33">
        <v>44394</v>
      </c>
      <c r="B22858" s="1" t="s">
        <v>24</v>
      </c>
      <c r="C22858">
        <v>3566</v>
      </c>
      <c r="D22858">
        <v>182434</v>
      </c>
      <c r="E22858" s="32">
        <v>3387</v>
      </c>
      <c r="F22858">
        <v>54</v>
      </c>
      <c r="G22858" s="32">
        <v>125</v>
      </c>
      <c r="H22858" s="32">
        <v>1</v>
      </c>
    </row>
    <row r="22859" spans="1:8" x14ac:dyDescent="0.55000000000000004">
      <c r="A22859" s="33">
        <v>44394</v>
      </c>
      <c r="B22859" s="1" t="s">
        <v>25</v>
      </c>
      <c r="C22859">
        <v>2079</v>
      </c>
      <c r="D22859">
        <v>77808</v>
      </c>
      <c r="E22859" s="32">
        <v>2012</v>
      </c>
      <c r="F22859">
        <v>38</v>
      </c>
      <c r="G22859" s="32">
        <v>29</v>
      </c>
      <c r="H22859" s="32">
        <v>2</v>
      </c>
    </row>
    <row r="22860" spans="1:8" x14ac:dyDescent="0.55000000000000004">
      <c r="A22860" s="33">
        <v>44394</v>
      </c>
      <c r="B22860" s="1" t="s">
        <v>26</v>
      </c>
      <c r="C22860">
        <v>4189</v>
      </c>
      <c r="D22860">
        <v>129081</v>
      </c>
      <c r="E22860" s="32">
        <v>3847</v>
      </c>
      <c r="F22860">
        <v>115</v>
      </c>
      <c r="G22860" s="32">
        <v>223</v>
      </c>
      <c r="H22860" s="32">
        <v>1</v>
      </c>
    </row>
    <row r="22861" spans="1:8" x14ac:dyDescent="0.55000000000000004">
      <c r="A22861" s="33">
        <v>44394</v>
      </c>
      <c r="B22861" s="1" t="s">
        <v>27</v>
      </c>
      <c r="C22861">
        <v>1416</v>
      </c>
      <c r="D22861">
        <v>74033</v>
      </c>
      <c r="E22861" s="32">
        <v>1308</v>
      </c>
      <c r="F22861">
        <v>36</v>
      </c>
      <c r="G22861" s="32">
        <v>72</v>
      </c>
      <c r="H22861" s="32">
        <v>0</v>
      </c>
    </row>
    <row r="22862" spans="1:8" x14ac:dyDescent="0.55000000000000004">
      <c r="A22862" s="33">
        <v>44394</v>
      </c>
      <c r="B22862" s="1" t="s">
        <v>28</v>
      </c>
      <c r="C22862">
        <v>2176</v>
      </c>
      <c r="D22862">
        <v>65656</v>
      </c>
      <c r="E22862" s="32">
        <v>2108</v>
      </c>
      <c r="F22862">
        <v>21</v>
      </c>
      <c r="G22862" s="32">
        <v>47</v>
      </c>
      <c r="H22862" s="32">
        <v>0</v>
      </c>
    </row>
    <row r="22863" spans="1:8" x14ac:dyDescent="0.55000000000000004">
      <c r="A22863" s="33">
        <v>44394</v>
      </c>
      <c r="B22863" s="1" t="s">
        <v>29</v>
      </c>
      <c r="C22863">
        <v>5081</v>
      </c>
      <c r="D22863">
        <v>216101</v>
      </c>
      <c r="E22863" s="32">
        <v>5032</v>
      </c>
      <c r="F22863">
        <v>94</v>
      </c>
      <c r="G22863" s="32">
        <v>31</v>
      </c>
      <c r="H22863" s="32">
        <v>1</v>
      </c>
    </row>
    <row r="22864" spans="1:8" x14ac:dyDescent="0.55000000000000004">
      <c r="A22864" s="33">
        <v>44394</v>
      </c>
      <c r="B22864" s="1" t="s">
        <v>30</v>
      </c>
      <c r="C22864">
        <v>9560</v>
      </c>
      <c r="D22864">
        <v>283832</v>
      </c>
      <c r="E22864" s="32">
        <v>9282</v>
      </c>
      <c r="F22864">
        <v>187</v>
      </c>
      <c r="G22864" s="32">
        <v>91</v>
      </c>
      <c r="H22864" s="32">
        <v>3</v>
      </c>
    </row>
    <row r="22865" spans="1:8" x14ac:dyDescent="0.55000000000000004">
      <c r="A22865" s="33">
        <v>44394</v>
      </c>
      <c r="B22865" s="1" t="s">
        <v>31</v>
      </c>
      <c r="C22865">
        <v>9807</v>
      </c>
      <c r="D22865">
        <v>429699</v>
      </c>
      <c r="E22865" s="32">
        <v>9277</v>
      </c>
      <c r="F22865">
        <v>153</v>
      </c>
      <c r="G22865" s="32">
        <v>377</v>
      </c>
      <c r="H22865" s="32">
        <v>4</v>
      </c>
    </row>
    <row r="22866" spans="1:8" x14ac:dyDescent="0.55000000000000004">
      <c r="A22866" s="33">
        <v>44394</v>
      </c>
      <c r="B22866" s="1" t="s">
        <v>32</v>
      </c>
      <c r="C22866">
        <v>51945</v>
      </c>
      <c r="D22866">
        <v>876763</v>
      </c>
      <c r="E22866" s="32">
        <v>50244</v>
      </c>
      <c r="F22866">
        <v>994</v>
      </c>
      <c r="G22866" s="32">
        <v>707</v>
      </c>
      <c r="H22866" s="32">
        <v>11</v>
      </c>
    </row>
    <row r="22867" spans="1:8" x14ac:dyDescent="0.55000000000000004">
      <c r="A22867" s="33">
        <v>44394</v>
      </c>
      <c r="B22867" s="1" t="s">
        <v>33</v>
      </c>
      <c r="C22867">
        <v>5456</v>
      </c>
      <c r="D22867">
        <v>152748</v>
      </c>
      <c r="E22867" s="32">
        <v>5324</v>
      </c>
      <c r="F22867">
        <v>113</v>
      </c>
      <c r="G22867" s="32">
        <v>158</v>
      </c>
      <c r="H22867" s="32">
        <v>3</v>
      </c>
    </row>
    <row r="22868" spans="1:8" x14ac:dyDescent="0.55000000000000004">
      <c r="A22868" s="33">
        <v>44394</v>
      </c>
      <c r="B22868" s="1" t="s">
        <v>34</v>
      </c>
      <c r="C22868">
        <v>5681</v>
      </c>
      <c r="D22868">
        <v>161548</v>
      </c>
      <c r="E22868" s="32">
        <v>5494</v>
      </c>
      <c r="F22868">
        <v>90</v>
      </c>
      <c r="G22868" s="32">
        <v>97</v>
      </c>
      <c r="H22868" s="32">
        <v>2</v>
      </c>
    </row>
    <row r="22869" spans="1:8" x14ac:dyDescent="0.55000000000000004">
      <c r="A22869" s="33">
        <v>44394</v>
      </c>
      <c r="B22869" s="1" t="s">
        <v>35</v>
      </c>
      <c r="C22869">
        <v>17018</v>
      </c>
      <c r="D22869">
        <v>297264</v>
      </c>
      <c r="E22869" s="32">
        <v>16487</v>
      </c>
      <c r="F22869">
        <v>249</v>
      </c>
      <c r="G22869" s="32">
        <v>230</v>
      </c>
      <c r="H22869" s="32">
        <v>3</v>
      </c>
    </row>
    <row r="22870" spans="1:8" x14ac:dyDescent="0.55000000000000004">
      <c r="A22870" s="33">
        <v>44394</v>
      </c>
      <c r="B22870" s="1" t="s">
        <v>36</v>
      </c>
      <c r="C22870">
        <v>106484</v>
      </c>
      <c r="D22870">
        <v>2313597</v>
      </c>
      <c r="E22870" s="32">
        <v>100611</v>
      </c>
      <c r="F22870">
        <v>2707</v>
      </c>
      <c r="G22870" s="32">
        <v>2337</v>
      </c>
      <c r="H22870" s="32">
        <v>108</v>
      </c>
    </row>
    <row r="22871" spans="1:8" x14ac:dyDescent="0.55000000000000004">
      <c r="A22871" s="33">
        <v>44394</v>
      </c>
      <c r="B22871" s="1" t="s">
        <v>37</v>
      </c>
      <c r="C22871">
        <v>41621</v>
      </c>
      <c r="D22871">
        <v>532968</v>
      </c>
      <c r="E22871" s="32">
        <v>39806</v>
      </c>
      <c r="F22871">
        <v>1310</v>
      </c>
      <c r="G22871" s="32">
        <v>505</v>
      </c>
      <c r="H22871" s="32">
        <v>15</v>
      </c>
    </row>
    <row r="22872" spans="1:8" x14ac:dyDescent="0.55000000000000004">
      <c r="A22872" s="33">
        <v>44394</v>
      </c>
      <c r="B22872" s="1" t="s">
        <v>38</v>
      </c>
      <c r="C22872">
        <v>8575</v>
      </c>
      <c r="D22872">
        <v>178273</v>
      </c>
      <c r="E22872" s="32">
        <v>8266</v>
      </c>
      <c r="F22872">
        <v>132</v>
      </c>
      <c r="G22872" s="32">
        <v>177</v>
      </c>
      <c r="H22872" s="32">
        <v>1</v>
      </c>
    </row>
    <row r="22873" spans="1:8" x14ac:dyDescent="0.55000000000000004">
      <c r="A22873" s="33">
        <v>44394</v>
      </c>
      <c r="B22873" s="1" t="s">
        <v>39</v>
      </c>
      <c r="C22873">
        <v>2730</v>
      </c>
      <c r="D22873">
        <v>42861</v>
      </c>
      <c r="E22873" s="32">
        <v>2594</v>
      </c>
      <c r="F22873">
        <v>49</v>
      </c>
      <c r="G22873" s="32">
        <v>28</v>
      </c>
      <c r="H22873" s="32">
        <v>0</v>
      </c>
    </row>
    <row r="22874" spans="1:8" x14ac:dyDescent="0.55000000000000004">
      <c r="A22874" s="33">
        <v>44394</v>
      </c>
      <c r="B22874" s="1" t="s">
        <v>40</v>
      </c>
      <c r="C22874">
        <v>562</v>
      </c>
      <c r="D22874">
        <v>88841</v>
      </c>
      <c r="E22874" s="32">
        <v>475</v>
      </c>
      <c r="F22874">
        <v>2</v>
      </c>
      <c r="G22874" s="32">
        <v>49</v>
      </c>
      <c r="H22874" s="32">
        <v>0</v>
      </c>
    </row>
    <row r="22875" spans="1:8" x14ac:dyDescent="0.55000000000000004">
      <c r="A22875" s="33">
        <v>44394</v>
      </c>
      <c r="B22875" s="1" t="s">
        <v>41</v>
      </c>
      <c r="C22875">
        <v>576</v>
      </c>
      <c r="D22875">
        <v>32936</v>
      </c>
      <c r="E22875" s="32">
        <v>556</v>
      </c>
      <c r="F22875">
        <v>2</v>
      </c>
      <c r="G22875" s="32">
        <v>18</v>
      </c>
      <c r="H22875" s="32">
        <v>0</v>
      </c>
    </row>
    <row r="22876" spans="1:8" x14ac:dyDescent="0.55000000000000004">
      <c r="A22876" s="33">
        <v>44394</v>
      </c>
      <c r="B22876" s="1" t="s">
        <v>42</v>
      </c>
      <c r="C22876">
        <v>7677</v>
      </c>
      <c r="D22876">
        <v>174589</v>
      </c>
      <c r="E22876" s="32">
        <v>7472</v>
      </c>
      <c r="F22876">
        <v>127</v>
      </c>
      <c r="G22876" s="32">
        <v>39</v>
      </c>
      <c r="H22876" s="32">
        <v>1</v>
      </c>
    </row>
    <row r="22877" spans="1:8" x14ac:dyDescent="0.55000000000000004">
      <c r="A22877" s="33">
        <v>44394</v>
      </c>
      <c r="B22877" s="1" t="s">
        <v>43</v>
      </c>
      <c r="C22877">
        <v>11639</v>
      </c>
      <c r="D22877">
        <v>570271</v>
      </c>
      <c r="E22877" s="32">
        <v>11367</v>
      </c>
      <c r="F22877">
        <v>178</v>
      </c>
      <c r="G22877" s="32">
        <v>83</v>
      </c>
      <c r="H22877" s="32">
        <v>4</v>
      </c>
    </row>
    <row r="22878" spans="1:8" x14ac:dyDescent="0.55000000000000004">
      <c r="A22878" s="33">
        <v>44394</v>
      </c>
      <c r="B22878" s="1" t="s">
        <v>44</v>
      </c>
      <c r="C22878">
        <v>3191</v>
      </c>
      <c r="D22878">
        <v>126574</v>
      </c>
      <c r="E22878" s="32">
        <v>3078</v>
      </c>
      <c r="F22878">
        <v>80</v>
      </c>
      <c r="G22878" s="32">
        <v>33</v>
      </c>
      <c r="H22878" s="32">
        <v>1</v>
      </c>
    </row>
    <row r="22879" spans="1:8" x14ac:dyDescent="0.55000000000000004">
      <c r="A22879" s="33">
        <v>44394</v>
      </c>
      <c r="B22879" s="1" t="s">
        <v>45</v>
      </c>
      <c r="C22879">
        <v>1692</v>
      </c>
      <c r="D22879">
        <v>68242</v>
      </c>
      <c r="E22879" s="32">
        <v>1597</v>
      </c>
      <c r="F22879">
        <v>63</v>
      </c>
      <c r="G22879" s="32">
        <v>32</v>
      </c>
      <c r="H22879" s="32">
        <v>0</v>
      </c>
    </row>
    <row r="22880" spans="1:8" x14ac:dyDescent="0.55000000000000004">
      <c r="A22880" s="33">
        <v>44394</v>
      </c>
      <c r="B22880" s="1" t="s">
        <v>46</v>
      </c>
      <c r="C22880">
        <v>2129</v>
      </c>
      <c r="D22880">
        <v>90327</v>
      </c>
      <c r="E22880" s="32">
        <v>2078</v>
      </c>
      <c r="F22880">
        <v>31</v>
      </c>
      <c r="G22880" s="32">
        <v>25</v>
      </c>
      <c r="H22880" s="32">
        <v>0</v>
      </c>
    </row>
    <row r="22881" spans="1:8" x14ac:dyDescent="0.55000000000000004">
      <c r="A22881" s="33">
        <v>44394</v>
      </c>
      <c r="B22881" s="1" t="s">
        <v>47</v>
      </c>
      <c r="C22881">
        <v>2788</v>
      </c>
      <c r="D22881">
        <v>100668</v>
      </c>
      <c r="E22881" s="32">
        <v>2678</v>
      </c>
      <c r="F22881">
        <v>75</v>
      </c>
      <c r="G22881" s="32">
        <v>35</v>
      </c>
      <c r="H22881" s="32">
        <v>2</v>
      </c>
    </row>
    <row r="22882" spans="1:8" x14ac:dyDescent="0.55000000000000004">
      <c r="A22882" s="33">
        <v>44394</v>
      </c>
      <c r="B22882" s="1" t="s">
        <v>48</v>
      </c>
      <c r="C22882">
        <v>1945</v>
      </c>
      <c r="D22882">
        <v>58831</v>
      </c>
      <c r="E22882" s="32">
        <v>1845</v>
      </c>
      <c r="F22882">
        <v>29</v>
      </c>
      <c r="G22882" s="32">
        <v>71</v>
      </c>
      <c r="H22882" s="32">
        <v>1</v>
      </c>
    </row>
    <row r="22883" spans="1:8" x14ac:dyDescent="0.55000000000000004">
      <c r="A22883" s="33">
        <v>44394</v>
      </c>
      <c r="B22883" s="1" t="s">
        <v>49</v>
      </c>
      <c r="C22883">
        <v>36306</v>
      </c>
      <c r="D22883">
        <v>874980</v>
      </c>
      <c r="E22883" s="32">
        <v>35167</v>
      </c>
      <c r="F22883">
        <v>526</v>
      </c>
      <c r="G22883" s="32">
        <v>554</v>
      </c>
      <c r="H22883" s="32">
        <v>9</v>
      </c>
    </row>
    <row r="22884" spans="1:8" x14ac:dyDescent="0.55000000000000004">
      <c r="A22884" s="33">
        <v>44394</v>
      </c>
      <c r="B22884" s="1" t="s">
        <v>50</v>
      </c>
      <c r="C22884">
        <v>2594</v>
      </c>
      <c r="D22884">
        <v>60178</v>
      </c>
      <c r="E22884" s="32">
        <v>2582</v>
      </c>
      <c r="F22884">
        <v>24</v>
      </c>
      <c r="G22884" s="32">
        <v>22</v>
      </c>
      <c r="H22884" s="32">
        <v>0</v>
      </c>
    </row>
    <row r="22885" spans="1:8" x14ac:dyDescent="0.55000000000000004">
      <c r="A22885" s="33">
        <v>44394</v>
      </c>
      <c r="B22885" s="1" t="s">
        <v>51</v>
      </c>
      <c r="C22885">
        <v>3264</v>
      </c>
      <c r="D22885">
        <v>130924</v>
      </c>
      <c r="E22885" s="32">
        <v>3148</v>
      </c>
      <c r="F22885">
        <v>69</v>
      </c>
      <c r="G22885" s="32">
        <v>49</v>
      </c>
      <c r="H22885" s="32">
        <v>0</v>
      </c>
    </row>
    <row r="22886" spans="1:8" x14ac:dyDescent="0.55000000000000004">
      <c r="A22886" s="33">
        <v>44394</v>
      </c>
      <c r="B22886" s="1" t="s">
        <v>52</v>
      </c>
      <c r="C22886">
        <v>6516</v>
      </c>
      <c r="D22886">
        <v>82787</v>
      </c>
      <c r="E22886" s="32">
        <v>6366</v>
      </c>
      <c r="F22886">
        <v>119</v>
      </c>
      <c r="G22886" s="32">
        <v>31</v>
      </c>
      <c r="H22886" s="32">
        <v>2</v>
      </c>
    </row>
    <row r="22887" spans="1:8" x14ac:dyDescent="0.55000000000000004">
      <c r="A22887" s="33">
        <v>44394</v>
      </c>
      <c r="B22887" s="1" t="s">
        <v>53</v>
      </c>
      <c r="C22887">
        <v>3523</v>
      </c>
      <c r="D22887">
        <v>178116</v>
      </c>
      <c r="E22887" s="32">
        <v>3431</v>
      </c>
      <c r="F22887">
        <v>64</v>
      </c>
      <c r="G22887" s="32">
        <v>28</v>
      </c>
      <c r="H22887" s="32">
        <v>0</v>
      </c>
    </row>
    <row r="22888" spans="1:8" x14ac:dyDescent="0.55000000000000004">
      <c r="A22888" s="33">
        <v>44394</v>
      </c>
      <c r="B22888" s="1" t="s">
        <v>54</v>
      </c>
      <c r="C22888">
        <v>3118</v>
      </c>
      <c r="D22888">
        <v>44922</v>
      </c>
      <c r="E22888" s="32">
        <v>3066</v>
      </c>
      <c r="F22888">
        <v>27</v>
      </c>
      <c r="G22888" s="32">
        <v>11</v>
      </c>
      <c r="H22888" s="32">
        <v>0</v>
      </c>
    </row>
    <row r="22889" spans="1:8" x14ac:dyDescent="0.55000000000000004">
      <c r="A22889" s="33">
        <v>44394</v>
      </c>
      <c r="B22889" s="1" t="s">
        <v>55</v>
      </c>
      <c r="C22889">
        <v>3770</v>
      </c>
      <c r="D22889">
        <v>114823</v>
      </c>
      <c r="E22889" s="32">
        <v>3708</v>
      </c>
      <c r="F22889">
        <v>39</v>
      </c>
      <c r="G22889" s="32">
        <v>55</v>
      </c>
      <c r="H22889" s="32">
        <v>0</v>
      </c>
    </row>
    <row r="22890" spans="1:8" x14ac:dyDescent="0.55000000000000004">
      <c r="A22890" s="33">
        <v>44394</v>
      </c>
      <c r="B22890" s="1" t="s">
        <v>56</v>
      </c>
      <c r="C22890">
        <v>21742</v>
      </c>
      <c r="D22890">
        <v>266892</v>
      </c>
      <c r="E22890" s="32">
        <v>20875</v>
      </c>
      <c r="F22890">
        <v>215</v>
      </c>
      <c r="G22890" s="32">
        <v>658</v>
      </c>
      <c r="H22890" s="32">
        <v>38</v>
      </c>
    </row>
    <row r="22891" spans="1:8" x14ac:dyDescent="0.55000000000000004">
      <c r="A22891" s="33">
        <v>44395</v>
      </c>
      <c r="B22891" s="1" t="s">
        <v>7</v>
      </c>
      <c r="C22891">
        <v>42386</v>
      </c>
      <c r="D22891">
        <v>820212</v>
      </c>
      <c r="E22891" s="32">
        <v>40141</v>
      </c>
      <c r="F22891">
        <v>1417</v>
      </c>
      <c r="G22891" s="32">
        <v>757</v>
      </c>
      <c r="H22891" s="32">
        <v>10</v>
      </c>
    </row>
    <row r="22892" spans="1:8" x14ac:dyDescent="0.55000000000000004">
      <c r="A22892" s="33">
        <v>44395</v>
      </c>
      <c r="B22892" s="1" t="s">
        <v>11</v>
      </c>
      <c r="C22892">
        <v>2579</v>
      </c>
      <c r="D22892">
        <v>53679</v>
      </c>
      <c r="E22892" s="32">
        <v>2506</v>
      </c>
      <c r="F22892">
        <v>31</v>
      </c>
      <c r="G22892" s="32">
        <v>42</v>
      </c>
      <c r="H22892" s="32">
        <v>1</v>
      </c>
    </row>
    <row r="22893" spans="1:8" x14ac:dyDescent="0.55000000000000004">
      <c r="A22893" s="33">
        <v>44395</v>
      </c>
      <c r="B22893" s="1" t="s">
        <v>12</v>
      </c>
      <c r="C22893">
        <v>1855</v>
      </c>
      <c r="D22893">
        <v>90975</v>
      </c>
      <c r="E22893" s="32">
        <v>1706</v>
      </c>
      <c r="F22893">
        <v>47</v>
      </c>
      <c r="G22893" s="32">
        <v>102</v>
      </c>
      <c r="H22893" s="32">
        <v>1</v>
      </c>
    </row>
    <row r="22894" spans="1:8" x14ac:dyDescent="0.55000000000000004">
      <c r="A22894" s="33">
        <v>44395</v>
      </c>
      <c r="B22894" s="1" t="s">
        <v>13</v>
      </c>
      <c r="C22894">
        <v>9549</v>
      </c>
      <c r="D22894">
        <v>166124</v>
      </c>
      <c r="E22894" s="32">
        <v>9149</v>
      </c>
      <c r="F22894">
        <v>91</v>
      </c>
      <c r="G22894" s="32">
        <v>294</v>
      </c>
      <c r="H22894" s="32">
        <v>3</v>
      </c>
    </row>
    <row r="22895" spans="1:8" x14ac:dyDescent="0.55000000000000004">
      <c r="A22895" s="33">
        <v>44395</v>
      </c>
      <c r="B22895" s="1" t="s">
        <v>14</v>
      </c>
      <c r="C22895">
        <v>974</v>
      </c>
      <c r="D22895">
        <v>16564</v>
      </c>
      <c r="E22895" s="32">
        <v>904</v>
      </c>
      <c r="F22895">
        <v>20</v>
      </c>
      <c r="G22895" s="32">
        <v>50</v>
      </c>
      <c r="H22895" s="32">
        <v>1</v>
      </c>
    </row>
    <row r="22896" spans="1:8" x14ac:dyDescent="0.55000000000000004">
      <c r="A22896" s="33">
        <v>44395</v>
      </c>
      <c r="B22896" s="1" t="s">
        <v>15</v>
      </c>
      <c r="C22896">
        <v>2084</v>
      </c>
      <c r="D22896">
        <v>68632</v>
      </c>
      <c r="E22896" s="32">
        <v>1986</v>
      </c>
      <c r="F22896">
        <v>47</v>
      </c>
      <c r="G22896" s="32">
        <v>51</v>
      </c>
      <c r="H22896" s="32">
        <v>0</v>
      </c>
    </row>
    <row r="22897" spans="1:8" x14ac:dyDescent="0.55000000000000004">
      <c r="A22897" s="33">
        <v>44395</v>
      </c>
      <c r="B22897" s="1" t="s">
        <v>16</v>
      </c>
      <c r="C22897">
        <v>5171</v>
      </c>
      <c r="D22897">
        <v>297527</v>
      </c>
      <c r="E22897" s="32">
        <v>4843</v>
      </c>
      <c r="F22897">
        <v>161</v>
      </c>
      <c r="G22897" s="32">
        <v>167</v>
      </c>
      <c r="H22897" s="32">
        <v>7</v>
      </c>
    </row>
    <row r="22898" spans="1:8" x14ac:dyDescent="0.55000000000000004">
      <c r="A22898" s="33">
        <v>44395</v>
      </c>
      <c r="B22898" s="1" t="s">
        <v>17</v>
      </c>
      <c r="C22898">
        <v>11117</v>
      </c>
      <c r="D22898">
        <v>34230</v>
      </c>
      <c r="E22898" s="32">
        <v>10591</v>
      </c>
      <c r="F22898">
        <v>166</v>
      </c>
      <c r="G22898" s="32">
        <v>360</v>
      </c>
      <c r="H22898" s="32">
        <v>4</v>
      </c>
    </row>
    <row r="22899" spans="1:8" x14ac:dyDescent="0.55000000000000004">
      <c r="A22899" s="33">
        <v>44395</v>
      </c>
      <c r="B22899" s="1" t="s">
        <v>18</v>
      </c>
      <c r="C22899">
        <v>7397</v>
      </c>
      <c r="D22899">
        <v>317688</v>
      </c>
      <c r="E22899" s="32">
        <v>7093</v>
      </c>
      <c r="F22899">
        <v>83</v>
      </c>
      <c r="G22899" s="32">
        <v>221</v>
      </c>
      <c r="H22899" s="32">
        <v>11</v>
      </c>
    </row>
    <row r="22900" spans="1:8" x14ac:dyDescent="0.55000000000000004">
      <c r="A22900" s="33">
        <v>44395</v>
      </c>
      <c r="B22900" s="1" t="s">
        <v>19</v>
      </c>
      <c r="C22900">
        <v>8143</v>
      </c>
      <c r="D22900">
        <v>203483</v>
      </c>
      <c r="E22900" s="32">
        <v>7915</v>
      </c>
      <c r="F22900">
        <v>154</v>
      </c>
      <c r="G22900" s="32">
        <v>74</v>
      </c>
      <c r="H22900" s="32">
        <v>0</v>
      </c>
    </row>
    <row r="22901" spans="1:8" x14ac:dyDescent="0.55000000000000004">
      <c r="A22901" s="33">
        <v>44395</v>
      </c>
      <c r="B22901" s="1" t="s">
        <v>20</v>
      </c>
      <c r="C22901">
        <v>49682</v>
      </c>
      <c r="D22901">
        <v>1025046</v>
      </c>
      <c r="E22901" s="32">
        <v>46292</v>
      </c>
      <c r="F22901">
        <v>842</v>
      </c>
      <c r="G22901" s="32">
        <v>2548</v>
      </c>
      <c r="H22901" s="32">
        <v>30</v>
      </c>
    </row>
    <row r="22902" spans="1:8" x14ac:dyDescent="0.55000000000000004">
      <c r="A22902" s="33">
        <v>44395</v>
      </c>
      <c r="B22902" s="1" t="s">
        <v>21</v>
      </c>
      <c r="C22902">
        <v>43574</v>
      </c>
      <c r="D22902">
        <v>737214</v>
      </c>
      <c r="E22902" s="32">
        <v>40953</v>
      </c>
      <c r="F22902">
        <v>725</v>
      </c>
      <c r="G22902" s="32">
        <v>1896</v>
      </c>
      <c r="H22902" s="32">
        <v>17</v>
      </c>
    </row>
    <row r="22903" spans="1:8" x14ac:dyDescent="0.55000000000000004">
      <c r="A22903" s="33">
        <v>44395</v>
      </c>
      <c r="B22903" s="1" t="s">
        <v>22</v>
      </c>
      <c r="C22903">
        <v>189116</v>
      </c>
      <c r="D22903">
        <v>2670446</v>
      </c>
      <c r="E22903" s="32">
        <v>177854</v>
      </c>
      <c r="F22903">
        <v>2269</v>
      </c>
      <c r="G22903" s="32">
        <v>8993</v>
      </c>
      <c r="H22903" s="32">
        <v>58</v>
      </c>
    </row>
    <row r="22904" spans="1:8" x14ac:dyDescent="0.55000000000000004">
      <c r="A22904" s="33">
        <v>44395</v>
      </c>
      <c r="B22904" s="1" t="s">
        <v>23</v>
      </c>
      <c r="C22904">
        <v>73113</v>
      </c>
      <c r="D22904">
        <v>1100250</v>
      </c>
      <c r="E22904" s="32">
        <v>68776</v>
      </c>
      <c r="F22904">
        <v>975</v>
      </c>
      <c r="G22904" s="32">
        <v>3362</v>
      </c>
      <c r="H22904" s="32">
        <v>32</v>
      </c>
    </row>
    <row r="22905" spans="1:8" x14ac:dyDescent="0.55000000000000004">
      <c r="A22905" s="33">
        <v>44395</v>
      </c>
      <c r="B22905" s="1" t="s">
        <v>24</v>
      </c>
      <c r="C22905">
        <v>3577</v>
      </c>
      <c r="D22905">
        <v>182675</v>
      </c>
      <c r="E22905" s="32">
        <v>3391</v>
      </c>
      <c r="F22905">
        <v>54</v>
      </c>
      <c r="G22905" s="32">
        <v>132</v>
      </c>
      <c r="H22905" s="32">
        <v>1</v>
      </c>
    </row>
    <row r="22906" spans="1:8" x14ac:dyDescent="0.55000000000000004">
      <c r="A22906" s="33">
        <v>44395</v>
      </c>
      <c r="B22906" s="1" t="s">
        <v>25</v>
      </c>
      <c r="C22906">
        <v>2085</v>
      </c>
      <c r="D22906">
        <v>77808</v>
      </c>
      <c r="E22906" s="32">
        <v>2012</v>
      </c>
      <c r="F22906">
        <v>38</v>
      </c>
      <c r="G22906" s="32">
        <v>35</v>
      </c>
      <c r="H22906" s="32">
        <v>2</v>
      </c>
    </row>
    <row r="22907" spans="1:8" x14ac:dyDescent="0.55000000000000004">
      <c r="A22907" s="33">
        <v>44395</v>
      </c>
      <c r="B22907" s="1" t="s">
        <v>26</v>
      </c>
      <c r="C22907">
        <v>4212</v>
      </c>
      <c r="D22907">
        <v>129629</v>
      </c>
      <c r="E22907" s="32">
        <v>3859</v>
      </c>
      <c r="F22907">
        <v>115</v>
      </c>
      <c r="G22907" s="32">
        <v>234</v>
      </c>
      <c r="H22907" s="32">
        <v>1</v>
      </c>
    </row>
    <row r="22908" spans="1:8" x14ac:dyDescent="0.55000000000000004">
      <c r="A22908" s="33">
        <v>44395</v>
      </c>
      <c r="B22908" s="1" t="s">
        <v>27</v>
      </c>
      <c r="C22908">
        <v>1421</v>
      </c>
      <c r="D22908">
        <v>74087</v>
      </c>
      <c r="E22908" s="32">
        <v>1315</v>
      </c>
      <c r="F22908">
        <v>36</v>
      </c>
      <c r="G22908" s="32">
        <v>70</v>
      </c>
      <c r="H22908" s="32">
        <v>0</v>
      </c>
    </row>
    <row r="22909" spans="1:8" x14ac:dyDescent="0.55000000000000004">
      <c r="A22909" s="33">
        <v>44395</v>
      </c>
      <c r="B22909" s="1" t="s">
        <v>28</v>
      </c>
      <c r="C22909">
        <v>2176</v>
      </c>
      <c r="D22909">
        <v>65656</v>
      </c>
      <c r="E22909" s="32">
        <v>2108</v>
      </c>
      <c r="F22909">
        <v>21</v>
      </c>
      <c r="G22909" s="32">
        <v>47</v>
      </c>
      <c r="H22909" s="32">
        <v>0</v>
      </c>
    </row>
    <row r="22910" spans="1:8" x14ac:dyDescent="0.55000000000000004">
      <c r="A22910" s="33">
        <v>44395</v>
      </c>
      <c r="B22910" s="1" t="s">
        <v>29</v>
      </c>
      <c r="C22910">
        <v>5086</v>
      </c>
      <c r="D22910">
        <v>216101</v>
      </c>
      <c r="E22910" s="32">
        <v>5033</v>
      </c>
      <c r="F22910">
        <v>94</v>
      </c>
      <c r="G22910" s="32">
        <v>35</v>
      </c>
      <c r="H22910" s="32">
        <v>1</v>
      </c>
    </row>
    <row r="22911" spans="1:8" x14ac:dyDescent="0.55000000000000004">
      <c r="A22911" s="33">
        <v>44395</v>
      </c>
      <c r="B22911" s="1" t="s">
        <v>30</v>
      </c>
      <c r="C22911">
        <v>9566</v>
      </c>
      <c r="D22911">
        <v>283937</v>
      </c>
      <c r="E22911" s="32">
        <v>9285</v>
      </c>
      <c r="F22911">
        <v>187</v>
      </c>
      <c r="G22911" s="32">
        <v>94</v>
      </c>
      <c r="H22911" s="32">
        <v>3</v>
      </c>
    </row>
    <row r="22912" spans="1:8" x14ac:dyDescent="0.55000000000000004">
      <c r="A22912" s="33">
        <v>44395</v>
      </c>
      <c r="B22912" s="1" t="s">
        <v>31</v>
      </c>
      <c r="C22912">
        <v>9833</v>
      </c>
      <c r="D22912">
        <v>429699</v>
      </c>
      <c r="E22912" s="32">
        <v>9322</v>
      </c>
      <c r="F22912">
        <v>153</v>
      </c>
      <c r="G22912" s="32">
        <v>358</v>
      </c>
      <c r="H22912" s="32">
        <v>4</v>
      </c>
    </row>
    <row r="22913" spans="1:8" x14ac:dyDescent="0.55000000000000004">
      <c r="A22913" s="33">
        <v>44395</v>
      </c>
      <c r="B22913" s="1" t="s">
        <v>32</v>
      </c>
      <c r="C22913">
        <v>52019</v>
      </c>
      <c r="D22913">
        <v>876763</v>
      </c>
      <c r="E22913" s="32">
        <v>50303</v>
      </c>
      <c r="F22913">
        <v>995</v>
      </c>
      <c r="G22913" s="32">
        <v>721</v>
      </c>
      <c r="H22913" s="32">
        <v>11</v>
      </c>
    </row>
    <row r="22914" spans="1:8" x14ac:dyDescent="0.55000000000000004">
      <c r="A22914" s="33">
        <v>44395</v>
      </c>
      <c r="B22914" s="1" t="s">
        <v>33</v>
      </c>
      <c r="C22914">
        <v>5466</v>
      </c>
      <c r="D22914">
        <v>152748</v>
      </c>
      <c r="E22914" s="32">
        <v>5326</v>
      </c>
      <c r="F22914">
        <v>113</v>
      </c>
      <c r="G22914" s="32">
        <v>166</v>
      </c>
      <c r="H22914" s="32">
        <v>3</v>
      </c>
    </row>
    <row r="22915" spans="1:8" x14ac:dyDescent="0.55000000000000004">
      <c r="A22915" s="33">
        <v>44395</v>
      </c>
      <c r="B22915" s="1" t="s">
        <v>34</v>
      </c>
      <c r="C22915">
        <v>5688</v>
      </c>
      <c r="D22915">
        <v>161781</v>
      </c>
      <c r="E22915" s="32">
        <v>5503</v>
      </c>
      <c r="F22915">
        <v>90</v>
      </c>
      <c r="G22915" s="32">
        <v>95</v>
      </c>
      <c r="H22915" s="32">
        <v>2</v>
      </c>
    </row>
    <row r="22916" spans="1:8" x14ac:dyDescent="0.55000000000000004">
      <c r="A22916" s="33">
        <v>44395</v>
      </c>
      <c r="B22916" s="1" t="s">
        <v>35</v>
      </c>
      <c r="C22916">
        <v>17069</v>
      </c>
      <c r="D22916">
        <v>298367</v>
      </c>
      <c r="E22916" s="32">
        <v>16506</v>
      </c>
      <c r="F22916">
        <v>249</v>
      </c>
      <c r="G22916" s="32">
        <v>263</v>
      </c>
      <c r="H22916" s="32">
        <v>5</v>
      </c>
    </row>
    <row r="22917" spans="1:8" x14ac:dyDescent="0.55000000000000004">
      <c r="A22917" s="33">
        <v>44395</v>
      </c>
      <c r="B22917" s="1" t="s">
        <v>36</v>
      </c>
      <c r="C22917">
        <v>106746</v>
      </c>
      <c r="D22917">
        <v>2324809</v>
      </c>
      <c r="E22917" s="32">
        <v>100719</v>
      </c>
      <c r="F22917">
        <v>2708</v>
      </c>
      <c r="G22917" s="32">
        <v>2486</v>
      </c>
      <c r="H22917" s="32">
        <v>110</v>
      </c>
    </row>
    <row r="22918" spans="1:8" x14ac:dyDescent="0.55000000000000004">
      <c r="A22918" s="33">
        <v>44395</v>
      </c>
      <c r="B22918" s="1" t="s">
        <v>37</v>
      </c>
      <c r="C22918">
        <v>41743</v>
      </c>
      <c r="D22918">
        <v>534767</v>
      </c>
      <c r="E22918" s="32">
        <v>39888</v>
      </c>
      <c r="F22918">
        <v>1311</v>
      </c>
      <c r="G22918" s="32">
        <v>545</v>
      </c>
      <c r="H22918" s="32">
        <v>16</v>
      </c>
    </row>
    <row r="22919" spans="1:8" x14ac:dyDescent="0.55000000000000004">
      <c r="A22919" s="33">
        <v>44395</v>
      </c>
      <c r="B22919" s="1" t="s">
        <v>38</v>
      </c>
      <c r="C22919">
        <v>8595</v>
      </c>
      <c r="D22919">
        <v>178273</v>
      </c>
      <c r="E22919" s="32">
        <v>8280</v>
      </c>
      <c r="F22919">
        <v>132</v>
      </c>
      <c r="G22919" s="32">
        <v>183</v>
      </c>
      <c r="H22919" s="32">
        <v>1</v>
      </c>
    </row>
    <row r="22920" spans="1:8" x14ac:dyDescent="0.55000000000000004">
      <c r="A22920" s="33">
        <v>44395</v>
      </c>
      <c r="B22920" s="1" t="s">
        <v>39</v>
      </c>
      <c r="C22920">
        <v>2742</v>
      </c>
      <c r="D22920">
        <v>42930</v>
      </c>
      <c r="E22920" s="32">
        <v>2595</v>
      </c>
      <c r="F22920">
        <v>49</v>
      </c>
      <c r="G22920" s="32">
        <v>39</v>
      </c>
      <c r="H22920" s="32">
        <v>0</v>
      </c>
    </row>
    <row r="22921" spans="1:8" x14ac:dyDescent="0.55000000000000004">
      <c r="A22921" s="33">
        <v>44395</v>
      </c>
      <c r="B22921" s="1" t="s">
        <v>40</v>
      </c>
      <c r="C22921">
        <v>577</v>
      </c>
      <c r="D22921">
        <v>89337</v>
      </c>
      <c r="E22921" s="32">
        <v>476</v>
      </c>
      <c r="F22921">
        <v>2</v>
      </c>
      <c r="G22921" s="32">
        <v>49</v>
      </c>
      <c r="H22921" s="32">
        <v>0</v>
      </c>
    </row>
    <row r="22922" spans="1:8" x14ac:dyDescent="0.55000000000000004">
      <c r="A22922" s="33">
        <v>44395</v>
      </c>
      <c r="B22922" s="1" t="s">
        <v>41</v>
      </c>
      <c r="C22922">
        <v>583</v>
      </c>
      <c r="D22922">
        <v>32936</v>
      </c>
      <c r="E22922" s="32">
        <v>554</v>
      </c>
      <c r="F22922">
        <v>2</v>
      </c>
      <c r="G22922" s="32">
        <v>27</v>
      </c>
      <c r="H22922" s="32">
        <v>0</v>
      </c>
    </row>
    <row r="22923" spans="1:8" x14ac:dyDescent="0.55000000000000004">
      <c r="A22923" s="33">
        <v>44395</v>
      </c>
      <c r="B22923" s="1" t="s">
        <v>42</v>
      </c>
      <c r="C22923">
        <v>7686</v>
      </c>
      <c r="D22923">
        <v>174589</v>
      </c>
      <c r="E22923" s="32">
        <v>7472</v>
      </c>
      <c r="F22923">
        <v>127</v>
      </c>
      <c r="G22923" s="32">
        <v>39</v>
      </c>
      <c r="H22923" s="32">
        <v>1</v>
      </c>
    </row>
    <row r="22924" spans="1:8" x14ac:dyDescent="0.55000000000000004">
      <c r="A22924" s="33">
        <v>44395</v>
      </c>
      <c r="B22924" s="1" t="s">
        <v>43</v>
      </c>
      <c r="C22924">
        <v>11655</v>
      </c>
      <c r="D22924">
        <v>570271</v>
      </c>
      <c r="E22924" s="32">
        <v>11372</v>
      </c>
      <c r="F22924">
        <v>178</v>
      </c>
      <c r="G22924" s="32">
        <v>92</v>
      </c>
      <c r="H22924" s="32">
        <v>4</v>
      </c>
    </row>
    <row r="22925" spans="1:8" x14ac:dyDescent="0.55000000000000004">
      <c r="A22925" s="33">
        <v>44395</v>
      </c>
      <c r="B22925" s="1" t="s">
        <v>44</v>
      </c>
      <c r="C22925">
        <v>3193</v>
      </c>
      <c r="D22925">
        <v>126574</v>
      </c>
      <c r="E22925" s="32">
        <v>3081</v>
      </c>
      <c r="F22925">
        <v>80</v>
      </c>
      <c r="G22925" s="32">
        <v>32</v>
      </c>
      <c r="H22925" s="32">
        <v>1</v>
      </c>
    </row>
    <row r="22926" spans="1:8" x14ac:dyDescent="0.55000000000000004">
      <c r="A22926" s="33">
        <v>44395</v>
      </c>
      <c r="B22926" s="1" t="s">
        <v>45</v>
      </c>
      <c r="C22926">
        <v>1700</v>
      </c>
      <c r="D22926">
        <v>68466</v>
      </c>
      <c r="E22926" s="32">
        <v>1599</v>
      </c>
      <c r="F22926">
        <v>63</v>
      </c>
      <c r="G22926" s="32">
        <v>38</v>
      </c>
      <c r="H22926" s="32">
        <v>0</v>
      </c>
    </row>
    <row r="22927" spans="1:8" x14ac:dyDescent="0.55000000000000004">
      <c r="A22927" s="33">
        <v>44395</v>
      </c>
      <c r="B22927" s="1" t="s">
        <v>46</v>
      </c>
      <c r="C22927">
        <v>2132</v>
      </c>
      <c r="D22927">
        <v>90464</v>
      </c>
      <c r="E22927" s="32">
        <v>2082</v>
      </c>
      <c r="F22927">
        <v>31</v>
      </c>
      <c r="G22927" s="32">
        <v>24</v>
      </c>
      <c r="H22927" s="32">
        <v>0</v>
      </c>
    </row>
    <row r="22928" spans="1:8" x14ac:dyDescent="0.55000000000000004">
      <c r="A22928" s="33">
        <v>44395</v>
      </c>
      <c r="B22928" s="1" t="s">
        <v>47</v>
      </c>
      <c r="C22928">
        <v>2794</v>
      </c>
      <c r="D22928">
        <v>100728</v>
      </c>
      <c r="E22928" s="32">
        <v>2678</v>
      </c>
      <c r="F22928">
        <v>75</v>
      </c>
      <c r="G22928" s="32">
        <v>41</v>
      </c>
      <c r="H22928" s="32">
        <v>2</v>
      </c>
    </row>
    <row r="22929" spans="1:8" x14ac:dyDescent="0.55000000000000004">
      <c r="A22929" s="33">
        <v>44395</v>
      </c>
      <c r="B22929" s="1" t="s">
        <v>48</v>
      </c>
      <c r="C22929">
        <v>1955</v>
      </c>
      <c r="D22929">
        <v>58913</v>
      </c>
      <c r="E22929" s="32">
        <v>1852</v>
      </c>
      <c r="F22929">
        <v>29</v>
      </c>
      <c r="G22929" s="32">
        <v>74</v>
      </c>
      <c r="H22929" s="32">
        <v>1</v>
      </c>
    </row>
    <row r="22930" spans="1:8" x14ac:dyDescent="0.55000000000000004">
      <c r="A22930" s="33">
        <v>44395</v>
      </c>
      <c r="B22930" s="1" t="s">
        <v>49</v>
      </c>
      <c r="C22930">
        <v>36385</v>
      </c>
      <c r="D22930">
        <v>876874</v>
      </c>
      <c r="E22930" s="32">
        <v>35196</v>
      </c>
      <c r="F22930">
        <v>526</v>
      </c>
      <c r="G22930" s="32">
        <v>584</v>
      </c>
      <c r="H22930" s="32">
        <v>9</v>
      </c>
    </row>
    <row r="22931" spans="1:8" x14ac:dyDescent="0.55000000000000004">
      <c r="A22931" s="33">
        <v>44395</v>
      </c>
      <c r="B22931" s="1" t="s">
        <v>50</v>
      </c>
      <c r="C22931">
        <v>2597</v>
      </c>
      <c r="D22931">
        <v>60378</v>
      </c>
      <c r="E22931" s="32">
        <v>2582</v>
      </c>
      <c r="F22931">
        <v>24</v>
      </c>
      <c r="G22931" s="32">
        <v>24</v>
      </c>
      <c r="H22931" s="32">
        <v>0</v>
      </c>
    </row>
    <row r="22932" spans="1:8" x14ac:dyDescent="0.55000000000000004">
      <c r="A22932" s="33">
        <v>44395</v>
      </c>
      <c r="B22932" s="1" t="s">
        <v>51</v>
      </c>
      <c r="C22932">
        <v>3272</v>
      </c>
      <c r="D22932">
        <v>131081</v>
      </c>
      <c r="E22932" s="32">
        <v>3150</v>
      </c>
      <c r="F22932">
        <v>69</v>
      </c>
      <c r="G22932" s="32">
        <v>55</v>
      </c>
      <c r="H22932" s="32">
        <v>0</v>
      </c>
    </row>
    <row r="22933" spans="1:8" x14ac:dyDescent="0.55000000000000004">
      <c r="A22933" s="33">
        <v>44395</v>
      </c>
      <c r="B22933" s="1" t="s">
        <v>52</v>
      </c>
      <c r="C22933">
        <v>6516</v>
      </c>
      <c r="D22933">
        <v>82840</v>
      </c>
      <c r="E22933" s="32">
        <v>6366</v>
      </c>
      <c r="F22933">
        <v>119</v>
      </c>
      <c r="G22933" s="32">
        <v>31</v>
      </c>
      <c r="H22933" s="32">
        <v>2</v>
      </c>
    </row>
    <row r="22934" spans="1:8" x14ac:dyDescent="0.55000000000000004">
      <c r="A22934" s="33">
        <v>44395</v>
      </c>
      <c r="B22934" s="1" t="s">
        <v>53</v>
      </c>
      <c r="C22934">
        <v>3527</v>
      </c>
      <c r="D22934">
        <v>178153</v>
      </c>
      <c r="E22934" s="32">
        <v>3435</v>
      </c>
      <c r="F22934">
        <v>64</v>
      </c>
      <c r="G22934" s="32">
        <v>28</v>
      </c>
      <c r="H22934" s="32">
        <v>0</v>
      </c>
    </row>
    <row r="22935" spans="1:8" x14ac:dyDescent="0.55000000000000004">
      <c r="A22935" s="33">
        <v>44395</v>
      </c>
      <c r="B22935" s="1" t="s">
        <v>54</v>
      </c>
      <c r="C22935">
        <v>3118</v>
      </c>
      <c r="D22935">
        <v>44922</v>
      </c>
      <c r="E22935" s="32">
        <v>3066</v>
      </c>
      <c r="F22935">
        <v>27</v>
      </c>
      <c r="G22935" s="32">
        <v>12</v>
      </c>
      <c r="H22935" s="32">
        <v>0</v>
      </c>
    </row>
    <row r="22936" spans="1:8" x14ac:dyDescent="0.55000000000000004">
      <c r="A22936" s="33">
        <v>44395</v>
      </c>
      <c r="B22936" s="1" t="s">
        <v>55</v>
      </c>
      <c r="C22936">
        <v>3776</v>
      </c>
      <c r="D22936">
        <v>115042</v>
      </c>
      <c r="E22936" s="32">
        <v>3716</v>
      </c>
      <c r="F22936">
        <v>39</v>
      </c>
      <c r="G22936" s="32">
        <v>54</v>
      </c>
      <c r="H22936" s="32">
        <v>0</v>
      </c>
    </row>
    <row r="22937" spans="1:8" x14ac:dyDescent="0.55000000000000004">
      <c r="A22937" s="33">
        <v>44395</v>
      </c>
      <c r="B22937" s="1" t="s">
        <v>56</v>
      </c>
      <c r="C22937">
        <v>21812</v>
      </c>
      <c r="D22937">
        <v>268120</v>
      </c>
      <c r="E22937" s="32">
        <v>20912</v>
      </c>
      <c r="F22937">
        <v>215</v>
      </c>
      <c r="G22937" s="32">
        <v>691</v>
      </c>
      <c r="H22937" s="32">
        <v>37</v>
      </c>
    </row>
    <row r="22938" spans="1:8" x14ac:dyDescent="0.55000000000000004">
      <c r="A22938" s="33">
        <v>44396</v>
      </c>
      <c r="B22938" s="1" t="s">
        <v>7</v>
      </c>
      <c r="C22938">
        <v>42456</v>
      </c>
      <c r="D22938">
        <v>821748</v>
      </c>
      <c r="E22938" s="32">
        <v>40179</v>
      </c>
      <c r="F22938">
        <v>1418</v>
      </c>
      <c r="G22938" s="32">
        <v>828</v>
      </c>
      <c r="H22938" s="32">
        <v>9</v>
      </c>
    </row>
    <row r="22939" spans="1:8" x14ac:dyDescent="0.55000000000000004">
      <c r="A22939" s="33">
        <v>44396</v>
      </c>
      <c r="B22939" s="1" t="s">
        <v>11</v>
      </c>
      <c r="C22939">
        <v>2579</v>
      </c>
      <c r="D22939">
        <v>53829</v>
      </c>
      <c r="E22939" s="32">
        <v>2508</v>
      </c>
      <c r="F22939">
        <v>31</v>
      </c>
      <c r="G22939" s="32">
        <v>40</v>
      </c>
      <c r="H22939" s="32">
        <v>0</v>
      </c>
    </row>
    <row r="22940" spans="1:8" x14ac:dyDescent="0.55000000000000004">
      <c r="A22940" s="33">
        <v>44396</v>
      </c>
      <c r="B22940" s="1" t="s">
        <v>12</v>
      </c>
      <c r="C22940">
        <v>1859</v>
      </c>
      <c r="D22940">
        <v>91033</v>
      </c>
      <c r="E22940" s="32">
        <v>1714</v>
      </c>
      <c r="F22940">
        <v>47</v>
      </c>
      <c r="G22940" s="32">
        <v>98</v>
      </c>
      <c r="H22940" s="32">
        <v>1</v>
      </c>
    </row>
    <row r="22941" spans="1:8" x14ac:dyDescent="0.55000000000000004">
      <c r="A22941" s="33">
        <v>44396</v>
      </c>
      <c r="B22941" s="1" t="s">
        <v>13</v>
      </c>
      <c r="C22941">
        <v>9560</v>
      </c>
      <c r="D22941">
        <v>166356</v>
      </c>
      <c r="E22941" s="32">
        <v>9172</v>
      </c>
      <c r="F22941">
        <v>91</v>
      </c>
      <c r="G22941" s="32">
        <v>293</v>
      </c>
      <c r="H22941" s="32">
        <v>3</v>
      </c>
    </row>
    <row r="22942" spans="1:8" x14ac:dyDescent="0.55000000000000004">
      <c r="A22942" s="33">
        <v>44396</v>
      </c>
      <c r="B22942" s="1" t="s">
        <v>14</v>
      </c>
      <c r="C22942">
        <v>974</v>
      </c>
      <c r="D22942">
        <v>16725</v>
      </c>
      <c r="E22942" s="32">
        <v>905</v>
      </c>
      <c r="F22942">
        <v>20</v>
      </c>
      <c r="G22942" s="32">
        <v>49</v>
      </c>
      <c r="H22942" s="32">
        <v>1</v>
      </c>
    </row>
    <row r="22943" spans="1:8" x14ac:dyDescent="0.55000000000000004">
      <c r="A22943" s="33">
        <v>44396</v>
      </c>
      <c r="B22943" s="1" t="s">
        <v>15</v>
      </c>
      <c r="C22943">
        <v>2084</v>
      </c>
      <c r="D22943">
        <v>69804</v>
      </c>
      <c r="E22943" s="32">
        <v>1989</v>
      </c>
      <c r="F22943">
        <v>47</v>
      </c>
      <c r="G22943" s="32">
        <v>48</v>
      </c>
      <c r="H22943" s="32">
        <v>0</v>
      </c>
    </row>
    <row r="22944" spans="1:8" x14ac:dyDescent="0.55000000000000004">
      <c r="A22944" s="33">
        <v>44396</v>
      </c>
      <c r="B22944" s="1" t="s">
        <v>16</v>
      </c>
      <c r="C22944">
        <v>5198</v>
      </c>
      <c r="D22944">
        <v>298595</v>
      </c>
      <c r="E22944" s="32">
        <v>4873</v>
      </c>
      <c r="F22944">
        <v>161</v>
      </c>
      <c r="G22944" s="32">
        <v>164</v>
      </c>
      <c r="H22944" s="32">
        <v>5</v>
      </c>
    </row>
    <row r="22945" spans="1:8" x14ac:dyDescent="0.55000000000000004">
      <c r="A22945" s="33">
        <v>44396</v>
      </c>
      <c r="B22945" s="1" t="s">
        <v>17</v>
      </c>
      <c r="C22945">
        <v>11144</v>
      </c>
      <c r="D22945">
        <v>34345</v>
      </c>
      <c r="E22945" s="32">
        <v>10611</v>
      </c>
      <c r="F22945">
        <v>166</v>
      </c>
      <c r="G22945" s="32">
        <v>367</v>
      </c>
      <c r="H22945" s="32">
        <v>4</v>
      </c>
    </row>
    <row r="22946" spans="1:8" x14ac:dyDescent="0.55000000000000004">
      <c r="A22946" s="33">
        <v>44396</v>
      </c>
      <c r="B22946" s="1" t="s">
        <v>18</v>
      </c>
      <c r="C22946">
        <v>7420</v>
      </c>
      <c r="D22946">
        <v>318049</v>
      </c>
      <c r="E22946" s="32">
        <v>7122</v>
      </c>
      <c r="F22946">
        <v>83</v>
      </c>
      <c r="G22946" s="32">
        <v>215</v>
      </c>
      <c r="H22946" s="32">
        <v>11</v>
      </c>
    </row>
    <row r="22947" spans="1:8" x14ac:dyDescent="0.55000000000000004">
      <c r="A22947" s="33">
        <v>44396</v>
      </c>
      <c r="B22947" s="1" t="s">
        <v>19</v>
      </c>
      <c r="C22947">
        <v>8154</v>
      </c>
      <c r="D22947">
        <v>205098</v>
      </c>
      <c r="E22947" s="32">
        <v>7924</v>
      </c>
      <c r="F22947">
        <v>154</v>
      </c>
      <c r="G22947" s="32">
        <v>76</v>
      </c>
      <c r="H22947" s="32">
        <v>0</v>
      </c>
    </row>
    <row r="22948" spans="1:8" x14ac:dyDescent="0.55000000000000004">
      <c r="A22948" s="33">
        <v>44396</v>
      </c>
      <c r="B22948" s="1" t="s">
        <v>20</v>
      </c>
      <c r="C22948">
        <v>49881</v>
      </c>
      <c r="D22948">
        <v>1029074</v>
      </c>
      <c r="E22948" s="32">
        <v>46417</v>
      </c>
      <c r="F22948">
        <v>842</v>
      </c>
      <c r="G22948" s="32">
        <v>2622</v>
      </c>
      <c r="H22948" s="32">
        <v>32</v>
      </c>
    </row>
    <row r="22949" spans="1:8" x14ac:dyDescent="0.55000000000000004">
      <c r="A22949" s="33">
        <v>44396</v>
      </c>
      <c r="B22949" s="1" t="s">
        <v>21</v>
      </c>
      <c r="C22949">
        <v>43808</v>
      </c>
      <c r="D22949">
        <v>743129</v>
      </c>
      <c r="E22949" s="32">
        <v>41128</v>
      </c>
      <c r="F22949">
        <v>725</v>
      </c>
      <c r="G22949" s="32">
        <v>1955</v>
      </c>
      <c r="H22949" s="32">
        <v>18</v>
      </c>
    </row>
    <row r="22950" spans="1:8" x14ac:dyDescent="0.55000000000000004">
      <c r="A22950" s="33">
        <v>44396</v>
      </c>
      <c r="B22950" s="1" t="s">
        <v>22</v>
      </c>
      <c r="C22950">
        <v>189843</v>
      </c>
      <c r="D22950">
        <v>2684460</v>
      </c>
      <c r="E22950" s="32">
        <v>178692</v>
      </c>
      <c r="F22950">
        <v>2270</v>
      </c>
      <c r="G22950" s="32">
        <v>8881</v>
      </c>
      <c r="H22950" s="32">
        <v>60</v>
      </c>
    </row>
    <row r="22951" spans="1:8" x14ac:dyDescent="0.55000000000000004">
      <c r="A22951" s="33">
        <v>44396</v>
      </c>
      <c r="B22951" s="1" t="s">
        <v>23</v>
      </c>
      <c r="C22951">
        <v>73525</v>
      </c>
      <c r="D22951">
        <v>1109327</v>
      </c>
      <c r="E22951" s="32">
        <v>69177</v>
      </c>
      <c r="F22951">
        <v>976</v>
      </c>
      <c r="G22951" s="32">
        <v>3372</v>
      </c>
      <c r="H22951" s="32">
        <v>40</v>
      </c>
    </row>
    <row r="22952" spans="1:8" x14ac:dyDescent="0.55000000000000004">
      <c r="A22952" s="33">
        <v>44396</v>
      </c>
      <c r="B22952" s="1" t="s">
        <v>24</v>
      </c>
      <c r="C22952">
        <v>3585</v>
      </c>
      <c r="D22952">
        <v>183383</v>
      </c>
      <c r="E22952" s="32">
        <v>3414</v>
      </c>
      <c r="F22952">
        <v>54</v>
      </c>
      <c r="G22952" s="32">
        <v>117</v>
      </c>
      <c r="H22952" s="32">
        <v>1</v>
      </c>
    </row>
    <row r="22953" spans="1:8" x14ac:dyDescent="0.55000000000000004">
      <c r="A22953" s="33">
        <v>44396</v>
      </c>
      <c r="B22953" s="1" t="s">
        <v>25</v>
      </c>
      <c r="C22953">
        <v>2087</v>
      </c>
      <c r="D22953">
        <v>78248</v>
      </c>
      <c r="E22953" s="32">
        <v>2012</v>
      </c>
      <c r="F22953">
        <v>38</v>
      </c>
      <c r="G22953" s="32">
        <v>37</v>
      </c>
      <c r="H22953" s="32">
        <v>2</v>
      </c>
    </row>
    <row r="22954" spans="1:8" x14ac:dyDescent="0.55000000000000004">
      <c r="A22954" s="33">
        <v>44396</v>
      </c>
      <c r="B22954" s="1" t="s">
        <v>26</v>
      </c>
      <c r="C22954">
        <v>4237</v>
      </c>
      <c r="D22954">
        <v>129941</v>
      </c>
      <c r="E22954" s="32">
        <v>3869</v>
      </c>
      <c r="F22954">
        <v>115</v>
      </c>
      <c r="G22954" s="32">
        <v>249</v>
      </c>
      <c r="H22954" s="32">
        <v>1</v>
      </c>
    </row>
    <row r="22955" spans="1:8" x14ac:dyDescent="0.55000000000000004">
      <c r="A22955" s="33">
        <v>44396</v>
      </c>
      <c r="B22955" s="1" t="s">
        <v>27</v>
      </c>
      <c r="C22955">
        <v>1421</v>
      </c>
      <c r="D22955">
        <v>74131</v>
      </c>
      <c r="E22955" s="32">
        <v>1328</v>
      </c>
      <c r="F22955">
        <v>36</v>
      </c>
      <c r="G22955" s="32">
        <v>57</v>
      </c>
      <c r="H22955" s="32">
        <v>0</v>
      </c>
    </row>
    <row r="22956" spans="1:8" x14ac:dyDescent="0.55000000000000004">
      <c r="A22956" s="33">
        <v>44396</v>
      </c>
      <c r="B22956" s="1" t="s">
        <v>28</v>
      </c>
      <c r="C22956">
        <v>2187</v>
      </c>
      <c r="D22956">
        <v>65656</v>
      </c>
      <c r="E22956" s="32">
        <v>2123</v>
      </c>
      <c r="F22956">
        <v>21</v>
      </c>
      <c r="G22956" s="32">
        <v>43</v>
      </c>
      <c r="H22956" s="32">
        <v>0</v>
      </c>
    </row>
    <row r="22957" spans="1:8" x14ac:dyDescent="0.55000000000000004">
      <c r="A22957" s="33">
        <v>44396</v>
      </c>
      <c r="B22957" s="1" t="s">
        <v>29</v>
      </c>
      <c r="C22957">
        <v>5092</v>
      </c>
      <c r="D22957">
        <v>217393</v>
      </c>
      <c r="E22957" s="32">
        <v>5037</v>
      </c>
      <c r="F22957">
        <v>94</v>
      </c>
      <c r="G22957" s="32">
        <v>34</v>
      </c>
      <c r="H22957" s="32">
        <v>1</v>
      </c>
    </row>
    <row r="22958" spans="1:8" x14ac:dyDescent="0.55000000000000004">
      <c r="A22958" s="33">
        <v>44396</v>
      </c>
      <c r="B22958" s="1" t="s">
        <v>30</v>
      </c>
      <c r="C22958">
        <v>9568</v>
      </c>
      <c r="D22958">
        <v>283962</v>
      </c>
      <c r="E22958" s="32">
        <v>9296</v>
      </c>
      <c r="F22958">
        <v>187</v>
      </c>
      <c r="G22958" s="32">
        <v>85</v>
      </c>
      <c r="H22958" s="32">
        <v>3</v>
      </c>
    </row>
    <row r="22959" spans="1:8" x14ac:dyDescent="0.55000000000000004">
      <c r="A22959" s="33">
        <v>44396</v>
      </c>
      <c r="B22959" s="1" t="s">
        <v>31</v>
      </c>
      <c r="C22959">
        <v>9846</v>
      </c>
      <c r="D22959">
        <v>432619</v>
      </c>
      <c r="E22959" s="32">
        <v>9358</v>
      </c>
      <c r="F22959">
        <v>153</v>
      </c>
      <c r="G22959" s="32">
        <v>335</v>
      </c>
      <c r="H22959" s="32">
        <v>5</v>
      </c>
    </row>
    <row r="22960" spans="1:8" x14ac:dyDescent="0.55000000000000004">
      <c r="A22960" s="33">
        <v>44396</v>
      </c>
      <c r="B22960" s="1" t="s">
        <v>32</v>
      </c>
      <c r="C22960">
        <v>52113</v>
      </c>
      <c r="D22960">
        <v>884015</v>
      </c>
      <c r="E22960" s="32">
        <v>50345</v>
      </c>
      <c r="F22960">
        <v>996</v>
      </c>
      <c r="G22960" s="32">
        <v>772</v>
      </c>
      <c r="H22960" s="32">
        <v>11</v>
      </c>
    </row>
    <row r="22961" spans="1:8" x14ac:dyDescent="0.55000000000000004">
      <c r="A22961" s="33">
        <v>44396</v>
      </c>
      <c r="B22961" s="1" t="s">
        <v>33</v>
      </c>
      <c r="C22961">
        <v>5473</v>
      </c>
      <c r="D22961">
        <v>152748</v>
      </c>
      <c r="E22961" s="32">
        <v>5334</v>
      </c>
      <c r="F22961">
        <v>113</v>
      </c>
      <c r="G22961" s="32">
        <v>165</v>
      </c>
      <c r="H22961" s="32">
        <v>3</v>
      </c>
    </row>
    <row r="22962" spans="1:8" x14ac:dyDescent="0.55000000000000004">
      <c r="A22962" s="33">
        <v>44396</v>
      </c>
      <c r="B22962" s="1" t="s">
        <v>34</v>
      </c>
      <c r="C22962">
        <v>5699</v>
      </c>
      <c r="D22962">
        <v>162117</v>
      </c>
      <c r="E22962" s="32">
        <v>5508</v>
      </c>
      <c r="F22962">
        <v>90</v>
      </c>
      <c r="G22962" s="32">
        <v>101</v>
      </c>
      <c r="H22962" s="32">
        <v>2</v>
      </c>
    </row>
    <row r="22963" spans="1:8" x14ac:dyDescent="0.55000000000000004">
      <c r="A22963" s="33">
        <v>44396</v>
      </c>
      <c r="B22963" s="1" t="s">
        <v>35</v>
      </c>
      <c r="C22963">
        <v>17098</v>
      </c>
      <c r="D22963">
        <v>298650</v>
      </c>
      <c r="E22963" s="32">
        <v>16517</v>
      </c>
      <c r="F22963">
        <v>249</v>
      </c>
      <c r="G22963" s="32">
        <v>303</v>
      </c>
      <c r="H22963" s="32">
        <v>5</v>
      </c>
    </row>
    <row r="22964" spans="1:8" x14ac:dyDescent="0.55000000000000004">
      <c r="A22964" s="33">
        <v>44396</v>
      </c>
      <c r="B22964" s="1" t="s">
        <v>36</v>
      </c>
      <c r="C22964">
        <v>106970</v>
      </c>
      <c r="D22964">
        <v>2333948</v>
      </c>
      <c r="E22964" s="32">
        <v>100894</v>
      </c>
      <c r="F22964">
        <v>2708</v>
      </c>
      <c r="G22964" s="32">
        <v>2528</v>
      </c>
      <c r="H22964" s="32">
        <v>110</v>
      </c>
    </row>
    <row r="22965" spans="1:8" x14ac:dyDescent="0.55000000000000004">
      <c r="A22965" s="33">
        <v>44396</v>
      </c>
      <c r="B22965" s="1" t="s">
        <v>37</v>
      </c>
      <c r="C22965">
        <v>41818</v>
      </c>
      <c r="D22965">
        <v>535506</v>
      </c>
      <c r="E22965" s="32">
        <v>39907</v>
      </c>
      <c r="F22965">
        <v>1311</v>
      </c>
      <c r="G22965" s="32">
        <v>600</v>
      </c>
      <c r="H22965" s="32">
        <v>14</v>
      </c>
    </row>
    <row r="22966" spans="1:8" x14ac:dyDescent="0.55000000000000004">
      <c r="A22966" s="33">
        <v>44396</v>
      </c>
      <c r="B22966" s="1" t="s">
        <v>38</v>
      </c>
      <c r="C22966">
        <v>8614</v>
      </c>
      <c r="D22966">
        <v>179396</v>
      </c>
      <c r="E22966" s="32">
        <v>8300</v>
      </c>
      <c r="F22966">
        <v>132</v>
      </c>
      <c r="G22966" s="32">
        <v>182</v>
      </c>
      <c r="H22966" s="32">
        <v>1</v>
      </c>
    </row>
    <row r="22967" spans="1:8" x14ac:dyDescent="0.55000000000000004">
      <c r="A22967" s="33">
        <v>44396</v>
      </c>
      <c r="B22967" s="1" t="s">
        <v>39</v>
      </c>
      <c r="C22967">
        <v>2748</v>
      </c>
      <c r="D22967">
        <v>42969</v>
      </c>
      <c r="E22967" s="32">
        <v>2601</v>
      </c>
      <c r="F22967">
        <v>49</v>
      </c>
      <c r="G22967" s="32">
        <v>39</v>
      </c>
      <c r="H22967" s="32">
        <v>0</v>
      </c>
    </row>
    <row r="22968" spans="1:8" x14ac:dyDescent="0.55000000000000004">
      <c r="A22968" s="33">
        <v>44396</v>
      </c>
      <c r="B22968" s="1" t="s">
        <v>40</v>
      </c>
      <c r="C22968">
        <v>585</v>
      </c>
      <c r="D22968">
        <v>89555</v>
      </c>
      <c r="E22968" s="32">
        <v>476</v>
      </c>
      <c r="F22968">
        <v>2</v>
      </c>
      <c r="G22968" s="32">
        <v>85</v>
      </c>
      <c r="H22968" s="32">
        <v>0</v>
      </c>
    </row>
    <row r="22969" spans="1:8" x14ac:dyDescent="0.55000000000000004">
      <c r="A22969" s="33">
        <v>44396</v>
      </c>
      <c r="B22969" s="1" t="s">
        <v>41</v>
      </c>
      <c r="C22969">
        <v>591</v>
      </c>
      <c r="D22969">
        <v>32936</v>
      </c>
      <c r="E22969" s="32">
        <v>561</v>
      </c>
      <c r="F22969">
        <v>2</v>
      </c>
      <c r="G22969" s="32">
        <v>28</v>
      </c>
      <c r="H22969" s="32">
        <v>0</v>
      </c>
    </row>
    <row r="22970" spans="1:8" x14ac:dyDescent="0.55000000000000004">
      <c r="A22970" s="33">
        <v>44396</v>
      </c>
      <c r="B22970" s="1" t="s">
        <v>42</v>
      </c>
      <c r="C22970">
        <v>7700</v>
      </c>
      <c r="D22970">
        <v>174589</v>
      </c>
      <c r="E22970" s="32">
        <v>7472</v>
      </c>
      <c r="F22970">
        <v>127</v>
      </c>
      <c r="G22970" s="32">
        <v>39</v>
      </c>
      <c r="H22970" s="32">
        <v>1</v>
      </c>
    </row>
    <row r="22971" spans="1:8" x14ac:dyDescent="0.55000000000000004">
      <c r="A22971" s="33">
        <v>44396</v>
      </c>
      <c r="B22971" s="1" t="s">
        <v>43</v>
      </c>
      <c r="C22971">
        <v>11672</v>
      </c>
      <c r="D22971">
        <v>570271</v>
      </c>
      <c r="E22971" s="32">
        <v>11384</v>
      </c>
      <c r="F22971">
        <v>178</v>
      </c>
      <c r="G22971" s="32">
        <v>96</v>
      </c>
      <c r="H22971" s="32">
        <v>4</v>
      </c>
    </row>
    <row r="22972" spans="1:8" x14ac:dyDescent="0.55000000000000004">
      <c r="A22972" s="33">
        <v>44396</v>
      </c>
      <c r="B22972" s="1" t="s">
        <v>44</v>
      </c>
      <c r="C22972">
        <v>3193</v>
      </c>
      <c r="D22972">
        <v>126574</v>
      </c>
      <c r="E22972" s="32">
        <v>3081</v>
      </c>
      <c r="F22972">
        <v>80</v>
      </c>
      <c r="G22972" s="32">
        <v>32</v>
      </c>
      <c r="H22972" s="32">
        <v>1</v>
      </c>
    </row>
    <row r="22973" spans="1:8" x14ac:dyDescent="0.55000000000000004">
      <c r="A22973" s="33">
        <v>44396</v>
      </c>
      <c r="B22973" s="1" t="s">
        <v>45</v>
      </c>
      <c r="C22973">
        <v>1705</v>
      </c>
      <c r="D22973">
        <v>68578</v>
      </c>
      <c r="E22973" s="32">
        <v>1603</v>
      </c>
      <c r="F22973">
        <v>63</v>
      </c>
      <c r="G22973" s="32">
        <v>39</v>
      </c>
      <c r="H22973" s="32">
        <v>0</v>
      </c>
    </row>
    <row r="22974" spans="1:8" x14ac:dyDescent="0.55000000000000004">
      <c r="A22974" s="33">
        <v>44396</v>
      </c>
      <c r="B22974" s="1" t="s">
        <v>46</v>
      </c>
      <c r="C22974">
        <v>2132</v>
      </c>
      <c r="D22974">
        <v>90504</v>
      </c>
      <c r="E22974" s="32">
        <v>2085</v>
      </c>
      <c r="F22974">
        <v>31</v>
      </c>
      <c r="G22974" s="32">
        <v>21</v>
      </c>
      <c r="H22974" s="32">
        <v>0</v>
      </c>
    </row>
    <row r="22975" spans="1:8" x14ac:dyDescent="0.55000000000000004">
      <c r="A22975" s="33">
        <v>44396</v>
      </c>
      <c r="B22975" s="1" t="s">
        <v>47</v>
      </c>
      <c r="C22975">
        <v>2796</v>
      </c>
      <c r="D22975">
        <v>100861</v>
      </c>
      <c r="E22975" s="32">
        <v>2679</v>
      </c>
      <c r="F22975">
        <v>75</v>
      </c>
      <c r="G22975" s="32">
        <v>42</v>
      </c>
      <c r="H22975" s="32">
        <v>3</v>
      </c>
    </row>
    <row r="22976" spans="1:8" x14ac:dyDescent="0.55000000000000004">
      <c r="A22976" s="33">
        <v>44396</v>
      </c>
      <c r="B22976" s="1" t="s">
        <v>48</v>
      </c>
      <c r="C22976">
        <v>1960</v>
      </c>
      <c r="D22976">
        <v>60450</v>
      </c>
      <c r="E22976" s="32">
        <v>1862</v>
      </c>
      <c r="F22976">
        <v>29</v>
      </c>
      <c r="G22976" s="32">
        <v>69</v>
      </c>
      <c r="H22976" s="32">
        <v>1</v>
      </c>
    </row>
    <row r="22977" spans="1:8" x14ac:dyDescent="0.55000000000000004">
      <c r="A22977" s="33">
        <v>44396</v>
      </c>
      <c r="B22977" s="1" t="s">
        <v>49</v>
      </c>
      <c r="C22977">
        <v>36431</v>
      </c>
      <c r="D22977">
        <v>878022</v>
      </c>
      <c r="E22977" s="32">
        <v>35226</v>
      </c>
      <c r="F22977">
        <v>528</v>
      </c>
      <c r="G22977" s="32">
        <v>633</v>
      </c>
      <c r="H22977" s="32">
        <v>9</v>
      </c>
    </row>
    <row r="22978" spans="1:8" x14ac:dyDescent="0.55000000000000004">
      <c r="A22978" s="33">
        <v>44396</v>
      </c>
      <c r="B22978" s="1" t="s">
        <v>50</v>
      </c>
      <c r="C22978">
        <v>2605</v>
      </c>
      <c r="D22978">
        <v>60501</v>
      </c>
      <c r="E22978" s="32">
        <v>2582</v>
      </c>
      <c r="F22978">
        <v>24</v>
      </c>
      <c r="G22978" s="32">
        <v>27</v>
      </c>
      <c r="H22978" s="32">
        <v>0</v>
      </c>
    </row>
    <row r="22979" spans="1:8" x14ac:dyDescent="0.55000000000000004">
      <c r="A22979" s="33">
        <v>44396</v>
      </c>
      <c r="B22979" s="1" t="s">
        <v>51</v>
      </c>
      <c r="C22979">
        <v>3282</v>
      </c>
      <c r="D22979">
        <v>131480</v>
      </c>
      <c r="E22979" s="32">
        <v>3152</v>
      </c>
      <c r="F22979">
        <v>69</v>
      </c>
      <c r="G22979" s="32">
        <v>63</v>
      </c>
      <c r="H22979" s="32">
        <v>0</v>
      </c>
    </row>
    <row r="22980" spans="1:8" x14ac:dyDescent="0.55000000000000004">
      <c r="A22980" s="33">
        <v>44396</v>
      </c>
      <c r="B22980" s="1" t="s">
        <v>52</v>
      </c>
      <c r="C22980">
        <v>6533</v>
      </c>
      <c r="D22980">
        <v>82923</v>
      </c>
      <c r="E22980" s="32">
        <v>6366</v>
      </c>
      <c r="F22980">
        <v>120</v>
      </c>
      <c r="G22980" s="32">
        <v>47</v>
      </c>
      <c r="H22980" s="32">
        <v>2</v>
      </c>
    </row>
    <row r="22981" spans="1:8" x14ac:dyDescent="0.55000000000000004">
      <c r="A22981" s="33">
        <v>44396</v>
      </c>
      <c r="B22981" s="1" t="s">
        <v>53</v>
      </c>
      <c r="C22981">
        <v>3530</v>
      </c>
      <c r="D22981">
        <v>178180</v>
      </c>
      <c r="E22981" s="32">
        <v>3435</v>
      </c>
      <c r="F22981">
        <v>64</v>
      </c>
      <c r="G22981" s="32">
        <v>31</v>
      </c>
      <c r="H22981" s="32">
        <v>0</v>
      </c>
    </row>
    <row r="22982" spans="1:8" x14ac:dyDescent="0.55000000000000004">
      <c r="A22982" s="33">
        <v>44396</v>
      </c>
      <c r="B22982" s="1" t="s">
        <v>54</v>
      </c>
      <c r="C22982">
        <v>3127</v>
      </c>
      <c r="D22982">
        <v>44978</v>
      </c>
      <c r="E22982" s="32">
        <v>3070</v>
      </c>
      <c r="F22982">
        <v>27</v>
      </c>
      <c r="G22982" s="32">
        <v>19</v>
      </c>
      <c r="H22982" s="32">
        <v>0</v>
      </c>
    </row>
    <row r="22983" spans="1:8" x14ac:dyDescent="0.55000000000000004">
      <c r="A22983" s="33">
        <v>44396</v>
      </c>
      <c r="B22983" s="1" t="s">
        <v>55</v>
      </c>
      <c r="C22983">
        <v>3778</v>
      </c>
      <c r="D22983">
        <v>115077</v>
      </c>
      <c r="E22983" s="32">
        <v>3723</v>
      </c>
      <c r="F22983">
        <v>39</v>
      </c>
      <c r="G22983" s="32">
        <v>53</v>
      </c>
      <c r="H22983" s="32">
        <v>0</v>
      </c>
    </row>
    <row r="22984" spans="1:8" x14ac:dyDescent="0.55000000000000004">
      <c r="A22984" s="33">
        <v>44396</v>
      </c>
      <c r="B22984" s="1" t="s">
        <v>56</v>
      </c>
      <c r="C22984">
        <v>21847</v>
      </c>
      <c r="D22984">
        <v>269007</v>
      </c>
      <c r="E22984" s="32">
        <v>20987</v>
      </c>
      <c r="F22984">
        <v>220</v>
      </c>
      <c r="G22984" s="32">
        <v>633</v>
      </c>
      <c r="H22984" s="32">
        <v>42</v>
      </c>
    </row>
    <row r="22985" spans="1:8" x14ac:dyDescent="0.55000000000000004">
      <c r="A22985" s="33">
        <v>44397</v>
      </c>
      <c r="B22985" s="1" t="s">
        <v>7</v>
      </c>
      <c r="C22985">
        <v>42560</v>
      </c>
      <c r="D22985">
        <v>824175</v>
      </c>
      <c r="E22985" s="32">
        <v>40270</v>
      </c>
      <c r="F22985">
        <v>1418</v>
      </c>
      <c r="G22985" s="32">
        <v>859</v>
      </c>
      <c r="H22985" s="32">
        <v>8</v>
      </c>
    </row>
    <row r="22986" spans="1:8" x14ac:dyDescent="0.55000000000000004">
      <c r="A22986" s="33">
        <v>44397</v>
      </c>
      <c r="B22986" s="1" t="s">
        <v>11</v>
      </c>
      <c r="C22986">
        <v>2599</v>
      </c>
      <c r="D22986">
        <v>54138</v>
      </c>
      <c r="E22986" s="32">
        <v>2509</v>
      </c>
      <c r="F22986">
        <v>31</v>
      </c>
      <c r="G22986" s="32">
        <v>59</v>
      </c>
      <c r="H22986" s="32">
        <v>0</v>
      </c>
    </row>
    <row r="22987" spans="1:8" x14ac:dyDescent="0.55000000000000004">
      <c r="A22987" s="33">
        <v>44397</v>
      </c>
      <c r="B22987" s="1" t="s">
        <v>12</v>
      </c>
      <c r="C22987">
        <v>1865</v>
      </c>
      <c r="D22987">
        <v>91282</v>
      </c>
      <c r="E22987" s="32">
        <v>1729</v>
      </c>
      <c r="F22987">
        <v>47</v>
      </c>
      <c r="G22987" s="32">
        <v>89</v>
      </c>
      <c r="H22987" s="32">
        <v>0</v>
      </c>
    </row>
    <row r="22988" spans="1:8" x14ac:dyDescent="0.55000000000000004">
      <c r="A22988" s="33">
        <v>44397</v>
      </c>
      <c r="B22988" s="1" t="s">
        <v>13</v>
      </c>
      <c r="C22988">
        <v>9580</v>
      </c>
      <c r="D22988">
        <v>167093</v>
      </c>
      <c r="E22988" s="32">
        <v>9204</v>
      </c>
      <c r="F22988">
        <v>91</v>
      </c>
      <c r="G22988" s="32">
        <v>272</v>
      </c>
      <c r="H22988" s="32">
        <v>3</v>
      </c>
    </row>
    <row r="22989" spans="1:8" x14ac:dyDescent="0.55000000000000004">
      <c r="A22989" s="33">
        <v>44397</v>
      </c>
      <c r="B22989" s="1" t="s">
        <v>14</v>
      </c>
      <c r="C22989">
        <v>977</v>
      </c>
      <c r="D22989">
        <v>16728</v>
      </c>
      <c r="E22989" s="32">
        <v>914</v>
      </c>
      <c r="F22989">
        <v>20</v>
      </c>
      <c r="G22989" s="32">
        <v>43</v>
      </c>
      <c r="H22989" s="32">
        <v>1</v>
      </c>
    </row>
    <row r="22990" spans="1:8" x14ac:dyDescent="0.55000000000000004">
      <c r="A22990" s="33">
        <v>44397</v>
      </c>
      <c r="B22990" s="1" t="s">
        <v>15</v>
      </c>
      <c r="C22990">
        <v>2085</v>
      </c>
      <c r="D22990">
        <v>69823</v>
      </c>
      <c r="E22990" s="32">
        <v>2001</v>
      </c>
      <c r="F22990">
        <v>47</v>
      </c>
      <c r="G22990" s="32">
        <v>37</v>
      </c>
      <c r="H22990" s="32">
        <v>0</v>
      </c>
    </row>
    <row r="22991" spans="1:8" x14ac:dyDescent="0.55000000000000004">
      <c r="A22991" s="33">
        <v>44397</v>
      </c>
      <c r="B22991" s="1" t="s">
        <v>16</v>
      </c>
      <c r="C22991">
        <v>5206</v>
      </c>
      <c r="D22991">
        <v>299487</v>
      </c>
      <c r="E22991" s="32">
        <v>4892</v>
      </c>
      <c r="F22991">
        <v>162</v>
      </c>
      <c r="G22991" s="32">
        <v>152</v>
      </c>
      <c r="H22991" s="32">
        <v>5</v>
      </c>
    </row>
    <row r="22992" spans="1:8" x14ac:dyDescent="0.55000000000000004">
      <c r="A22992" s="33">
        <v>44397</v>
      </c>
      <c r="B22992" s="1" t="s">
        <v>17</v>
      </c>
      <c r="C22992">
        <v>11201</v>
      </c>
      <c r="D22992">
        <v>34362</v>
      </c>
      <c r="E22992" s="32">
        <v>10648</v>
      </c>
      <c r="F22992">
        <v>166</v>
      </c>
      <c r="G22992" s="32">
        <v>387</v>
      </c>
      <c r="H22992" s="32">
        <v>4</v>
      </c>
    </row>
    <row r="22993" spans="1:8" x14ac:dyDescent="0.55000000000000004">
      <c r="A22993" s="33">
        <v>44397</v>
      </c>
      <c r="B22993" s="1" t="s">
        <v>18</v>
      </c>
      <c r="C22993">
        <v>7440</v>
      </c>
      <c r="D22993">
        <v>318285</v>
      </c>
      <c r="E22993" s="32">
        <v>7144</v>
      </c>
      <c r="F22993">
        <v>84</v>
      </c>
      <c r="G22993" s="32">
        <v>212</v>
      </c>
      <c r="H22993" s="32">
        <v>8</v>
      </c>
    </row>
    <row r="22994" spans="1:8" x14ac:dyDescent="0.55000000000000004">
      <c r="A22994" s="33">
        <v>44397</v>
      </c>
      <c r="B22994" s="1" t="s">
        <v>19</v>
      </c>
      <c r="C22994">
        <v>8165</v>
      </c>
      <c r="D22994">
        <v>206222</v>
      </c>
      <c r="E22994" s="32">
        <v>7929</v>
      </c>
      <c r="F22994">
        <v>155</v>
      </c>
      <c r="G22994" s="32">
        <v>81</v>
      </c>
      <c r="H22994" s="32">
        <v>0</v>
      </c>
    </row>
    <row r="22995" spans="1:8" x14ac:dyDescent="0.55000000000000004">
      <c r="A22995" s="33">
        <v>44397</v>
      </c>
      <c r="B22995" s="1" t="s">
        <v>20</v>
      </c>
      <c r="C22995">
        <v>50195</v>
      </c>
      <c r="D22995">
        <v>1034991</v>
      </c>
      <c r="E22995" s="32">
        <v>46504</v>
      </c>
      <c r="F22995">
        <v>844</v>
      </c>
      <c r="G22995" s="32">
        <v>2847</v>
      </c>
      <c r="H22995" s="32">
        <v>28</v>
      </c>
    </row>
    <row r="22996" spans="1:8" x14ac:dyDescent="0.55000000000000004">
      <c r="A22996" s="33">
        <v>44397</v>
      </c>
      <c r="B22996" s="1" t="s">
        <v>21</v>
      </c>
      <c r="C22996">
        <v>44007</v>
      </c>
      <c r="D22996">
        <v>745807</v>
      </c>
      <c r="E22996" s="32">
        <v>41346</v>
      </c>
      <c r="F22996">
        <v>728</v>
      </c>
      <c r="G22996" s="32">
        <v>1933</v>
      </c>
      <c r="H22996" s="32">
        <v>18</v>
      </c>
    </row>
    <row r="22997" spans="1:8" x14ac:dyDescent="0.55000000000000004">
      <c r="A22997" s="33">
        <v>44397</v>
      </c>
      <c r="B22997" s="1" t="s">
        <v>22</v>
      </c>
      <c r="C22997">
        <v>191230</v>
      </c>
      <c r="D22997">
        <v>2694804</v>
      </c>
      <c r="E22997" s="32">
        <v>179473</v>
      </c>
      <c r="F22997">
        <v>2272</v>
      </c>
      <c r="G22997" s="32">
        <v>9485</v>
      </c>
      <c r="H22997" s="32">
        <v>60</v>
      </c>
    </row>
    <row r="22998" spans="1:8" x14ac:dyDescent="0.55000000000000004">
      <c r="A22998" s="33">
        <v>44397</v>
      </c>
      <c r="B22998" s="1" t="s">
        <v>23</v>
      </c>
      <c r="C22998">
        <v>73958</v>
      </c>
      <c r="D22998">
        <v>1114642</v>
      </c>
      <c r="E22998" s="32">
        <v>69512</v>
      </c>
      <c r="F22998">
        <v>976</v>
      </c>
      <c r="G22998" s="32">
        <v>3470</v>
      </c>
      <c r="H22998" s="32">
        <v>40</v>
      </c>
    </row>
    <row r="22999" spans="1:8" x14ac:dyDescent="0.55000000000000004">
      <c r="A22999" s="33">
        <v>44397</v>
      </c>
      <c r="B22999" s="1" t="s">
        <v>24</v>
      </c>
      <c r="C22999">
        <v>3621</v>
      </c>
      <c r="D22999">
        <v>184969</v>
      </c>
      <c r="E22999" s="32">
        <v>3426</v>
      </c>
      <c r="F22999">
        <v>54</v>
      </c>
      <c r="G22999" s="32">
        <v>141</v>
      </c>
      <c r="H22999" s="32">
        <v>1</v>
      </c>
    </row>
    <row r="23000" spans="1:8" x14ac:dyDescent="0.55000000000000004">
      <c r="A23000" s="33">
        <v>44397</v>
      </c>
      <c r="B23000" s="1" t="s">
        <v>25</v>
      </c>
      <c r="C23000">
        <v>2102</v>
      </c>
      <c r="D23000">
        <v>78782</v>
      </c>
      <c r="E23000" s="32">
        <v>2014</v>
      </c>
      <c r="F23000">
        <v>38</v>
      </c>
      <c r="G23000" s="32">
        <v>50</v>
      </c>
      <c r="H23000" s="32">
        <v>2</v>
      </c>
    </row>
    <row r="23001" spans="1:8" x14ac:dyDescent="0.55000000000000004">
      <c r="A23001" s="33">
        <v>44397</v>
      </c>
      <c r="B23001" s="1" t="s">
        <v>26</v>
      </c>
      <c r="C23001">
        <v>4260</v>
      </c>
      <c r="D23001">
        <v>130367</v>
      </c>
      <c r="E23001" s="32">
        <v>3899</v>
      </c>
      <c r="F23001">
        <v>115</v>
      </c>
      <c r="G23001" s="32">
        <v>241</v>
      </c>
      <c r="H23001" s="32">
        <v>1</v>
      </c>
    </row>
    <row r="23002" spans="1:8" x14ac:dyDescent="0.55000000000000004">
      <c r="A23002" s="33">
        <v>44397</v>
      </c>
      <c r="B23002" s="1" t="s">
        <v>27</v>
      </c>
      <c r="C23002">
        <v>1424</v>
      </c>
      <c r="D23002">
        <v>74932</v>
      </c>
      <c r="E23002" s="32">
        <v>1338</v>
      </c>
      <c r="F23002">
        <v>36</v>
      </c>
      <c r="G23002" s="32">
        <v>50</v>
      </c>
      <c r="H23002" s="32">
        <v>0</v>
      </c>
    </row>
    <row r="23003" spans="1:8" x14ac:dyDescent="0.55000000000000004">
      <c r="A23003" s="33">
        <v>44397</v>
      </c>
      <c r="B23003" s="1" t="s">
        <v>28</v>
      </c>
      <c r="C23003">
        <v>2190</v>
      </c>
      <c r="D23003">
        <v>65656</v>
      </c>
      <c r="E23003" s="32">
        <v>2131</v>
      </c>
      <c r="F23003">
        <v>21</v>
      </c>
      <c r="G23003" s="32">
        <v>38</v>
      </c>
      <c r="H23003" s="32">
        <v>0</v>
      </c>
    </row>
    <row r="23004" spans="1:8" x14ac:dyDescent="0.55000000000000004">
      <c r="A23004" s="33">
        <v>44397</v>
      </c>
      <c r="B23004" s="1" t="s">
        <v>29</v>
      </c>
      <c r="C23004">
        <v>5097</v>
      </c>
      <c r="D23004">
        <v>218840</v>
      </c>
      <c r="E23004" s="32">
        <v>5047</v>
      </c>
      <c r="F23004">
        <v>94</v>
      </c>
      <c r="G23004" s="32">
        <v>32</v>
      </c>
      <c r="H23004" s="32">
        <v>1</v>
      </c>
    </row>
    <row r="23005" spans="1:8" x14ac:dyDescent="0.55000000000000004">
      <c r="A23005" s="33">
        <v>44397</v>
      </c>
      <c r="B23005" s="1" t="s">
        <v>30</v>
      </c>
      <c r="C23005">
        <v>9582</v>
      </c>
      <c r="D23005">
        <v>285749</v>
      </c>
      <c r="E23005" s="32">
        <v>9303</v>
      </c>
      <c r="F23005">
        <v>187</v>
      </c>
      <c r="G23005" s="32">
        <v>92</v>
      </c>
      <c r="H23005" s="32">
        <v>3</v>
      </c>
    </row>
    <row r="23006" spans="1:8" x14ac:dyDescent="0.55000000000000004">
      <c r="A23006" s="33">
        <v>44397</v>
      </c>
      <c r="B23006" s="1" t="s">
        <v>31</v>
      </c>
      <c r="C23006">
        <v>9888</v>
      </c>
      <c r="D23006">
        <v>435369</v>
      </c>
      <c r="E23006" s="32">
        <v>9362</v>
      </c>
      <c r="F23006">
        <v>153</v>
      </c>
      <c r="G23006" s="32">
        <v>373</v>
      </c>
      <c r="H23006" s="32">
        <v>5</v>
      </c>
    </row>
    <row r="23007" spans="1:8" x14ac:dyDescent="0.55000000000000004">
      <c r="A23007" s="33">
        <v>44397</v>
      </c>
      <c r="B23007" s="1" t="s">
        <v>32</v>
      </c>
      <c r="C23007">
        <v>52149</v>
      </c>
      <c r="D23007">
        <v>887311</v>
      </c>
      <c r="E23007" s="32">
        <v>50409</v>
      </c>
      <c r="F23007">
        <v>997</v>
      </c>
      <c r="G23007" s="32">
        <v>743</v>
      </c>
      <c r="H23007" s="32">
        <v>10</v>
      </c>
    </row>
    <row r="23008" spans="1:8" x14ac:dyDescent="0.55000000000000004">
      <c r="A23008" s="33">
        <v>44397</v>
      </c>
      <c r="B23008" s="1" t="s">
        <v>33</v>
      </c>
      <c r="C23008">
        <v>5491</v>
      </c>
      <c r="D23008">
        <v>152748</v>
      </c>
      <c r="E23008" s="32">
        <v>5354</v>
      </c>
      <c r="F23008">
        <v>113</v>
      </c>
      <c r="G23008" s="32">
        <v>163</v>
      </c>
      <c r="H23008" s="32">
        <v>3</v>
      </c>
    </row>
    <row r="23009" spans="1:8" x14ac:dyDescent="0.55000000000000004">
      <c r="A23009" s="33">
        <v>44397</v>
      </c>
      <c r="B23009" s="1" t="s">
        <v>34</v>
      </c>
      <c r="C23009">
        <v>5709</v>
      </c>
      <c r="D23009">
        <v>163360</v>
      </c>
      <c r="E23009" s="32">
        <v>5514</v>
      </c>
      <c r="F23009">
        <v>91</v>
      </c>
      <c r="G23009" s="32">
        <v>104</v>
      </c>
      <c r="H23009" s="32">
        <v>2</v>
      </c>
    </row>
    <row r="23010" spans="1:8" x14ac:dyDescent="0.55000000000000004">
      <c r="A23010" s="33">
        <v>44397</v>
      </c>
      <c r="B23010" s="1" t="s">
        <v>35</v>
      </c>
      <c r="C23010">
        <v>17137</v>
      </c>
      <c r="D23010">
        <v>299485</v>
      </c>
      <c r="E23010" s="32">
        <v>16551</v>
      </c>
      <c r="F23010">
        <v>249</v>
      </c>
      <c r="G23010" s="32">
        <v>298</v>
      </c>
      <c r="H23010" s="32">
        <v>5</v>
      </c>
    </row>
    <row r="23011" spans="1:8" x14ac:dyDescent="0.55000000000000004">
      <c r="A23011" s="33">
        <v>44397</v>
      </c>
      <c r="B23011" s="1" t="s">
        <v>36</v>
      </c>
      <c r="C23011">
        <v>107283</v>
      </c>
      <c r="D23011">
        <v>2337815</v>
      </c>
      <c r="E23011" s="32">
        <v>101119</v>
      </c>
      <c r="F23011">
        <v>2711</v>
      </c>
      <c r="G23011" s="32">
        <v>2614</v>
      </c>
      <c r="H23011" s="32">
        <v>106</v>
      </c>
    </row>
    <row r="23012" spans="1:8" x14ac:dyDescent="0.55000000000000004">
      <c r="A23012" s="33">
        <v>44397</v>
      </c>
      <c r="B23012" s="1" t="s">
        <v>37</v>
      </c>
      <c r="C23012">
        <v>41857</v>
      </c>
      <c r="D23012">
        <v>537044</v>
      </c>
      <c r="E23012" s="32">
        <v>39920</v>
      </c>
      <c r="F23012">
        <v>1315</v>
      </c>
      <c r="G23012" s="32">
        <v>626</v>
      </c>
      <c r="H23012" s="32">
        <v>15</v>
      </c>
    </row>
    <row r="23013" spans="1:8" x14ac:dyDescent="0.55000000000000004">
      <c r="A23013" s="33">
        <v>44397</v>
      </c>
      <c r="B23013" s="1" t="s">
        <v>38</v>
      </c>
      <c r="C23013">
        <v>8640</v>
      </c>
      <c r="D23013">
        <v>180296</v>
      </c>
      <c r="E23013" s="32">
        <v>8325</v>
      </c>
      <c r="F23013">
        <v>132</v>
      </c>
      <c r="G23013" s="32">
        <v>183</v>
      </c>
      <c r="H23013" s="32">
        <v>2</v>
      </c>
    </row>
    <row r="23014" spans="1:8" x14ac:dyDescent="0.55000000000000004">
      <c r="A23014" s="33">
        <v>44397</v>
      </c>
      <c r="B23014" s="1" t="s">
        <v>39</v>
      </c>
      <c r="C23014">
        <v>2751</v>
      </c>
      <c r="D23014">
        <v>43109</v>
      </c>
      <c r="E23014" s="32">
        <v>2602</v>
      </c>
      <c r="F23014">
        <v>49</v>
      </c>
      <c r="G23014" s="32">
        <v>41</v>
      </c>
      <c r="H23014" s="32">
        <v>0</v>
      </c>
    </row>
    <row r="23015" spans="1:8" x14ac:dyDescent="0.55000000000000004">
      <c r="A23015" s="33">
        <v>44397</v>
      </c>
      <c r="B23015" s="1" t="s">
        <v>40</v>
      </c>
      <c r="C23015">
        <v>598</v>
      </c>
      <c r="D23015">
        <v>90712</v>
      </c>
      <c r="E23015" s="32">
        <v>478</v>
      </c>
      <c r="F23015">
        <v>2</v>
      </c>
      <c r="G23015" s="32">
        <v>96</v>
      </c>
      <c r="H23015" s="32">
        <v>0</v>
      </c>
    </row>
    <row r="23016" spans="1:8" x14ac:dyDescent="0.55000000000000004">
      <c r="A23016" s="33">
        <v>44397</v>
      </c>
      <c r="B23016" s="1" t="s">
        <v>41</v>
      </c>
      <c r="C23016">
        <v>608</v>
      </c>
      <c r="D23016">
        <v>32936</v>
      </c>
      <c r="E23016" s="32">
        <v>570</v>
      </c>
      <c r="F23016">
        <v>2</v>
      </c>
      <c r="G23016" s="32">
        <v>36</v>
      </c>
      <c r="H23016" s="32">
        <v>0</v>
      </c>
    </row>
    <row r="23017" spans="1:8" x14ac:dyDescent="0.55000000000000004">
      <c r="A23017" s="33">
        <v>44397</v>
      </c>
      <c r="B23017" s="1" t="s">
        <v>42</v>
      </c>
      <c r="C23017">
        <v>7716</v>
      </c>
      <c r="D23017">
        <v>174589</v>
      </c>
      <c r="E23017" s="32">
        <v>7472</v>
      </c>
      <c r="F23017">
        <v>127</v>
      </c>
      <c r="G23017" s="32">
        <v>39</v>
      </c>
      <c r="H23017" s="32">
        <v>1</v>
      </c>
    </row>
    <row r="23018" spans="1:8" x14ac:dyDescent="0.55000000000000004">
      <c r="A23018" s="33">
        <v>44397</v>
      </c>
      <c r="B23018" s="1" t="s">
        <v>43</v>
      </c>
      <c r="C23018">
        <v>11686</v>
      </c>
      <c r="D23018">
        <v>575528</v>
      </c>
      <c r="E23018" s="32">
        <v>11397</v>
      </c>
      <c r="F23018">
        <v>178</v>
      </c>
      <c r="G23018" s="32">
        <v>100</v>
      </c>
      <c r="H23018" s="32">
        <v>4</v>
      </c>
    </row>
    <row r="23019" spans="1:8" x14ac:dyDescent="0.55000000000000004">
      <c r="A23019" s="33">
        <v>44397</v>
      </c>
      <c r="B23019" s="1" t="s">
        <v>44</v>
      </c>
      <c r="C23019">
        <v>3196</v>
      </c>
      <c r="D23019">
        <v>126574</v>
      </c>
      <c r="E23019" s="32">
        <v>3081</v>
      </c>
      <c r="F23019">
        <v>80</v>
      </c>
      <c r="G23019" s="32">
        <v>35</v>
      </c>
      <c r="H23019" s="32">
        <v>1</v>
      </c>
    </row>
    <row r="23020" spans="1:8" x14ac:dyDescent="0.55000000000000004">
      <c r="A23020" s="33">
        <v>44397</v>
      </c>
      <c r="B23020" s="1" t="s">
        <v>45</v>
      </c>
      <c r="C23020">
        <v>1711</v>
      </c>
      <c r="D23020">
        <v>69075</v>
      </c>
      <c r="E23020" s="32">
        <v>1604</v>
      </c>
      <c r="F23020">
        <v>63</v>
      </c>
      <c r="G23020" s="32">
        <v>44</v>
      </c>
      <c r="H23020" s="32">
        <v>0</v>
      </c>
    </row>
    <row r="23021" spans="1:8" x14ac:dyDescent="0.55000000000000004">
      <c r="A23021" s="33">
        <v>44397</v>
      </c>
      <c r="B23021" s="1" t="s">
        <v>46</v>
      </c>
      <c r="C23021">
        <v>2136</v>
      </c>
      <c r="D23021">
        <v>90847</v>
      </c>
      <c r="E23021" s="32">
        <v>2087</v>
      </c>
      <c r="F23021">
        <v>31</v>
      </c>
      <c r="G23021" s="32">
        <v>23</v>
      </c>
      <c r="H23021" s="32">
        <v>0</v>
      </c>
    </row>
    <row r="23022" spans="1:8" x14ac:dyDescent="0.55000000000000004">
      <c r="A23022" s="33">
        <v>44397</v>
      </c>
      <c r="B23022" s="1" t="s">
        <v>47</v>
      </c>
      <c r="C23022">
        <v>2800</v>
      </c>
      <c r="D23022">
        <v>100869</v>
      </c>
      <c r="E23022" s="32">
        <v>2680</v>
      </c>
      <c r="F23022">
        <v>75</v>
      </c>
      <c r="G23022" s="32">
        <v>45</v>
      </c>
      <c r="H23022" s="32">
        <v>3</v>
      </c>
    </row>
    <row r="23023" spans="1:8" x14ac:dyDescent="0.55000000000000004">
      <c r="A23023" s="33">
        <v>44397</v>
      </c>
      <c r="B23023" s="1" t="s">
        <v>48</v>
      </c>
      <c r="C23023">
        <v>1968</v>
      </c>
      <c r="D23023">
        <v>60497</v>
      </c>
      <c r="E23023" s="32">
        <v>1867</v>
      </c>
      <c r="F23023">
        <v>29</v>
      </c>
      <c r="G23023" s="32">
        <v>72</v>
      </c>
      <c r="H23023" s="32">
        <v>1</v>
      </c>
    </row>
    <row r="23024" spans="1:8" x14ac:dyDescent="0.55000000000000004">
      <c r="A23024" s="33">
        <v>44397</v>
      </c>
      <c r="B23024" s="1" t="s">
        <v>49</v>
      </c>
      <c r="C23024">
        <v>36522</v>
      </c>
      <c r="D23024">
        <v>882058</v>
      </c>
      <c r="E23024" s="32">
        <v>35287</v>
      </c>
      <c r="F23024">
        <v>528</v>
      </c>
      <c r="G23024" s="32">
        <v>616</v>
      </c>
      <c r="H23024" s="32">
        <v>8</v>
      </c>
    </row>
    <row r="23025" spans="1:8" x14ac:dyDescent="0.55000000000000004">
      <c r="A23025" s="33">
        <v>44397</v>
      </c>
      <c r="B23025" s="1" t="s">
        <v>50</v>
      </c>
      <c r="C23025">
        <v>2614</v>
      </c>
      <c r="D23025">
        <v>60838</v>
      </c>
      <c r="E23025" s="32">
        <v>2582</v>
      </c>
      <c r="F23025">
        <v>24</v>
      </c>
      <c r="G23025" s="32">
        <v>34</v>
      </c>
      <c r="H23025" s="32">
        <v>0</v>
      </c>
    </row>
    <row r="23026" spans="1:8" x14ac:dyDescent="0.55000000000000004">
      <c r="A23026" s="33">
        <v>44397</v>
      </c>
      <c r="B23026" s="1" t="s">
        <v>51</v>
      </c>
      <c r="C23026">
        <v>3291</v>
      </c>
      <c r="D23026">
        <v>132127</v>
      </c>
      <c r="E23026" s="32">
        <v>3154</v>
      </c>
      <c r="F23026">
        <v>69</v>
      </c>
      <c r="G23026" s="32">
        <v>70</v>
      </c>
      <c r="H23026" s="32">
        <v>0</v>
      </c>
    </row>
    <row r="23027" spans="1:8" x14ac:dyDescent="0.55000000000000004">
      <c r="A23027" s="33">
        <v>44397</v>
      </c>
      <c r="B23027" s="1" t="s">
        <v>52</v>
      </c>
      <c r="C23027">
        <v>6539</v>
      </c>
      <c r="D23027">
        <v>82983</v>
      </c>
      <c r="E23027" s="32">
        <v>6375</v>
      </c>
      <c r="F23027">
        <v>120</v>
      </c>
      <c r="G23027" s="32">
        <v>44</v>
      </c>
      <c r="H23027" s="32">
        <v>1</v>
      </c>
    </row>
    <row r="23028" spans="1:8" x14ac:dyDescent="0.55000000000000004">
      <c r="A23028" s="33">
        <v>44397</v>
      </c>
      <c r="B23028" s="1" t="s">
        <v>53</v>
      </c>
      <c r="C23028">
        <v>3542</v>
      </c>
      <c r="D23028">
        <v>179257</v>
      </c>
      <c r="E23028" s="32">
        <v>3437</v>
      </c>
      <c r="F23028">
        <v>64</v>
      </c>
      <c r="G23028" s="32">
        <v>41</v>
      </c>
      <c r="H23028" s="32">
        <v>0</v>
      </c>
    </row>
    <row r="23029" spans="1:8" x14ac:dyDescent="0.55000000000000004">
      <c r="A23029" s="33">
        <v>44397</v>
      </c>
      <c r="B23029" s="1" t="s">
        <v>54</v>
      </c>
      <c r="C23029">
        <v>3132</v>
      </c>
      <c r="D23029">
        <v>45004</v>
      </c>
      <c r="E23029" s="32">
        <v>3073</v>
      </c>
      <c r="F23029">
        <v>27</v>
      </c>
      <c r="G23029" s="32">
        <v>21</v>
      </c>
      <c r="H23029" s="32">
        <v>0</v>
      </c>
    </row>
    <row r="23030" spans="1:8" x14ac:dyDescent="0.55000000000000004">
      <c r="A23030" s="33">
        <v>44397</v>
      </c>
      <c r="B23030" s="1" t="s">
        <v>55</v>
      </c>
      <c r="C23030">
        <v>3784</v>
      </c>
      <c r="D23030">
        <v>115288</v>
      </c>
      <c r="E23030" s="32">
        <v>3730</v>
      </c>
      <c r="F23030">
        <v>39</v>
      </c>
      <c r="G23030" s="32">
        <v>48</v>
      </c>
      <c r="H23030" s="32">
        <v>0</v>
      </c>
    </row>
    <row r="23031" spans="1:8" x14ac:dyDescent="0.55000000000000004">
      <c r="A23031" s="33">
        <v>44397</v>
      </c>
      <c r="B23031" s="1" t="s">
        <v>56</v>
      </c>
      <c r="C23031">
        <v>22001</v>
      </c>
      <c r="D23031">
        <v>269851</v>
      </c>
      <c r="E23031" s="32">
        <v>21058</v>
      </c>
      <c r="F23031">
        <v>220</v>
      </c>
      <c r="G23031" s="32">
        <v>718</v>
      </c>
      <c r="H23031" s="32">
        <v>40</v>
      </c>
    </row>
    <row r="23032" spans="1:8" x14ac:dyDescent="0.55000000000000004">
      <c r="A23032" s="33">
        <v>44398</v>
      </c>
      <c r="B23032" s="1" t="s">
        <v>7</v>
      </c>
      <c r="C23032">
        <v>42678</v>
      </c>
      <c r="D23032">
        <v>827936</v>
      </c>
      <c r="E23032" s="32">
        <v>40353</v>
      </c>
      <c r="F23032">
        <v>1418</v>
      </c>
      <c r="G23032" s="32">
        <v>872</v>
      </c>
      <c r="H23032" s="32">
        <v>8</v>
      </c>
    </row>
    <row r="23033" spans="1:8" x14ac:dyDescent="0.55000000000000004">
      <c r="A23033" s="33">
        <v>44398</v>
      </c>
      <c r="B23033" s="1" t="s">
        <v>11</v>
      </c>
      <c r="C23033">
        <v>2602</v>
      </c>
      <c r="D23033">
        <v>54292</v>
      </c>
      <c r="E23033" s="32">
        <v>2511</v>
      </c>
      <c r="F23033">
        <v>31</v>
      </c>
      <c r="G23033" s="32">
        <v>60</v>
      </c>
      <c r="H23033" s="32">
        <v>0</v>
      </c>
    </row>
    <row r="23034" spans="1:8" x14ac:dyDescent="0.55000000000000004">
      <c r="A23034" s="33">
        <v>44398</v>
      </c>
      <c r="B23034" s="1" t="s">
        <v>12</v>
      </c>
      <c r="C23034">
        <v>1874</v>
      </c>
      <c r="D23034">
        <v>91524</v>
      </c>
      <c r="E23034" s="32">
        <v>1744</v>
      </c>
      <c r="F23034">
        <v>47</v>
      </c>
      <c r="G23034" s="32">
        <v>83</v>
      </c>
      <c r="H23034" s="32">
        <v>0</v>
      </c>
    </row>
    <row r="23035" spans="1:8" x14ac:dyDescent="0.55000000000000004">
      <c r="A23035" s="33">
        <v>44398</v>
      </c>
      <c r="B23035" s="1" t="s">
        <v>13</v>
      </c>
      <c r="C23035">
        <v>9608</v>
      </c>
      <c r="D23035">
        <v>167671</v>
      </c>
      <c r="E23035" s="32">
        <v>9237</v>
      </c>
      <c r="F23035">
        <v>91</v>
      </c>
      <c r="G23035" s="32">
        <v>265</v>
      </c>
      <c r="H23035" s="32">
        <v>4</v>
      </c>
    </row>
    <row r="23036" spans="1:8" x14ac:dyDescent="0.55000000000000004">
      <c r="A23036" s="33">
        <v>44398</v>
      </c>
      <c r="B23036" s="1" t="s">
        <v>14</v>
      </c>
      <c r="C23036">
        <v>984</v>
      </c>
      <c r="D23036">
        <v>16817</v>
      </c>
      <c r="E23036" s="32">
        <v>917</v>
      </c>
      <c r="F23036">
        <v>20</v>
      </c>
      <c r="G23036" s="32">
        <v>47</v>
      </c>
      <c r="H23036" s="32">
        <v>1</v>
      </c>
    </row>
    <row r="23037" spans="1:8" x14ac:dyDescent="0.55000000000000004">
      <c r="A23037" s="33">
        <v>44398</v>
      </c>
      <c r="B23037" s="1" t="s">
        <v>15</v>
      </c>
      <c r="C23037">
        <v>2087</v>
      </c>
      <c r="D23037">
        <v>69944</v>
      </c>
      <c r="E23037" s="32">
        <v>2008</v>
      </c>
      <c r="F23037">
        <v>47</v>
      </c>
      <c r="G23037" s="32">
        <v>32</v>
      </c>
      <c r="H23037" s="32">
        <v>0</v>
      </c>
    </row>
    <row r="23038" spans="1:8" x14ac:dyDescent="0.55000000000000004">
      <c r="A23038" s="33">
        <v>44398</v>
      </c>
      <c r="B23038" s="1" t="s">
        <v>16</v>
      </c>
      <c r="C23038">
        <v>5229</v>
      </c>
      <c r="D23038">
        <v>300581</v>
      </c>
      <c r="E23038" s="32">
        <v>4910</v>
      </c>
      <c r="F23038">
        <v>162</v>
      </c>
      <c r="G23038" s="32">
        <v>157</v>
      </c>
      <c r="H23038" s="32">
        <v>4</v>
      </c>
    </row>
    <row r="23039" spans="1:8" x14ac:dyDescent="0.55000000000000004">
      <c r="A23039" s="33">
        <v>44398</v>
      </c>
      <c r="B23039" s="1" t="s">
        <v>17</v>
      </c>
      <c r="C23039">
        <v>11278</v>
      </c>
      <c r="D23039">
        <v>34393</v>
      </c>
      <c r="E23039" s="32">
        <v>10687</v>
      </c>
      <c r="F23039">
        <v>166</v>
      </c>
      <c r="G23039" s="32">
        <v>425</v>
      </c>
      <c r="H23039" s="32">
        <v>3</v>
      </c>
    </row>
    <row r="23040" spans="1:8" x14ac:dyDescent="0.55000000000000004">
      <c r="A23040" s="33">
        <v>44398</v>
      </c>
      <c r="B23040" s="1" t="s">
        <v>18</v>
      </c>
      <c r="C23040">
        <v>7482</v>
      </c>
      <c r="D23040">
        <v>319294</v>
      </c>
      <c r="E23040" s="32">
        <v>7159</v>
      </c>
      <c r="F23040">
        <v>84</v>
      </c>
      <c r="G23040" s="32">
        <v>239</v>
      </c>
      <c r="H23040" s="32">
        <v>8</v>
      </c>
    </row>
    <row r="23041" spans="1:8" x14ac:dyDescent="0.55000000000000004">
      <c r="A23041" s="33">
        <v>44398</v>
      </c>
      <c r="B23041" s="1" t="s">
        <v>19</v>
      </c>
      <c r="C23041">
        <v>8200</v>
      </c>
      <c r="D23041">
        <v>207093</v>
      </c>
      <c r="E23041" s="32">
        <v>7943</v>
      </c>
      <c r="F23041">
        <v>155</v>
      </c>
      <c r="G23041" s="32">
        <v>102</v>
      </c>
      <c r="H23041" s="32">
        <v>0</v>
      </c>
    </row>
    <row r="23042" spans="1:8" x14ac:dyDescent="0.55000000000000004">
      <c r="A23042" s="33">
        <v>44398</v>
      </c>
      <c r="B23042" s="1" t="s">
        <v>20</v>
      </c>
      <c r="C23042">
        <v>50576</v>
      </c>
      <c r="D23042">
        <v>1040080</v>
      </c>
      <c r="E23042" s="32">
        <v>46633</v>
      </c>
      <c r="F23042">
        <v>845</v>
      </c>
      <c r="G23042" s="32">
        <v>3098</v>
      </c>
      <c r="H23042" s="32">
        <v>27</v>
      </c>
    </row>
    <row r="23043" spans="1:8" x14ac:dyDescent="0.55000000000000004">
      <c r="A23043" s="33">
        <v>44398</v>
      </c>
      <c r="B23043" s="1" t="s">
        <v>21</v>
      </c>
      <c r="C23043">
        <v>44309</v>
      </c>
      <c r="D23043">
        <v>747125</v>
      </c>
      <c r="E23043" s="32">
        <v>41519</v>
      </c>
      <c r="F23043">
        <v>728</v>
      </c>
      <c r="G23043" s="32">
        <v>2062</v>
      </c>
      <c r="H23043" s="32">
        <v>18</v>
      </c>
    </row>
    <row r="23044" spans="1:8" x14ac:dyDescent="0.55000000000000004">
      <c r="A23044" s="33">
        <v>44398</v>
      </c>
      <c r="B23044" s="1" t="s">
        <v>22</v>
      </c>
      <c r="C23044">
        <v>193062</v>
      </c>
      <c r="D23044">
        <v>2706494</v>
      </c>
      <c r="E23044" s="32">
        <v>180390</v>
      </c>
      <c r="F23044">
        <v>2276</v>
      </c>
      <c r="G23044" s="32">
        <v>10396</v>
      </c>
      <c r="H23044" s="32">
        <v>64</v>
      </c>
    </row>
    <row r="23045" spans="1:8" x14ac:dyDescent="0.55000000000000004">
      <c r="A23045" s="33">
        <v>44398</v>
      </c>
      <c r="B23045" s="1" t="s">
        <v>23</v>
      </c>
      <c r="C23045">
        <v>74480</v>
      </c>
      <c r="D23045">
        <v>1119795</v>
      </c>
      <c r="E23045" s="32">
        <v>69896</v>
      </c>
      <c r="F23045">
        <v>977</v>
      </c>
      <c r="G23045" s="32">
        <v>3607</v>
      </c>
      <c r="H23045" s="32">
        <v>45</v>
      </c>
    </row>
    <row r="23046" spans="1:8" x14ac:dyDescent="0.55000000000000004">
      <c r="A23046" s="33">
        <v>44398</v>
      </c>
      <c r="B23046" s="1" t="s">
        <v>24</v>
      </c>
      <c r="C23046">
        <v>3645</v>
      </c>
      <c r="D23046">
        <v>185854</v>
      </c>
      <c r="E23046" s="32">
        <v>3434</v>
      </c>
      <c r="F23046">
        <v>54</v>
      </c>
      <c r="G23046" s="32">
        <v>157</v>
      </c>
      <c r="H23046" s="32">
        <v>1</v>
      </c>
    </row>
    <row r="23047" spans="1:8" x14ac:dyDescent="0.55000000000000004">
      <c r="A23047" s="33">
        <v>44398</v>
      </c>
      <c r="B23047" s="1" t="s">
        <v>25</v>
      </c>
      <c r="C23047">
        <v>2111</v>
      </c>
      <c r="D23047">
        <v>78919</v>
      </c>
      <c r="E23047" s="32">
        <v>2017</v>
      </c>
      <c r="F23047">
        <v>38</v>
      </c>
      <c r="G23047" s="32">
        <v>56</v>
      </c>
      <c r="H23047" s="32">
        <v>1</v>
      </c>
    </row>
    <row r="23048" spans="1:8" x14ac:dyDescent="0.55000000000000004">
      <c r="A23048" s="33">
        <v>44398</v>
      </c>
      <c r="B23048" s="1" t="s">
        <v>26</v>
      </c>
      <c r="C23048">
        <v>4326</v>
      </c>
      <c r="D23048">
        <v>131147</v>
      </c>
      <c r="E23048" s="32">
        <v>3922</v>
      </c>
      <c r="F23048">
        <v>116</v>
      </c>
      <c r="G23048" s="32">
        <v>280</v>
      </c>
      <c r="H23048" s="32">
        <v>1</v>
      </c>
    </row>
    <row r="23049" spans="1:8" x14ac:dyDescent="0.55000000000000004">
      <c r="A23049" s="33">
        <v>44398</v>
      </c>
      <c r="B23049" s="1" t="s">
        <v>27</v>
      </c>
      <c r="C23049">
        <v>1426</v>
      </c>
      <c r="D23049">
        <v>75304</v>
      </c>
      <c r="E23049" s="32">
        <v>1344</v>
      </c>
      <c r="F23049">
        <v>36</v>
      </c>
      <c r="G23049" s="32">
        <v>46</v>
      </c>
      <c r="H23049" s="32">
        <v>0</v>
      </c>
    </row>
    <row r="23050" spans="1:8" x14ac:dyDescent="0.55000000000000004">
      <c r="A23050" s="33">
        <v>44398</v>
      </c>
      <c r="B23050" s="1" t="s">
        <v>28</v>
      </c>
      <c r="C23050">
        <v>2197</v>
      </c>
      <c r="D23050">
        <v>65656</v>
      </c>
      <c r="E23050" s="32">
        <v>2139</v>
      </c>
      <c r="F23050">
        <v>21</v>
      </c>
      <c r="G23050" s="32">
        <v>37</v>
      </c>
      <c r="H23050" s="32">
        <v>0</v>
      </c>
    </row>
    <row r="23051" spans="1:8" x14ac:dyDescent="0.55000000000000004">
      <c r="A23051" s="33">
        <v>44398</v>
      </c>
      <c r="B23051" s="1" t="s">
        <v>29</v>
      </c>
      <c r="C23051">
        <v>5106</v>
      </c>
      <c r="D23051">
        <v>219477</v>
      </c>
      <c r="E23051" s="32">
        <v>5049</v>
      </c>
      <c r="F23051">
        <v>94</v>
      </c>
      <c r="G23051" s="32">
        <v>37</v>
      </c>
      <c r="H23051" s="32">
        <v>0</v>
      </c>
    </row>
    <row r="23052" spans="1:8" x14ac:dyDescent="0.55000000000000004">
      <c r="A23052" s="33">
        <v>44398</v>
      </c>
      <c r="B23052" s="1" t="s">
        <v>30</v>
      </c>
      <c r="C23052">
        <v>9593</v>
      </c>
      <c r="D23052">
        <v>286907</v>
      </c>
      <c r="E23052" s="32">
        <v>9313</v>
      </c>
      <c r="F23052">
        <v>187</v>
      </c>
      <c r="G23052" s="32">
        <v>93</v>
      </c>
      <c r="H23052" s="32">
        <v>3</v>
      </c>
    </row>
    <row r="23053" spans="1:8" x14ac:dyDescent="0.55000000000000004">
      <c r="A23053" s="33">
        <v>44398</v>
      </c>
      <c r="B23053" s="1" t="s">
        <v>31</v>
      </c>
      <c r="C23053">
        <v>9943</v>
      </c>
      <c r="D23053">
        <v>437255</v>
      </c>
      <c r="E23053" s="32">
        <v>9407</v>
      </c>
      <c r="F23053">
        <v>154</v>
      </c>
      <c r="G23053" s="32">
        <v>382</v>
      </c>
      <c r="H23053" s="32">
        <v>3</v>
      </c>
    </row>
    <row r="23054" spans="1:8" x14ac:dyDescent="0.55000000000000004">
      <c r="A23054" s="33">
        <v>44398</v>
      </c>
      <c r="B23054" s="1" t="s">
        <v>32</v>
      </c>
      <c r="C23054">
        <v>52242</v>
      </c>
      <c r="D23054">
        <v>891300</v>
      </c>
      <c r="E23054" s="32">
        <v>50471</v>
      </c>
      <c r="F23054">
        <v>998</v>
      </c>
      <c r="G23054" s="32">
        <v>773</v>
      </c>
      <c r="H23054" s="32">
        <v>10</v>
      </c>
    </row>
    <row r="23055" spans="1:8" x14ac:dyDescent="0.55000000000000004">
      <c r="A23055" s="33">
        <v>44398</v>
      </c>
      <c r="B23055" s="1" t="s">
        <v>33</v>
      </c>
      <c r="C23055">
        <v>5513</v>
      </c>
      <c r="D23055">
        <v>152748</v>
      </c>
      <c r="E23055" s="32">
        <v>5379</v>
      </c>
      <c r="F23055">
        <v>113</v>
      </c>
      <c r="G23055" s="32">
        <v>160</v>
      </c>
      <c r="H23055" s="32">
        <v>3</v>
      </c>
    </row>
    <row r="23056" spans="1:8" x14ac:dyDescent="0.55000000000000004">
      <c r="A23056" s="33">
        <v>44398</v>
      </c>
      <c r="B23056" s="1" t="s">
        <v>34</v>
      </c>
      <c r="C23056">
        <v>5722</v>
      </c>
      <c r="D23056">
        <v>164433</v>
      </c>
      <c r="E23056" s="32">
        <v>5528</v>
      </c>
      <c r="F23056">
        <v>91</v>
      </c>
      <c r="G23056" s="32">
        <v>103</v>
      </c>
      <c r="H23056" s="32">
        <v>2</v>
      </c>
    </row>
    <row r="23057" spans="1:8" x14ac:dyDescent="0.55000000000000004">
      <c r="A23057" s="33">
        <v>44398</v>
      </c>
      <c r="B23057" s="1" t="s">
        <v>35</v>
      </c>
      <c r="C23057">
        <v>17217</v>
      </c>
      <c r="D23057">
        <v>300767</v>
      </c>
      <c r="E23057" s="32">
        <v>16583</v>
      </c>
      <c r="F23057">
        <v>249</v>
      </c>
      <c r="G23057" s="32">
        <v>305</v>
      </c>
      <c r="H23057" s="32">
        <v>6</v>
      </c>
    </row>
    <row r="23058" spans="1:8" x14ac:dyDescent="0.55000000000000004">
      <c r="A23058" s="33">
        <v>44398</v>
      </c>
      <c r="B23058" s="1" t="s">
        <v>36</v>
      </c>
      <c r="C23058">
        <v>107774</v>
      </c>
      <c r="D23058">
        <v>2348342</v>
      </c>
      <c r="E23058" s="32">
        <v>101353</v>
      </c>
      <c r="F23058">
        <v>2715</v>
      </c>
      <c r="G23058" s="32">
        <v>2859</v>
      </c>
      <c r="H23058" s="32">
        <v>109</v>
      </c>
    </row>
    <row r="23059" spans="1:8" x14ac:dyDescent="0.55000000000000004">
      <c r="A23059" s="33">
        <v>44398</v>
      </c>
      <c r="B23059" s="1" t="s">
        <v>37</v>
      </c>
      <c r="C23059">
        <v>41986</v>
      </c>
      <c r="D23059">
        <v>538511</v>
      </c>
      <c r="E23059" s="32">
        <v>39979</v>
      </c>
      <c r="F23059">
        <v>1315</v>
      </c>
      <c r="G23059" s="32">
        <v>692</v>
      </c>
      <c r="H23059" s="32">
        <v>13</v>
      </c>
    </row>
    <row r="23060" spans="1:8" x14ac:dyDescent="0.55000000000000004">
      <c r="A23060" s="33">
        <v>44398</v>
      </c>
      <c r="B23060" s="1" t="s">
        <v>38</v>
      </c>
      <c r="C23060">
        <v>8678</v>
      </c>
      <c r="D23060">
        <v>181075</v>
      </c>
      <c r="E23060" s="32">
        <v>8340</v>
      </c>
      <c r="F23060">
        <v>132</v>
      </c>
      <c r="G23060" s="32">
        <v>206</v>
      </c>
      <c r="H23060" s="32">
        <v>3</v>
      </c>
    </row>
    <row r="23061" spans="1:8" x14ac:dyDescent="0.55000000000000004">
      <c r="A23061" s="33">
        <v>44398</v>
      </c>
      <c r="B23061" s="1" t="s">
        <v>39</v>
      </c>
      <c r="C23061">
        <v>2759</v>
      </c>
      <c r="D23061">
        <v>43238</v>
      </c>
      <c r="E23061" s="32">
        <v>2606</v>
      </c>
      <c r="F23061">
        <v>49</v>
      </c>
      <c r="G23061" s="32">
        <v>44</v>
      </c>
      <c r="H23061" s="32">
        <v>0</v>
      </c>
    </row>
    <row r="23062" spans="1:8" x14ac:dyDescent="0.55000000000000004">
      <c r="A23062" s="33">
        <v>44398</v>
      </c>
      <c r="B23062" s="1" t="s">
        <v>40</v>
      </c>
      <c r="C23062">
        <v>615</v>
      </c>
      <c r="D23062">
        <v>92339</v>
      </c>
      <c r="E23062" s="32">
        <v>478</v>
      </c>
      <c r="F23062">
        <v>2</v>
      </c>
      <c r="G23062" s="32">
        <v>105</v>
      </c>
      <c r="H23062" s="32">
        <v>1</v>
      </c>
    </row>
    <row r="23063" spans="1:8" x14ac:dyDescent="0.55000000000000004">
      <c r="A23063" s="33">
        <v>44398</v>
      </c>
      <c r="B23063" s="1" t="s">
        <v>41</v>
      </c>
      <c r="C23063">
        <v>625</v>
      </c>
      <c r="D23063">
        <v>32936</v>
      </c>
      <c r="E23063" s="32">
        <v>574</v>
      </c>
      <c r="F23063">
        <v>2</v>
      </c>
      <c r="G23063" s="32">
        <v>49</v>
      </c>
      <c r="H23063" s="32">
        <v>0</v>
      </c>
    </row>
    <row r="23064" spans="1:8" x14ac:dyDescent="0.55000000000000004">
      <c r="A23064" s="33">
        <v>44398</v>
      </c>
      <c r="B23064" s="1" t="s">
        <v>42</v>
      </c>
      <c r="C23064">
        <v>7749</v>
      </c>
      <c r="D23064">
        <v>174589</v>
      </c>
      <c r="E23064" s="32">
        <v>7472</v>
      </c>
      <c r="F23064">
        <v>127</v>
      </c>
      <c r="G23064" s="32">
        <v>39</v>
      </c>
      <c r="H23064" s="32">
        <v>1</v>
      </c>
    </row>
    <row r="23065" spans="1:8" x14ac:dyDescent="0.55000000000000004">
      <c r="A23065" s="33">
        <v>44398</v>
      </c>
      <c r="B23065" s="1" t="s">
        <v>43</v>
      </c>
      <c r="C23065">
        <v>11701</v>
      </c>
      <c r="D23065">
        <v>576388</v>
      </c>
      <c r="E23065" s="32">
        <v>11409</v>
      </c>
      <c r="F23065">
        <v>178</v>
      </c>
      <c r="G23065" s="32">
        <v>98</v>
      </c>
      <c r="H23065" s="32">
        <v>4</v>
      </c>
    </row>
    <row r="23066" spans="1:8" x14ac:dyDescent="0.55000000000000004">
      <c r="A23066" s="33">
        <v>44398</v>
      </c>
      <c r="B23066" s="1" t="s">
        <v>44</v>
      </c>
      <c r="C23066">
        <v>3200</v>
      </c>
      <c r="D23066">
        <v>128696</v>
      </c>
      <c r="E23066" s="32">
        <v>3082</v>
      </c>
      <c r="F23066">
        <v>80</v>
      </c>
      <c r="G23066" s="32">
        <v>38</v>
      </c>
      <c r="H23066" s="32">
        <v>1</v>
      </c>
    </row>
    <row r="23067" spans="1:8" x14ac:dyDescent="0.55000000000000004">
      <c r="A23067" s="33">
        <v>44398</v>
      </c>
      <c r="B23067" s="1" t="s">
        <v>45</v>
      </c>
      <c r="C23067">
        <v>1716</v>
      </c>
      <c r="D23067">
        <v>69304</v>
      </c>
      <c r="E23067" s="32">
        <v>1605</v>
      </c>
      <c r="F23067">
        <v>63</v>
      </c>
      <c r="G23067" s="32">
        <v>48</v>
      </c>
      <c r="H23067" s="32">
        <v>0</v>
      </c>
    </row>
    <row r="23068" spans="1:8" x14ac:dyDescent="0.55000000000000004">
      <c r="A23068" s="33">
        <v>44398</v>
      </c>
      <c r="B23068" s="1" t="s">
        <v>46</v>
      </c>
      <c r="C23068">
        <v>2144</v>
      </c>
      <c r="D23068">
        <v>91352</v>
      </c>
      <c r="E23068" s="32">
        <v>2090</v>
      </c>
      <c r="F23068">
        <v>31</v>
      </c>
      <c r="G23068" s="32">
        <v>28</v>
      </c>
      <c r="H23068" s="32">
        <v>0</v>
      </c>
    </row>
    <row r="23069" spans="1:8" x14ac:dyDescent="0.55000000000000004">
      <c r="A23069" s="33">
        <v>44398</v>
      </c>
      <c r="B23069" s="1" t="s">
        <v>47</v>
      </c>
      <c r="C23069">
        <v>2808</v>
      </c>
      <c r="D23069">
        <v>100903</v>
      </c>
      <c r="E23069" s="32">
        <v>2682</v>
      </c>
      <c r="F23069">
        <v>75</v>
      </c>
      <c r="G23069" s="32">
        <v>51</v>
      </c>
      <c r="H23069" s="32">
        <v>2</v>
      </c>
    </row>
    <row r="23070" spans="1:8" x14ac:dyDescent="0.55000000000000004">
      <c r="A23070" s="33">
        <v>44398</v>
      </c>
      <c r="B23070" s="1" t="s">
        <v>48</v>
      </c>
      <c r="C23070">
        <v>1973</v>
      </c>
      <c r="D23070">
        <v>60540</v>
      </c>
      <c r="E23070" s="32">
        <v>1873</v>
      </c>
      <c r="F23070">
        <v>29</v>
      </c>
      <c r="G23070" s="32">
        <v>71</v>
      </c>
      <c r="H23070" s="32">
        <v>1</v>
      </c>
    </row>
    <row r="23071" spans="1:8" x14ac:dyDescent="0.55000000000000004">
      <c r="A23071" s="33">
        <v>44398</v>
      </c>
      <c r="B23071" s="1" t="s">
        <v>49</v>
      </c>
      <c r="C23071">
        <v>36658</v>
      </c>
      <c r="D23071">
        <v>885726</v>
      </c>
      <c r="E23071" s="32">
        <v>35345</v>
      </c>
      <c r="F23071">
        <v>528</v>
      </c>
      <c r="G23071" s="32">
        <v>649</v>
      </c>
      <c r="H23071" s="32">
        <v>8</v>
      </c>
    </row>
    <row r="23072" spans="1:8" x14ac:dyDescent="0.55000000000000004">
      <c r="A23072" s="33">
        <v>44398</v>
      </c>
      <c r="B23072" s="1" t="s">
        <v>50</v>
      </c>
      <c r="C23072">
        <v>2621</v>
      </c>
      <c r="D23072">
        <v>61130</v>
      </c>
      <c r="E23072" s="32">
        <v>2583</v>
      </c>
      <c r="F23072">
        <v>24</v>
      </c>
      <c r="G23072" s="32">
        <v>43</v>
      </c>
      <c r="H23072" s="32">
        <v>0</v>
      </c>
    </row>
    <row r="23073" spans="1:8" x14ac:dyDescent="0.55000000000000004">
      <c r="A23073" s="33">
        <v>44398</v>
      </c>
      <c r="B23073" s="1" t="s">
        <v>51</v>
      </c>
      <c r="C23073">
        <v>3299</v>
      </c>
      <c r="D23073">
        <v>132577</v>
      </c>
      <c r="E23073" s="32">
        <v>3155</v>
      </c>
      <c r="F23073">
        <v>69</v>
      </c>
      <c r="G23073" s="32">
        <v>77</v>
      </c>
      <c r="H23073" s="32">
        <v>0</v>
      </c>
    </row>
    <row r="23074" spans="1:8" x14ac:dyDescent="0.55000000000000004">
      <c r="A23074" s="33">
        <v>44398</v>
      </c>
      <c r="B23074" s="1" t="s">
        <v>52</v>
      </c>
      <c r="C23074">
        <v>6549</v>
      </c>
      <c r="D23074">
        <v>82983</v>
      </c>
      <c r="E23074" s="32">
        <v>6380</v>
      </c>
      <c r="F23074">
        <v>121</v>
      </c>
      <c r="G23074" s="32">
        <v>48</v>
      </c>
      <c r="H23074" s="32">
        <v>0</v>
      </c>
    </row>
    <row r="23075" spans="1:8" x14ac:dyDescent="0.55000000000000004">
      <c r="A23075" s="33">
        <v>44398</v>
      </c>
      <c r="B23075" s="1" t="s">
        <v>53</v>
      </c>
      <c r="C23075">
        <v>3543</v>
      </c>
      <c r="D23075">
        <v>180339</v>
      </c>
      <c r="E23075" s="32">
        <v>3438</v>
      </c>
      <c r="F23075">
        <v>64</v>
      </c>
      <c r="G23075" s="32">
        <v>41</v>
      </c>
      <c r="H23075" s="32">
        <v>0</v>
      </c>
    </row>
    <row r="23076" spans="1:8" x14ac:dyDescent="0.55000000000000004">
      <c r="A23076" s="33">
        <v>44398</v>
      </c>
      <c r="B23076" s="1" t="s">
        <v>54</v>
      </c>
      <c r="C23076">
        <v>3139</v>
      </c>
      <c r="D23076">
        <v>45086</v>
      </c>
      <c r="E23076" s="32">
        <v>3073</v>
      </c>
      <c r="F23076">
        <v>27</v>
      </c>
      <c r="G23076" s="32">
        <v>28</v>
      </c>
      <c r="H23076" s="32">
        <v>0</v>
      </c>
    </row>
    <row r="23077" spans="1:8" x14ac:dyDescent="0.55000000000000004">
      <c r="A23077" s="33">
        <v>44398</v>
      </c>
      <c r="B23077" s="1" t="s">
        <v>55</v>
      </c>
      <c r="C23077">
        <v>3789</v>
      </c>
      <c r="D23077">
        <v>115510</v>
      </c>
      <c r="E23077" s="32">
        <v>3733</v>
      </c>
      <c r="F23077">
        <v>39</v>
      </c>
      <c r="G23077" s="32">
        <v>51</v>
      </c>
      <c r="H23077" s="32">
        <v>0</v>
      </c>
    </row>
    <row r="23078" spans="1:8" x14ac:dyDescent="0.55000000000000004">
      <c r="A23078" s="33">
        <v>44398</v>
      </c>
      <c r="B23078" s="1" t="s">
        <v>56</v>
      </c>
      <c r="C23078">
        <v>22170</v>
      </c>
      <c r="D23078">
        <v>271697</v>
      </c>
      <c r="E23078" s="32">
        <v>21088</v>
      </c>
      <c r="F23078">
        <v>224</v>
      </c>
      <c r="G23078" s="32">
        <v>834</v>
      </c>
      <c r="H23078" s="32">
        <v>37</v>
      </c>
    </row>
    <row r="23079" spans="1:8" x14ac:dyDescent="0.55000000000000004">
      <c r="A23079" s="33">
        <v>44399</v>
      </c>
      <c r="B23079" s="1" t="s">
        <v>7</v>
      </c>
      <c r="C23079">
        <v>42818</v>
      </c>
      <c r="D23079">
        <v>831542</v>
      </c>
      <c r="E23079" s="32">
        <v>40416</v>
      </c>
      <c r="F23079">
        <v>1419</v>
      </c>
      <c r="G23079" s="32">
        <v>907</v>
      </c>
      <c r="H23079" s="32">
        <v>8</v>
      </c>
    </row>
    <row r="23080" spans="1:8" x14ac:dyDescent="0.55000000000000004">
      <c r="A23080" s="33">
        <v>44399</v>
      </c>
      <c r="B23080" s="1" t="s">
        <v>11</v>
      </c>
      <c r="C23080">
        <v>2606</v>
      </c>
      <c r="D23080">
        <v>54360</v>
      </c>
      <c r="E23080" s="32">
        <v>2514</v>
      </c>
      <c r="F23080">
        <v>31</v>
      </c>
      <c r="G23080" s="32">
        <v>61</v>
      </c>
      <c r="H23080" s="32">
        <v>0</v>
      </c>
    </row>
    <row r="23081" spans="1:8" x14ac:dyDescent="0.55000000000000004">
      <c r="A23081" s="33">
        <v>44399</v>
      </c>
      <c r="B23081" s="1" t="s">
        <v>12</v>
      </c>
      <c r="C23081">
        <v>1879</v>
      </c>
      <c r="D23081">
        <v>91846</v>
      </c>
      <c r="E23081" s="32">
        <v>1751</v>
      </c>
      <c r="F23081">
        <v>47</v>
      </c>
      <c r="G23081" s="32">
        <v>81</v>
      </c>
      <c r="H23081" s="32">
        <v>0</v>
      </c>
    </row>
    <row r="23082" spans="1:8" x14ac:dyDescent="0.55000000000000004">
      <c r="A23082" s="33">
        <v>44399</v>
      </c>
      <c r="B23082" s="1" t="s">
        <v>13</v>
      </c>
      <c r="C23082">
        <v>9626</v>
      </c>
      <c r="D23082">
        <v>167976</v>
      </c>
      <c r="E23082" s="32">
        <v>9268</v>
      </c>
      <c r="F23082">
        <v>91</v>
      </c>
      <c r="G23082" s="32">
        <v>255</v>
      </c>
      <c r="H23082" s="32">
        <v>2</v>
      </c>
    </row>
    <row r="23083" spans="1:8" x14ac:dyDescent="0.55000000000000004">
      <c r="A23083" s="33">
        <v>44399</v>
      </c>
      <c r="B23083" s="1" t="s">
        <v>14</v>
      </c>
      <c r="C23083">
        <v>986</v>
      </c>
      <c r="D23083">
        <v>16817</v>
      </c>
      <c r="E23083" s="32">
        <v>922</v>
      </c>
      <c r="F23083">
        <v>20</v>
      </c>
      <c r="G23083" s="32">
        <v>44</v>
      </c>
      <c r="H23083" s="32">
        <v>1</v>
      </c>
    </row>
    <row r="23084" spans="1:8" x14ac:dyDescent="0.55000000000000004">
      <c r="A23084" s="33">
        <v>44399</v>
      </c>
      <c r="B23084" s="1" t="s">
        <v>15</v>
      </c>
      <c r="C23084">
        <v>2091</v>
      </c>
      <c r="D23084">
        <v>69954</v>
      </c>
      <c r="E23084" s="32">
        <v>2012</v>
      </c>
      <c r="F23084">
        <v>47</v>
      </c>
      <c r="G23084" s="32">
        <v>32</v>
      </c>
      <c r="H23084" s="32">
        <v>0</v>
      </c>
    </row>
    <row r="23085" spans="1:8" x14ac:dyDescent="0.55000000000000004">
      <c r="A23085" s="33">
        <v>44399</v>
      </c>
      <c r="B23085" s="1" t="s">
        <v>16</v>
      </c>
      <c r="C23085">
        <v>5242</v>
      </c>
      <c r="D23085">
        <v>301147</v>
      </c>
      <c r="E23085" s="32">
        <v>4930</v>
      </c>
      <c r="F23085">
        <v>162</v>
      </c>
      <c r="G23085" s="32">
        <v>150</v>
      </c>
      <c r="H23085" s="32">
        <v>4</v>
      </c>
    </row>
    <row r="23086" spans="1:8" x14ac:dyDescent="0.55000000000000004">
      <c r="A23086" s="33">
        <v>44399</v>
      </c>
      <c r="B23086" s="1" t="s">
        <v>17</v>
      </c>
      <c r="C23086">
        <v>11364</v>
      </c>
      <c r="D23086">
        <v>34393</v>
      </c>
      <c r="E23086" s="32">
        <v>10726</v>
      </c>
      <c r="F23086">
        <v>166</v>
      </c>
      <c r="G23086" s="32">
        <v>472</v>
      </c>
      <c r="H23086" s="32">
        <v>3</v>
      </c>
    </row>
    <row r="23087" spans="1:8" x14ac:dyDescent="0.55000000000000004">
      <c r="A23087" s="33">
        <v>44399</v>
      </c>
      <c r="B23087" s="1" t="s">
        <v>18</v>
      </c>
      <c r="C23087">
        <v>7515</v>
      </c>
      <c r="D23087">
        <v>320257</v>
      </c>
      <c r="E23087" s="32">
        <v>7175</v>
      </c>
      <c r="F23087">
        <v>84</v>
      </c>
      <c r="G23087" s="32">
        <v>256</v>
      </c>
      <c r="H23087" s="32">
        <v>7</v>
      </c>
    </row>
    <row r="23088" spans="1:8" x14ac:dyDescent="0.55000000000000004">
      <c r="A23088" s="33">
        <v>44399</v>
      </c>
      <c r="B23088" s="1" t="s">
        <v>19</v>
      </c>
      <c r="C23088">
        <v>8200</v>
      </c>
      <c r="D23088">
        <v>207093</v>
      </c>
      <c r="E23088" s="32">
        <v>7947</v>
      </c>
      <c r="F23088">
        <v>155</v>
      </c>
      <c r="G23088" s="32">
        <v>114</v>
      </c>
      <c r="H23088" s="32">
        <v>0</v>
      </c>
    </row>
    <row r="23089" spans="1:8" x14ac:dyDescent="0.55000000000000004">
      <c r="A23089" s="33">
        <v>44399</v>
      </c>
      <c r="B23089" s="1" t="s">
        <v>20</v>
      </c>
      <c r="C23089">
        <v>51086</v>
      </c>
      <c r="D23089">
        <v>1042435</v>
      </c>
      <c r="E23089" s="32">
        <v>46768</v>
      </c>
      <c r="F23089">
        <v>845</v>
      </c>
      <c r="G23089" s="32">
        <v>3473</v>
      </c>
      <c r="H23089" s="32">
        <v>30</v>
      </c>
    </row>
    <row r="23090" spans="1:8" x14ac:dyDescent="0.55000000000000004">
      <c r="A23090" s="33">
        <v>44399</v>
      </c>
      <c r="B23090" s="1" t="s">
        <v>21</v>
      </c>
      <c r="C23090">
        <v>44652</v>
      </c>
      <c r="D23090">
        <v>751195</v>
      </c>
      <c r="E23090" s="32">
        <v>41699</v>
      </c>
      <c r="F23090">
        <v>728</v>
      </c>
      <c r="G23090" s="32">
        <v>2225</v>
      </c>
      <c r="H23090" s="32">
        <v>18</v>
      </c>
    </row>
    <row r="23091" spans="1:8" x14ac:dyDescent="0.55000000000000004">
      <c r="A23091" s="33">
        <v>44399</v>
      </c>
      <c r="B23091" s="1" t="s">
        <v>22</v>
      </c>
      <c r="C23091">
        <v>195041</v>
      </c>
      <c r="D23091">
        <v>2706494</v>
      </c>
      <c r="E23091" s="32">
        <v>181128</v>
      </c>
      <c r="F23091">
        <v>2276</v>
      </c>
      <c r="G23091" s="32">
        <v>11637</v>
      </c>
      <c r="H23091" s="32">
        <v>65</v>
      </c>
    </row>
    <row r="23092" spans="1:8" x14ac:dyDescent="0.55000000000000004">
      <c r="A23092" s="33">
        <v>44399</v>
      </c>
      <c r="B23092" s="1" t="s">
        <v>23</v>
      </c>
      <c r="C23092">
        <v>75110</v>
      </c>
      <c r="D23092">
        <v>1119795</v>
      </c>
      <c r="E23092" s="32">
        <v>70237</v>
      </c>
      <c r="F23092">
        <v>979</v>
      </c>
      <c r="G23092" s="32">
        <v>3894</v>
      </c>
      <c r="H23092" s="32">
        <v>49</v>
      </c>
    </row>
    <row r="23093" spans="1:8" x14ac:dyDescent="0.55000000000000004">
      <c r="A23093" s="33">
        <v>44399</v>
      </c>
      <c r="B23093" s="1" t="s">
        <v>24</v>
      </c>
      <c r="C23093">
        <v>3682</v>
      </c>
      <c r="D23093">
        <v>186683</v>
      </c>
      <c r="E23093" s="32">
        <v>3442</v>
      </c>
      <c r="F23093">
        <v>54</v>
      </c>
      <c r="G23093" s="32">
        <v>186</v>
      </c>
      <c r="H23093" s="32">
        <v>1</v>
      </c>
    </row>
    <row r="23094" spans="1:8" x14ac:dyDescent="0.55000000000000004">
      <c r="A23094" s="33">
        <v>44399</v>
      </c>
      <c r="B23094" s="1" t="s">
        <v>25</v>
      </c>
      <c r="C23094">
        <v>2123</v>
      </c>
      <c r="D23094">
        <v>78919</v>
      </c>
      <c r="E23094" s="32">
        <v>2021</v>
      </c>
      <c r="F23094">
        <v>38</v>
      </c>
      <c r="G23094" s="32">
        <v>64</v>
      </c>
      <c r="H23094" s="32">
        <v>3</v>
      </c>
    </row>
    <row r="23095" spans="1:8" x14ac:dyDescent="0.55000000000000004">
      <c r="A23095" s="33">
        <v>44399</v>
      </c>
      <c r="B23095" s="1" t="s">
        <v>26</v>
      </c>
      <c r="C23095">
        <v>4388</v>
      </c>
      <c r="D23095">
        <v>131737</v>
      </c>
      <c r="E23095" s="32">
        <v>3939</v>
      </c>
      <c r="F23095">
        <v>116</v>
      </c>
      <c r="G23095" s="32">
        <v>324</v>
      </c>
      <c r="H23095" s="32">
        <v>1</v>
      </c>
    </row>
    <row r="23096" spans="1:8" x14ac:dyDescent="0.55000000000000004">
      <c r="A23096" s="33">
        <v>44399</v>
      </c>
      <c r="B23096" s="1" t="s">
        <v>27</v>
      </c>
      <c r="C23096">
        <v>1434</v>
      </c>
      <c r="D23096">
        <v>75374</v>
      </c>
      <c r="E23096" s="32">
        <v>1350</v>
      </c>
      <c r="F23096">
        <v>36</v>
      </c>
      <c r="G23096" s="32">
        <v>48</v>
      </c>
      <c r="H23096" s="32">
        <v>0</v>
      </c>
    </row>
    <row r="23097" spans="1:8" x14ac:dyDescent="0.55000000000000004">
      <c r="A23097" s="33">
        <v>44399</v>
      </c>
      <c r="B23097" s="1" t="s">
        <v>28</v>
      </c>
      <c r="C23097">
        <v>2197</v>
      </c>
      <c r="D23097">
        <v>65656</v>
      </c>
      <c r="E23097" s="32">
        <v>2139</v>
      </c>
      <c r="F23097">
        <v>21</v>
      </c>
      <c r="G23097" s="32">
        <v>37</v>
      </c>
      <c r="H23097" s="32">
        <v>0</v>
      </c>
    </row>
    <row r="23098" spans="1:8" x14ac:dyDescent="0.55000000000000004">
      <c r="A23098" s="33">
        <v>44399</v>
      </c>
      <c r="B23098" s="1" t="s">
        <v>29</v>
      </c>
      <c r="C23098">
        <v>5114</v>
      </c>
      <c r="D23098">
        <v>219477</v>
      </c>
      <c r="E23098" s="32">
        <v>5050</v>
      </c>
      <c r="F23098">
        <v>94</v>
      </c>
      <c r="G23098" s="32">
        <v>46</v>
      </c>
      <c r="H23098" s="32">
        <v>0</v>
      </c>
    </row>
    <row r="23099" spans="1:8" x14ac:dyDescent="0.55000000000000004">
      <c r="A23099" s="33">
        <v>44399</v>
      </c>
      <c r="B23099" s="1" t="s">
        <v>30</v>
      </c>
      <c r="C23099">
        <v>9607</v>
      </c>
      <c r="D23099">
        <v>287855</v>
      </c>
      <c r="E23099" s="32">
        <v>9316</v>
      </c>
      <c r="F23099">
        <v>187</v>
      </c>
      <c r="G23099" s="32">
        <v>104</v>
      </c>
      <c r="H23099" s="32">
        <v>3</v>
      </c>
    </row>
    <row r="23100" spans="1:8" x14ac:dyDescent="0.55000000000000004">
      <c r="A23100" s="33">
        <v>44399</v>
      </c>
      <c r="B23100" s="1" t="s">
        <v>31</v>
      </c>
      <c r="C23100">
        <v>10024</v>
      </c>
      <c r="D23100">
        <v>437255</v>
      </c>
      <c r="E23100" s="32">
        <v>9423</v>
      </c>
      <c r="F23100">
        <v>154</v>
      </c>
      <c r="G23100" s="32">
        <v>447</v>
      </c>
      <c r="H23100" s="32">
        <v>3</v>
      </c>
    </row>
    <row r="23101" spans="1:8" x14ac:dyDescent="0.55000000000000004">
      <c r="A23101" s="33">
        <v>44399</v>
      </c>
      <c r="B23101" s="1" t="s">
        <v>32</v>
      </c>
      <c r="C23101">
        <v>52349</v>
      </c>
      <c r="D23101">
        <v>891300</v>
      </c>
      <c r="E23101" s="32">
        <v>50528</v>
      </c>
      <c r="F23101">
        <v>1001</v>
      </c>
      <c r="G23101" s="32">
        <v>820</v>
      </c>
      <c r="H23101" s="32">
        <v>9</v>
      </c>
    </row>
    <row r="23102" spans="1:8" x14ac:dyDescent="0.55000000000000004">
      <c r="A23102" s="33">
        <v>44399</v>
      </c>
      <c r="B23102" s="1" t="s">
        <v>33</v>
      </c>
      <c r="C23102">
        <v>5540</v>
      </c>
      <c r="D23102">
        <v>152748</v>
      </c>
      <c r="E23102" s="32">
        <v>5381</v>
      </c>
      <c r="F23102">
        <v>113</v>
      </c>
      <c r="G23102" s="32">
        <v>185</v>
      </c>
      <c r="H23102" s="32">
        <v>3</v>
      </c>
    </row>
    <row r="23103" spans="1:8" x14ac:dyDescent="0.55000000000000004">
      <c r="A23103" s="33">
        <v>44399</v>
      </c>
      <c r="B23103" s="1" t="s">
        <v>34</v>
      </c>
      <c r="C23103">
        <v>5722</v>
      </c>
      <c r="D23103">
        <v>164433</v>
      </c>
      <c r="E23103" s="32">
        <v>5528</v>
      </c>
      <c r="F23103">
        <v>91</v>
      </c>
      <c r="G23103" s="32">
        <v>103</v>
      </c>
      <c r="H23103" s="32">
        <v>2</v>
      </c>
    </row>
    <row r="23104" spans="1:8" x14ac:dyDescent="0.55000000000000004">
      <c r="A23104" s="33">
        <v>44399</v>
      </c>
      <c r="B23104" s="1" t="s">
        <v>35</v>
      </c>
      <c r="C23104">
        <v>17288</v>
      </c>
      <c r="D23104">
        <v>302059</v>
      </c>
      <c r="E23104" s="32">
        <v>16612</v>
      </c>
      <c r="F23104">
        <v>249</v>
      </c>
      <c r="G23104" s="32">
        <v>356</v>
      </c>
      <c r="H23104" s="32">
        <v>5</v>
      </c>
    </row>
    <row r="23105" spans="1:8" x14ac:dyDescent="0.55000000000000004">
      <c r="A23105" s="33">
        <v>44399</v>
      </c>
      <c r="B23105" s="1" t="s">
        <v>36</v>
      </c>
      <c r="C23105">
        <v>108235</v>
      </c>
      <c r="D23105">
        <v>2361688</v>
      </c>
      <c r="E23105" s="32">
        <v>101620</v>
      </c>
      <c r="F23105">
        <v>2716</v>
      </c>
      <c r="G23105" s="32">
        <v>3044</v>
      </c>
      <c r="H23105" s="32">
        <v>138</v>
      </c>
    </row>
    <row r="23106" spans="1:8" x14ac:dyDescent="0.55000000000000004">
      <c r="A23106" s="33">
        <v>44399</v>
      </c>
      <c r="B23106" s="1" t="s">
        <v>37</v>
      </c>
      <c r="C23106">
        <v>42106</v>
      </c>
      <c r="D23106">
        <v>540292</v>
      </c>
      <c r="E23106" s="32">
        <v>40041</v>
      </c>
      <c r="F23106">
        <v>1315</v>
      </c>
      <c r="G23106" s="32">
        <v>750</v>
      </c>
      <c r="H23106" s="32">
        <v>12</v>
      </c>
    </row>
    <row r="23107" spans="1:8" x14ac:dyDescent="0.55000000000000004">
      <c r="A23107" s="33">
        <v>44399</v>
      </c>
      <c r="B23107" s="1" t="s">
        <v>38</v>
      </c>
      <c r="C23107">
        <v>8710</v>
      </c>
      <c r="D23107">
        <v>181075</v>
      </c>
      <c r="E23107" s="32">
        <v>8354</v>
      </c>
      <c r="F23107">
        <v>133</v>
      </c>
      <c r="G23107" s="32">
        <v>223</v>
      </c>
      <c r="H23107" s="32">
        <v>4</v>
      </c>
    </row>
    <row r="23108" spans="1:8" x14ac:dyDescent="0.55000000000000004">
      <c r="A23108" s="33">
        <v>44399</v>
      </c>
      <c r="B23108" s="1" t="s">
        <v>39</v>
      </c>
      <c r="C23108">
        <v>2769</v>
      </c>
      <c r="D23108">
        <v>43350</v>
      </c>
      <c r="E23108" s="32">
        <v>2608</v>
      </c>
      <c r="F23108">
        <v>49</v>
      </c>
      <c r="G23108" s="32">
        <v>52</v>
      </c>
      <c r="H23108" s="32">
        <v>0</v>
      </c>
    </row>
    <row r="23109" spans="1:8" x14ac:dyDescent="0.55000000000000004">
      <c r="A23109" s="33">
        <v>44399</v>
      </c>
      <c r="B23109" s="1" t="s">
        <v>40</v>
      </c>
      <c r="C23109">
        <v>626</v>
      </c>
      <c r="D23109">
        <v>92955</v>
      </c>
      <c r="E23109" s="32">
        <v>479</v>
      </c>
      <c r="F23109">
        <v>2</v>
      </c>
      <c r="G23109" s="32">
        <v>123</v>
      </c>
      <c r="H23109" s="32">
        <v>1</v>
      </c>
    </row>
    <row r="23110" spans="1:8" x14ac:dyDescent="0.55000000000000004">
      <c r="A23110" s="33">
        <v>44399</v>
      </c>
      <c r="B23110" s="1" t="s">
        <v>41</v>
      </c>
      <c r="C23110">
        <v>645</v>
      </c>
      <c r="D23110">
        <v>32936</v>
      </c>
      <c r="E23110" s="32">
        <v>576</v>
      </c>
      <c r="F23110">
        <v>2</v>
      </c>
      <c r="G23110" s="32">
        <v>67</v>
      </c>
      <c r="H23110" s="32">
        <v>0</v>
      </c>
    </row>
    <row r="23111" spans="1:8" x14ac:dyDescent="0.55000000000000004">
      <c r="A23111" s="33">
        <v>44399</v>
      </c>
      <c r="B23111" s="1" t="s">
        <v>42</v>
      </c>
      <c r="C23111">
        <v>7782</v>
      </c>
      <c r="D23111">
        <v>174589</v>
      </c>
      <c r="E23111" s="32">
        <v>7472</v>
      </c>
      <c r="F23111">
        <v>127</v>
      </c>
      <c r="G23111" s="32">
        <v>39</v>
      </c>
      <c r="H23111" s="32">
        <v>1</v>
      </c>
    </row>
    <row r="23112" spans="1:8" x14ac:dyDescent="0.55000000000000004">
      <c r="A23112" s="33">
        <v>44399</v>
      </c>
      <c r="B23112" s="1" t="s">
        <v>43</v>
      </c>
      <c r="C23112">
        <v>11747</v>
      </c>
      <c r="D23112">
        <v>576388</v>
      </c>
      <c r="E23112" s="32">
        <v>11418</v>
      </c>
      <c r="F23112">
        <v>178</v>
      </c>
      <c r="G23112" s="32">
        <v>128</v>
      </c>
      <c r="H23112" s="32">
        <v>4</v>
      </c>
    </row>
    <row r="23113" spans="1:8" x14ac:dyDescent="0.55000000000000004">
      <c r="A23113" s="33">
        <v>44399</v>
      </c>
      <c r="B23113" s="1" t="s">
        <v>44</v>
      </c>
      <c r="C23113">
        <v>3204</v>
      </c>
      <c r="D23113">
        <v>128696</v>
      </c>
      <c r="E23113" s="32">
        <v>3082</v>
      </c>
      <c r="F23113">
        <v>80</v>
      </c>
      <c r="G23113" s="32">
        <v>42</v>
      </c>
      <c r="H23113" s="32">
        <v>1</v>
      </c>
    </row>
    <row r="23114" spans="1:8" x14ac:dyDescent="0.55000000000000004">
      <c r="A23114" s="33">
        <v>44399</v>
      </c>
      <c r="B23114" s="1" t="s">
        <v>45</v>
      </c>
      <c r="C23114">
        <v>1721</v>
      </c>
      <c r="D23114">
        <v>69622</v>
      </c>
      <c r="E23114" s="32">
        <v>1608</v>
      </c>
      <c r="F23114">
        <v>63</v>
      </c>
      <c r="G23114" s="32">
        <v>51</v>
      </c>
      <c r="H23114" s="32">
        <v>0</v>
      </c>
    </row>
    <row r="23115" spans="1:8" x14ac:dyDescent="0.55000000000000004">
      <c r="A23115" s="33">
        <v>44399</v>
      </c>
      <c r="B23115" s="1" t="s">
        <v>46</v>
      </c>
      <c r="C23115">
        <v>2148</v>
      </c>
      <c r="D23115">
        <v>91790</v>
      </c>
      <c r="E23115" s="32">
        <v>2091</v>
      </c>
      <c r="F23115">
        <v>32</v>
      </c>
      <c r="G23115" s="32">
        <v>30</v>
      </c>
      <c r="H23115" s="32">
        <v>0</v>
      </c>
    </row>
    <row r="23116" spans="1:8" x14ac:dyDescent="0.55000000000000004">
      <c r="A23116" s="33">
        <v>44399</v>
      </c>
      <c r="B23116" s="1" t="s">
        <v>47</v>
      </c>
      <c r="C23116">
        <v>2813</v>
      </c>
      <c r="D23116">
        <v>100960</v>
      </c>
      <c r="E23116" s="32">
        <v>2683</v>
      </c>
      <c r="F23116">
        <v>75</v>
      </c>
      <c r="G23116" s="32">
        <v>55</v>
      </c>
      <c r="H23116" s="32">
        <v>2</v>
      </c>
    </row>
    <row r="23117" spans="1:8" x14ac:dyDescent="0.55000000000000004">
      <c r="A23117" s="33">
        <v>44399</v>
      </c>
      <c r="B23117" s="1" t="s">
        <v>48</v>
      </c>
      <c r="C23117">
        <v>1980</v>
      </c>
      <c r="D23117">
        <v>60591</v>
      </c>
      <c r="E23117" s="32">
        <v>1877</v>
      </c>
      <c r="F23117">
        <v>29</v>
      </c>
      <c r="G23117" s="32">
        <v>74</v>
      </c>
      <c r="H23117" s="32">
        <v>2</v>
      </c>
    </row>
    <row r="23118" spans="1:8" x14ac:dyDescent="0.55000000000000004">
      <c r="A23118" s="33">
        <v>44399</v>
      </c>
      <c r="B23118" s="1" t="s">
        <v>49</v>
      </c>
      <c r="C23118">
        <v>36797</v>
      </c>
      <c r="D23118">
        <v>888231</v>
      </c>
      <c r="E23118" s="32">
        <v>35399</v>
      </c>
      <c r="F23118">
        <v>528</v>
      </c>
      <c r="G23118" s="32">
        <v>731</v>
      </c>
      <c r="H23118" s="32">
        <v>10</v>
      </c>
    </row>
    <row r="23119" spans="1:8" x14ac:dyDescent="0.55000000000000004">
      <c r="A23119" s="33">
        <v>44399</v>
      </c>
      <c r="B23119" s="1" t="s">
        <v>50</v>
      </c>
      <c r="C23119">
        <v>2629</v>
      </c>
      <c r="D23119">
        <v>61283</v>
      </c>
      <c r="E23119" s="32">
        <v>2583</v>
      </c>
      <c r="F23119">
        <v>24</v>
      </c>
      <c r="G23119" s="32">
        <v>51</v>
      </c>
      <c r="H23119" s="32">
        <v>0</v>
      </c>
    </row>
    <row r="23120" spans="1:8" x14ac:dyDescent="0.55000000000000004">
      <c r="A23120" s="33">
        <v>44399</v>
      </c>
      <c r="B23120" s="1" t="s">
        <v>51</v>
      </c>
      <c r="C23120">
        <v>3308</v>
      </c>
      <c r="D23120">
        <v>132927</v>
      </c>
      <c r="E23120" s="32">
        <v>3157</v>
      </c>
      <c r="F23120">
        <v>69</v>
      </c>
      <c r="G23120" s="32">
        <v>84</v>
      </c>
      <c r="H23120" s="32">
        <v>0</v>
      </c>
    </row>
    <row r="23121" spans="1:8" x14ac:dyDescent="0.55000000000000004">
      <c r="A23121" s="33">
        <v>44399</v>
      </c>
      <c r="B23121" s="1" t="s">
        <v>52</v>
      </c>
      <c r="C23121">
        <v>6549</v>
      </c>
      <c r="D23121">
        <v>83222</v>
      </c>
      <c r="E23121" s="32">
        <v>6380</v>
      </c>
      <c r="F23121">
        <v>121</v>
      </c>
      <c r="G23121" s="32">
        <v>48</v>
      </c>
      <c r="H23121" s="32">
        <v>0</v>
      </c>
    </row>
    <row r="23122" spans="1:8" x14ac:dyDescent="0.55000000000000004">
      <c r="A23122" s="33">
        <v>44399</v>
      </c>
      <c r="B23122" s="1" t="s">
        <v>53</v>
      </c>
      <c r="C23122">
        <v>3545</v>
      </c>
      <c r="D23122">
        <v>181158</v>
      </c>
      <c r="E23122" s="32">
        <v>3440</v>
      </c>
      <c r="F23122">
        <v>64</v>
      </c>
      <c r="G23122" s="32">
        <v>41</v>
      </c>
      <c r="H23122" s="32">
        <v>0</v>
      </c>
    </row>
    <row r="23123" spans="1:8" x14ac:dyDescent="0.55000000000000004">
      <c r="A23123" s="33">
        <v>44399</v>
      </c>
      <c r="B23123" s="1" t="s">
        <v>54</v>
      </c>
      <c r="C23123">
        <v>3139</v>
      </c>
      <c r="D23123">
        <v>45086</v>
      </c>
      <c r="E23123" s="32">
        <v>3073</v>
      </c>
      <c r="F23123">
        <v>27</v>
      </c>
      <c r="G23123" s="32">
        <v>35</v>
      </c>
      <c r="H23123" s="32">
        <v>0</v>
      </c>
    </row>
    <row r="23124" spans="1:8" x14ac:dyDescent="0.55000000000000004">
      <c r="A23124" s="33">
        <v>44399</v>
      </c>
      <c r="B23124" s="1" t="s">
        <v>55</v>
      </c>
      <c r="C23124">
        <v>3798</v>
      </c>
      <c r="D23124">
        <v>115669</v>
      </c>
      <c r="E23124" s="32">
        <v>3738</v>
      </c>
      <c r="F23124">
        <v>39</v>
      </c>
      <c r="G23124" s="32">
        <v>51</v>
      </c>
      <c r="H23124" s="32">
        <v>0</v>
      </c>
    </row>
    <row r="23125" spans="1:8" x14ac:dyDescent="0.55000000000000004">
      <c r="A23125" s="33">
        <v>44399</v>
      </c>
      <c r="B23125" s="1" t="s">
        <v>56</v>
      </c>
      <c r="C23125">
        <v>22323</v>
      </c>
      <c r="D23125">
        <v>272364</v>
      </c>
      <c r="E23125" s="32">
        <v>21135</v>
      </c>
      <c r="F23125">
        <v>224</v>
      </c>
      <c r="G23125" s="32">
        <v>966</v>
      </c>
      <c r="H23125" s="32">
        <v>39</v>
      </c>
    </row>
    <row r="23126" spans="1:8" x14ac:dyDescent="0.55000000000000004">
      <c r="A23126" s="33">
        <v>44400</v>
      </c>
      <c r="B23126" s="1" t="s">
        <v>7</v>
      </c>
      <c r="C23126">
        <v>42897</v>
      </c>
      <c r="D23126">
        <v>833746</v>
      </c>
      <c r="E23126" s="32">
        <v>40475</v>
      </c>
      <c r="F23126">
        <v>1422</v>
      </c>
      <c r="G23126" s="32">
        <v>983</v>
      </c>
      <c r="H23126" s="32">
        <v>6</v>
      </c>
    </row>
    <row r="23127" spans="1:8" x14ac:dyDescent="0.55000000000000004">
      <c r="A23127" s="33">
        <v>44400</v>
      </c>
      <c r="B23127" s="1" t="s">
        <v>11</v>
      </c>
      <c r="C23127">
        <v>2608</v>
      </c>
      <c r="D23127">
        <v>54372</v>
      </c>
      <c r="E23127" s="32">
        <v>2517</v>
      </c>
      <c r="F23127">
        <v>31</v>
      </c>
      <c r="G23127" s="32">
        <v>60</v>
      </c>
      <c r="H23127" s="32">
        <v>0</v>
      </c>
    </row>
    <row r="23128" spans="1:8" x14ac:dyDescent="0.55000000000000004">
      <c r="A23128" s="33">
        <v>44400</v>
      </c>
      <c r="B23128" s="1" t="s">
        <v>12</v>
      </c>
      <c r="C23128">
        <v>1887</v>
      </c>
      <c r="D23128">
        <v>91957</v>
      </c>
      <c r="E23128" s="32">
        <v>1759</v>
      </c>
      <c r="F23128">
        <v>47</v>
      </c>
      <c r="G23128" s="32">
        <v>81</v>
      </c>
      <c r="H23128" s="32">
        <v>0</v>
      </c>
    </row>
    <row r="23129" spans="1:8" x14ac:dyDescent="0.55000000000000004">
      <c r="A23129" s="33">
        <v>44400</v>
      </c>
      <c r="B23129" s="1" t="s">
        <v>13</v>
      </c>
      <c r="C23129">
        <v>9646</v>
      </c>
      <c r="D23129">
        <v>168104</v>
      </c>
      <c r="E23129" s="32">
        <v>9287</v>
      </c>
      <c r="F23129">
        <v>91</v>
      </c>
      <c r="G23129" s="32">
        <v>257</v>
      </c>
      <c r="H23129" s="32">
        <v>2</v>
      </c>
    </row>
    <row r="23130" spans="1:8" x14ac:dyDescent="0.55000000000000004">
      <c r="A23130" s="33">
        <v>44400</v>
      </c>
      <c r="B23130" s="1" t="s">
        <v>14</v>
      </c>
      <c r="C23130">
        <v>988</v>
      </c>
      <c r="D23130">
        <v>16817</v>
      </c>
      <c r="E23130" s="32">
        <v>926</v>
      </c>
      <c r="F23130">
        <v>20</v>
      </c>
      <c r="G23130" s="32">
        <v>42</v>
      </c>
      <c r="H23130" s="32">
        <v>1</v>
      </c>
    </row>
    <row r="23131" spans="1:8" x14ac:dyDescent="0.55000000000000004">
      <c r="A23131" s="33">
        <v>44400</v>
      </c>
      <c r="B23131" s="1" t="s">
        <v>15</v>
      </c>
      <c r="C23131">
        <v>2091</v>
      </c>
      <c r="D23131">
        <v>69954</v>
      </c>
      <c r="E23131" s="32">
        <v>2018</v>
      </c>
      <c r="F23131">
        <v>47</v>
      </c>
      <c r="G23131" s="32">
        <v>26</v>
      </c>
      <c r="H23131" s="32">
        <v>0</v>
      </c>
    </row>
    <row r="23132" spans="1:8" x14ac:dyDescent="0.55000000000000004">
      <c r="A23132" s="33">
        <v>44400</v>
      </c>
      <c r="B23132" s="1" t="s">
        <v>16</v>
      </c>
      <c r="C23132">
        <v>5266</v>
      </c>
      <c r="D23132">
        <v>301900</v>
      </c>
      <c r="E23132" s="32">
        <v>4944</v>
      </c>
      <c r="F23132">
        <v>162</v>
      </c>
      <c r="G23132" s="32">
        <v>160</v>
      </c>
      <c r="H23132" s="32">
        <v>4</v>
      </c>
    </row>
    <row r="23133" spans="1:8" x14ac:dyDescent="0.55000000000000004">
      <c r="A23133" s="33">
        <v>44400</v>
      </c>
      <c r="B23133" s="1" t="s">
        <v>17</v>
      </c>
      <c r="C23133">
        <v>11418</v>
      </c>
      <c r="D23133">
        <v>34393</v>
      </c>
      <c r="E23133" s="32">
        <v>10773</v>
      </c>
      <c r="F23133">
        <v>166</v>
      </c>
      <c r="G23133" s="32">
        <v>479</v>
      </c>
      <c r="H23133" s="32">
        <v>4</v>
      </c>
    </row>
    <row r="23134" spans="1:8" x14ac:dyDescent="0.55000000000000004">
      <c r="A23134" s="33">
        <v>44400</v>
      </c>
      <c r="B23134" s="1" t="s">
        <v>18</v>
      </c>
      <c r="C23134">
        <v>7555</v>
      </c>
      <c r="D23134">
        <v>321213</v>
      </c>
      <c r="E23134" s="32">
        <v>7183</v>
      </c>
      <c r="F23134">
        <v>84</v>
      </c>
      <c r="G23134" s="32">
        <v>288</v>
      </c>
      <c r="H23134" s="32">
        <v>8</v>
      </c>
    </row>
    <row r="23135" spans="1:8" x14ac:dyDescent="0.55000000000000004">
      <c r="A23135" s="33">
        <v>44400</v>
      </c>
      <c r="B23135" s="1" t="s">
        <v>19</v>
      </c>
      <c r="C23135">
        <v>8200</v>
      </c>
      <c r="D23135">
        <v>207093</v>
      </c>
      <c r="E23135" s="32">
        <v>7962</v>
      </c>
      <c r="F23135">
        <v>155</v>
      </c>
      <c r="G23135" s="32">
        <v>126</v>
      </c>
      <c r="H23135" s="32">
        <v>0</v>
      </c>
    </row>
    <row r="23136" spans="1:8" x14ac:dyDescent="0.55000000000000004">
      <c r="A23136" s="33">
        <v>44400</v>
      </c>
      <c r="B23136" s="1" t="s">
        <v>20</v>
      </c>
      <c r="C23136">
        <v>51487</v>
      </c>
      <c r="D23136">
        <v>1043841</v>
      </c>
      <c r="E23136" s="32">
        <v>46917</v>
      </c>
      <c r="F23136">
        <v>845</v>
      </c>
      <c r="G23136" s="32">
        <v>3725</v>
      </c>
      <c r="H23136" s="32">
        <v>28</v>
      </c>
    </row>
    <row r="23137" spans="1:8" x14ac:dyDescent="0.55000000000000004">
      <c r="A23137" s="33">
        <v>44400</v>
      </c>
      <c r="B23137" s="1" t="s">
        <v>21</v>
      </c>
      <c r="C23137">
        <v>44986</v>
      </c>
      <c r="D23137">
        <v>751621</v>
      </c>
      <c r="E23137" s="32">
        <v>41844</v>
      </c>
      <c r="F23137">
        <v>728</v>
      </c>
      <c r="G23137" s="32">
        <v>2414</v>
      </c>
      <c r="H23137" s="32">
        <v>18</v>
      </c>
    </row>
    <row r="23138" spans="1:8" x14ac:dyDescent="0.55000000000000004">
      <c r="A23138" s="33">
        <v>44400</v>
      </c>
      <c r="B23138" s="1" t="s">
        <v>22</v>
      </c>
      <c r="C23138">
        <v>196400</v>
      </c>
      <c r="D23138">
        <v>2718416</v>
      </c>
      <c r="E23138" s="32">
        <v>182166</v>
      </c>
      <c r="F23138">
        <v>2277</v>
      </c>
      <c r="G23138" s="32">
        <v>11957</v>
      </c>
      <c r="H23138" s="32">
        <v>68</v>
      </c>
    </row>
    <row r="23139" spans="1:8" x14ac:dyDescent="0.55000000000000004">
      <c r="A23139" s="33">
        <v>44400</v>
      </c>
      <c r="B23139" s="1" t="s">
        <v>23</v>
      </c>
      <c r="C23139">
        <v>75762</v>
      </c>
      <c r="D23139">
        <v>1119795</v>
      </c>
      <c r="E23139" s="32">
        <v>70571</v>
      </c>
      <c r="F23139">
        <v>980</v>
      </c>
      <c r="G23139" s="32">
        <v>4211</v>
      </c>
      <c r="H23139" s="32">
        <v>48</v>
      </c>
    </row>
    <row r="23140" spans="1:8" x14ac:dyDescent="0.55000000000000004">
      <c r="A23140" s="33">
        <v>44400</v>
      </c>
      <c r="B23140" s="1" t="s">
        <v>24</v>
      </c>
      <c r="C23140">
        <v>3696</v>
      </c>
      <c r="D23140">
        <v>186709</v>
      </c>
      <c r="E23140" s="32">
        <v>3446</v>
      </c>
      <c r="F23140">
        <v>54</v>
      </c>
      <c r="G23140" s="32">
        <v>196</v>
      </c>
      <c r="H23140" s="32">
        <v>1</v>
      </c>
    </row>
    <row r="23141" spans="1:8" x14ac:dyDescent="0.55000000000000004">
      <c r="A23141" s="33">
        <v>44400</v>
      </c>
      <c r="B23141" s="1" t="s">
        <v>25</v>
      </c>
      <c r="C23141">
        <v>2138</v>
      </c>
      <c r="D23141">
        <v>78919</v>
      </c>
      <c r="E23141" s="32">
        <v>2024</v>
      </c>
      <c r="F23141">
        <v>38</v>
      </c>
      <c r="G23141" s="32">
        <v>76</v>
      </c>
      <c r="H23141" s="32">
        <v>2</v>
      </c>
    </row>
    <row r="23142" spans="1:8" x14ac:dyDescent="0.55000000000000004">
      <c r="A23142" s="33">
        <v>44400</v>
      </c>
      <c r="B23142" s="1" t="s">
        <v>26</v>
      </c>
      <c r="C23142">
        <v>4435</v>
      </c>
      <c r="D23142">
        <v>132260</v>
      </c>
      <c r="E23142" s="32">
        <v>3958</v>
      </c>
      <c r="F23142">
        <v>116</v>
      </c>
      <c r="G23142" s="32">
        <v>352</v>
      </c>
      <c r="H23142" s="32">
        <v>1</v>
      </c>
    </row>
    <row r="23143" spans="1:8" x14ac:dyDescent="0.55000000000000004">
      <c r="A23143" s="33">
        <v>44400</v>
      </c>
      <c r="B23143" s="1" t="s">
        <v>27</v>
      </c>
      <c r="C23143">
        <v>1440</v>
      </c>
      <c r="D23143">
        <v>75484</v>
      </c>
      <c r="E23143" s="32">
        <v>1355</v>
      </c>
      <c r="F23143">
        <v>36</v>
      </c>
      <c r="G23143" s="32">
        <v>49</v>
      </c>
      <c r="H23143" s="32">
        <v>0</v>
      </c>
    </row>
    <row r="23144" spans="1:8" x14ac:dyDescent="0.55000000000000004">
      <c r="A23144" s="33">
        <v>44400</v>
      </c>
      <c r="B23144" s="1" t="s">
        <v>28</v>
      </c>
      <c r="C23144">
        <v>2218</v>
      </c>
      <c r="D23144">
        <v>65656</v>
      </c>
      <c r="E23144" s="32">
        <v>2150</v>
      </c>
      <c r="F23144">
        <v>21</v>
      </c>
      <c r="G23144" s="32">
        <v>47</v>
      </c>
      <c r="H23144" s="32">
        <v>0</v>
      </c>
    </row>
    <row r="23145" spans="1:8" x14ac:dyDescent="0.55000000000000004">
      <c r="A23145" s="33">
        <v>44400</v>
      </c>
      <c r="B23145" s="1" t="s">
        <v>29</v>
      </c>
      <c r="C23145">
        <v>5119</v>
      </c>
      <c r="D23145">
        <v>219477</v>
      </c>
      <c r="E23145" s="32">
        <v>5052</v>
      </c>
      <c r="F23145">
        <v>94</v>
      </c>
      <c r="G23145" s="32">
        <v>49</v>
      </c>
      <c r="H23145" s="32">
        <v>0</v>
      </c>
    </row>
    <row r="23146" spans="1:8" x14ac:dyDescent="0.55000000000000004">
      <c r="A23146" s="33">
        <v>44400</v>
      </c>
      <c r="B23146" s="1" t="s">
        <v>30</v>
      </c>
      <c r="C23146">
        <v>9622</v>
      </c>
      <c r="D23146">
        <v>287871</v>
      </c>
      <c r="E23146" s="32">
        <v>9325</v>
      </c>
      <c r="F23146">
        <v>188</v>
      </c>
      <c r="G23146" s="32">
        <v>109</v>
      </c>
      <c r="H23146" s="32">
        <v>2</v>
      </c>
    </row>
    <row r="23147" spans="1:8" x14ac:dyDescent="0.55000000000000004">
      <c r="A23147" s="33">
        <v>44400</v>
      </c>
      <c r="B23147" s="1" t="s">
        <v>31</v>
      </c>
      <c r="C23147">
        <v>10079</v>
      </c>
      <c r="D23147">
        <v>437255</v>
      </c>
      <c r="E23147" s="32">
        <v>9404</v>
      </c>
      <c r="F23147">
        <v>154</v>
      </c>
      <c r="G23147" s="32">
        <v>521</v>
      </c>
      <c r="H23147" s="32">
        <v>3</v>
      </c>
    </row>
    <row r="23148" spans="1:8" x14ac:dyDescent="0.55000000000000004">
      <c r="A23148" s="33">
        <v>44400</v>
      </c>
      <c r="B23148" s="1" t="s">
        <v>32</v>
      </c>
      <c r="C23148">
        <v>52493</v>
      </c>
      <c r="D23148">
        <v>891300</v>
      </c>
      <c r="E23148" s="32">
        <v>50593</v>
      </c>
      <c r="F23148">
        <v>1002</v>
      </c>
      <c r="G23148" s="32">
        <v>898</v>
      </c>
      <c r="H23148" s="32">
        <v>9</v>
      </c>
    </row>
    <row r="23149" spans="1:8" x14ac:dyDescent="0.55000000000000004">
      <c r="A23149" s="33">
        <v>44400</v>
      </c>
      <c r="B23149" s="1" t="s">
        <v>33</v>
      </c>
      <c r="C23149">
        <v>5551</v>
      </c>
      <c r="D23149">
        <v>156553</v>
      </c>
      <c r="E23149" s="32">
        <v>5390</v>
      </c>
      <c r="F23149">
        <v>113</v>
      </c>
      <c r="G23149" s="32">
        <v>187</v>
      </c>
      <c r="H23149" s="32">
        <v>3</v>
      </c>
    </row>
    <row r="23150" spans="1:8" x14ac:dyDescent="0.55000000000000004">
      <c r="A23150" s="33">
        <v>44400</v>
      </c>
      <c r="B23150" s="1" t="s">
        <v>34</v>
      </c>
      <c r="C23150">
        <v>5757</v>
      </c>
      <c r="D23150">
        <v>165332</v>
      </c>
      <c r="E23150" s="32">
        <v>5543</v>
      </c>
      <c r="F23150">
        <v>92</v>
      </c>
      <c r="G23150" s="32">
        <v>122</v>
      </c>
      <c r="H23150" s="32">
        <v>1</v>
      </c>
    </row>
    <row r="23151" spans="1:8" x14ac:dyDescent="0.55000000000000004">
      <c r="A23151" s="33">
        <v>44400</v>
      </c>
      <c r="B23151" s="1" t="s">
        <v>35</v>
      </c>
      <c r="C23151">
        <v>17341</v>
      </c>
      <c r="D23151">
        <v>302456</v>
      </c>
      <c r="E23151" s="32">
        <v>16634</v>
      </c>
      <c r="F23151">
        <v>249</v>
      </c>
      <c r="G23151" s="32">
        <v>405</v>
      </c>
      <c r="H23151" s="32">
        <v>6</v>
      </c>
    </row>
    <row r="23152" spans="1:8" x14ac:dyDescent="0.55000000000000004">
      <c r="A23152" s="33">
        <v>44400</v>
      </c>
      <c r="B23152" s="1" t="s">
        <v>36</v>
      </c>
      <c r="C23152">
        <v>108614</v>
      </c>
      <c r="D23152">
        <v>2376024</v>
      </c>
      <c r="E23152" s="32">
        <v>101762</v>
      </c>
      <c r="F23152">
        <v>2716</v>
      </c>
      <c r="G23152" s="32">
        <v>3276</v>
      </c>
      <c r="H23152" s="32">
        <v>142</v>
      </c>
    </row>
    <row r="23153" spans="1:8" x14ac:dyDescent="0.55000000000000004">
      <c r="A23153" s="33">
        <v>44400</v>
      </c>
      <c r="B23153" s="1" t="s">
        <v>37</v>
      </c>
      <c r="C23153">
        <v>42255</v>
      </c>
      <c r="D23153">
        <v>542311</v>
      </c>
      <c r="E23153" s="32">
        <v>40132</v>
      </c>
      <c r="F23153">
        <v>1315</v>
      </c>
      <c r="G23153" s="32">
        <v>808</v>
      </c>
      <c r="H23153" s="32">
        <v>13</v>
      </c>
    </row>
    <row r="23154" spans="1:8" x14ac:dyDescent="0.55000000000000004">
      <c r="A23154" s="33">
        <v>44400</v>
      </c>
      <c r="B23154" s="1" t="s">
        <v>38</v>
      </c>
      <c r="C23154">
        <v>8722</v>
      </c>
      <c r="D23154">
        <v>181075</v>
      </c>
      <c r="E23154" s="32">
        <v>8363</v>
      </c>
      <c r="F23154">
        <v>133</v>
      </c>
      <c r="G23154" s="32">
        <v>226</v>
      </c>
      <c r="H23154" s="32">
        <v>4</v>
      </c>
    </row>
    <row r="23155" spans="1:8" x14ac:dyDescent="0.55000000000000004">
      <c r="A23155" s="33">
        <v>44400</v>
      </c>
      <c r="B23155" s="1" t="s">
        <v>39</v>
      </c>
      <c r="C23155">
        <v>2785</v>
      </c>
      <c r="D23155">
        <v>43424</v>
      </c>
      <c r="E23155" s="32">
        <v>2614</v>
      </c>
      <c r="F23155">
        <v>49</v>
      </c>
      <c r="G23155" s="32">
        <v>61</v>
      </c>
      <c r="H23155" s="32">
        <v>0</v>
      </c>
    </row>
    <row r="23156" spans="1:8" x14ac:dyDescent="0.55000000000000004">
      <c r="A23156" s="33">
        <v>44400</v>
      </c>
      <c r="B23156" s="1" t="s">
        <v>40</v>
      </c>
      <c r="C23156">
        <v>633</v>
      </c>
      <c r="D23156">
        <v>93171</v>
      </c>
      <c r="E23156" s="32">
        <v>480</v>
      </c>
      <c r="F23156">
        <v>2</v>
      </c>
      <c r="G23156" s="32">
        <v>123</v>
      </c>
      <c r="H23156" s="32">
        <v>1</v>
      </c>
    </row>
    <row r="23157" spans="1:8" x14ac:dyDescent="0.55000000000000004">
      <c r="A23157" s="33">
        <v>44400</v>
      </c>
      <c r="B23157" s="1" t="s">
        <v>41</v>
      </c>
      <c r="C23157">
        <v>655</v>
      </c>
      <c r="D23157">
        <v>32936</v>
      </c>
      <c r="E23157" s="32">
        <v>569</v>
      </c>
      <c r="F23157">
        <v>2</v>
      </c>
      <c r="G23157" s="32">
        <v>84</v>
      </c>
      <c r="H23157" s="32">
        <v>0</v>
      </c>
    </row>
    <row r="23158" spans="1:8" x14ac:dyDescent="0.55000000000000004">
      <c r="A23158" s="33">
        <v>44400</v>
      </c>
      <c r="B23158" s="1" t="s">
        <v>42</v>
      </c>
      <c r="C23158">
        <v>7810</v>
      </c>
      <c r="D23158">
        <v>178588</v>
      </c>
      <c r="E23158" s="32">
        <v>7518</v>
      </c>
      <c r="F23158">
        <v>127</v>
      </c>
      <c r="G23158" s="32">
        <v>104</v>
      </c>
      <c r="H23158" s="32">
        <v>1</v>
      </c>
    </row>
    <row r="23159" spans="1:8" x14ac:dyDescent="0.55000000000000004">
      <c r="A23159" s="33">
        <v>44400</v>
      </c>
      <c r="B23159" s="1" t="s">
        <v>43</v>
      </c>
      <c r="C23159">
        <v>11772</v>
      </c>
      <c r="D23159">
        <v>577995</v>
      </c>
      <c r="E23159" s="32">
        <v>11430</v>
      </c>
      <c r="F23159">
        <v>178</v>
      </c>
      <c r="G23159" s="32">
        <v>132</v>
      </c>
      <c r="H23159" s="32">
        <v>4</v>
      </c>
    </row>
    <row r="23160" spans="1:8" x14ac:dyDescent="0.55000000000000004">
      <c r="A23160" s="33">
        <v>44400</v>
      </c>
      <c r="B23160" s="1" t="s">
        <v>44</v>
      </c>
      <c r="C23160">
        <v>3204</v>
      </c>
      <c r="D23160">
        <v>128696</v>
      </c>
      <c r="E23160" s="32">
        <v>3088</v>
      </c>
      <c r="F23160">
        <v>80</v>
      </c>
      <c r="G23160" s="32">
        <v>36</v>
      </c>
      <c r="H23160" s="32">
        <v>0</v>
      </c>
    </row>
    <row r="23161" spans="1:8" x14ac:dyDescent="0.55000000000000004">
      <c r="A23161" s="33">
        <v>44400</v>
      </c>
      <c r="B23161" s="1" t="s">
        <v>45</v>
      </c>
      <c r="C23161">
        <v>1729</v>
      </c>
      <c r="D23161">
        <v>69684</v>
      </c>
      <c r="E23161" s="32">
        <v>1610</v>
      </c>
      <c r="F23161">
        <v>63</v>
      </c>
      <c r="G23161" s="32">
        <v>57</v>
      </c>
      <c r="H23161" s="32">
        <v>0</v>
      </c>
    </row>
    <row r="23162" spans="1:8" x14ac:dyDescent="0.55000000000000004">
      <c r="A23162" s="33">
        <v>44400</v>
      </c>
      <c r="B23162" s="1" t="s">
        <v>46</v>
      </c>
      <c r="C23162">
        <v>2152</v>
      </c>
      <c r="D23162">
        <v>91907</v>
      </c>
      <c r="E23162" s="32">
        <v>2094</v>
      </c>
      <c r="F23162">
        <v>32</v>
      </c>
      <c r="G23162" s="32">
        <v>31</v>
      </c>
      <c r="H23162" s="32">
        <v>0</v>
      </c>
    </row>
    <row r="23163" spans="1:8" x14ac:dyDescent="0.55000000000000004">
      <c r="A23163" s="33">
        <v>44400</v>
      </c>
      <c r="B23163" s="1" t="s">
        <v>47</v>
      </c>
      <c r="C23163">
        <v>2817</v>
      </c>
      <c r="D23163">
        <v>102711</v>
      </c>
      <c r="E23163" s="32">
        <v>2686</v>
      </c>
      <c r="F23163">
        <v>76</v>
      </c>
      <c r="G23163" s="32">
        <v>55</v>
      </c>
      <c r="H23163" s="32">
        <v>2</v>
      </c>
    </row>
    <row r="23164" spans="1:8" x14ac:dyDescent="0.55000000000000004">
      <c r="A23164" s="33">
        <v>44400</v>
      </c>
      <c r="B23164" s="1" t="s">
        <v>48</v>
      </c>
      <c r="C23164">
        <v>1987</v>
      </c>
      <c r="D23164">
        <v>60619</v>
      </c>
      <c r="E23164" s="32">
        <v>1884</v>
      </c>
      <c r="F23164">
        <v>29</v>
      </c>
      <c r="G23164" s="32">
        <v>74</v>
      </c>
      <c r="H23164" s="32">
        <v>2</v>
      </c>
    </row>
    <row r="23165" spans="1:8" x14ac:dyDescent="0.55000000000000004">
      <c r="A23165" s="33">
        <v>44400</v>
      </c>
      <c r="B23165" s="1" t="s">
        <v>49</v>
      </c>
      <c r="C23165">
        <v>36948</v>
      </c>
      <c r="D23165">
        <v>889653</v>
      </c>
      <c r="E23165" s="32">
        <v>35466</v>
      </c>
      <c r="F23165">
        <v>528</v>
      </c>
      <c r="G23165" s="32">
        <v>803</v>
      </c>
      <c r="H23165" s="32">
        <v>10</v>
      </c>
    </row>
    <row r="23166" spans="1:8" x14ac:dyDescent="0.55000000000000004">
      <c r="A23166" s="33">
        <v>44400</v>
      </c>
      <c r="B23166" s="1" t="s">
        <v>50</v>
      </c>
      <c r="C23166">
        <v>2633</v>
      </c>
      <c r="D23166">
        <v>61421</v>
      </c>
      <c r="E23166" s="32">
        <v>2584</v>
      </c>
      <c r="F23166">
        <v>24</v>
      </c>
      <c r="G23166" s="32">
        <v>57</v>
      </c>
      <c r="H23166" s="32">
        <v>0</v>
      </c>
    </row>
    <row r="23167" spans="1:8" x14ac:dyDescent="0.55000000000000004">
      <c r="A23167" s="33">
        <v>44400</v>
      </c>
      <c r="B23167" s="1" t="s">
        <v>51</v>
      </c>
      <c r="C23167">
        <v>3320</v>
      </c>
      <c r="D23167">
        <v>133082</v>
      </c>
      <c r="E23167" s="32">
        <v>3161</v>
      </c>
      <c r="F23167">
        <v>69</v>
      </c>
      <c r="G23167" s="32">
        <v>92</v>
      </c>
      <c r="H23167" s="32">
        <v>0</v>
      </c>
    </row>
    <row r="23168" spans="1:8" x14ac:dyDescent="0.55000000000000004">
      <c r="A23168" s="33">
        <v>44400</v>
      </c>
      <c r="B23168" s="1" t="s">
        <v>52</v>
      </c>
      <c r="C23168">
        <v>6549</v>
      </c>
      <c r="D23168">
        <v>83222</v>
      </c>
      <c r="E23168" s="32">
        <v>6380</v>
      </c>
      <c r="F23168">
        <v>121</v>
      </c>
      <c r="G23168" s="32">
        <v>48</v>
      </c>
      <c r="H23168" s="32">
        <v>0</v>
      </c>
    </row>
    <row r="23169" spans="1:8" x14ac:dyDescent="0.55000000000000004">
      <c r="A23169" s="33">
        <v>44400</v>
      </c>
      <c r="B23169" s="1" t="s">
        <v>53</v>
      </c>
      <c r="C23169">
        <v>3550</v>
      </c>
      <c r="D23169">
        <v>181182</v>
      </c>
      <c r="E23169" s="32">
        <v>3441</v>
      </c>
      <c r="F23169">
        <v>64</v>
      </c>
      <c r="G23169" s="32">
        <v>45</v>
      </c>
      <c r="H23169" s="32">
        <v>0</v>
      </c>
    </row>
    <row r="23170" spans="1:8" x14ac:dyDescent="0.55000000000000004">
      <c r="A23170" s="33">
        <v>44400</v>
      </c>
      <c r="B23170" s="1" t="s">
        <v>54</v>
      </c>
      <c r="C23170">
        <v>3139</v>
      </c>
      <c r="D23170">
        <v>45086</v>
      </c>
      <c r="E23170" s="32">
        <v>3073</v>
      </c>
      <c r="F23170">
        <v>27</v>
      </c>
      <c r="G23170" s="32">
        <v>32</v>
      </c>
      <c r="H23170" s="32">
        <v>0</v>
      </c>
    </row>
    <row r="23171" spans="1:8" x14ac:dyDescent="0.55000000000000004">
      <c r="A23171" s="33">
        <v>44400</v>
      </c>
      <c r="B23171" s="1" t="s">
        <v>55</v>
      </c>
      <c r="C23171">
        <v>3817</v>
      </c>
      <c r="D23171">
        <v>115829</v>
      </c>
      <c r="E23171" s="32">
        <v>3742</v>
      </c>
      <c r="F23171">
        <v>39</v>
      </c>
      <c r="G23171" s="32">
        <v>56</v>
      </c>
      <c r="H23171" s="32">
        <v>1</v>
      </c>
    </row>
    <row r="23172" spans="1:8" x14ac:dyDescent="0.55000000000000004">
      <c r="A23172" s="33">
        <v>44400</v>
      </c>
      <c r="B23172" s="1" t="s">
        <v>56</v>
      </c>
      <c r="C23172">
        <v>22423</v>
      </c>
      <c r="D23172">
        <v>272699</v>
      </c>
      <c r="E23172" s="32">
        <v>21188</v>
      </c>
      <c r="F23172">
        <v>224</v>
      </c>
      <c r="G23172" s="32">
        <v>997</v>
      </c>
      <c r="H23172" s="32">
        <v>41</v>
      </c>
    </row>
    <row r="23173" spans="1:8" x14ac:dyDescent="0.55000000000000004">
      <c r="A23173" s="33">
        <v>44401</v>
      </c>
      <c r="B23173" s="1" t="s">
        <v>7</v>
      </c>
      <c r="C23173">
        <v>43015</v>
      </c>
      <c r="D23173">
        <v>834853</v>
      </c>
      <c r="E23173" s="32">
        <v>40552</v>
      </c>
      <c r="F23173">
        <v>1422</v>
      </c>
      <c r="G23173" s="32">
        <v>1000</v>
      </c>
      <c r="H23173" s="32">
        <v>6</v>
      </c>
    </row>
    <row r="23174" spans="1:8" x14ac:dyDescent="0.55000000000000004">
      <c r="A23174" s="33">
        <v>44401</v>
      </c>
      <c r="B23174" s="1" t="s">
        <v>11</v>
      </c>
      <c r="C23174">
        <v>2608</v>
      </c>
      <c r="D23174">
        <v>54399</v>
      </c>
      <c r="E23174" s="32">
        <v>2521</v>
      </c>
      <c r="F23174">
        <v>31</v>
      </c>
      <c r="G23174" s="32">
        <v>56</v>
      </c>
      <c r="H23174" s="32">
        <v>0</v>
      </c>
    </row>
    <row r="23175" spans="1:8" x14ac:dyDescent="0.55000000000000004">
      <c r="A23175" s="33">
        <v>44401</v>
      </c>
      <c r="B23175" s="1" t="s">
        <v>12</v>
      </c>
      <c r="C23175">
        <v>1899</v>
      </c>
      <c r="D23175">
        <v>91968</v>
      </c>
      <c r="E23175" s="32">
        <v>1768</v>
      </c>
      <c r="F23175">
        <v>47</v>
      </c>
      <c r="G23175" s="32">
        <v>84</v>
      </c>
      <c r="H23175" s="32">
        <v>0</v>
      </c>
    </row>
    <row r="23176" spans="1:8" x14ac:dyDescent="0.55000000000000004">
      <c r="A23176" s="33">
        <v>44401</v>
      </c>
      <c r="B23176" s="1" t="s">
        <v>13</v>
      </c>
      <c r="C23176">
        <v>9651</v>
      </c>
      <c r="D23176">
        <v>168759</v>
      </c>
      <c r="E23176" s="32">
        <v>9305</v>
      </c>
      <c r="F23176">
        <v>91</v>
      </c>
      <c r="G23176" s="32">
        <v>252</v>
      </c>
      <c r="H23176" s="32">
        <v>2</v>
      </c>
    </row>
    <row r="23177" spans="1:8" x14ac:dyDescent="0.55000000000000004">
      <c r="A23177" s="33">
        <v>44401</v>
      </c>
      <c r="B23177" s="1" t="s">
        <v>14</v>
      </c>
      <c r="C23177">
        <v>990</v>
      </c>
      <c r="D23177">
        <v>16817</v>
      </c>
      <c r="E23177" s="32">
        <v>929</v>
      </c>
      <c r="F23177">
        <v>20</v>
      </c>
      <c r="G23177" s="32">
        <v>41</v>
      </c>
      <c r="H23177" s="32">
        <v>1</v>
      </c>
    </row>
    <row r="23178" spans="1:8" x14ac:dyDescent="0.55000000000000004">
      <c r="A23178" s="33">
        <v>44401</v>
      </c>
      <c r="B23178" s="1" t="s">
        <v>15</v>
      </c>
      <c r="C23178">
        <v>2092</v>
      </c>
      <c r="D23178">
        <v>69954</v>
      </c>
      <c r="E23178" s="32">
        <v>2019</v>
      </c>
      <c r="F23178">
        <v>47</v>
      </c>
      <c r="G23178" s="32">
        <v>26</v>
      </c>
      <c r="H23178" s="32">
        <v>0</v>
      </c>
    </row>
    <row r="23179" spans="1:8" x14ac:dyDescent="0.55000000000000004">
      <c r="A23179" s="33">
        <v>44401</v>
      </c>
      <c r="B23179" s="1" t="s">
        <v>16</v>
      </c>
      <c r="C23179">
        <v>5289</v>
      </c>
      <c r="D23179">
        <v>302093</v>
      </c>
      <c r="E23179" s="32">
        <v>4953</v>
      </c>
      <c r="F23179">
        <v>162</v>
      </c>
      <c r="G23179" s="32">
        <v>174</v>
      </c>
      <c r="H23179" s="32">
        <v>4</v>
      </c>
    </row>
    <row r="23180" spans="1:8" x14ac:dyDescent="0.55000000000000004">
      <c r="A23180" s="33">
        <v>44401</v>
      </c>
      <c r="B23180" s="1" t="s">
        <v>17</v>
      </c>
      <c r="C23180">
        <v>11462</v>
      </c>
      <c r="D23180">
        <v>34393</v>
      </c>
      <c r="E23180" s="32">
        <v>10814</v>
      </c>
      <c r="F23180">
        <v>166</v>
      </c>
      <c r="G23180" s="32">
        <v>482</v>
      </c>
      <c r="H23180" s="32">
        <v>4</v>
      </c>
    </row>
    <row r="23181" spans="1:8" x14ac:dyDescent="0.55000000000000004">
      <c r="A23181" s="33">
        <v>44401</v>
      </c>
      <c r="B23181" s="1" t="s">
        <v>18</v>
      </c>
      <c r="C23181">
        <v>7586</v>
      </c>
      <c r="D23181">
        <v>321278</v>
      </c>
      <c r="E23181" s="32">
        <v>7204</v>
      </c>
      <c r="F23181">
        <v>84</v>
      </c>
      <c r="G23181" s="32">
        <v>298</v>
      </c>
      <c r="H23181" s="32">
        <v>8</v>
      </c>
    </row>
    <row r="23182" spans="1:8" x14ac:dyDescent="0.55000000000000004">
      <c r="A23182" s="33">
        <v>44401</v>
      </c>
      <c r="B23182" s="1" t="s">
        <v>19</v>
      </c>
      <c r="C23182">
        <v>8200</v>
      </c>
      <c r="D23182">
        <v>207093</v>
      </c>
      <c r="E23182" s="32">
        <v>7967</v>
      </c>
      <c r="F23182">
        <v>155</v>
      </c>
      <c r="G23182" s="32">
        <v>145</v>
      </c>
      <c r="H23182" s="32">
        <v>1</v>
      </c>
    </row>
    <row r="23183" spans="1:8" x14ac:dyDescent="0.55000000000000004">
      <c r="A23183" s="33">
        <v>44401</v>
      </c>
      <c r="B23183" s="1" t="s">
        <v>20</v>
      </c>
      <c r="C23183">
        <v>51832</v>
      </c>
      <c r="D23183">
        <v>1048444</v>
      </c>
      <c r="E23183" s="32">
        <v>47191</v>
      </c>
      <c r="F23183">
        <v>846</v>
      </c>
      <c r="G23183" s="32">
        <v>3795</v>
      </c>
      <c r="H23183" s="32">
        <v>33</v>
      </c>
    </row>
    <row r="23184" spans="1:8" x14ac:dyDescent="0.55000000000000004">
      <c r="A23184" s="33">
        <v>44401</v>
      </c>
      <c r="B23184" s="1" t="s">
        <v>21</v>
      </c>
      <c r="C23184">
        <v>45287</v>
      </c>
      <c r="D23184">
        <v>752268</v>
      </c>
      <c r="E23184" s="32">
        <v>42044</v>
      </c>
      <c r="F23184">
        <v>728</v>
      </c>
      <c r="G23184" s="32">
        <v>2515</v>
      </c>
      <c r="H23184" s="32">
        <v>18</v>
      </c>
    </row>
    <row r="23185" spans="1:8" x14ac:dyDescent="0.55000000000000004">
      <c r="A23185" s="33">
        <v>44401</v>
      </c>
      <c r="B23185" s="1" t="s">
        <v>22</v>
      </c>
      <c r="C23185">
        <v>197528</v>
      </c>
      <c r="D23185">
        <v>2724519</v>
      </c>
      <c r="E23185" s="32">
        <v>183370</v>
      </c>
      <c r="F23185">
        <v>2277</v>
      </c>
      <c r="G23185" s="32">
        <v>11881</v>
      </c>
      <c r="H23185" s="32">
        <v>74</v>
      </c>
    </row>
    <row r="23186" spans="1:8" x14ac:dyDescent="0.55000000000000004">
      <c r="A23186" s="33">
        <v>44401</v>
      </c>
      <c r="B23186" s="1" t="s">
        <v>23</v>
      </c>
      <c r="C23186">
        <v>76308</v>
      </c>
      <c r="D23186">
        <v>1119795</v>
      </c>
      <c r="E23186" s="32">
        <v>71146</v>
      </c>
      <c r="F23186">
        <v>980</v>
      </c>
      <c r="G23186" s="32">
        <v>4182</v>
      </c>
      <c r="H23186" s="32">
        <v>49</v>
      </c>
    </row>
    <row r="23187" spans="1:8" x14ac:dyDescent="0.55000000000000004">
      <c r="A23187" s="33">
        <v>44401</v>
      </c>
      <c r="B23187" s="1" t="s">
        <v>24</v>
      </c>
      <c r="C23187">
        <v>3724</v>
      </c>
      <c r="D23187">
        <v>187556</v>
      </c>
      <c r="E23187" s="32">
        <v>3446</v>
      </c>
      <c r="F23187">
        <v>54</v>
      </c>
      <c r="G23187" s="32">
        <v>224</v>
      </c>
      <c r="H23187" s="32">
        <v>1</v>
      </c>
    </row>
    <row r="23188" spans="1:8" x14ac:dyDescent="0.55000000000000004">
      <c r="A23188" s="33">
        <v>44401</v>
      </c>
      <c r="B23188" s="1" t="s">
        <v>25</v>
      </c>
      <c r="C23188">
        <v>2141</v>
      </c>
      <c r="D23188">
        <v>78919</v>
      </c>
      <c r="E23188" s="32">
        <v>2025</v>
      </c>
      <c r="F23188">
        <v>38</v>
      </c>
      <c r="G23188" s="32">
        <v>78</v>
      </c>
      <c r="H23188" s="32">
        <v>2</v>
      </c>
    </row>
    <row r="23189" spans="1:8" x14ac:dyDescent="0.55000000000000004">
      <c r="A23189" s="33">
        <v>44401</v>
      </c>
      <c r="B23189" s="1" t="s">
        <v>26</v>
      </c>
      <c r="C23189">
        <v>4470</v>
      </c>
      <c r="D23189">
        <v>132568</v>
      </c>
      <c r="E23189" s="32">
        <v>3982</v>
      </c>
      <c r="F23189">
        <v>116</v>
      </c>
      <c r="G23189" s="32">
        <v>363</v>
      </c>
      <c r="H23189" s="32">
        <v>1</v>
      </c>
    </row>
    <row r="23190" spans="1:8" x14ac:dyDescent="0.55000000000000004">
      <c r="A23190" s="33">
        <v>44401</v>
      </c>
      <c r="B23190" s="1" t="s">
        <v>27</v>
      </c>
      <c r="C23190">
        <v>1445</v>
      </c>
      <c r="D23190">
        <v>75827</v>
      </c>
      <c r="E23190" s="32">
        <v>1365</v>
      </c>
      <c r="F23190">
        <v>36</v>
      </c>
      <c r="G23190" s="32">
        <v>44</v>
      </c>
      <c r="H23190" s="32">
        <v>0</v>
      </c>
    </row>
    <row r="23191" spans="1:8" x14ac:dyDescent="0.55000000000000004">
      <c r="A23191" s="33">
        <v>44401</v>
      </c>
      <c r="B23191" s="1" t="s">
        <v>28</v>
      </c>
      <c r="C23191">
        <v>2218</v>
      </c>
      <c r="D23191">
        <v>65656</v>
      </c>
      <c r="E23191" s="32">
        <v>2150</v>
      </c>
      <c r="F23191">
        <v>21</v>
      </c>
      <c r="G23191" s="32">
        <v>47</v>
      </c>
      <c r="H23191" s="32">
        <v>0</v>
      </c>
    </row>
    <row r="23192" spans="1:8" x14ac:dyDescent="0.55000000000000004">
      <c r="A23192" s="33">
        <v>44401</v>
      </c>
      <c r="B23192" s="1" t="s">
        <v>29</v>
      </c>
      <c r="C23192">
        <v>5127</v>
      </c>
      <c r="D23192">
        <v>219477</v>
      </c>
      <c r="E23192" s="32">
        <v>5055</v>
      </c>
      <c r="F23192">
        <v>94</v>
      </c>
      <c r="G23192" s="32">
        <v>54</v>
      </c>
      <c r="H23192" s="32">
        <v>0</v>
      </c>
    </row>
    <row r="23193" spans="1:8" x14ac:dyDescent="0.55000000000000004">
      <c r="A23193" s="33">
        <v>44401</v>
      </c>
      <c r="B23193" s="1" t="s">
        <v>30</v>
      </c>
      <c r="C23193">
        <v>9634</v>
      </c>
      <c r="D23193">
        <v>287919</v>
      </c>
      <c r="E23193" s="32">
        <v>9337</v>
      </c>
      <c r="F23193">
        <v>188</v>
      </c>
      <c r="G23193" s="32">
        <v>109</v>
      </c>
      <c r="H23193" s="32">
        <v>2</v>
      </c>
    </row>
    <row r="23194" spans="1:8" x14ac:dyDescent="0.55000000000000004">
      <c r="A23194" s="33">
        <v>44401</v>
      </c>
      <c r="B23194" s="1" t="s">
        <v>31</v>
      </c>
      <c r="C23194">
        <v>10137</v>
      </c>
      <c r="D23194">
        <v>437255</v>
      </c>
      <c r="E23194" s="32">
        <v>9519</v>
      </c>
      <c r="F23194">
        <v>154</v>
      </c>
      <c r="G23194" s="32">
        <v>464</v>
      </c>
      <c r="H23194" s="32">
        <v>2</v>
      </c>
    </row>
    <row r="23195" spans="1:8" x14ac:dyDescent="0.55000000000000004">
      <c r="A23195" s="33">
        <v>44401</v>
      </c>
      <c r="B23195" s="1" t="s">
        <v>32</v>
      </c>
      <c r="C23195">
        <v>52561</v>
      </c>
      <c r="D23195">
        <v>891300</v>
      </c>
      <c r="E23195" s="32">
        <v>50661</v>
      </c>
      <c r="F23195">
        <v>1002</v>
      </c>
      <c r="G23195" s="32">
        <v>898</v>
      </c>
      <c r="H23195" s="32">
        <v>10</v>
      </c>
    </row>
    <row r="23196" spans="1:8" x14ac:dyDescent="0.55000000000000004">
      <c r="A23196" s="33">
        <v>44401</v>
      </c>
      <c r="B23196" s="1" t="s">
        <v>33</v>
      </c>
      <c r="C23196">
        <v>5562</v>
      </c>
      <c r="D23196">
        <v>156553</v>
      </c>
      <c r="E23196" s="32">
        <v>5392</v>
      </c>
      <c r="F23196">
        <v>113</v>
      </c>
      <c r="G23196" s="32">
        <v>196</v>
      </c>
      <c r="H23196" s="32">
        <v>3</v>
      </c>
    </row>
    <row r="23197" spans="1:8" x14ac:dyDescent="0.55000000000000004">
      <c r="A23197" s="33">
        <v>44401</v>
      </c>
      <c r="B23197" s="1" t="s">
        <v>34</v>
      </c>
      <c r="C23197">
        <v>5768</v>
      </c>
      <c r="D23197">
        <v>165430</v>
      </c>
      <c r="E23197" s="32">
        <v>5550</v>
      </c>
      <c r="F23197">
        <v>92</v>
      </c>
      <c r="G23197" s="32">
        <v>126</v>
      </c>
      <c r="H23197" s="32">
        <v>1</v>
      </c>
    </row>
    <row r="23198" spans="1:8" x14ac:dyDescent="0.55000000000000004">
      <c r="A23198" s="33">
        <v>44401</v>
      </c>
      <c r="B23198" s="1" t="s">
        <v>35</v>
      </c>
      <c r="C23198">
        <v>17375</v>
      </c>
      <c r="D23198">
        <v>302828</v>
      </c>
      <c r="E23198" s="32">
        <v>16676</v>
      </c>
      <c r="F23198">
        <v>249</v>
      </c>
      <c r="G23198" s="32">
        <v>416</v>
      </c>
      <c r="H23198" s="32">
        <v>6</v>
      </c>
    </row>
    <row r="23199" spans="1:8" x14ac:dyDescent="0.55000000000000004">
      <c r="A23199" s="33">
        <v>44401</v>
      </c>
      <c r="B23199" s="1" t="s">
        <v>36</v>
      </c>
      <c r="C23199">
        <v>108897</v>
      </c>
      <c r="D23199">
        <v>2387175</v>
      </c>
      <c r="E23199" s="32">
        <v>102019</v>
      </c>
      <c r="F23199">
        <v>2717</v>
      </c>
      <c r="G23199" s="32">
        <v>3292</v>
      </c>
      <c r="H23199" s="32">
        <v>147</v>
      </c>
    </row>
    <row r="23200" spans="1:8" x14ac:dyDescent="0.55000000000000004">
      <c r="A23200" s="33">
        <v>44401</v>
      </c>
      <c r="B23200" s="1" t="s">
        <v>37</v>
      </c>
      <c r="C23200">
        <v>42316</v>
      </c>
      <c r="D23200">
        <v>543044</v>
      </c>
      <c r="E23200" s="32">
        <v>40155</v>
      </c>
      <c r="F23200">
        <v>1315</v>
      </c>
      <c r="G23200" s="32">
        <v>846</v>
      </c>
      <c r="H23200" s="32">
        <v>13</v>
      </c>
    </row>
    <row r="23201" spans="1:8" x14ac:dyDescent="0.55000000000000004">
      <c r="A23201" s="33">
        <v>44401</v>
      </c>
      <c r="B23201" s="1" t="s">
        <v>38</v>
      </c>
      <c r="C23201">
        <v>8737</v>
      </c>
      <c r="D23201">
        <v>181075</v>
      </c>
      <c r="E23201" s="32">
        <v>8377</v>
      </c>
      <c r="F23201">
        <v>133</v>
      </c>
      <c r="G23201" s="32">
        <v>227</v>
      </c>
      <c r="H23201" s="32">
        <v>5</v>
      </c>
    </row>
    <row r="23202" spans="1:8" x14ac:dyDescent="0.55000000000000004">
      <c r="A23202" s="33">
        <v>44401</v>
      </c>
      <c r="B23202" s="1" t="s">
        <v>39</v>
      </c>
      <c r="C23202">
        <v>2795</v>
      </c>
      <c r="D23202">
        <v>43500</v>
      </c>
      <c r="E23202" s="32">
        <v>2620</v>
      </c>
      <c r="F23202">
        <v>49</v>
      </c>
      <c r="G23202" s="32">
        <v>65</v>
      </c>
      <c r="H23202" s="32">
        <v>0</v>
      </c>
    </row>
    <row r="23203" spans="1:8" x14ac:dyDescent="0.55000000000000004">
      <c r="A23203" s="33">
        <v>44401</v>
      </c>
      <c r="B23203" s="1" t="s">
        <v>40</v>
      </c>
      <c r="C23203">
        <v>640</v>
      </c>
      <c r="D23203">
        <v>93682</v>
      </c>
      <c r="E23203" s="32">
        <v>484</v>
      </c>
      <c r="F23203">
        <v>2</v>
      </c>
      <c r="G23203" s="32">
        <v>123</v>
      </c>
      <c r="H23203" s="32">
        <v>1</v>
      </c>
    </row>
    <row r="23204" spans="1:8" x14ac:dyDescent="0.55000000000000004">
      <c r="A23204" s="33">
        <v>44401</v>
      </c>
      <c r="B23204" s="1" t="s">
        <v>41</v>
      </c>
      <c r="C23204">
        <v>662</v>
      </c>
      <c r="D23204">
        <v>32936</v>
      </c>
      <c r="E23204" s="32">
        <v>562</v>
      </c>
      <c r="F23204">
        <v>2</v>
      </c>
      <c r="G23204" s="32">
        <v>98</v>
      </c>
      <c r="H23204" s="32">
        <v>0</v>
      </c>
    </row>
    <row r="23205" spans="1:8" x14ac:dyDescent="0.55000000000000004">
      <c r="A23205" s="33">
        <v>44401</v>
      </c>
      <c r="B23205" s="1" t="s">
        <v>42</v>
      </c>
      <c r="C23205">
        <v>7841</v>
      </c>
      <c r="D23205">
        <v>178588</v>
      </c>
      <c r="E23205" s="32">
        <v>7518</v>
      </c>
      <c r="F23205">
        <v>127</v>
      </c>
      <c r="G23205" s="32">
        <v>104</v>
      </c>
      <c r="H23205" s="32">
        <v>1</v>
      </c>
    </row>
    <row r="23206" spans="1:8" x14ac:dyDescent="0.55000000000000004">
      <c r="A23206" s="33">
        <v>44401</v>
      </c>
      <c r="B23206" s="1" t="s">
        <v>43</v>
      </c>
      <c r="C23206">
        <v>11801</v>
      </c>
      <c r="D23206">
        <v>577995</v>
      </c>
      <c r="E23206" s="32">
        <v>11443</v>
      </c>
      <c r="F23206">
        <v>179</v>
      </c>
      <c r="G23206" s="32">
        <v>142</v>
      </c>
      <c r="H23206" s="32">
        <v>4</v>
      </c>
    </row>
    <row r="23207" spans="1:8" x14ac:dyDescent="0.55000000000000004">
      <c r="A23207" s="33">
        <v>44401</v>
      </c>
      <c r="B23207" s="1" t="s">
        <v>44</v>
      </c>
      <c r="C23207">
        <v>3206</v>
      </c>
      <c r="D23207">
        <v>128696</v>
      </c>
      <c r="E23207" s="32">
        <v>3090</v>
      </c>
      <c r="F23207">
        <v>80</v>
      </c>
      <c r="G23207" s="32">
        <v>36</v>
      </c>
      <c r="H23207" s="32">
        <v>0</v>
      </c>
    </row>
    <row r="23208" spans="1:8" x14ac:dyDescent="0.55000000000000004">
      <c r="A23208" s="33">
        <v>44401</v>
      </c>
      <c r="B23208" s="1" t="s">
        <v>45</v>
      </c>
      <c r="C23208">
        <v>1734</v>
      </c>
      <c r="D23208">
        <v>69792</v>
      </c>
      <c r="E23208" s="32">
        <v>1610</v>
      </c>
      <c r="F23208">
        <v>63</v>
      </c>
      <c r="G23208" s="32">
        <v>62</v>
      </c>
      <c r="H23208" s="32">
        <v>0</v>
      </c>
    </row>
    <row r="23209" spans="1:8" x14ac:dyDescent="0.55000000000000004">
      <c r="A23209" s="33">
        <v>44401</v>
      </c>
      <c r="B23209" s="1" t="s">
        <v>46</v>
      </c>
      <c r="C23209">
        <v>2156</v>
      </c>
      <c r="D23209">
        <v>91943</v>
      </c>
      <c r="E23209" s="32">
        <v>2095</v>
      </c>
      <c r="F23209">
        <v>32</v>
      </c>
      <c r="G23209" s="32">
        <v>33</v>
      </c>
      <c r="H23209" s="32">
        <v>0</v>
      </c>
    </row>
    <row r="23210" spans="1:8" x14ac:dyDescent="0.55000000000000004">
      <c r="A23210" s="33">
        <v>44401</v>
      </c>
      <c r="B23210" s="1" t="s">
        <v>47</v>
      </c>
      <c r="C23210">
        <v>2823</v>
      </c>
      <c r="D23210">
        <v>102729</v>
      </c>
      <c r="E23210" s="32">
        <v>2695</v>
      </c>
      <c r="F23210">
        <v>77</v>
      </c>
      <c r="G23210" s="32">
        <v>51</v>
      </c>
      <c r="H23210" s="32">
        <v>2</v>
      </c>
    </row>
    <row r="23211" spans="1:8" x14ac:dyDescent="0.55000000000000004">
      <c r="A23211" s="33">
        <v>44401</v>
      </c>
      <c r="B23211" s="1" t="s">
        <v>48</v>
      </c>
      <c r="C23211">
        <v>1989</v>
      </c>
      <c r="D23211">
        <v>60661</v>
      </c>
      <c r="E23211" s="32">
        <v>1897</v>
      </c>
      <c r="F23211">
        <v>29</v>
      </c>
      <c r="G23211" s="32">
        <v>63</v>
      </c>
      <c r="H23211" s="32">
        <v>3</v>
      </c>
    </row>
    <row r="23212" spans="1:8" x14ac:dyDescent="0.55000000000000004">
      <c r="A23212" s="33">
        <v>44401</v>
      </c>
      <c r="B23212" s="1" t="s">
        <v>49</v>
      </c>
      <c r="C23212">
        <v>37047</v>
      </c>
      <c r="D23212">
        <v>891518</v>
      </c>
      <c r="E23212" s="32">
        <v>35480</v>
      </c>
      <c r="F23212">
        <v>528</v>
      </c>
      <c r="G23212" s="32">
        <v>940</v>
      </c>
      <c r="H23212" s="32">
        <v>10</v>
      </c>
    </row>
    <row r="23213" spans="1:8" x14ac:dyDescent="0.55000000000000004">
      <c r="A23213" s="33">
        <v>44401</v>
      </c>
      <c r="B23213" s="1" t="s">
        <v>50</v>
      </c>
      <c r="C23213">
        <v>2636</v>
      </c>
      <c r="D23213">
        <v>61579</v>
      </c>
      <c r="E23213" s="32">
        <v>2586</v>
      </c>
      <c r="F23213">
        <v>24</v>
      </c>
      <c r="G23213" s="32">
        <v>59</v>
      </c>
      <c r="H23213" s="32">
        <v>0</v>
      </c>
    </row>
    <row r="23214" spans="1:8" x14ac:dyDescent="0.55000000000000004">
      <c r="A23214" s="33">
        <v>44401</v>
      </c>
      <c r="B23214" s="1" t="s">
        <v>51</v>
      </c>
      <c r="C23214">
        <v>3321</v>
      </c>
      <c r="D23214">
        <v>133273</v>
      </c>
      <c r="E23214" s="32">
        <v>3165</v>
      </c>
      <c r="F23214">
        <v>69</v>
      </c>
      <c r="G23214" s="32">
        <v>88</v>
      </c>
      <c r="H23214" s="32">
        <v>0</v>
      </c>
    </row>
    <row r="23215" spans="1:8" x14ac:dyDescent="0.55000000000000004">
      <c r="A23215" s="33">
        <v>44401</v>
      </c>
      <c r="B23215" s="1" t="s">
        <v>52</v>
      </c>
      <c r="C23215">
        <v>6549</v>
      </c>
      <c r="D23215">
        <v>83473</v>
      </c>
      <c r="E23215" s="32">
        <v>6380</v>
      </c>
      <c r="F23215">
        <v>121</v>
      </c>
      <c r="G23215" s="32">
        <v>48</v>
      </c>
      <c r="H23215" s="32">
        <v>0</v>
      </c>
    </row>
    <row r="23216" spans="1:8" x14ac:dyDescent="0.55000000000000004">
      <c r="A23216" s="33">
        <v>44401</v>
      </c>
      <c r="B23216" s="1" t="s">
        <v>53</v>
      </c>
      <c r="C23216">
        <v>3561</v>
      </c>
      <c r="D23216">
        <v>181233</v>
      </c>
      <c r="E23216" s="32">
        <v>3444</v>
      </c>
      <c r="F23216">
        <v>64</v>
      </c>
      <c r="G23216" s="32">
        <v>53</v>
      </c>
      <c r="H23216" s="32">
        <v>0</v>
      </c>
    </row>
    <row r="23217" spans="1:8" x14ac:dyDescent="0.55000000000000004">
      <c r="A23217" s="33">
        <v>44401</v>
      </c>
      <c r="B23217" s="1" t="s">
        <v>54</v>
      </c>
      <c r="C23217">
        <v>3139</v>
      </c>
      <c r="D23217">
        <v>45086</v>
      </c>
      <c r="E23217" s="32">
        <v>3073</v>
      </c>
      <c r="F23217">
        <v>27</v>
      </c>
      <c r="G23217" s="32">
        <v>38</v>
      </c>
      <c r="H23217" s="32">
        <v>0</v>
      </c>
    </row>
    <row r="23218" spans="1:8" x14ac:dyDescent="0.55000000000000004">
      <c r="A23218" s="33">
        <v>44401</v>
      </c>
      <c r="B23218" s="1" t="s">
        <v>55</v>
      </c>
      <c r="C23218">
        <v>3825</v>
      </c>
      <c r="D23218">
        <v>115968</v>
      </c>
      <c r="E23218" s="32">
        <v>3744</v>
      </c>
      <c r="F23218">
        <v>39</v>
      </c>
      <c r="G23218" s="32">
        <v>73</v>
      </c>
      <c r="H23218" s="32">
        <v>1</v>
      </c>
    </row>
    <row r="23219" spans="1:8" x14ac:dyDescent="0.55000000000000004">
      <c r="A23219" s="33">
        <v>44401</v>
      </c>
      <c r="B23219" s="1" t="s">
        <v>56</v>
      </c>
      <c r="C23219">
        <v>22522</v>
      </c>
      <c r="D23219">
        <v>274041</v>
      </c>
      <c r="E23219" s="32">
        <v>21238</v>
      </c>
      <c r="F23219">
        <v>228</v>
      </c>
      <c r="G23219" s="32">
        <v>1045</v>
      </c>
      <c r="H23219" s="32">
        <v>33</v>
      </c>
    </row>
    <row r="23220" spans="1:8" x14ac:dyDescent="0.55000000000000004">
      <c r="A23220" s="33">
        <v>44402</v>
      </c>
      <c r="B23220" s="1" t="s">
        <v>7</v>
      </c>
      <c r="C23220">
        <v>43128</v>
      </c>
      <c r="D23220">
        <v>836230</v>
      </c>
      <c r="E23220" s="32">
        <v>40633</v>
      </c>
      <c r="F23220">
        <v>1422</v>
      </c>
      <c r="G23220" s="32">
        <v>1041</v>
      </c>
      <c r="H23220" s="32">
        <v>6</v>
      </c>
    </row>
    <row r="23221" spans="1:8" x14ac:dyDescent="0.55000000000000004">
      <c r="A23221" s="33">
        <v>44402</v>
      </c>
      <c r="B23221" s="1" t="s">
        <v>11</v>
      </c>
      <c r="C23221">
        <v>2616</v>
      </c>
      <c r="D23221">
        <v>54407</v>
      </c>
      <c r="E23221" s="32">
        <v>2526</v>
      </c>
      <c r="F23221">
        <v>31</v>
      </c>
      <c r="G23221" s="32">
        <v>59</v>
      </c>
      <c r="H23221" s="32">
        <v>0</v>
      </c>
    </row>
    <row r="23222" spans="1:8" x14ac:dyDescent="0.55000000000000004">
      <c r="A23222" s="33">
        <v>44402</v>
      </c>
      <c r="B23222" s="1" t="s">
        <v>12</v>
      </c>
      <c r="C23222">
        <v>1912</v>
      </c>
      <c r="D23222">
        <v>92045</v>
      </c>
      <c r="E23222" s="32">
        <v>1773</v>
      </c>
      <c r="F23222">
        <v>47</v>
      </c>
      <c r="G23222" s="32">
        <v>92</v>
      </c>
      <c r="H23222" s="32">
        <v>0</v>
      </c>
    </row>
    <row r="23223" spans="1:8" x14ac:dyDescent="0.55000000000000004">
      <c r="A23223" s="33">
        <v>44402</v>
      </c>
      <c r="B23223" s="1" t="s">
        <v>13</v>
      </c>
      <c r="C23223">
        <v>9675</v>
      </c>
      <c r="D23223">
        <v>168950</v>
      </c>
      <c r="E23223" s="32">
        <v>9334</v>
      </c>
      <c r="F23223">
        <v>91</v>
      </c>
      <c r="G23223" s="32">
        <v>239</v>
      </c>
      <c r="H23223" s="32">
        <v>2</v>
      </c>
    </row>
    <row r="23224" spans="1:8" x14ac:dyDescent="0.55000000000000004">
      <c r="A23224" s="33">
        <v>44402</v>
      </c>
      <c r="B23224" s="1" t="s">
        <v>14</v>
      </c>
      <c r="C23224">
        <v>994</v>
      </c>
      <c r="D23224">
        <v>16817</v>
      </c>
      <c r="E23224" s="32">
        <v>933</v>
      </c>
      <c r="F23224">
        <v>20</v>
      </c>
      <c r="G23224" s="32">
        <v>41</v>
      </c>
      <c r="H23224" s="32">
        <v>1</v>
      </c>
    </row>
    <row r="23225" spans="1:8" x14ac:dyDescent="0.55000000000000004">
      <c r="A23225" s="33">
        <v>44402</v>
      </c>
      <c r="B23225" s="1" t="s">
        <v>15</v>
      </c>
      <c r="C23225">
        <v>2092</v>
      </c>
      <c r="D23225">
        <v>69954</v>
      </c>
      <c r="E23225" s="32">
        <v>2023</v>
      </c>
      <c r="F23225">
        <v>47</v>
      </c>
      <c r="G23225" s="32">
        <v>22</v>
      </c>
      <c r="H23225" s="32">
        <v>0</v>
      </c>
    </row>
    <row r="23226" spans="1:8" x14ac:dyDescent="0.55000000000000004">
      <c r="A23226" s="33">
        <v>44402</v>
      </c>
      <c r="B23226" s="1" t="s">
        <v>16</v>
      </c>
      <c r="C23226">
        <v>5289</v>
      </c>
      <c r="D23226">
        <v>302093</v>
      </c>
      <c r="E23226" s="32">
        <v>4953</v>
      </c>
      <c r="F23226">
        <v>162</v>
      </c>
      <c r="G23226" s="32">
        <v>174</v>
      </c>
      <c r="H23226" s="32">
        <v>4</v>
      </c>
    </row>
    <row r="23227" spans="1:8" x14ac:dyDescent="0.55000000000000004">
      <c r="A23227" s="33">
        <v>44402</v>
      </c>
      <c r="B23227" s="1" t="s">
        <v>17</v>
      </c>
      <c r="C23227">
        <v>11525</v>
      </c>
      <c r="D23227">
        <v>34393</v>
      </c>
      <c r="E23227" s="32">
        <v>10869</v>
      </c>
      <c r="F23227">
        <v>166</v>
      </c>
      <c r="G23227" s="32">
        <v>490</v>
      </c>
      <c r="H23227" s="32">
        <v>4</v>
      </c>
    </row>
    <row r="23228" spans="1:8" x14ac:dyDescent="0.55000000000000004">
      <c r="A23228" s="33">
        <v>44402</v>
      </c>
      <c r="B23228" s="1" t="s">
        <v>18</v>
      </c>
      <c r="C23228">
        <v>7629</v>
      </c>
      <c r="D23228">
        <v>321532</v>
      </c>
      <c r="E23228" s="32">
        <v>7223</v>
      </c>
      <c r="F23228">
        <v>84</v>
      </c>
      <c r="G23228" s="32">
        <v>322</v>
      </c>
      <c r="H23228" s="32">
        <v>8</v>
      </c>
    </row>
    <row r="23229" spans="1:8" x14ac:dyDescent="0.55000000000000004">
      <c r="A23229" s="33">
        <v>44402</v>
      </c>
      <c r="B23229" s="1" t="s">
        <v>19</v>
      </c>
      <c r="C23229">
        <v>8200</v>
      </c>
      <c r="D23229">
        <v>207093</v>
      </c>
      <c r="E23229" s="32">
        <v>7970</v>
      </c>
      <c r="F23229">
        <v>155</v>
      </c>
      <c r="G23229" s="32">
        <v>174</v>
      </c>
      <c r="H23229" s="32">
        <v>1</v>
      </c>
    </row>
    <row r="23230" spans="1:8" x14ac:dyDescent="0.55000000000000004">
      <c r="A23230" s="33">
        <v>44402</v>
      </c>
      <c r="B23230" s="1" t="s">
        <v>20</v>
      </c>
      <c r="C23230">
        <v>52281</v>
      </c>
      <c r="D23230">
        <v>1050790</v>
      </c>
      <c r="E23230" s="32">
        <v>47466</v>
      </c>
      <c r="F23230">
        <v>846</v>
      </c>
      <c r="G23230" s="32">
        <v>3969</v>
      </c>
      <c r="H23230" s="32">
        <v>36</v>
      </c>
    </row>
    <row r="23231" spans="1:8" x14ac:dyDescent="0.55000000000000004">
      <c r="A23231" s="33">
        <v>44402</v>
      </c>
      <c r="B23231" s="1" t="s">
        <v>21</v>
      </c>
      <c r="C23231">
        <v>45566</v>
      </c>
      <c r="D23231">
        <v>753003</v>
      </c>
      <c r="E23231" s="32">
        <v>42293</v>
      </c>
      <c r="F23231">
        <v>728</v>
      </c>
      <c r="G23231" s="32">
        <v>2545</v>
      </c>
      <c r="H23231" s="32">
        <v>21</v>
      </c>
    </row>
    <row r="23232" spans="1:8" x14ac:dyDescent="0.55000000000000004">
      <c r="A23232" s="33">
        <v>44402</v>
      </c>
      <c r="B23232" s="1" t="s">
        <v>22</v>
      </c>
      <c r="C23232">
        <v>199291</v>
      </c>
      <c r="D23232">
        <v>2724519</v>
      </c>
      <c r="E23232" s="32">
        <v>184379</v>
      </c>
      <c r="F23232">
        <v>2277</v>
      </c>
      <c r="G23232" s="32">
        <v>12635</v>
      </c>
      <c r="H23232" s="32">
        <v>72</v>
      </c>
    </row>
    <row r="23233" spans="1:8" x14ac:dyDescent="0.55000000000000004">
      <c r="A23233" s="33">
        <v>44402</v>
      </c>
      <c r="B23233" s="1" t="s">
        <v>23</v>
      </c>
      <c r="C23233">
        <v>76839</v>
      </c>
      <c r="D23233">
        <v>1119795</v>
      </c>
      <c r="E23233" s="32">
        <v>71524</v>
      </c>
      <c r="F23233">
        <v>980</v>
      </c>
      <c r="G23233" s="32">
        <v>4335</v>
      </c>
      <c r="H23233" s="32">
        <v>52</v>
      </c>
    </row>
    <row r="23234" spans="1:8" x14ac:dyDescent="0.55000000000000004">
      <c r="A23234" s="33">
        <v>44402</v>
      </c>
      <c r="B23234" s="1" t="s">
        <v>24</v>
      </c>
      <c r="C23234">
        <v>3748</v>
      </c>
      <c r="D23234">
        <v>187651</v>
      </c>
      <c r="E23234" s="32">
        <v>3446</v>
      </c>
      <c r="F23234">
        <v>54</v>
      </c>
      <c r="G23234" s="32">
        <v>248</v>
      </c>
      <c r="H23234" s="32">
        <v>1</v>
      </c>
    </row>
    <row r="23235" spans="1:8" x14ac:dyDescent="0.55000000000000004">
      <c r="A23235" s="33">
        <v>44402</v>
      </c>
      <c r="B23235" s="1" t="s">
        <v>25</v>
      </c>
      <c r="C23235">
        <v>2156</v>
      </c>
      <c r="D23235">
        <v>78919</v>
      </c>
      <c r="E23235" s="32">
        <v>2028</v>
      </c>
      <c r="F23235">
        <v>38</v>
      </c>
      <c r="G23235" s="32">
        <v>90</v>
      </c>
      <c r="H23235" s="32">
        <v>3</v>
      </c>
    </row>
    <row r="23236" spans="1:8" x14ac:dyDescent="0.55000000000000004">
      <c r="A23236" s="33">
        <v>44402</v>
      </c>
      <c r="B23236" s="1" t="s">
        <v>26</v>
      </c>
      <c r="C23236">
        <v>4542</v>
      </c>
      <c r="D23236">
        <v>132879</v>
      </c>
      <c r="E23236" s="32">
        <v>4004</v>
      </c>
      <c r="F23236">
        <v>116</v>
      </c>
      <c r="G23236" s="32">
        <v>413</v>
      </c>
      <c r="H23236" s="32">
        <v>1</v>
      </c>
    </row>
    <row r="23237" spans="1:8" x14ac:dyDescent="0.55000000000000004">
      <c r="A23237" s="33">
        <v>44402</v>
      </c>
      <c r="B23237" s="1" t="s">
        <v>27</v>
      </c>
      <c r="C23237">
        <v>1472</v>
      </c>
      <c r="D23237">
        <v>76208</v>
      </c>
      <c r="E23237" s="32">
        <v>1368</v>
      </c>
      <c r="F23237">
        <v>36</v>
      </c>
      <c r="G23237" s="32">
        <v>68</v>
      </c>
      <c r="H23237" s="32">
        <v>0</v>
      </c>
    </row>
    <row r="23238" spans="1:8" x14ac:dyDescent="0.55000000000000004">
      <c r="A23238" s="33">
        <v>44402</v>
      </c>
      <c r="B23238" s="1" t="s">
        <v>28</v>
      </c>
      <c r="C23238">
        <v>2218</v>
      </c>
      <c r="D23238">
        <v>65656</v>
      </c>
      <c r="E23238" s="32">
        <v>2150</v>
      </c>
      <c r="F23238">
        <v>21</v>
      </c>
      <c r="G23238" s="32">
        <v>47</v>
      </c>
      <c r="H23238" s="32">
        <v>0</v>
      </c>
    </row>
    <row r="23239" spans="1:8" x14ac:dyDescent="0.55000000000000004">
      <c r="A23239" s="33">
        <v>44402</v>
      </c>
      <c r="B23239" s="1" t="s">
        <v>29</v>
      </c>
      <c r="C23239">
        <v>5137</v>
      </c>
      <c r="D23239">
        <v>219477</v>
      </c>
      <c r="E23239" s="32">
        <v>5059</v>
      </c>
      <c r="F23239">
        <v>94</v>
      </c>
      <c r="G23239" s="32">
        <v>60</v>
      </c>
      <c r="H23239" s="32">
        <v>0</v>
      </c>
    </row>
    <row r="23240" spans="1:8" x14ac:dyDescent="0.55000000000000004">
      <c r="A23240" s="33">
        <v>44402</v>
      </c>
      <c r="B23240" s="1" t="s">
        <v>30</v>
      </c>
      <c r="C23240">
        <v>9641</v>
      </c>
      <c r="D23240">
        <v>287989</v>
      </c>
      <c r="E23240" s="32">
        <v>9347</v>
      </c>
      <c r="F23240">
        <v>188</v>
      </c>
      <c r="G23240" s="32">
        <v>106</v>
      </c>
      <c r="H23240" s="32">
        <v>2</v>
      </c>
    </row>
    <row r="23241" spans="1:8" x14ac:dyDescent="0.55000000000000004">
      <c r="A23241" s="33">
        <v>44402</v>
      </c>
      <c r="B23241" s="1" t="s">
        <v>31</v>
      </c>
      <c r="C23241">
        <v>10205</v>
      </c>
      <c r="D23241">
        <v>437255</v>
      </c>
      <c r="E23241" s="32">
        <v>9570</v>
      </c>
      <c r="F23241">
        <v>154</v>
      </c>
      <c r="G23241" s="32">
        <v>481</v>
      </c>
      <c r="H23241" s="32">
        <v>2</v>
      </c>
    </row>
    <row r="23242" spans="1:8" x14ac:dyDescent="0.55000000000000004">
      <c r="A23242" s="33">
        <v>44402</v>
      </c>
      <c r="B23242" s="1" t="s">
        <v>32</v>
      </c>
      <c r="C23242">
        <v>52630</v>
      </c>
      <c r="D23242">
        <v>891300</v>
      </c>
      <c r="E23242" s="32">
        <v>50703</v>
      </c>
      <c r="F23242">
        <v>1003</v>
      </c>
      <c r="G23242" s="32">
        <v>924</v>
      </c>
      <c r="H23242" s="32">
        <v>10</v>
      </c>
    </row>
    <row r="23243" spans="1:8" x14ac:dyDescent="0.55000000000000004">
      <c r="A23243" s="33">
        <v>44402</v>
      </c>
      <c r="B23243" s="1" t="s">
        <v>33</v>
      </c>
      <c r="C23243">
        <v>5578</v>
      </c>
      <c r="D23243">
        <v>156553</v>
      </c>
      <c r="E23243" s="32">
        <v>5403</v>
      </c>
      <c r="F23243">
        <v>113</v>
      </c>
      <c r="G23243" s="32">
        <v>202</v>
      </c>
      <c r="H23243" s="32">
        <v>2</v>
      </c>
    </row>
    <row r="23244" spans="1:8" x14ac:dyDescent="0.55000000000000004">
      <c r="A23244" s="33">
        <v>44402</v>
      </c>
      <c r="B23244" s="1" t="s">
        <v>34</v>
      </c>
      <c r="C23244">
        <v>5780</v>
      </c>
      <c r="D23244">
        <v>165484</v>
      </c>
      <c r="E23244" s="32">
        <v>5557</v>
      </c>
      <c r="F23244">
        <v>92</v>
      </c>
      <c r="G23244" s="32">
        <v>131</v>
      </c>
      <c r="H23244" s="32">
        <v>1</v>
      </c>
    </row>
    <row r="23245" spans="1:8" x14ac:dyDescent="0.55000000000000004">
      <c r="A23245" s="33">
        <v>44402</v>
      </c>
      <c r="B23245" s="1" t="s">
        <v>35</v>
      </c>
      <c r="C23245">
        <v>17455</v>
      </c>
      <c r="D23245">
        <v>303813</v>
      </c>
      <c r="E23245" s="32">
        <v>16701</v>
      </c>
      <c r="F23245">
        <v>249</v>
      </c>
      <c r="G23245" s="32">
        <v>425</v>
      </c>
      <c r="H23245" s="32">
        <v>8</v>
      </c>
    </row>
    <row r="23246" spans="1:8" x14ac:dyDescent="0.55000000000000004">
      <c r="A23246" s="33">
        <v>44402</v>
      </c>
      <c r="B23246" s="1" t="s">
        <v>36</v>
      </c>
      <c r="C23246">
        <v>109368</v>
      </c>
      <c r="D23246">
        <v>2393461</v>
      </c>
      <c r="E23246" s="32">
        <v>102326</v>
      </c>
      <c r="F23246">
        <v>2718</v>
      </c>
      <c r="G23246" s="32">
        <v>3456</v>
      </c>
      <c r="H23246" s="32">
        <v>150</v>
      </c>
    </row>
    <row r="23247" spans="1:8" x14ac:dyDescent="0.55000000000000004">
      <c r="A23247" s="33">
        <v>44402</v>
      </c>
      <c r="B23247" s="1" t="s">
        <v>37</v>
      </c>
      <c r="C23247">
        <v>42387</v>
      </c>
      <c r="D23247">
        <v>543795</v>
      </c>
      <c r="E23247" s="32">
        <v>40209</v>
      </c>
      <c r="F23247">
        <v>1315</v>
      </c>
      <c r="G23247" s="32">
        <v>863</v>
      </c>
      <c r="H23247" s="32">
        <v>14</v>
      </c>
    </row>
    <row r="23248" spans="1:8" x14ac:dyDescent="0.55000000000000004">
      <c r="A23248" s="33">
        <v>44402</v>
      </c>
      <c r="B23248" s="1" t="s">
        <v>38</v>
      </c>
      <c r="C23248">
        <v>8756</v>
      </c>
      <c r="D23248">
        <v>181075</v>
      </c>
      <c r="E23248" s="32">
        <v>8384</v>
      </c>
      <c r="F23248">
        <v>133</v>
      </c>
      <c r="G23248" s="32">
        <v>239</v>
      </c>
      <c r="H23248" s="32">
        <v>5</v>
      </c>
    </row>
    <row r="23249" spans="1:8" x14ac:dyDescent="0.55000000000000004">
      <c r="A23249" s="33">
        <v>44402</v>
      </c>
      <c r="B23249" s="1" t="s">
        <v>39</v>
      </c>
      <c r="C23249">
        <v>2804</v>
      </c>
      <c r="D23249">
        <v>43541</v>
      </c>
      <c r="E23249" s="32">
        <v>2625</v>
      </c>
      <c r="F23249">
        <v>49</v>
      </c>
      <c r="G23249" s="32">
        <v>69</v>
      </c>
      <c r="H23249" s="32">
        <v>1</v>
      </c>
    </row>
    <row r="23250" spans="1:8" x14ac:dyDescent="0.55000000000000004">
      <c r="A23250" s="33">
        <v>44402</v>
      </c>
      <c r="B23250" s="1" t="s">
        <v>40</v>
      </c>
      <c r="C23250">
        <v>649</v>
      </c>
      <c r="D23250">
        <v>93822</v>
      </c>
      <c r="E23250" s="32">
        <v>490</v>
      </c>
      <c r="F23250">
        <v>2</v>
      </c>
      <c r="G23250" s="32">
        <v>123</v>
      </c>
      <c r="H23250" s="32">
        <v>1</v>
      </c>
    </row>
    <row r="23251" spans="1:8" x14ac:dyDescent="0.55000000000000004">
      <c r="A23251" s="33">
        <v>44402</v>
      </c>
      <c r="B23251" s="1" t="s">
        <v>41</v>
      </c>
      <c r="C23251">
        <v>669</v>
      </c>
      <c r="D23251">
        <v>32936</v>
      </c>
      <c r="E23251" s="32">
        <v>567</v>
      </c>
      <c r="F23251">
        <v>2</v>
      </c>
      <c r="G23251" s="32">
        <v>100</v>
      </c>
      <c r="H23251" s="32">
        <v>0</v>
      </c>
    </row>
    <row r="23252" spans="1:8" x14ac:dyDescent="0.55000000000000004">
      <c r="A23252" s="33">
        <v>44402</v>
      </c>
      <c r="B23252" s="1" t="s">
        <v>42</v>
      </c>
      <c r="C23252">
        <v>7868</v>
      </c>
      <c r="D23252">
        <v>178588</v>
      </c>
      <c r="E23252" s="32">
        <v>7518</v>
      </c>
      <c r="F23252">
        <v>127</v>
      </c>
      <c r="G23252" s="32">
        <v>104</v>
      </c>
      <c r="H23252" s="32">
        <v>1</v>
      </c>
    </row>
    <row r="23253" spans="1:8" x14ac:dyDescent="0.55000000000000004">
      <c r="A23253" s="33">
        <v>44402</v>
      </c>
      <c r="B23253" s="1" t="s">
        <v>43</v>
      </c>
      <c r="C23253">
        <v>11822</v>
      </c>
      <c r="D23253">
        <v>577995</v>
      </c>
      <c r="E23253" s="32">
        <v>11461</v>
      </c>
      <c r="F23253">
        <v>179</v>
      </c>
      <c r="G23253" s="32">
        <v>146</v>
      </c>
      <c r="H23253" s="32">
        <v>4</v>
      </c>
    </row>
    <row r="23254" spans="1:8" x14ac:dyDescent="0.55000000000000004">
      <c r="A23254" s="33">
        <v>44402</v>
      </c>
      <c r="B23254" s="1" t="s">
        <v>44</v>
      </c>
      <c r="C23254">
        <v>3211</v>
      </c>
      <c r="D23254">
        <v>128696</v>
      </c>
      <c r="E23254" s="32">
        <v>3095</v>
      </c>
      <c r="F23254">
        <v>80</v>
      </c>
      <c r="G23254" s="32">
        <v>36</v>
      </c>
      <c r="H23254" s="32">
        <v>0</v>
      </c>
    </row>
    <row r="23255" spans="1:8" x14ac:dyDescent="0.55000000000000004">
      <c r="A23255" s="33">
        <v>44402</v>
      </c>
      <c r="B23255" s="1" t="s">
        <v>45</v>
      </c>
      <c r="C23255">
        <v>1738</v>
      </c>
      <c r="D23255">
        <v>69935</v>
      </c>
      <c r="E23255" s="32">
        <v>1614</v>
      </c>
      <c r="F23255">
        <v>63</v>
      </c>
      <c r="G23255" s="32">
        <v>62</v>
      </c>
      <c r="H23255" s="32">
        <v>0</v>
      </c>
    </row>
    <row r="23256" spans="1:8" x14ac:dyDescent="0.55000000000000004">
      <c r="A23256" s="33">
        <v>44402</v>
      </c>
      <c r="B23256" s="1" t="s">
        <v>46</v>
      </c>
      <c r="C23256">
        <v>2161</v>
      </c>
      <c r="D23256">
        <v>92006</v>
      </c>
      <c r="E23256" s="32">
        <v>2096</v>
      </c>
      <c r="F23256">
        <v>32</v>
      </c>
      <c r="G23256" s="32">
        <v>37</v>
      </c>
      <c r="H23256" s="32">
        <v>0</v>
      </c>
    </row>
    <row r="23257" spans="1:8" x14ac:dyDescent="0.55000000000000004">
      <c r="A23257" s="33">
        <v>44402</v>
      </c>
      <c r="B23257" s="1" t="s">
        <v>47</v>
      </c>
      <c r="C23257">
        <v>2839</v>
      </c>
      <c r="D23257">
        <v>102807</v>
      </c>
      <c r="E23257" s="32">
        <v>2698</v>
      </c>
      <c r="F23257">
        <v>77</v>
      </c>
      <c r="G23257" s="32">
        <v>64</v>
      </c>
      <c r="H23257" s="32">
        <v>2</v>
      </c>
    </row>
    <row r="23258" spans="1:8" x14ac:dyDescent="0.55000000000000004">
      <c r="A23258" s="33">
        <v>44402</v>
      </c>
      <c r="B23258" s="1" t="s">
        <v>48</v>
      </c>
      <c r="C23258">
        <v>1994</v>
      </c>
      <c r="D23258">
        <v>60677</v>
      </c>
      <c r="E23258" s="32">
        <v>1904</v>
      </c>
      <c r="F23258">
        <v>29</v>
      </c>
      <c r="G23258" s="32">
        <v>61</v>
      </c>
      <c r="H23258" s="32">
        <v>3</v>
      </c>
    </row>
    <row r="23259" spans="1:8" x14ac:dyDescent="0.55000000000000004">
      <c r="A23259" s="33">
        <v>44402</v>
      </c>
      <c r="B23259" s="1" t="s">
        <v>49</v>
      </c>
      <c r="C23259">
        <v>37209</v>
      </c>
      <c r="D23259">
        <v>893701</v>
      </c>
      <c r="E23259" s="32">
        <v>35547</v>
      </c>
      <c r="F23259">
        <v>528</v>
      </c>
      <c r="G23259" s="32">
        <v>972</v>
      </c>
      <c r="H23259" s="32">
        <v>10</v>
      </c>
    </row>
    <row r="23260" spans="1:8" x14ac:dyDescent="0.55000000000000004">
      <c r="A23260" s="33">
        <v>44402</v>
      </c>
      <c r="B23260" s="1" t="s">
        <v>50</v>
      </c>
      <c r="C23260">
        <v>2638</v>
      </c>
      <c r="D23260">
        <v>61737</v>
      </c>
      <c r="E23260" s="32">
        <v>2587</v>
      </c>
      <c r="F23260">
        <v>24</v>
      </c>
      <c r="G23260" s="32">
        <v>62</v>
      </c>
      <c r="H23260" s="32">
        <v>0</v>
      </c>
    </row>
    <row r="23261" spans="1:8" x14ac:dyDescent="0.55000000000000004">
      <c r="A23261" s="33">
        <v>44402</v>
      </c>
      <c r="B23261" s="1" t="s">
        <v>51</v>
      </c>
      <c r="C23261">
        <v>3332</v>
      </c>
      <c r="D23261">
        <v>133416</v>
      </c>
      <c r="E23261" s="32">
        <v>3174</v>
      </c>
      <c r="F23261">
        <v>69</v>
      </c>
      <c r="G23261" s="32">
        <v>90</v>
      </c>
      <c r="H23261" s="32">
        <v>0</v>
      </c>
    </row>
    <row r="23262" spans="1:8" x14ac:dyDescent="0.55000000000000004">
      <c r="A23262" s="33">
        <v>44402</v>
      </c>
      <c r="B23262" s="1" t="s">
        <v>52</v>
      </c>
      <c r="C23262">
        <v>6549</v>
      </c>
      <c r="D23262">
        <v>83581</v>
      </c>
      <c r="E23262" s="32">
        <v>6380</v>
      </c>
      <c r="F23262">
        <v>121</v>
      </c>
      <c r="G23262" s="32">
        <v>48</v>
      </c>
      <c r="H23262" s="32">
        <v>0</v>
      </c>
    </row>
    <row r="23263" spans="1:8" x14ac:dyDescent="0.55000000000000004">
      <c r="A23263" s="33">
        <v>44402</v>
      </c>
      <c r="B23263" s="1" t="s">
        <v>53</v>
      </c>
      <c r="C23263">
        <v>3564</v>
      </c>
      <c r="D23263">
        <v>181270</v>
      </c>
      <c r="E23263" s="32">
        <v>3448</v>
      </c>
      <c r="F23263">
        <v>64</v>
      </c>
      <c r="G23263" s="32">
        <v>52</v>
      </c>
      <c r="H23263" s="32">
        <v>0</v>
      </c>
    </row>
    <row r="23264" spans="1:8" x14ac:dyDescent="0.55000000000000004">
      <c r="A23264" s="33">
        <v>44402</v>
      </c>
      <c r="B23264" s="1" t="s">
        <v>54</v>
      </c>
      <c r="C23264">
        <v>3139</v>
      </c>
      <c r="D23264">
        <v>45086</v>
      </c>
      <c r="E23264" s="32">
        <v>3073</v>
      </c>
      <c r="F23264">
        <v>27</v>
      </c>
      <c r="G23264" s="32">
        <v>44</v>
      </c>
      <c r="H23264" s="32">
        <v>0</v>
      </c>
    </row>
    <row r="23265" spans="1:8" x14ac:dyDescent="0.55000000000000004">
      <c r="A23265" s="33">
        <v>44402</v>
      </c>
      <c r="B23265" s="1" t="s">
        <v>55</v>
      </c>
      <c r="C23265">
        <v>3847</v>
      </c>
      <c r="D23265">
        <v>116220</v>
      </c>
      <c r="E23265" s="32">
        <v>3749</v>
      </c>
      <c r="F23265">
        <v>39</v>
      </c>
      <c r="G23265" s="32">
        <v>76</v>
      </c>
      <c r="H23265" s="32">
        <v>2</v>
      </c>
    </row>
    <row r="23266" spans="1:8" x14ac:dyDescent="0.55000000000000004">
      <c r="A23266" s="33">
        <v>44402</v>
      </c>
      <c r="B23266" s="1" t="s">
        <v>56</v>
      </c>
      <c r="C23266">
        <v>22731</v>
      </c>
      <c r="D23266">
        <v>274412</v>
      </c>
      <c r="E23266" s="32">
        <v>21285</v>
      </c>
      <c r="F23266">
        <v>231</v>
      </c>
      <c r="G23266" s="32">
        <v>1186</v>
      </c>
      <c r="H23266" s="32">
        <v>36</v>
      </c>
    </row>
    <row r="23267" spans="1:8" x14ac:dyDescent="0.55000000000000004">
      <c r="A23267" s="33">
        <v>44403</v>
      </c>
      <c r="B23267" s="1" t="s">
        <v>7</v>
      </c>
      <c r="C23267">
        <v>43265</v>
      </c>
      <c r="D23267">
        <v>837785</v>
      </c>
      <c r="E23267" s="32">
        <v>40683</v>
      </c>
      <c r="F23267">
        <v>1423</v>
      </c>
      <c r="G23267" s="32">
        <v>1073</v>
      </c>
      <c r="H23267" s="32">
        <v>6</v>
      </c>
    </row>
    <row r="23268" spans="1:8" x14ac:dyDescent="0.55000000000000004">
      <c r="A23268" s="33">
        <v>44403</v>
      </c>
      <c r="B23268" s="1" t="s">
        <v>11</v>
      </c>
      <c r="C23268">
        <v>2619</v>
      </c>
      <c r="D23268">
        <v>54873</v>
      </c>
      <c r="E23268" s="32">
        <v>2533</v>
      </c>
      <c r="F23268">
        <v>31</v>
      </c>
      <c r="G23268" s="32">
        <v>55</v>
      </c>
      <c r="H23268" s="32">
        <v>1</v>
      </c>
    </row>
    <row r="23269" spans="1:8" x14ac:dyDescent="0.55000000000000004">
      <c r="A23269" s="33">
        <v>44403</v>
      </c>
      <c r="B23269" s="1" t="s">
        <v>12</v>
      </c>
      <c r="C23269">
        <v>1923</v>
      </c>
      <c r="D23269">
        <v>92171</v>
      </c>
      <c r="E23269" s="32">
        <v>1775</v>
      </c>
      <c r="F23269">
        <v>47</v>
      </c>
      <c r="G23269" s="32">
        <v>101</v>
      </c>
      <c r="H23269" s="32">
        <v>0</v>
      </c>
    </row>
    <row r="23270" spans="1:8" x14ac:dyDescent="0.55000000000000004">
      <c r="A23270" s="33">
        <v>44403</v>
      </c>
      <c r="B23270" s="1" t="s">
        <v>13</v>
      </c>
      <c r="C23270">
        <v>9685</v>
      </c>
      <c r="D23270">
        <v>169162</v>
      </c>
      <c r="E23270" s="32">
        <v>9386</v>
      </c>
      <c r="F23270">
        <v>91</v>
      </c>
      <c r="G23270" s="32">
        <v>201</v>
      </c>
      <c r="H23270" s="32">
        <v>2</v>
      </c>
    </row>
    <row r="23271" spans="1:8" x14ac:dyDescent="0.55000000000000004">
      <c r="A23271" s="33">
        <v>44403</v>
      </c>
      <c r="B23271" s="1" t="s">
        <v>14</v>
      </c>
      <c r="C23271">
        <v>996</v>
      </c>
      <c r="D23271">
        <v>17192</v>
      </c>
      <c r="E23271" s="32">
        <v>944</v>
      </c>
      <c r="F23271">
        <v>20</v>
      </c>
      <c r="G23271" s="32">
        <v>32</v>
      </c>
      <c r="H23271" s="32">
        <v>1</v>
      </c>
    </row>
    <row r="23272" spans="1:8" x14ac:dyDescent="0.55000000000000004">
      <c r="A23272" s="33">
        <v>44403</v>
      </c>
      <c r="B23272" s="1" t="s">
        <v>15</v>
      </c>
      <c r="C23272">
        <v>2092</v>
      </c>
      <c r="D23272">
        <v>70383</v>
      </c>
      <c r="E23272" s="32">
        <v>2023</v>
      </c>
      <c r="F23272">
        <v>47</v>
      </c>
      <c r="G23272" s="32">
        <v>22</v>
      </c>
      <c r="H23272" s="32">
        <v>0</v>
      </c>
    </row>
    <row r="23273" spans="1:8" x14ac:dyDescent="0.55000000000000004">
      <c r="A23273" s="33">
        <v>44403</v>
      </c>
      <c r="B23273" s="1" t="s">
        <v>16</v>
      </c>
      <c r="C23273">
        <v>5378</v>
      </c>
      <c r="D23273">
        <v>303580</v>
      </c>
      <c r="E23273" s="32">
        <v>4975</v>
      </c>
      <c r="F23273">
        <v>162</v>
      </c>
      <c r="G23273" s="32">
        <v>241</v>
      </c>
      <c r="H23273" s="32">
        <v>10</v>
      </c>
    </row>
    <row r="23274" spans="1:8" x14ac:dyDescent="0.55000000000000004">
      <c r="A23274" s="33">
        <v>44403</v>
      </c>
      <c r="B23274" s="1" t="s">
        <v>17</v>
      </c>
      <c r="C23274">
        <v>11611</v>
      </c>
      <c r="D23274">
        <v>34583</v>
      </c>
      <c r="E23274" s="32">
        <v>10913</v>
      </c>
      <c r="F23274">
        <v>166</v>
      </c>
      <c r="G23274" s="32">
        <v>532</v>
      </c>
      <c r="H23274" s="32">
        <v>5</v>
      </c>
    </row>
    <row r="23275" spans="1:8" x14ac:dyDescent="0.55000000000000004">
      <c r="A23275" s="33">
        <v>44403</v>
      </c>
      <c r="B23275" s="1" t="s">
        <v>18</v>
      </c>
      <c r="C23275">
        <v>7682</v>
      </c>
      <c r="D23275">
        <v>322306</v>
      </c>
      <c r="E23275" s="32">
        <v>7258</v>
      </c>
      <c r="F23275">
        <v>84</v>
      </c>
      <c r="G23275" s="32">
        <v>340</v>
      </c>
      <c r="H23275" s="32">
        <v>8</v>
      </c>
    </row>
    <row r="23276" spans="1:8" x14ac:dyDescent="0.55000000000000004">
      <c r="A23276" s="33">
        <v>44403</v>
      </c>
      <c r="B23276" s="1" t="s">
        <v>19</v>
      </c>
      <c r="C23276">
        <v>8325</v>
      </c>
      <c r="D23276">
        <v>209397</v>
      </c>
      <c r="E23276" s="32">
        <v>7984</v>
      </c>
      <c r="F23276">
        <v>155</v>
      </c>
      <c r="G23276" s="32">
        <v>186</v>
      </c>
      <c r="H23276" s="32">
        <v>2</v>
      </c>
    </row>
    <row r="23277" spans="1:8" x14ac:dyDescent="0.55000000000000004">
      <c r="A23277" s="33">
        <v>44403</v>
      </c>
      <c r="B23277" s="1" t="s">
        <v>20</v>
      </c>
      <c r="C23277">
        <v>52728</v>
      </c>
      <c r="D23277">
        <v>1055907</v>
      </c>
      <c r="E23277" s="32">
        <v>47671</v>
      </c>
      <c r="F23277">
        <v>846</v>
      </c>
      <c r="G23277" s="32">
        <v>4211</v>
      </c>
      <c r="H23277" s="32">
        <v>37</v>
      </c>
    </row>
    <row r="23278" spans="1:8" x14ac:dyDescent="0.55000000000000004">
      <c r="A23278" s="33">
        <v>44403</v>
      </c>
      <c r="B23278" s="1" t="s">
        <v>21</v>
      </c>
      <c r="C23278">
        <v>46075</v>
      </c>
      <c r="D23278">
        <v>761920</v>
      </c>
      <c r="E23278" s="32">
        <v>42567</v>
      </c>
      <c r="F23278">
        <v>729</v>
      </c>
      <c r="G23278" s="32">
        <v>2779</v>
      </c>
      <c r="H23278" s="32">
        <v>21</v>
      </c>
    </row>
    <row r="23279" spans="1:8" x14ac:dyDescent="0.55000000000000004">
      <c r="A23279" s="33">
        <v>44403</v>
      </c>
      <c r="B23279" s="1" t="s">
        <v>22</v>
      </c>
      <c r="C23279">
        <v>200720</v>
      </c>
      <c r="D23279">
        <v>2741489</v>
      </c>
      <c r="E23279" s="32">
        <v>185612</v>
      </c>
      <c r="F23279">
        <v>2277</v>
      </c>
      <c r="G23279" s="32">
        <v>12831</v>
      </c>
      <c r="H23279" s="32">
        <v>78</v>
      </c>
    </row>
    <row r="23280" spans="1:8" x14ac:dyDescent="0.55000000000000004">
      <c r="A23280" s="33">
        <v>44403</v>
      </c>
      <c r="B23280" s="1" t="s">
        <v>23</v>
      </c>
      <c r="C23280">
        <v>77379</v>
      </c>
      <c r="D23280">
        <v>1133676</v>
      </c>
      <c r="E23280" s="32">
        <v>71885</v>
      </c>
      <c r="F23280">
        <v>980</v>
      </c>
      <c r="G23280" s="32">
        <v>4514</v>
      </c>
      <c r="H23280" s="32">
        <v>59</v>
      </c>
    </row>
    <row r="23281" spans="1:8" x14ac:dyDescent="0.55000000000000004">
      <c r="A23281" s="33">
        <v>44403</v>
      </c>
      <c r="B23281" s="1" t="s">
        <v>24</v>
      </c>
      <c r="C23281">
        <v>3773</v>
      </c>
      <c r="D23281">
        <v>189016</v>
      </c>
      <c r="E23281" s="32">
        <v>3494</v>
      </c>
      <c r="F23281">
        <v>54</v>
      </c>
      <c r="G23281" s="32">
        <v>225</v>
      </c>
      <c r="H23281" s="32">
        <v>3</v>
      </c>
    </row>
    <row r="23282" spans="1:8" x14ac:dyDescent="0.55000000000000004">
      <c r="A23282" s="33">
        <v>44403</v>
      </c>
      <c r="B23282" s="1" t="s">
        <v>25</v>
      </c>
      <c r="C23282">
        <v>2171</v>
      </c>
      <c r="D23282">
        <v>79872</v>
      </c>
      <c r="E23282" s="32">
        <v>2030</v>
      </c>
      <c r="F23282">
        <v>38</v>
      </c>
      <c r="G23282" s="32">
        <v>103</v>
      </c>
      <c r="H23282" s="32">
        <v>4</v>
      </c>
    </row>
    <row r="23283" spans="1:8" x14ac:dyDescent="0.55000000000000004">
      <c r="A23283" s="33">
        <v>44403</v>
      </c>
      <c r="B23283" s="1" t="s">
        <v>26</v>
      </c>
      <c r="C23283">
        <v>4621</v>
      </c>
      <c r="D23283">
        <v>133283</v>
      </c>
      <c r="E23283" s="32">
        <v>4033</v>
      </c>
      <c r="F23283">
        <v>116</v>
      </c>
      <c r="G23283" s="32">
        <v>463</v>
      </c>
      <c r="H23283" s="32">
        <v>1</v>
      </c>
    </row>
    <row r="23284" spans="1:8" x14ac:dyDescent="0.55000000000000004">
      <c r="A23284" s="33">
        <v>44403</v>
      </c>
      <c r="B23284" s="1" t="s">
        <v>27</v>
      </c>
      <c r="C23284">
        <v>1490</v>
      </c>
      <c r="D23284">
        <v>76581</v>
      </c>
      <c r="E23284" s="32">
        <v>1370</v>
      </c>
      <c r="F23284">
        <v>36</v>
      </c>
      <c r="G23284" s="32">
        <v>84</v>
      </c>
      <c r="H23284" s="32">
        <v>0</v>
      </c>
    </row>
    <row r="23285" spans="1:8" x14ac:dyDescent="0.55000000000000004">
      <c r="A23285" s="33">
        <v>44403</v>
      </c>
      <c r="B23285" s="1" t="s">
        <v>28</v>
      </c>
      <c r="C23285">
        <v>2268</v>
      </c>
      <c r="D23285">
        <v>69775</v>
      </c>
      <c r="E23285" s="32">
        <v>2161</v>
      </c>
      <c r="F23285">
        <v>21</v>
      </c>
      <c r="G23285" s="32">
        <v>86</v>
      </c>
      <c r="H23285" s="32">
        <v>0</v>
      </c>
    </row>
    <row r="23286" spans="1:8" x14ac:dyDescent="0.55000000000000004">
      <c r="A23286" s="33">
        <v>44403</v>
      </c>
      <c r="B23286" s="1" t="s">
        <v>29</v>
      </c>
      <c r="C23286">
        <v>5150</v>
      </c>
      <c r="D23286">
        <v>221648</v>
      </c>
      <c r="E23286" s="32">
        <v>5062</v>
      </c>
      <c r="F23286">
        <v>94</v>
      </c>
      <c r="G23286" s="32">
        <v>69</v>
      </c>
      <c r="H23286" s="32">
        <v>0</v>
      </c>
    </row>
    <row r="23287" spans="1:8" x14ac:dyDescent="0.55000000000000004">
      <c r="A23287" s="33">
        <v>44403</v>
      </c>
      <c r="B23287" s="1" t="s">
        <v>30</v>
      </c>
      <c r="C23287">
        <v>9656</v>
      </c>
      <c r="D23287">
        <v>288055</v>
      </c>
      <c r="E23287" s="32">
        <v>9357</v>
      </c>
      <c r="F23287">
        <v>188</v>
      </c>
      <c r="G23287" s="32">
        <v>111</v>
      </c>
      <c r="H23287" s="32">
        <v>2</v>
      </c>
    </row>
    <row r="23288" spans="1:8" x14ac:dyDescent="0.55000000000000004">
      <c r="A23288" s="33">
        <v>44403</v>
      </c>
      <c r="B23288" s="1" t="s">
        <v>31</v>
      </c>
      <c r="C23288">
        <v>10262</v>
      </c>
      <c r="D23288">
        <v>437255</v>
      </c>
      <c r="E23288" s="32">
        <v>9561</v>
      </c>
      <c r="F23288">
        <v>154</v>
      </c>
      <c r="G23288" s="32">
        <v>547</v>
      </c>
      <c r="H23288" s="32">
        <v>2</v>
      </c>
    </row>
    <row r="23289" spans="1:8" x14ac:dyDescent="0.55000000000000004">
      <c r="A23289" s="33">
        <v>44403</v>
      </c>
      <c r="B23289" s="1" t="s">
        <v>32</v>
      </c>
      <c r="C23289">
        <v>52738</v>
      </c>
      <c r="D23289">
        <v>904584</v>
      </c>
      <c r="E23289" s="32">
        <v>50758</v>
      </c>
      <c r="F23289">
        <v>1003</v>
      </c>
      <c r="G23289" s="32">
        <v>977</v>
      </c>
      <c r="H23289" s="32">
        <v>10</v>
      </c>
    </row>
    <row r="23290" spans="1:8" x14ac:dyDescent="0.55000000000000004">
      <c r="A23290" s="33">
        <v>44403</v>
      </c>
      <c r="B23290" s="1" t="s">
        <v>33</v>
      </c>
      <c r="C23290">
        <v>5594</v>
      </c>
      <c r="D23290">
        <v>156553</v>
      </c>
      <c r="E23290" s="32">
        <v>5440</v>
      </c>
      <c r="F23290">
        <v>114</v>
      </c>
      <c r="G23290" s="32">
        <v>181</v>
      </c>
      <c r="H23290" s="32">
        <v>2</v>
      </c>
    </row>
    <row r="23291" spans="1:8" x14ac:dyDescent="0.55000000000000004">
      <c r="A23291" s="33">
        <v>44403</v>
      </c>
      <c r="B23291" s="1" t="s">
        <v>34</v>
      </c>
      <c r="C23291">
        <v>5805</v>
      </c>
      <c r="D23291">
        <v>166453</v>
      </c>
      <c r="E23291" s="32">
        <v>5571</v>
      </c>
      <c r="F23291">
        <v>93</v>
      </c>
      <c r="G23291" s="32">
        <v>141</v>
      </c>
      <c r="H23291" s="32">
        <v>1</v>
      </c>
    </row>
    <row r="23292" spans="1:8" x14ac:dyDescent="0.55000000000000004">
      <c r="A23292" s="33">
        <v>44403</v>
      </c>
      <c r="B23292" s="1" t="s">
        <v>35</v>
      </c>
      <c r="C23292">
        <v>17531</v>
      </c>
      <c r="D23292">
        <v>304370</v>
      </c>
      <c r="E23292" s="32">
        <v>16740</v>
      </c>
      <c r="F23292">
        <v>249</v>
      </c>
      <c r="G23292" s="32">
        <v>466</v>
      </c>
      <c r="H23292" s="32">
        <v>8</v>
      </c>
    </row>
    <row r="23293" spans="1:8" x14ac:dyDescent="0.55000000000000004">
      <c r="A23293" s="33">
        <v>44403</v>
      </c>
      <c r="B23293" s="1" t="s">
        <v>36</v>
      </c>
      <c r="C23293">
        <v>109742</v>
      </c>
      <c r="D23293">
        <v>2402057</v>
      </c>
      <c r="E23293" s="32">
        <v>102620</v>
      </c>
      <c r="F23293">
        <v>2719</v>
      </c>
      <c r="G23293" s="32">
        <v>3517</v>
      </c>
      <c r="H23293" s="32">
        <v>158</v>
      </c>
    </row>
    <row r="23294" spans="1:8" x14ac:dyDescent="0.55000000000000004">
      <c r="A23294" s="33">
        <v>44403</v>
      </c>
      <c r="B23294" s="1" t="s">
        <v>37</v>
      </c>
      <c r="C23294">
        <v>42525</v>
      </c>
      <c r="D23294">
        <v>544463</v>
      </c>
      <c r="E23294" s="32">
        <v>40322</v>
      </c>
      <c r="F23294">
        <v>1315</v>
      </c>
      <c r="G23294" s="32">
        <v>888</v>
      </c>
      <c r="H23294" s="32">
        <v>15</v>
      </c>
    </row>
    <row r="23295" spans="1:8" x14ac:dyDescent="0.55000000000000004">
      <c r="A23295" s="33">
        <v>44403</v>
      </c>
      <c r="B23295" s="1" t="s">
        <v>38</v>
      </c>
      <c r="C23295">
        <v>8778</v>
      </c>
      <c r="D23295">
        <v>183125</v>
      </c>
      <c r="E23295" s="32">
        <v>8407</v>
      </c>
      <c r="F23295">
        <v>133</v>
      </c>
      <c r="G23295" s="32">
        <v>238</v>
      </c>
      <c r="H23295" s="32">
        <v>6</v>
      </c>
    </row>
    <row r="23296" spans="1:8" x14ac:dyDescent="0.55000000000000004">
      <c r="A23296" s="33">
        <v>44403</v>
      </c>
      <c r="B23296" s="1" t="s">
        <v>39</v>
      </c>
      <c r="C23296">
        <v>2813</v>
      </c>
      <c r="D23296">
        <v>43605</v>
      </c>
      <c r="E23296" s="32">
        <v>2629</v>
      </c>
      <c r="F23296">
        <v>49</v>
      </c>
      <c r="G23296" s="32">
        <v>74</v>
      </c>
      <c r="H23296" s="32">
        <v>2</v>
      </c>
    </row>
    <row r="23297" spans="1:8" x14ac:dyDescent="0.55000000000000004">
      <c r="A23297" s="33">
        <v>44403</v>
      </c>
      <c r="B23297" s="1" t="s">
        <v>40</v>
      </c>
      <c r="C23297">
        <v>658</v>
      </c>
      <c r="D23297">
        <v>94011</v>
      </c>
      <c r="E23297" s="32">
        <v>496</v>
      </c>
      <c r="F23297">
        <v>2</v>
      </c>
      <c r="G23297" s="32">
        <v>125</v>
      </c>
      <c r="H23297" s="32">
        <v>1</v>
      </c>
    </row>
    <row r="23298" spans="1:8" x14ac:dyDescent="0.55000000000000004">
      <c r="A23298" s="33">
        <v>44403</v>
      </c>
      <c r="B23298" s="1" t="s">
        <v>41</v>
      </c>
      <c r="C23298">
        <v>675</v>
      </c>
      <c r="D23298">
        <v>33691</v>
      </c>
      <c r="E23298" s="32">
        <v>567</v>
      </c>
      <c r="F23298">
        <v>2</v>
      </c>
      <c r="G23298" s="32">
        <v>106</v>
      </c>
      <c r="H23298" s="32">
        <v>0</v>
      </c>
    </row>
    <row r="23299" spans="1:8" x14ac:dyDescent="0.55000000000000004">
      <c r="A23299" s="33">
        <v>44403</v>
      </c>
      <c r="B23299" s="1" t="s">
        <v>42</v>
      </c>
      <c r="C23299">
        <v>7891</v>
      </c>
      <c r="D23299">
        <v>178588</v>
      </c>
      <c r="E23299" s="32">
        <v>7518</v>
      </c>
      <c r="F23299">
        <v>127</v>
      </c>
      <c r="G23299" s="32">
        <v>104</v>
      </c>
      <c r="H23299" s="32">
        <v>1</v>
      </c>
    </row>
    <row r="23300" spans="1:8" x14ac:dyDescent="0.55000000000000004">
      <c r="A23300" s="33">
        <v>44403</v>
      </c>
      <c r="B23300" s="1" t="s">
        <v>43</v>
      </c>
      <c r="C23300">
        <v>11846</v>
      </c>
      <c r="D23300">
        <v>578001</v>
      </c>
      <c r="E23300" s="32">
        <v>11468</v>
      </c>
      <c r="F23300">
        <v>179</v>
      </c>
      <c r="G23300" s="32">
        <v>160</v>
      </c>
      <c r="H23300" s="32">
        <v>3</v>
      </c>
    </row>
    <row r="23301" spans="1:8" x14ac:dyDescent="0.55000000000000004">
      <c r="A23301" s="33">
        <v>44403</v>
      </c>
      <c r="B23301" s="1" t="s">
        <v>44</v>
      </c>
      <c r="C23301">
        <v>3218</v>
      </c>
      <c r="D23301">
        <v>128696</v>
      </c>
      <c r="E23301" s="32">
        <v>3098</v>
      </c>
      <c r="F23301">
        <v>80</v>
      </c>
      <c r="G23301" s="32">
        <v>40</v>
      </c>
      <c r="H23301" s="32">
        <v>0</v>
      </c>
    </row>
    <row r="23302" spans="1:8" x14ac:dyDescent="0.55000000000000004">
      <c r="A23302" s="33">
        <v>44403</v>
      </c>
      <c r="B23302" s="1" t="s">
        <v>45</v>
      </c>
      <c r="C23302">
        <v>1741</v>
      </c>
      <c r="D23302">
        <v>70065</v>
      </c>
      <c r="E23302" s="32">
        <v>1625</v>
      </c>
      <c r="F23302">
        <v>63</v>
      </c>
      <c r="G23302" s="32">
        <v>54</v>
      </c>
      <c r="H23302" s="32">
        <v>0</v>
      </c>
    </row>
    <row r="23303" spans="1:8" x14ac:dyDescent="0.55000000000000004">
      <c r="A23303" s="33">
        <v>44403</v>
      </c>
      <c r="B23303" s="1" t="s">
        <v>46</v>
      </c>
      <c r="C23303">
        <v>2163</v>
      </c>
      <c r="D23303">
        <v>92055</v>
      </c>
      <c r="E23303" s="32">
        <v>2097</v>
      </c>
      <c r="F23303">
        <v>32</v>
      </c>
      <c r="G23303" s="32">
        <v>38</v>
      </c>
      <c r="H23303" s="32">
        <v>0</v>
      </c>
    </row>
    <row r="23304" spans="1:8" x14ac:dyDescent="0.55000000000000004">
      <c r="A23304" s="33">
        <v>44403</v>
      </c>
      <c r="B23304" s="1" t="s">
        <v>47</v>
      </c>
      <c r="C23304">
        <v>2851</v>
      </c>
      <c r="D23304">
        <v>102935</v>
      </c>
      <c r="E23304" s="32">
        <v>2701</v>
      </c>
      <c r="F23304">
        <v>77</v>
      </c>
      <c r="G23304" s="32">
        <v>73</v>
      </c>
      <c r="H23304" s="32">
        <v>3</v>
      </c>
    </row>
    <row r="23305" spans="1:8" x14ac:dyDescent="0.55000000000000004">
      <c r="A23305" s="33">
        <v>44403</v>
      </c>
      <c r="B23305" s="1" t="s">
        <v>48</v>
      </c>
      <c r="C23305">
        <v>1999</v>
      </c>
      <c r="D23305">
        <v>62096</v>
      </c>
      <c r="E23305" s="32">
        <v>1912</v>
      </c>
      <c r="F23305">
        <v>29</v>
      </c>
      <c r="G23305" s="32">
        <v>58</v>
      </c>
      <c r="H23305" s="32">
        <v>4</v>
      </c>
    </row>
    <row r="23306" spans="1:8" x14ac:dyDescent="0.55000000000000004">
      <c r="A23306" s="33">
        <v>44403</v>
      </c>
      <c r="B23306" s="1" t="s">
        <v>49</v>
      </c>
      <c r="C23306">
        <v>37381</v>
      </c>
      <c r="D23306">
        <v>895642</v>
      </c>
      <c r="E23306" s="32">
        <v>35636</v>
      </c>
      <c r="F23306">
        <v>529</v>
      </c>
      <c r="G23306" s="32">
        <v>1045</v>
      </c>
      <c r="H23306" s="32">
        <v>11</v>
      </c>
    </row>
    <row r="23307" spans="1:8" x14ac:dyDescent="0.55000000000000004">
      <c r="A23307" s="33">
        <v>44403</v>
      </c>
      <c r="B23307" s="1" t="s">
        <v>50</v>
      </c>
      <c r="C23307">
        <v>2641</v>
      </c>
      <c r="D23307">
        <v>61817</v>
      </c>
      <c r="E23307" s="32">
        <v>2596</v>
      </c>
      <c r="F23307">
        <v>24</v>
      </c>
      <c r="G23307" s="32">
        <v>55</v>
      </c>
      <c r="H23307" s="32">
        <v>0</v>
      </c>
    </row>
    <row r="23308" spans="1:8" x14ac:dyDescent="0.55000000000000004">
      <c r="A23308" s="33">
        <v>44403</v>
      </c>
      <c r="B23308" s="1" t="s">
        <v>51</v>
      </c>
      <c r="C23308">
        <v>3340</v>
      </c>
      <c r="D23308">
        <v>133654</v>
      </c>
      <c r="E23308" s="32">
        <v>3182</v>
      </c>
      <c r="F23308">
        <v>69</v>
      </c>
      <c r="G23308" s="32">
        <v>90</v>
      </c>
      <c r="H23308" s="32">
        <v>0</v>
      </c>
    </row>
    <row r="23309" spans="1:8" x14ac:dyDescent="0.55000000000000004">
      <c r="A23309" s="33">
        <v>44403</v>
      </c>
      <c r="B23309" s="1" t="s">
        <v>52</v>
      </c>
      <c r="C23309">
        <v>6661</v>
      </c>
      <c r="D23309">
        <v>83776</v>
      </c>
      <c r="E23309" s="32">
        <v>6399</v>
      </c>
      <c r="F23309">
        <v>121</v>
      </c>
      <c r="G23309" s="32">
        <v>141</v>
      </c>
      <c r="H23309" s="32">
        <v>0</v>
      </c>
    </row>
    <row r="23310" spans="1:8" x14ac:dyDescent="0.55000000000000004">
      <c r="A23310" s="33">
        <v>44403</v>
      </c>
      <c r="B23310" s="1" t="s">
        <v>53</v>
      </c>
      <c r="C23310">
        <v>3570</v>
      </c>
      <c r="D23310">
        <v>181308</v>
      </c>
      <c r="E23310" s="32">
        <v>3449</v>
      </c>
      <c r="F23310">
        <v>64</v>
      </c>
      <c r="G23310" s="32">
        <v>57</v>
      </c>
      <c r="H23310" s="32">
        <v>0</v>
      </c>
    </row>
    <row r="23311" spans="1:8" x14ac:dyDescent="0.55000000000000004">
      <c r="A23311" s="33">
        <v>44403</v>
      </c>
      <c r="B23311" s="1" t="s">
        <v>54</v>
      </c>
      <c r="C23311">
        <v>3167</v>
      </c>
      <c r="D23311">
        <v>45406</v>
      </c>
      <c r="E23311" s="32">
        <v>3078</v>
      </c>
      <c r="F23311">
        <v>27</v>
      </c>
      <c r="G23311" s="32">
        <v>51</v>
      </c>
      <c r="H23311" s="32">
        <v>0</v>
      </c>
    </row>
    <row r="23312" spans="1:8" x14ac:dyDescent="0.55000000000000004">
      <c r="A23312" s="33">
        <v>44403</v>
      </c>
      <c r="B23312" s="1" t="s">
        <v>55</v>
      </c>
      <c r="C23312">
        <v>3860</v>
      </c>
      <c r="D23312">
        <v>116341</v>
      </c>
      <c r="E23312" s="32">
        <v>3754</v>
      </c>
      <c r="F23312">
        <v>39</v>
      </c>
      <c r="G23312" s="32">
        <v>93</v>
      </c>
      <c r="H23312" s="32">
        <v>2</v>
      </c>
    </row>
    <row r="23313" spans="1:8" x14ac:dyDescent="0.55000000000000004">
      <c r="A23313" s="33">
        <v>44403</v>
      </c>
      <c r="B23313" s="1" t="s">
        <v>56</v>
      </c>
      <c r="C23313">
        <v>22847</v>
      </c>
      <c r="D23313">
        <v>275498</v>
      </c>
      <c r="E23313" s="32">
        <v>21376</v>
      </c>
      <c r="F23313">
        <v>233</v>
      </c>
      <c r="G23313" s="32">
        <v>1215</v>
      </c>
      <c r="H23313" s="32">
        <v>45</v>
      </c>
    </row>
    <row r="23314" spans="1:8" x14ac:dyDescent="0.55000000000000004">
      <c r="A23314" s="33">
        <v>44404</v>
      </c>
      <c r="B23314" s="1" t="s">
        <v>7</v>
      </c>
      <c r="C23314">
        <v>43403</v>
      </c>
      <c r="D23314">
        <v>840183</v>
      </c>
      <c r="E23314" s="32">
        <v>40830</v>
      </c>
      <c r="F23314">
        <v>1424</v>
      </c>
      <c r="G23314" s="32">
        <v>1159</v>
      </c>
      <c r="H23314" s="32">
        <v>7</v>
      </c>
    </row>
    <row r="23315" spans="1:8" x14ac:dyDescent="0.55000000000000004">
      <c r="A23315" s="33">
        <v>44404</v>
      </c>
      <c r="B23315" s="1" t="s">
        <v>11</v>
      </c>
      <c r="C23315">
        <v>2628</v>
      </c>
      <c r="D23315">
        <v>55274</v>
      </c>
      <c r="E23315" s="32">
        <v>2538</v>
      </c>
      <c r="F23315">
        <v>31</v>
      </c>
      <c r="G23315" s="32">
        <v>59</v>
      </c>
      <c r="H23315" s="32">
        <v>0</v>
      </c>
    </row>
    <row r="23316" spans="1:8" x14ac:dyDescent="0.55000000000000004">
      <c r="A23316" s="33">
        <v>44404</v>
      </c>
      <c r="B23316" s="1" t="s">
        <v>12</v>
      </c>
      <c r="C23316">
        <v>1933</v>
      </c>
      <c r="D23316">
        <v>92458</v>
      </c>
      <c r="E23316" s="32">
        <v>1785</v>
      </c>
      <c r="F23316">
        <v>47</v>
      </c>
      <c r="G23316" s="32">
        <v>101</v>
      </c>
      <c r="H23316" s="32">
        <v>0</v>
      </c>
    </row>
    <row r="23317" spans="1:8" x14ac:dyDescent="0.55000000000000004">
      <c r="A23317" s="33">
        <v>44404</v>
      </c>
      <c r="B23317" s="1" t="s">
        <v>13</v>
      </c>
      <c r="C23317">
        <v>9711</v>
      </c>
      <c r="D23317">
        <v>169842</v>
      </c>
      <c r="E23317" s="32">
        <v>9416</v>
      </c>
      <c r="F23317">
        <v>91</v>
      </c>
      <c r="G23317" s="32">
        <v>190</v>
      </c>
      <c r="H23317" s="32">
        <v>2</v>
      </c>
    </row>
    <row r="23318" spans="1:8" x14ac:dyDescent="0.55000000000000004">
      <c r="A23318" s="33">
        <v>44404</v>
      </c>
      <c r="B23318" s="1" t="s">
        <v>14</v>
      </c>
      <c r="C23318">
        <v>997</v>
      </c>
      <c r="D23318">
        <v>17203</v>
      </c>
      <c r="E23318" s="32">
        <v>948</v>
      </c>
      <c r="F23318">
        <v>20</v>
      </c>
      <c r="G23318" s="32">
        <v>29</v>
      </c>
      <c r="H23318" s="32">
        <v>1</v>
      </c>
    </row>
    <row r="23319" spans="1:8" x14ac:dyDescent="0.55000000000000004">
      <c r="A23319" s="33">
        <v>44404</v>
      </c>
      <c r="B23319" s="1" t="s">
        <v>15</v>
      </c>
      <c r="C23319">
        <v>2098</v>
      </c>
      <c r="D23319">
        <v>70409</v>
      </c>
      <c r="E23319" s="32">
        <v>2029</v>
      </c>
      <c r="F23319">
        <v>47</v>
      </c>
      <c r="G23319" s="32">
        <v>22</v>
      </c>
      <c r="H23319" s="32">
        <v>0</v>
      </c>
    </row>
    <row r="23320" spans="1:8" x14ac:dyDescent="0.55000000000000004">
      <c r="A23320" s="33">
        <v>44404</v>
      </c>
      <c r="B23320" s="1" t="s">
        <v>16</v>
      </c>
      <c r="C23320">
        <v>5419</v>
      </c>
      <c r="D23320">
        <v>305219</v>
      </c>
      <c r="E23320" s="32">
        <v>4991</v>
      </c>
      <c r="F23320">
        <v>162</v>
      </c>
      <c r="G23320" s="32">
        <v>266</v>
      </c>
      <c r="H23320" s="32">
        <v>11</v>
      </c>
    </row>
    <row r="23321" spans="1:8" x14ac:dyDescent="0.55000000000000004">
      <c r="A23321" s="33">
        <v>44404</v>
      </c>
      <c r="B23321" s="1" t="s">
        <v>17</v>
      </c>
      <c r="C23321">
        <v>11707</v>
      </c>
      <c r="D23321">
        <v>34605</v>
      </c>
      <c r="E23321" s="32">
        <v>10958</v>
      </c>
      <c r="F23321">
        <v>167</v>
      </c>
      <c r="G23321" s="32">
        <v>582</v>
      </c>
      <c r="H23321" s="32">
        <v>5</v>
      </c>
    </row>
    <row r="23322" spans="1:8" x14ac:dyDescent="0.55000000000000004">
      <c r="A23322" s="33">
        <v>44404</v>
      </c>
      <c r="B23322" s="1" t="s">
        <v>18</v>
      </c>
      <c r="C23322">
        <v>7790</v>
      </c>
      <c r="D23322">
        <v>322493</v>
      </c>
      <c r="E23322" s="32">
        <v>7288</v>
      </c>
      <c r="F23322">
        <v>84</v>
      </c>
      <c r="G23322" s="32">
        <v>418</v>
      </c>
      <c r="H23322" s="32">
        <v>9</v>
      </c>
    </row>
    <row r="23323" spans="1:8" x14ac:dyDescent="0.55000000000000004">
      <c r="A23323" s="33">
        <v>44404</v>
      </c>
      <c r="B23323" s="1" t="s">
        <v>19</v>
      </c>
      <c r="C23323">
        <v>8377</v>
      </c>
      <c r="D23323">
        <v>210837</v>
      </c>
      <c r="E23323" s="32">
        <v>7997</v>
      </c>
      <c r="F23323">
        <v>155</v>
      </c>
      <c r="G23323" s="32">
        <v>225</v>
      </c>
      <c r="H23323" s="32">
        <v>2</v>
      </c>
    </row>
    <row r="23324" spans="1:8" x14ac:dyDescent="0.55000000000000004">
      <c r="A23324" s="33">
        <v>44404</v>
      </c>
      <c r="B23324" s="1" t="s">
        <v>20</v>
      </c>
      <c r="C23324">
        <v>53321</v>
      </c>
      <c r="D23324">
        <v>1062741</v>
      </c>
      <c r="E23324" s="32">
        <v>47905</v>
      </c>
      <c r="F23324">
        <v>846</v>
      </c>
      <c r="G23324" s="32">
        <v>4570</v>
      </c>
      <c r="H23324" s="32">
        <v>39</v>
      </c>
    </row>
    <row r="23325" spans="1:8" x14ac:dyDescent="0.55000000000000004">
      <c r="A23325" s="33">
        <v>44404</v>
      </c>
      <c r="B23325" s="1" t="s">
        <v>21</v>
      </c>
      <c r="C23325">
        <v>46480</v>
      </c>
      <c r="D23325">
        <v>765825</v>
      </c>
      <c r="E23325" s="32">
        <v>42857</v>
      </c>
      <c r="F23325">
        <v>731</v>
      </c>
      <c r="G23325" s="32">
        <v>2892</v>
      </c>
      <c r="H23325" s="32">
        <v>23</v>
      </c>
    </row>
    <row r="23326" spans="1:8" x14ac:dyDescent="0.55000000000000004">
      <c r="A23326" s="33">
        <v>44404</v>
      </c>
      <c r="B23326" s="1" t="s">
        <v>22</v>
      </c>
      <c r="C23326">
        <v>203568</v>
      </c>
      <c r="D23326">
        <v>2756386</v>
      </c>
      <c r="E23326" s="32">
        <v>186917</v>
      </c>
      <c r="F23326">
        <v>2279</v>
      </c>
      <c r="G23326" s="32">
        <v>14372</v>
      </c>
      <c r="H23326" s="32">
        <v>82</v>
      </c>
    </row>
    <row r="23327" spans="1:8" x14ac:dyDescent="0.55000000000000004">
      <c r="A23327" s="33">
        <v>44404</v>
      </c>
      <c r="B23327" s="1" t="s">
        <v>23</v>
      </c>
      <c r="C23327">
        <v>78137</v>
      </c>
      <c r="D23327">
        <v>1140554</v>
      </c>
      <c r="E23327" s="32">
        <v>72558</v>
      </c>
      <c r="F23327">
        <v>982</v>
      </c>
      <c r="G23327" s="32">
        <v>4597</v>
      </c>
      <c r="H23327" s="32">
        <v>57</v>
      </c>
    </row>
    <row r="23328" spans="1:8" x14ac:dyDescent="0.55000000000000004">
      <c r="A23328" s="33">
        <v>44404</v>
      </c>
      <c r="B23328" s="1" t="s">
        <v>24</v>
      </c>
      <c r="C23328">
        <v>3814</v>
      </c>
      <c r="D23328">
        <v>190499</v>
      </c>
      <c r="E23328" s="32">
        <v>3512</v>
      </c>
      <c r="F23328">
        <v>54</v>
      </c>
      <c r="G23328" s="32">
        <v>248</v>
      </c>
      <c r="H23328" s="32">
        <v>3</v>
      </c>
    </row>
    <row r="23329" spans="1:8" x14ac:dyDescent="0.55000000000000004">
      <c r="A23329" s="33">
        <v>44404</v>
      </c>
      <c r="B23329" s="1" t="s">
        <v>25</v>
      </c>
      <c r="C23329">
        <v>2178</v>
      </c>
      <c r="D23329">
        <v>80604</v>
      </c>
      <c r="E23329" s="32">
        <v>2039</v>
      </c>
      <c r="F23329">
        <v>38</v>
      </c>
      <c r="G23329" s="32">
        <v>101</v>
      </c>
      <c r="H23329" s="32">
        <v>3</v>
      </c>
    </row>
    <row r="23330" spans="1:8" x14ac:dyDescent="0.55000000000000004">
      <c r="A23330" s="33">
        <v>44404</v>
      </c>
      <c r="B23330" s="1" t="s">
        <v>26</v>
      </c>
      <c r="C23330">
        <v>4692</v>
      </c>
      <c r="D23330">
        <v>133960</v>
      </c>
      <c r="E23330" s="32">
        <v>4072</v>
      </c>
      <c r="F23330">
        <v>116</v>
      </c>
      <c r="G23330" s="32">
        <v>494</v>
      </c>
      <c r="H23330" s="32">
        <v>1</v>
      </c>
    </row>
    <row r="23331" spans="1:8" x14ac:dyDescent="0.55000000000000004">
      <c r="A23331" s="33">
        <v>44404</v>
      </c>
      <c r="B23331" s="1" t="s">
        <v>27</v>
      </c>
      <c r="C23331">
        <v>1503</v>
      </c>
      <c r="D23331">
        <v>77472</v>
      </c>
      <c r="E23331" s="32">
        <v>1377</v>
      </c>
      <c r="F23331">
        <v>36</v>
      </c>
      <c r="G23331" s="32">
        <v>90</v>
      </c>
      <c r="H23331" s="32">
        <v>0</v>
      </c>
    </row>
    <row r="23332" spans="1:8" x14ac:dyDescent="0.55000000000000004">
      <c r="A23332" s="33">
        <v>44404</v>
      </c>
      <c r="B23332" s="1" t="s">
        <v>28</v>
      </c>
      <c r="C23332">
        <v>2279</v>
      </c>
      <c r="D23332">
        <v>69775</v>
      </c>
      <c r="E23332" s="32">
        <v>2168</v>
      </c>
      <c r="F23332">
        <v>21</v>
      </c>
      <c r="G23332" s="32">
        <v>90</v>
      </c>
      <c r="H23332" s="32">
        <v>0</v>
      </c>
    </row>
    <row r="23333" spans="1:8" x14ac:dyDescent="0.55000000000000004">
      <c r="A23333" s="33">
        <v>44404</v>
      </c>
      <c r="B23333" s="1" t="s">
        <v>29</v>
      </c>
      <c r="C23333">
        <v>5173</v>
      </c>
      <c r="D23333">
        <v>223067</v>
      </c>
      <c r="E23333" s="32">
        <v>5068</v>
      </c>
      <c r="F23333">
        <v>94</v>
      </c>
      <c r="G23333" s="32">
        <v>84</v>
      </c>
      <c r="H23333" s="32">
        <v>0</v>
      </c>
    </row>
    <row r="23334" spans="1:8" x14ac:dyDescent="0.55000000000000004">
      <c r="A23334" s="33">
        <v>44404</v>
      </c>
      <c r="B23334" s="1" t="s">
        <v>30</v>
      </c>
      <c r="C23334">
        <v>9674</v>
      </c>
      <c r="D23334">
        <v>290643</v>
      </c>
      <c r="E23334" s="32">
        <v>9368</v>
      </c>
      <c r="F23334">
        <v>188</v>
      </c>
      <c r="G23334" s="32">
        <v>118</v>
      </c>
      <c r="H23334" s="32">
        <v>2</v>
      </c>
    </row>
    <row r="23335" spans="1:8" x14ac:dyDescent="0.55000000000000004">
      <c r="A23335" s="33">
        <v>44404</v>
      </c>
      <c r="B23335" s="1" t="s">
        <v>31</v>
      </c>
      <c r="C23335">
        <v>10355</v>
      </c>
      <c r="D23335">
        <v>444768</v>
      </c>
      <c r="E23335" s="32">
        <v>9561</v>
      </c>
      <c r="F23335">
        <v>155</v>
      </c>
      <c r="G23335" s="32">
        <v>639</v>
      </c>
      <c r="H23335" s="32">
        <v>2</v>
      </c>
    </row>
    <row r="23336" spans="1:8" x14ac:dyDescent="0.55000000000000004">
      <c r="A23336" s="33">
        <v>44404</v>
      </c>
      <c r="B23336" s="1" t="s">
        <v>32</v>
      </c>
      <c r="C23336">
        <v>52808</v>
      </c>
      <c r="D23336">
        <v>907731</v>
      </c>
      <c r="E23336" s="32">
        <v>50804</v>
      </c>
      <c r="F23336">
        <v>1005</v>
      </c>
      <c r="G23336" s="32">
        <v>999</v>
      </c>
      <c r="H23336" s="32">
        <v>11</v>
      </c>
    </row>
    <row r="23337" spans="1:8" x14ac:dyDescent="0.55000000000000004">
      <c r="A23337" s="33">
        <v>44404</v>
      </c>
      <c r="B23337" s="1" t="s">
        <v>33</v>
      </c>
      <c r="C23337">
        <v>5615</v>
      </c>
      <c r="D23337">
        <v>156553</v>
      </c>
      <c r="E23337" s="32">
        <v>5458</v>
      </c>
      <c r="F23337">
        <v>114</v>
      </c>
      <c r="G23337" s="32">
        <v>184</v>
      </c>
      <c r="H23337" s="32">
        <v>4</v>
      </c>
    </row>
    <row r="23338" spans="1:8" x14ac:dyDescent="0.55000000000000004">
      <c r="A23338" s="33">
        <v>44404</v>
      </c>
      <c r="B23338" s="1" t="s">
        <v>34</v>
      </c>
      <c r="C23338">
        <v>5836</v>
      </c>
      <c r="D23338">
        <v>166815</v>
      </c>
      <c r="E23338" s="32">
        <v>5588</v>
      </c>
      <c r="F23338">
        <v>93</v>
      </c>
      <c r="G23338" s="32">
        <v>155</v>
      </c>
      <c r="H23338" s="32">
        <v>1</v>
      </c>
    </row>
    <row r="23339" spans="1:8" x14ac:dyDescent="0.55000000000000004">
      <c r="A23339" s="33">
        <v>44404</v>
      </c>
      <c r="B23339" s="1" t="s">
        <v>35</v>
      </c>
      <c r="C23339">
        <v>17627</v>
      </c>
      <c r="D23339">
        <v>305489</v>
      </c>
      <c r="E23339" s="32">
        <v>16783</v>
      </c>
      <c r="F23339">
        <v>249</v>
      </c>
      <c r="G23339" s="32">
        <v>499</v>
      </c>
      <c r="H23339" s="32">
        <v>8</v>
      </c>
    </row>
    <row r="23340" spans="1:8" x14ac:dyDescent="0.55000000000000004">
      <c r="A23340" s="33">
        <v>44404</v>
      </c>
      <c r="B23340" s="1" t="s">
        <v>36</v>
      </c>
      <c r="C23340">
        <v>110483</v>
      </c>
      <c r="D23340">
        <v>2410967</v>
      </c>
      <c r="E23340" s="32">
        <v>102973</v>
      </c>
      <c r="F23340">
        <v>2719</v>
      </c>
      <c r="G23340" s="32">
        <v>3894</v>
      </c>
      <c r="H23340" s="32">
        <v>155</v>
      </c>
    </row>
    <row r="23341" spans="1:8" x14ac:dyDescent="0.55000000000000004">
      <c r="A23341" s="33">
        <v>44404</v>
      </c>
      <c r="B23341" s="1" t="s">
        <v>37</v>
      </c>
      <c r="C23341">
        <v>42600</v>
      </c>
      <c r="D23341">
        <v>546551</v>
      </c>
      <c r="E23341" s="32">
        <v>40364</v>
      </c>
      <c r="F23341">
        <v>1315</v>
      </c>
      <c r="G23341" s="32">
        <v>921</v>
      </c>
      <c r="H23341" s="32">
        <v>20</v>
      </c>
    </row>
    <row r="23342" spans="1:8" x14ac:dyDescent="0.55000000000000004">
      <c r="A23342" s="33">
        <v>44404</v>
      </c>
      <c r="B23342" s="1" t="s">
        <v>38</v>
      </c>
      <c r="C23342">
        <v>8823</v>
      </c>
      <c r="D23342">
        <v>183938</v>
      </c>
      <c r="E23342" s="32">
        <v>8432</v>
      </c>
      <c r="F23342">
        <v>133</v>
      </c>
      <c r="G23342" s="32">
        <v>258</v>
      </c>
      <c r="H23342" s="32">
        <v>5</v>
      </c>
    </row>
    <row r="23343" spans="1:8" x14ac:dyDescent="0.55000000000000004">
      <c r="A23343" s="33">
        <v>44404</v>
      </c>
      <c r="B23343" s="1" t="s">
        <v>39</v>
      </c>
      <c r="C23343">
        <v>2829</v>
      </c>
      <c r="D23343">
        <v>43747</v>
      </c>
      <c r="E23343" s="32">
        <v>2640</v>
      </c>
      <c r="F23343">
        <v>49</v>
      </c>
      <c r="G23343" s="32">
        <v>78</v>
      </c>
      <c r="H23343" s="32">
        <v>2</v>
      </c>
    </row>
    <row r="23344" spans="1:8" x14ac:dyDescent="0.55000000000000004">
      <c r="A23344" s="33">
        <v>44404</v>
      </c>
      <c r="B23344" s="1" t="s">
        <v>40</v>
      </c>
      <c r="C23344">
        <v>672</v>
      </c>
      <c r="D23344">
        <v>95348</v>
      </c>
      <c r="E23344" s="32">
        <v>508</v>
      </c>
      <c r="F23344">
        <v>2</v>
      </c>
      <c r="G23344" s="32">
        <v>121</v>
      </c>
      <c r="H23344" s="32">
        <v>1</v>
      </c>
    </row>
    <row r="23345" spans="1:8" x14ac:dyDescent="0.55000000000000004">
      <c r="A23345" s="33">
        <v>44404</v>
      </c>
      <c r="B23345" s="1" t="s">
        <v>41</v>
      </c>
      <c r="C23345">
        <v>683</v>
      </c>
      <c r="D23345">
        <v>33691</v>
      </c>
      <c r="E23345" s="32">
        <v>570</v>
      </c>
      <c r="F23345">
        <v>2</v>
      </c>
      <c r="G23345" s="32">
        <v>111</v>
      </c>
      <c r="H23345" s="32">
        <v>0</v>
      </c>
    </row>
    <row r="23346" spans="1:8" x14ac:dyDescent="0.55000000000000004">
      <c r="A23346" s="33">
        <v>44404</v>
      </c>
      <c r="B23346" s="1" t="s">
        <v>42</v>
      </c>
      <c r="C23346">
        <v>7926</v>
      </c>
      <c r="D23346">
        <v>178588</v>
      </c>
      <c r="E23346" s="32">
        <v>7518</v>
      </c>
      <c r="F23346">
        <v>127</v>
      </c>
      <c r="G23346" s="32">
        <v>104</v>
      </c>
      <c r="H23346" s="32">
        <v>1</v>
      </c>
    </row>
    <row r="23347" spans="1:8" x14ac:dyDescent="0.55000000000000004">
      <c r="A23347" s="33">
        <v>44404</v>
      </c>
      <c r="B23347" s="1" t="s">
        <v>43</v>
      </c>
      <c r="C23347">
        <v>11877</v>
      </c>
      <c r="D23347">
        <v>586633</v>
      </c>
      <c r="E23347" s="32">
        <v>11485</v>
      </c>
      <c r="F23347">
        <v>179</v>
      </c>
      <c r="G23347" s="32">
        <v>173</v>
      </c>
      <c r="H23347" s="32">
        <v>3</v>
      </c>
    </row>
    <row r="23348" spans="1:8" x14ac:dyDescent="0.55000000000000004">
      <c r="A23348" s="33">
        <v>44404</v>
      </c>
      <c r="B23348" s="1" t="s">
        <v>44</v>
      </c>
      <c r="C23348">
        <v>3227</v>
      </c>
      <c r="D23348">
        <v>128696</v>
      </c>
      <c r="E23348" s="32">
        <v>3102</v>
      </c>
      <c r="F23348">
        <v>80</v>
      </c>
      <c r="G23348" s="32">
        <v>45</v>
      </c>
      <c r="H23348" s="32">
        <v>0</v>
      </c>
    </row>
    <row r="23349" spans="1:8" x14ac:dyDescent="0.55000000000000004">
      <c r="A23349" s="33">
        <v>44404</v>
      </c>
      <c r="B23349" s="1" t="s">
        <v>45</v>
      </c>
      <c r="C23349">
        <v>1748</v>
      </c>
      <c r="D23349">
        <v>70972</v>
      </c>
      <c r="E23349" s="32">
        <v>1631</v>
      </c>
      <c r="F23349">
        <v>63</v>
      </c>
      <c r="G23349" s="32">
        <v>55</v>
      </c>
      <c r="H23349" s="32">
        <v>0</v>
      </c>
    </row>
    <row r="23350" spans="1:8" x14ac:dyDescent="0.55000000000000004">
      <c r="A23350" s="33">
        <v>44404</v>
      </c>
      <c r="B23350" s="1" t="s">
        <v>46</v>
      </c>
      <c r="C23350">
        <v>2171</v>
      </c>
      <c r="D23350">
        <v>92293</v>
      </c>
      <c r="E23350" s="32">
        <v>2097</v>
      </c>
      <c r="F23350">
        <v>32</v>
      </c>
      <c r="G23350" s="32">
        <v>46</v>
      </c>
      <c r="H23350" s="32">
        <v>0</v>
      </c>
    </row>
    <row r="23351" spans="1:8" x14ac:dyDescent="0.55000000000000004">
      <c r="A23351" s="33">
        <v>44404</v>
      </c>
      <c r="B23351" s="1" t="s">
        <v>47</v>
      </c>
      <c r="C23351">
        <v>2861</v>
      </c>
      <c r="D23351">
        <v>103056</v>
      </c>
      <c r="E23351" s="32">
        <v>2708</v>
      </c>
      <c r="F23351">
        <v>77</v>
      </c>
      <c r="G23351" s="32">
        <v>76</v>
      </c>
      <c r="H23351" s="32">
        <v>3</v>
      </c>
    </row>
    <row r="23352" spans="1:8" x14ac:dyDescent="0.55000000000000004">
      <c r="A23352" s="33">
        <v>44404</v>
      </c>
      <c r="B23352" s="1" t="s">
        <v>48</v>
      </c>
      <c r="C23352">
        <v>2009</v>
      </c>
      <c r="D23352">
        <v>62127</v>
      </c>
      <c r="E23352" s="32">
        <v>1924</v>
      </c>
      <c r="F23352">
        <v>29</v>
      </c>
      <c r="G23352" s="32">
        <v>56</v>
      </c>
      <c r="H23352" s="32">
        <v>4</v>
      </c>
    </row>
    <row r="23353" spans="1:8" x14ac:dyDescent="0.55000000000000004">
      <c r="A23353" s="33">
        <v>44404</v>
      </c>
      <c r="B23353" s="1" t="s">
        <v>49</v>
      </c>
      <c r="C23353">
        <v>37617</v>
      </c>
      <c r="D23353">
        <v>901081</v>
      </c>
      <c r="E23353" s="32">
        <v>35703</v>
      </c>
      <c r="F23353">
        <v>532</v>
      </c>
      <c r="G23353" s="32">
        <v>1149</v>
      </c>
      <c r="H23353" s="32">
        <v>9</v>
      </c>
    </row>
    <row r="23354" spans="1:8" x14ac:dyDescent="0.55000000000000004">
      <c r="A23354" s="33">
        <v>44404</v>
      </c>
      <c r="B23354" s="1" t="s">
        <v>50</v>
      </c>
      <c r="C23354">
        <v>2655</v>
      </c>
      <c r="D23354">
        <v>62231</v>
      </c>
      <c r="E23354" s="32">
        <v>2601</v>
      </c>
      <c r="F23354">
        <v>24</v>
      </c>
      <c r="G23354" s="32">
        <v>54</v>
      </c>
      <c r="H23354" s="32">
        <v>0</v>
      </c>
    </row>
    <row r="23355" spans="1:8" x14ac:dyDescent="0.55000000000000004">
      <c r="A23355" s="33">
        <v>44404</v>
      </c>
      <c r="B23355" s="1" t="s">
        <v>51</v>
      </c>
      <c r="C23355">
        <v>3360</v>
      </c>
      <c r="D23355">
        <v>134231</v>
      </c>
      <c r="E23355" s="32">
        <v>3187</v>
      </c>
      <c r="F23355">
        <v>69</v>
      </c>
      <c r="G23355" s="32">
        <v>105</v>
      </c>
      <c r="H23355" s="32">
        <v>0</v>
      </c>
    </row>
    <row r="23356" spans="1:8" x14ac:dyDescent="0.55000000000000004">
      <c r="A23356" s="33">
        <v>44404</v>
      </c>
      <c r="B23356" s="1" t="s">
        <v>52</v>
      </c>
      <c r="C23356">
        <v>6705</v>
      </c>
      <c r="D23356">
        <v>83912</v>
      </c>
      <c r="E23356" s="32">
        <v>6418</v>
      </c>
      <c r="F23356">
        <v>121</v>
      </c>
      <c r="G23356" s="32">
        <v>166</v>
      </c>
      <c r="H23356" s="32">
        <v>0</v>
      </c>
    </row>
    <row r="23357" spans="1:8" x14ac:dyDescent="0.55000000000000004">
      <c r="A23357" s="33">
        <v>44404</v>
      </c>
      <c r="B23357" s="1" t="s">
        <v>53</v>
      </c>
      <c r="C23357">
        <v>3582</v>
      </c>
      <c r="D23357">
        <v>182770</v>
      </c>
      <c r="E23357" s="32">
        <v>3453</v>
      </c>
      <c r="F23357">
        <v>64</v>
      </c>
      <c r="G23357" s="32">
        <v>65</v>
      </c>
      <c r="H23357" s="32">
        <v>0</v>
      </c>
    </row>
    <row r="23358" spans="1:8" x14ac:dyDescent="0.55000000000000004">
      <c r="A23358" s="33">
        <v>44404</v>
      </c>
      <c r="B23358" s="1" t="s">
        <v>54</v>
      </c>
      <c r="C23358">
        <v>3180</v>
      </c>
      <c r="D23358">
        <v>45489</v>
      </c>
      <c r="E23358" s="32">
        <v>3080</v>
      </c>
      <c r="F23358">
        <v>27</v>
      </c>
      <c r="G23358" s="32">
        <v>62</v>
      </c>
      <c r="H23358" s="32">
        <v>0</v>
      </c>
    </row>
    <row r="23359" spans="1:8" x14ac:dyDescent="0.55000000000000004">
      <c r="A23359" s="33">
        <v>44404</v>
      </c>
      <c r="B23359" s="1" t="s">
        <v>55</v>
      </c>
      <c r="C23359">
        <v>3878</v>
      </c>
      <c r="D23359">
        <v>116620</v>
      </c>
      <c r="E23359" s="32">
        <v>3760</v>
      </c>
      <c r="F23359">
        <v>39</v>
      </c>
      <c r="G23359" s="32">
        <v>100</v>
      </c>
      <c r="H23359" s="32">
        <v>2</v>
      </c>
    </row>
    <row r="23360" spans="1:8" x14ac:dyDescent="0.55000000000000004">
      <c r="A23360" s="33">
        <v>44404</v>
      </c>
      <c r="B23360" s="1" t="s">
        <v>56</v>
      </c>
      <c r="C23360">
        <v>23201</v>
      </c>
      <c r="D23360">
        <v>276698</v>
      </c>
      <c r="E23360" s="32">
        <v>21497</v>
      </c>
      <c r="F23360">
        <v>233</v>
      </c>
      <c r="G23360" s="32">
        <v>1445</v>
      </c>
      <c r="H23360" s="32">
        <v>44</v>
      </c>
    </row>
    <row r="23361" spans="1:8" x14ac:dyDescent="0.55000000000000004">
      <c r="A23361" s="33">
        <v>44405</v>
      </c>
      <c r="B23361" s="1" t="s">
        <v>7</v>
      </c>
      <c r="C23361">
        <v>43630</v>
      </c>
      <c r="D23361">
        <v>844385</v>
      </c>
      <c r="E23361" s="32">
        <v>40965</v>
      </c>
      <c r="F23361">
        <v>1424</v>
      </c>
      <c r="G23361" s="32">
        <v>1149</v>
      </c>
      <c r="H23361" s="32">
        <v>5</v>
      </c>
    </row>
    <row r="23362" spans="1:8" x14ac:dyDescent="0.55000000000000004">
      <c r="A23362" s="33">
        <v>44405</v>
      </c>
      <c r="B23362" s="1" t="s">
        <v>11</v>
      </c>
      <c r="C23362">
        <v>2636</v>
      </c>
      <c r="D23362">
        <v>55558</v>
      </c>
      <c r="E23362" s="32">
        <v>2543</v>
      </c>
      <c r="F23362">
        <v>31</v>
      </c>
      <c r="G23362" s="32">
        <v>62</v>
      </c>
      <c r="H23362" s="32">
        <v>0</v>
      </c>
    </row>
    <row r="23363" spans="1:8" x14ac:dyDescent="0.55000000000000004">
      <c r="A23363" s="33">
        <v>44405</v>
      </c>
      <c r="B23363" s="1" t="s">
        <v>12</v>
      </c>
      <c r="C23363">
        <v>1950</v>
      </c>
      <c r="D23363">
        <v>92810</v>
      </c>
      <c r="E23363" s="32">
        <v>1797</v>
      </c>
      <c r="F23363">
        <v>47</v>
      </c>
      <c r="G23363" s="32">
        <v>106</v>
      </c>
      <c r="H23363" s="32">
        <v>0</v>
      </c>
    </row>
    <row r="23364" spans="1:8" x14ac:dyDescent="0.55000000000000004">
      <c r="A23364" s="33">
        <v>44405</v>
      </c>
      <c r="B23364" s="1" t="s">
        <v>13</v>
      </c>
      <c r="C23364">
        <v>9755</v>
      </c>
      <c r="D23364">
        <v>170646</v>
      </c>
      <c r="E23364" s="32">
        <v>9438</v>
      </c>
      <c r="F23364">
        <v>91</v>
      </c>
      <c r="G23364" s="32">
        <v>195</v>
      </c>
      <c r="H23364" s="32">
        <v>3</v>
      </c>
    </row>
    <row r="23365" spans="1:8" x14ac:dyDescent="0.55000000000000004">
      <c r="A23365" s="33">
        <v>44405</v>
      </c>
      <c r="B23365" s="1" t="s">
        <v>14</v>
      </c>
      <c r="C23365">
        <v>1001</v>
      </c>
      <c r="D23365">
        <v>17219</v>
      </c>
      <c r="E23365" s="32">
        <v>955</v>
      </c>
      <c r="F23365">
        <v>20</v>
      </c>
      <c r="G23365" s="32">
        <v>26</v>
      </c>
      <c r="H23365" s="32">
        <v>1</v>
      </c>
    </row>
    <row r="23366" spans="1:8" x14ac:dyDescent="0.55000000000000004">
      <c r="A23366" s="33">
        <v>44405</v>
      </c>
      <c r="B23366" s="1" t="s">
        <v>15</v>
      </c>
      <c r="C23366">
        <v>2101</v>
      </c>
      <c r="D23366">
        <v>70601</v>
      </c>
      <c r="E23366" s="32">
        <v>2033</v>
      </c>
      <c r="F23366">
        <v>47</v>
      </c>
      <c r="G23366" s="32">
        <v>21</v>
      </c>
      <c r="H23366" s="32">
        <v>0</v>
      </c>
    </row>
    <row r="23367" spans="1:8" x14ac:dyDescent="0.55000000000000004">
      <c r="A23367" s="33">
        <v>44405</v>
      </c>
      <c r="B23367" s="1" t="s">
        <v>16</v>
      </c>
      <c r="C23367">
        <v>5499</v>
      </c>
      <c r="D23367">
        <v>306984</v>
      </c>
      <c r="E23367" s="32">
        <v>5010</v>
      </c>
      <c r="F23367">
        <v>162</v>
      </c>
      <c r="G23367" s="32">
        <v>327</v>
      </c>
      <c r="H23367" s="32">
        <v>10</v>
      </c>
    </row>
    <row r="23368" spans="1:8" x14ac:dyDescent="0.55000000000000004">
      <c r="A23368" s="33">
        <v>44405</v>
      </c>
      <c r="B23368" s="1" t="s">
        <v>17</v>
      </c>
      <c r="C23368">
        <v>11901</v>
      </c>
      <c r="D23368">
        <v>34677</v>
      </c>
      <c r="E23368" s="32">
        <v>11001</v>
      </c>
      <c r="F23368">
        <v>167</v>
      </c>
      <c r="G23368" s="32">
        <v>733</v>
      </c>
      <c r="H23368" s="32">
        <v>6</v>
      </c>
    </row>
    <row r="23369" spans="1:8" x14ac:dyDescent="0.55000000000000004">
      <c r="A23369" s="33">
        <v>44405</v>
      </c>
      <c r="B23369" s="1" t="s">
        <v>18</v>
      </c>
      <c r="C23369">
        <v>7892</v>
      </c>
      <c r="D23369">
        <v>324418</v>
      </c>
      <c r="E23369" s="32">
        <v>7315</v>
      </c>
      <c r="F23369">
        <v>84</v>
      </c>
      <c r="G23369" s="32">
        <v>493</v>
      </c>
      <c r="H23369" s="32">
        <v>9</v>
      </c>
    </row>
    <row r="23370" spans="1:8" x14ac:dyDescent="0.55000000000000004">
      <c r="A23370" s="33">
        <v>44405</v>
      </c>
      <c r="B23370" s="1" t="s">
        <v>19</v>
      </c>
      <c r="C23370">
        <v>8447</v>
      </c>
      <c r="D23370">
        <v>211976</v>
      </c>
      <c r="E23370" s="32">
        <v>8013</v>
      </c>
      <c r="F23370">
        <v>155</v>
      </c>
      <c r="G23370" s="32">
        <v>279</v>
      </c>
      <c r="H23370" s="32">
        <v>3</v>
      </c>
    </row>
    <row r="23371" spans="1:8" x14ac:dyDescent="0.55000000000000004">
      <c r="A23371" s="33">
        <v>44405</v>
      </c>
      <c r="B23371" s="1" t="s">
        <v>20</v>
      </c>
      <c r="C23371">
        <v>54191</v>
      </c>
      <c r="D23371">
        <v>1068851</v>
      </c>
      <c r="E23371" s="32">
        <v>48058</v>
      </c>
      <c r="F23371">
        <v>847</v>
      </c>
      <c r="G23371" s="32">
        <v>5286</v>
      </c>
      <c r="H23371" s="32">
        <v>50</v>
      </c>
    </row>
    <row r="23372" spans="1:8" x14ac:dyDescent="0.55000000000000004">
      <c r="A23372" s="33">
        <v>44405</v>
      </c>
      <c r="B23372" s="1" t="s">
        <v>21</v>
      </c>
      <c r="C23372">
        <v>47057</v>
      </c>
      <c r="D23372">
        <v>767625</v>
      </c>
      <c r="E23372" s="32">
        <v>43115</v>
      </c>
      <c r="F23372">
        <v>731</v>
      </c>
      <c r="G23372" s="32">
        <v>3211</v>
      </c>
      <c r="H23372" s="32">
        <v>24</v>
      </c>
    </row>
    <row r="23373" spans="1:8" x14ac:dyDescent="0.55000000000000004">
      <c r="A23373" s="33">
        <v>44405</v>
      </c>
      <c r="B23373" s="1" t="s">
        <v>22</v>
      </c>
      <c r="C23373">
        <v>206745</v>
      </c>
      <c r="D23373">
        <v>2774218</v>
      </c>
      <c r="E23373" s="32">
        <v>188116</v>
      </c>
      <c r="F23373">
        <v>2285</v>
      </c>
      <c r="G23373" s="32">
        <v>16344</v>
      </c>
      <c r="H23373" s="32">
        <v>80</v>
      </c>
    </row>
    <row r="23374" spans="1:8" x14ac:dyDescent="0.55000000000000004">
      <c r="A23374" s="33">
        <v>44405</v>
      </c>
      <c r="B23374" s="1" t="s">
        <v>23</v>
      </c>
      <c r="C23374">
        <v>79188</v>
      </c>
      <c r="D23374">
        <v>1147899</v>
      </c>
      <c r="E23374" s="32">
        <v>73192</v>
      </c>
      <c r="F23374">
        <v>983</v>
      </c>
      <c r="G23374" s="32">
        <v>5013</v>
      </c>
      <c r="H23374" s="32">
        <v>59</v>
      </c>
    </row>
    <row r="23375" spans="1:8" x14ac:dyDescent="0.55000000000000004">
      <c r="A23375" s="33">
        <v>44405</v>
      </c>
      <c r="B23375" s="1" t="s">
        <v>24</v>
      </c>
      <c r="C23375">
        <v>3864</v>
      </c>
      <c r="D23375">
        <v>192945</v>
      </c>
      <c r="E23375" s="32">
        <v>3530</v>
      </c>
      <c r="F23375">
        <v>54</v>
      </c>
      <c r="G23375" s="32">
        <v>280</v>
      </c>
      <c r="H23375" s="32">
        <v>2</v>
      </c>
    </row>
    <row r="23376" spans="1:8" x14ac:dyDescent="0.55000000000000004">
      <c r="A23376" s="33">
        <v>44405</v>
      </c>
      <c r="B23376" s="1" t="s">
        <v>25</v>
      </c>
      <c r="C23376">
        <v>2199</v>
      </c>
      <c r="D23376">
        <v>81135</v>
      </c>
      <c r="E23376" s="32">
        <v>2046</v>
      </c>
      <c r="F23376">
        <v>38</v>
      </c>
      <c r="G23376" s="32">
        <v>115</v>
      </c>
      <c r="H23376" s="32">
        <v>3</v>
      </c>
    </row>
    <row r="23377" spans="1:8" x14ac:dyDescent="0.55000000000000004">
      <c r="A23377" s="33">
        <v>44405</v>
      </c>
      <c r="B23377" s="1" t="s">
        <v>26</v>
      </c>
      <c r="C23377">
        <v>4811</v>
      </c>
      <c r="D23377">
        <v>134716</v>
      </c>
      <c r="E23377" s="32">
        <v>4092</v>
      </c>
      <c r="F23377">
        <v>116</v>
      </c>
      <c r="G23377" s="32">
        <v>593</v>
      </c>
      <c r="H23377" s="32">
        <v>2</v>
      </c>
    </row>
    <row r="23378" spans="1:8" x14ac:dyDescent="0.55000000000000004">
      <c r="A23378" s="33">
        <v>44405</v>
      </c>
      <c r="B23378" s="1" t="s">
        <v>27</v>
      </c>
      <c r="C23378">
        <v>1520</v>
      </c>
      <c r="D23378">
        <v>77896</v>
      </c>
      <c r="E23378" s="32">
        <v>1378</v>
      </c>
      <c r="F23378">
        <v>36</v>
      </c>
      <c r="G23378" s="32">
        <v>106</v>
      </c>
      <c r="H23378" s="32">
        <v>0</v>
      </c>
    </row>
    <row r="23379" spans="1:8" x14ac:dyDescent="0.55000000000000004">
      <c r="A23379" s="33">
        <v>44405</v>
      </c>
      <c r="B23379" s="1" t="s">
        <v>28</v>
      </c>
      <c r="C23379">
        <v>2302</v>
      </c>
      <c r="D23379">
        <v>69775</v>
      </c>
      <c r="E23379" s="32">
        <v>2170</v>
      </c>
      <c r="F23379">
        <v>21</v>
      </c>
      <c r="G23379" s="32">
        <v>111</v>
      </c>
      <c r="H23379" s="32">
        <v>0</v>
      </c>
    </row>
    <row r="23380" spans="1:8" x14ac:dyDescent="0.55000000000000004">
      <c r="A23380" s="33">
        <v>44405</v>
      </c>
      <c r="B23380" s="1" t="s">
        <v>29</v>
      </c>
      <c r="C23380">
        <v>5189</v>
      </c>
      <c r="D23380">
        <v>223879</v>
      </c>
      <c r="E23380" s="32">
        <v>5071</v>
      </c>
      <c r="F23380">
        <v>94</v>
      </c>
      <c r="G23380" s="32">
        <v>97</v>
      </c>
      <c r="H23380" s="32">
        <v>0</v>
      </c>
    </row>
    <row r="23381" spans="1:8" x14ac:dyDescent="0.55000000000000004">
      <c r="A23381" s="33">
        <v>44405</v>
      </c>
      <c r="B23381" s="1" t="s">
        <v>30</v>
      </c>
      <c r="C23381">
        <v>9705</v>
      </c>
      <c r="D23381">
        <v>291917</v>
      </c>
      <c r="E23381" s="32">
        <v>9379</v>
      </c>
      <c r="F23381">
        <v>188</v>
      </c>
      <c r="G23381" s="32">
        <v>138</v>
      </c>
      <c r="H23381" s="32">
        <v>2</v>
      </c>
    </row>
    <row r="23382" spans="1:8" x14ac:dyDescent="0.55000000000000004">
      <c r="A23382" s="33">
        <v>44405</v>
      </c>
      <c r="B23382" s="1" t="s">
        <v>31</v>
      </c>
      <c r="C23382">
        <v>10473</v>
      </c>
      <c r="D23382">
        <v>444768</v>
      </c>
      <c r="E23382" s="32">
        <v>9561</v>
      </c>
      <c r="F23382">
        <v>155</v>
      </c>
      <c r="G23382" s="32">
        <v>757</v>
      </c>
      <c r="H23382" s="32">
        <v>2</v>
      </c>
    </row>
    <row r="23383" spans="1:8" x14ac:dyDescent="0.55000000000000004">
      <c r="A23383" s="33">
        <v>44405</v>
      </c>
      <c r="B23383" s="1" t="s">
        <v>32</v>
      </c>
      <c r="C23383">
        <v>52980</v>
      </c>
      <c r="D23383">
        <v>911316</v>
      </c>
      <c r="E23383" s="32">
        <v>50872</v>
      </c>
      <c r="F23383">
        <v>1005</v>
      </c>
      <c r="G23383" s="32">
        <v>1103</v>
      </c>
      <c r="H23383" s="32">
        <v>8</v>
      </c>
    </row>
    <row r="23384" spans="1:8" x14ac:dyDescent="0.55000000000000004">
      <c r="A23384" s="33">
        <v>44405</v>
      </c>
      <c r="B23384" s="1" t="s">
        <v>33</v>
      </c>
      <c r="C23384">
        <v>5652</v>
      </c>
      <c r="D23384">
        <v>156553</v>
      </c>
      <c r="E23384" s="32">
        <v>5489</v>
      </c>
      <c r="F23384">
        <v>114</v>
      </c>
      <c r="G23384" s="32">
        <v>191</v>
      </c>
      <c r="H23384" s="32">
        <v>5</v>
      </c>
    </row>
    <row r="23385" spans="1:8" x14ac:dyDescent="0.55000000000000004">
      <c r="A23385" s="33">
        <v>44405</v>
      </c>
      <c r="B23385" s="1" t="s">
        <v>34</v>
      </c>
      <c r="C23385">
        <v>5886</v>
      </c>
      <c r="D23385">
        <v>167554</v>
      </c>
      <c r="E23385" s="32">
        <v>5596</v>
      </c>
      <c r="F23385">
        <v>93</v>
      </c>
      <c r="G23385" s="32">
        <v>197</v>
      </c>
      <c r="H23385" s="32">
        <v>2</v>
      </c>
    </row>
    <row r="23386" spans="1:8" x14ac:dyDescent="0.55000000000000004">
      <c r="A23386" s="33">
        <v>44405</v>
      </c>
      <c r="B23386" s="1" t="s">
        <v>35</v>
      </c>
      <c r="C23386">
        <v>17802</v>
      </c>
      <c r="D23386">
        <v>307360</v>
      </c>
      <c r="E23386" s="32">
        <v>16847</v>
      </c>
      <c r="F23386">
        <v>249</v>
      </c>
      <c r="G23386" s="32">
        <v>531</v>
      </c>
      <c r="H23386" s="32">
        <v>8</v>
      </c>
    </row>
    <row r="23387" spans="1:8" x14ac:dyDescent="0.55000000000000004">
      <c r="A23387" s="33">
        <v>44405</v>
      </c>
      <c r="B23387" s="1" t="s">
        <v>36</v>
      </c>
      <c r="C23387">
        <v>111281</v>
      </c>
      <c r="D23387">
        <v>2423110</v>
      </c>
      <c r="E23387" s="32">
        <v>103193</v>
      </c>
      <c r="F23387">
        <v>2719</v>
      </c>
      <c r="G23387" s="32">
        <v>4464</v>
      </c>
      <c r="H23387" s="32">
        <v>160</v>
      </c>
    </row>
    <row r="23388" spans="1:8" x14ac:dyDescent="0.55000000000000004">
      <c r="A23388" s="33">
        <v>44405</v>
      </c>
      <c r="B23388" s="1" t="s">
        <v>37</v>
      </c>
      <c r="C23388">
        <v>42860</v>
      </c>
      <c r="D23388">
        <v>548951</v>
      </c>
      <c r="E23388" s="32">
        <v>40506</v>
      </c>
      <c r="F23388">
        <v>1315</v>
      </c>
      <c r="G23388" s="32">
        <v>1039</v>
      </c>
      <c r="H23388" s="32">
        <v>19</v>
      </c>
    </row>
    <row r="23389" spans="1:8" x14ac:dyDescent="0.55000000000000004">
      <c r="A23389" s="33">
        <v>44405</v>
      </c>
      <c r="B23389" s="1" t="s">
        <v>38</v>
      </c>
      <c r="C23389">
        <v>8875</v>
      </c>
      <c r="D23389">
        <v>184628</v>
      </c>
      <c r="E23389" s="32">
        <v>8466</v>
      </c>
      <c r="F23389">
        <v>133</v>
      </c>
      <c r="G23389" s="32">
        <v>276</v>
      </c>
      <c r="H23389" s="32">
        <v>5</v>
      </c>
    </row>
    <row r="23390" spans="1:8" x14ac:dyDescent="0.55000000000000004">
      <c r="A23390" s="33">
        <v>44405</v>
      </c>
      <c r="B23390" s="1" t="s">
        <v>39</v>
      </c>
      <c r="C23390">
        <v>2856</v>
      </c>
      <c r="D23390">
        <v>43916</v>
      </c>
      <c r="E23390" s="32">
        <v>2650</v>
      </c>
      <c r="F23390">
        <v>49</v>
      </c>
      <c r="G23390" s="32">
        <v>94</v>
      </c>
      <c r="H23390" s="32">
        <v>3</v>
      </c>
    </row>
    <row r="23391" spans="1:8" x14ac:dyDescent="0.55000000000000004">
      <c r="A23391" s="33">
        <v>44405</v>
      </c>
      <c r="B23391" s="1" t="s">
        <v>40</v>
      </c>
      <c r="C23391">
        <v>683</v>
      </c>
      <c r="D23391">
        <v>96196</v>
      </c>
      <c r="E23391" s="32">
        <v>518</v>
      </c>
      <c r="F23391">
        <v>2</v>
      </c>
      <c r="G23391" s="32">
        <v>123</v>
      </c>
      <c r="H23391" s="32">
        <v>2</v>
      </c>
    </row>
    <row r="23392" spans="1:8" x14ac:dyDescent="0.55000000000000004">
      <c r="A23392" s="33">
        <v>44405</v>
      </c>
      <c r="B23392" s="1" t="s">
        <v>41</v>
      </c>
      <c r="C23392">
        <v>690</v>
      </c>
      <c r="D23392">
        <v>33691</v>
      </c>
      <c r="E23392" s="32">
        <v>584</v>
      </c>
      <c r="F23392">
        <v>2</v>
      </c>
      <c r="G23392" s="32">
        <v>104</v>
      </c>
      <c r="H23392" s="32">
        <v>0</v>
      </c>
    </row>
    <row r="23393" spans="1:8" x14ac:dyDescent="0.55000000000000004">
      <c r="A23393" s="33">
        <v>44405</v>
      </c>
      <c r="B23393" s="1" t="s">
        <v>42</v>
      </c>
      <c r="C23393">
        <v>7984</v>
      </c>
      <c r="D23393">
        <v>178588</v>
      </c>
      <c r="E23393" s="32">
        <v>7518</v>
      </c>
      <c r="F23393">
        <v>127</v>
      </c>
      <c r="G23393" s="32">
        <v>104</v>
      </c>
      <c r="H23393" s="32">
        <v>1</v>
      </c>
    </row>
    <row r="23394" spans="1:8" x14ac:dyDescent="0.55000000000000004">
      <c r="A23394" s="33">
        <v>44405</v>
      </c>
      <c r="B23394" s="1" t="s">
        <v>43</v>
      </c>
      <c r="C23394">
        <v>11912</v>
      </c>
      <c r="D23394">
        <v>587777</v>
      </c>
      <c r="E23394" s="32">
        <v>11506</v>
      </c>
      <c r="F23394">
        <v>179</v>
      </c>
      <c r="G23394" s="32">
        <v>178</v>
      </c>
      <c r="H23394" s="32">
        <v>4</v>
      </c>
    </row>
    <row r="23395" spans="1:8" x14ac:dyDescent="0.55000000000000004">
      <c r="A23395" s="33">
        <v>44405</v>
      </c>
      <c r="B23395" s="1" t="s">
        <v>44</v>
      </c>
      <c r="C23395">
        <v>3237</v>
      </c>
      <c r="D23395">
        <v>130605</v>
      </c>
      <c r="E23395" s="32">
        <v>3111</v>
      </c>
      <c r="F23395">
        <v>80</v>
      </c>
      <c r="G23395" s="32">
        <v>46</v>
      </c>
      <c r="H23395" s="32">
        <v>0</v>
      </c>
    </row>
    <row r="23396" spans="1:8" x14ac:dyDescent="0.55000000000000004">
      <c r="A23396" s="33">
        <v>44405</v>
      </c>
      <c r="B23396" s="1" t="s">
        <v>45</v>
      </c>
      <c r="C23396">
        <v>1755</v>
      </c>
      <c r="D23396">
        <v>71287</v>
      </c>
      <c r="E23396" s="32">
        <v>1638</v>
      </c>
      <c r="F23396">
        <v>63</v>
      </c>
      <c r="G23396" s="32">
        <v>54</v>
      </c>
      <c r="H23396" s="32">
        <v>0</v>
      </c>
    </row>
    <row r="23397" spans="1:8" x14ac:dyDescent="0.55000000000000004">
      <c r="A23397" s="33">
        <v>44405</v>
      </c>
      <c r="B23397" s="1" t="s">
        <v>46</v>
      </c>
      <c r="C23397">
        <v>2182</v>
      </c>
      <c r="D23397">
        <v>92859</v>
      </c>
      <c r="E23397" s="32">
        <v>2103</v>
      </c>
      <c r="F23397">
        <v>32</v>
      </c>
      <c r="G23397" s="32">
        <v>51</v>
      </c>
      <c r="H23397" s="32">
        <v>0</v>
      </c>
    </row>
    <row r="23398" spans="1:8" x14ac:dyDescent="0.55000000000000004">
      <c r="A23398" s="33">
        <v>44405</v>
      </c>
      <c r="B23398" s="1" t="s">
        <v>47</v>
      </c>
      <c r="C23398">
        <v>2876</v>
      </c>
      <c r="D23398">
        <v>103172</v>
      </c>
      <c r="E23398" s="32">
        <v>2714</v>
      </c>
      <c r="F23398">
        <v>77</v>
      </c>
      <c r="G23398" s="32">
        <v>85</v>
      </c>
      <c r="H23398" s="32">
        <v>3</v>
      </c>
    </row>
    <row r="23399" spans="1:8" x14ac:dyDescent="0.55000000000000004">
      <c r="A23399" s="33">
        <v>44405</v>
      </c>
      <c r="B23399" s="1" t="s">
        <v>48</v>
      </c>
      <c r="C23399">
        <v>2031</v>
      </c>
      <c r="D23399">
        <v>62190</v>
      </c>
      <c r="E23399" s="32">
        <v>1930</v>
      </c>
      <c r="F23399">
        <v>29</v>
      </c>
      <c r="G23399" s="32">
        <v>72</v>
      </c>
      <c r="H23399" s="32">
        <v>4</v>
      </c>
    </row>
    <row r="23400" spans="1:8" x14ac:dyDescent="0.55000000000000004">
      <c r="A23400" s="33">
        <v>44405</v>
      </c>
      <c r="B23400" s="1" t="s">
        <v>49</v>
      </c>
      <c r="C23400">
        <v>38022</v>
      </c>
      <c r="D23400">
        <v>906061</v>
      </c>
      <c r="E23400" s="32">
        <v>35751</v>
      </c>
      <c r="F23400">
        <v>532</v>
      </c>
      <c r="G23400" s="32">
        <v>1334</v>
      </c>
      <c r="H23400" s="32">
        <v>8</v>
      </c>
    </row>
    <row r="23401" spans="1:8" x14ac:dyDescent="0.55000000000000004">
      <c r="A23401" s="33">
        <v>44405</v>
      </c>
      <c r="B23401" s="1" t="s">
        <v>50</v>
      </c>
      <c r="C23401">
        <v>2674</v>
      </c>
      <c r="D23401">
        <v>62606</v>
      </c>
      <c r="E23401" s="32">
        <v>2609</v>
      </c>
      <c r="F23401">
        <v>24</v>
      </c>
      <c r="G23401" s="32">
        <v>56</v>
      </c>
      <c r="H23401" s="32">
        <v>0</v>
      </c>
    </row>
    <row r="23402" spans="1:8" x14ac:dyDescent="0.55000000000000004">
      <c r="A23402" s="33">
        <v>44405</v>
      </c>
      <c r="B23402" s="1" t="s">
        <v>51</v>
      </c>
      <c r="C23402">
        <v>3384</v>
      </c>
      <c r="D23402">
        <v>134979</v>
      </c>
      <c r="E23402" s="32">
        <v>3198</v>
      </c>
      <c r="F23402">
        <v>69</v>
      </c>
      <c r="G23402" s="32">
        <v>119</v>
      </c>
      <c r="H23402" s="32">
        <v>0</v>
      </c>
    </row>
    <row r="23403" spans="1:8" x14ac:dyDescent="0.55000000000000004">
      <c r="A23403" s="33">
        <v>44405</v>
      </c>
      <c r="B23403" s="1" t="s">
        <v>52</v>
      </c>
      <c r="C23403">
        <v>6761</v>
      </c>
      <c r="D23403">
        <v>84262</v>
      </c>
      <c r="E23403" s="32">
        <v>6435</v>
      </c>
      <c r="F23403">
        <v>121</v>
      </c>
      <c r="G23403" s="32">
        <v>205</v>
      </c>
      <c r="H23403" s="32">
        <v>0</v>
      </c>
    </row>
    <row r="23404" spans="1:8" x14ac:dyDescent="0.55000000000000004">
      <c r="A23404" s="33">
        <v>44405</v>
      </c>
      <c r="B23404" s="1" t="s">
        <v>53</v>
      </c>
      <c r="C23404">
        <v>3594</v>
      </c>
      <c r="D23404">
        <v>184120</v>
      </c>
      <c r="E23404" s="32">
        <v>3461</v>
      </c>
      <c r="F23404">
        <v>64</v>
      </c>
      <c r="G23404" s="32">
        <v>69</v>
      </c>
      <c r="H23404" s="32">
        <v>0</v>
      </c>
    </row>
    <row r="23405" spans="1:8" x14ac:dyDescent="0.55000000000000004">
      <c r="A23405" s="33">
        <v>44405</v>
      </c>
      <c r="B23405" s="1" t="s">
        <v>54</v>
      </c>
      <c r="C23405">
        <v>3190</v>
      </c>
      <c r="D23405">
        <v>45586</v>
      </c>
      <c r="E23405" s="32">
        <v>3086</v>
      </c>
      <c r="F23405">
        <v>27</v>
      </c>
      <c r="G23405" s="32">
        <v>66</v>
      </c>
      <c r="H23405" s="32">
        <v>0</v>
      </c>
    </row>
    <row r="23406" spans="1:8" x14ac:dyDescent="0.55000000000000004">
      <c r="A23406" s="33">
        <v>44405</v>
      </c>
      <c r="B23406" s="1" t="s">
        <v>55</v>
      </c>
      <c r="C23406">
        <v>3902</v>
      </c>
      <c r="D23406">
        <v>116877</v>
      </c>
      <c r="E23406" s="32">
        <v>3767</v>
      </c>
      <c r="F23406">
        <v>39</v>
      </c>
      <c r="G23406" s="32">
        <v>111</v>
      </c>
      <c r="H23406" s="32">
        <v>2</v>
      </c>
    </row>
    <row r="23407" spans="1:8" x14ac:dyDescent="0.55000000000000004">
      <c r="A23407" s="33">
        <v>44405</v>
      </c>
      <c r="B23407" s="1" t="s">
        <v>56</v>
      </c>
      <c r="C23407">
        <v>23548</v>
      </c>
      <c r="D23407">
        <v>278430</v>
      </c>
      <c r="E23407" s="32">
        <v>21595</v>
      </c>
      <c r="F23407">
        <v>233</v>
      </c>
      <c r="G23407" s="32">
        <v>1715</v>
      </c>
      <c r="H23407" s="32">
        <v>44</v>
      </c>
    </row>
    <row r="23408" spans="1:8" x14ac:dyDescent="0.55000000000000004">
      <c r="A23408" s="33">
        <v>44406</v>
      </c>
      <c r="B23408" s="1" t="s">
        <v>7</v>
      </c>
      <c r="C23408">
        <v>43890</v>
      </c>
      <c r="D23408">
        <v>848613</v>
      </c>
      <c r="E23408" s="32">
        <v>41049</v>
      </c>
      <c r="F23408">
        <v>1424</v>
      </c>
      <c r="G23408" s="32">
        <v>1241</v>
      </c>
      <c r="H23408" s="32">
        <v>5</v>
      </c>
    </row>
    <row r="23409" spans="1:8" x14ac:dyDescent="0.55000000000000004">
      <c r="A23409" s="33">
        <v>44406</v>
      </c>
      <c r="B23409" s="1" t="s">
        <v>11</v>
      </c>
      <c r="C23409">
        <v>2661</v>
      </c>
      <c r="D23409">
        <v>55851</v>
      </c>
      <c r="E23409" s="32">
        <v>2550</v>
      </c>
      <c r="F23409">
        <v>31</v>
      </c>
      <c r="G23409" s="32">
        <v>80</v>
      </c>
      <c r="H23409" s="32">
        <v>0</v>
      </c>
    </row>
    <row r="23410" spans="1:8" x14ac:dyDescent="0.55000000000000004">
      <c r="A23410" s="33">
        <v>44406</v>
      </c>
      <c r="B23410" s="1" t="s">
        <v>12</v>
      </c>
      <c r="C23410">
        <v>1962</v>
      </c>
      <c r="D23410">
        <v>93135</v>
      </c>
      <c r="E23410" s="32">
        <v>1805</v>
      </c>
      <c r="F23410">
        <v>47</v>
      </c>
      <c r="G23410" s="32">
        <v>110</v>
      </c>
      <c r="H23410" s="32">
        <v>0</v>
      </c>
    </row>
    <row r="23411" spans="1:8" x14ac:dyDescent="0.55000000000000004">
      <c r="A23411" s="33">
        <v>44406</v>
      </c>
      <c r="B23411" s="1" t="s">
        <v>13</v>
      </c>
      <c r="C23411">
        <v>9791</v>
      </c>
      <c r="D23411">
        <v>170706</v>
      </c>
      <c r="E23411" s="32">
        <v>9471</v>
      </c>
      <c r="F23411">
        <v>91</v>
      </c>
      <c r="G23411" s="32">
        <v>210</v>
      </c>
      <c r="H23411" s="32">
        <v>3</v>
      </c>
    </row>
    <row r="23412" spans="1:8" x14ac:dyDescent="0.55000000000000004">
      <c r="A23412" s="33">
        <v>44406</v>
      </c>
      <c r="B23412" s="1" t="s">
        <v>14</v>
      </c>
      <c r="C23412">
        <v>1006</v>
      </c>
      <c r="D23412">
        <v>17228</v>
      </c>
      <c r="E23412" s="32">
        <v>955</v>
      </c>
      <c r="F23412">
        <v>20</v>
      </c>
      <c r="G23412" s="32">
        <v>31</v>
      </c>
      <c r="H23412" s="32">
        <v>1</v>
      </c>
    </row>
    <row r="23413" spans="1:8" x14ac:dyDescent="0.55000000000000004">
      <c r="A23413" s="33">
        <v>44406</v>
      </c>
      <c r="B23413" s="1" t="s">
        <v>15</v>
      </c>
      <c r="C23413">
        <v>2119</v>
      </c>
      <c r="D23413">
        <v>70825</v>
      </c>
      <c r="E23413" s="32">
        <v>2034</v>
      </c>
      <c r="F23413">
        <v>47</v>
      </c>
      <c r="G23413" s="32">
        <v>38</v>
      </c>
      <c r="H23413" s="32">
        <v>0</v>
      </c>
    </row>
    <row r="23414" spans="1:8" x14ac:dyDescent="0.55000000000000004">
      <c r="A23414" s="33">
        <v>44406</v>
      </c>
      <c r="B23414" s="1" t="s">
        <v>16</v>
      </c>
      <c r="C23414">
        <v>5585</v>
      </c>
      <c r="D23414">
        <v>308852</v>
      </c>
      <c r="E23414" s="32">
        <v>5030</v>
      </c>
      <c r="F23414">
        <v>162</v>
      </c>
      <c r="G23414" s="32">
        <v>393</v>
      </c>
      <c r="H23414" s="32">
        <v>9</v>
      </c>
    </row>
    <row r="23415" spans="1:8" x14ac:dyDescent="0.55000000000000004">
      <c r="A23415" s="33">
        <v>44406</v>
      </c>
      <c r="B23415" s="1" t="s">
        <v>17</v>
      </c>
      <c r="C23415">
        <v>12067</v>
      </c>
      <c r="D23415">
        <v>34700</v>
      </c>
      <c r="E23415" s="32">
        <v>11037</v>
      </c>
      <c r="F23415">
        <v>167</v>
      </c>
      <c r="G23415" s="32">
        <v>863</v>
      </c>
      <c r="H23415" s="32">
        <v>6</v>
      </c>
    </row>
    <row r="23416" spans="1:8" x14ac:dyDescent="0.55000000000000004">
      <c r="A23416" s="33">
        <v>44406</v>
      </c>
      <c r="B23416" s="1" t="s">
        <v>18</v>
      </c>
      <c r="C23416">
        <v>8034</v>
      </c>
      <c r="D23416">
        <v>325541</v>
      </c>
      <c r="E23416" s="32">
        <v>7346</v>
      </c>
      <c r="F23416">
        <v>84</v>
      </c>
      <c r="G23416" s="32">
        <v>604</v>
      </c>
      <c r="H23416" s="32">
        <v>9</v>
      </c>
    </row>
    <row r="23417" spans="1:8" x14ac:dyDescent="0.55000000000000004">
      <c r="A23417" s="33">
        <v>44406</v>
      </c>
      <c r="B23417" s="1" t="s">
        <v>19</v>
      </c>
      <c r="C23417">
        <v>8550</v>
      </c>
      <c r="D23417">
        <v>212702</v>
      </c>
      <c r="E23417" s="32">
        <v>8045</v>
      </c>
      <c r="F23417">
        <v>155</v>
      </c>
      <c r="G23417" s="32">
        <v>350</v>
      </c>
      <c r="H23417" s="32">
        <v>3</v>
      </c>
    </row>
    <row r="23418" spans="1:8" x14ac:dyDescent="0.55000000000000004">
      <c r="A23418" s="33">
        <v>44406</v>
      </c>
      <c r="B23418" s="1" t="s">
        <v>20</v>
      </c>
      <c r="C23418">
        <v>55055</v>
      </c>
      <c r="D23418">
        <v>1074648</v>
      </c>
      <c r="E23418" s="32">
        <v>48205</v>
      </c>
      <c r="F23418">
        <v>848</v>
      </c>
      <c r="G23418" s="32">
        <v>6002</v>
      </c>
      <c r="H23418" s="32">
        <v>52</v>
      </c>
    </row>
    <row r="23419" spans="1:8" x14ac:dyDescent="0.55000000000000004">
      <c r="A23419" s="33">
        <v>44406</v>
      </c>
      <c r="B23419" s="1" t="s">
        <v>21</v>
      </c>
      <c r="C23419">
        <v>47633</v>
      </c>
      <c r="D23419">
        <v>773338</v>
      </c>
      <c r="E23419" s="32">
        <v>43487</v>
      </c>
      <c r="F23419">
        <v>732</v>
      </c>
      <c r="G23419" s="32">
        <v>3414</v>
      </c>
      <c r="H23419" s="32">
        <v>27</v>
      </c>
    </row>
    <row r="23420" spans="1:8" x14ac:dyDescent="0.55000000000000004">
      <c r="A23420" s="33">
        <v>44406</v>
      </c>
      <c r="B23420" s="1" t="s">
        <v>22</v>
      </c>
      <c r="C23420">
        <v>210610</v>
      </c>
      <c r="D23420">
        <v>2788710</v>
      </c>
      <c r="E23420" s="32">
        <v>189412</v>
      </c>
      <c r="F23420">
        <v>2288</v>
      </c>
      <c r="G23420" s="32">
        <v>18910</v>
      </c>
      <c r="H23420" s="32">
        <v>81</v>
      </c>
    </row>
    <row r="23421" spans="1:8" x14ac:dyDescent="0.55000000000000004">
      <c r="A23421" s="33">
        <v>44406</v>
      </c>
      <c r="B23421" s="1" t="s">
        <v>23</v>
      </c>
      <c r="C23421">
        <v>80351</v>
      </c>
      <c r="D23421">
        <v>1154824</v>
      </c>
      <c r="E23421" s="32">
        <v>73793</v>
      </c>
      <c r="F23421">
        <v>983</v>
      </c>
      <c r="G23421" s="32">
        <v>5575</v>
      </c>
      <c r="H23421" s="32">
        <v>70</v>
      </c>
    </row>
    <row r="23422" spans="1:8" x14ac:dyDescent="0.55000000000000004">
      <c r="A23422" s="33">
        <v>44406</v>
      </c>
      <c r="B23422" s="1" t="s">
        <v>24</v>
      </c>
      <c r="C23422">
        <v>3917</v>
      </c>
      <c r="D23422">
        <v>194001</v>
      </c>
      <c r="E23422" s="32">
        <v>3544</v>
      </c>
      <c r="F23422">
        <v>54</v>
      </c>
      <c r="G23422" s="32">
        <v>319</v>
      </c>
      <c r="H23422" s="32">
        <v>2</v>
      </c>
    </row>
    <row r="23423" spans="1:8" x14ac:dyDescent="0.55000000000000004">
      <c r="A23423" s="33">
        <v>44406</v>
      </c>
      <c r="B23423" s="1" t="s">
        <v>25</v>
      </c>
      <c r="C23423">
        <v>2223</v>
      </c>
      <c r="D23423">
        <v>81494</v>
      </c>
      <c r="E23423" s="32">
        <v>2055</v>
      </c>
      <c r="F23423">
        <v>38</v>
      </c>
      <c r="G23423" s="32">
        <v>130</v>
      </c>
      <c r="H23423" s="32">
        <v>2</v>
      </c>
    </row>
    <row r="23424" spans="1:8" x14ac:dyDescent="0.55000000000000004">
      <c r="A23424" s="33">
        <v>44406</v>
      </c>
      <c r="B23424" s="1" t="s">
        <v>26</v>
      </c>
      <c r="C23424">
        <v>4905</v>
      </c>
      <c r="D23424">
        <v>135483</v>
      </c>
      <c r="E23424" s="32">
        <v>4125</v>
      </c>
      <c r="F23424">
        <v>117</v>
      </c>
      <c r="G23424" s="32">
        <v>655</v>
      </c>
      <c r="H23424" s="32">
        <v>3</v>
      </c>
    </row>
    <row r="23425" spans="1:8" x14ac:dyDescent="0.55000000000000004">
      <c r="A23425" s="33">
        <v>44406</v>
      </c>
      <c r="B23425" s="1" t="s">
        <v>27</v>
      </c>
      <c r="C23425">
        <v>1547</v>
      </c>
      <c r="D23425">
        <v>78184</v>
      </c>
      <c r="E23425" s="32">
        <v>1382</v>
      </c>
      <c r="F23425">
        <v>36</v>
      </c>
      <c r="G23425" s="32">
        <v>129</v>
      </c>
      <c r="H23425" s="32">
        <v>0</v>
      </c>
    </row>
    <row r="23426" spans="1:8" x14ac:dyDescent="0.55000000000000004">
      <c r="A23426" s="33">
        <v>44406</v>
      </c>
      <c r="B23426" s="1" t="s">
        <v>28</v>
      </c>
      <c r="C23426">
        <v>2325</v>
      </c>
      <c r="D23426">
        <v>69775</v>
      </c>
      <c r="E23426" s="32">
        <v>2181</v>
      </c>
      <c r="F23426">
        <v>21</v>
      </c>
      <c r="G23426" s="32">
        <v>123</v>
      </c>
      <c r="H23426" s="32">
        <v>0</v>
      </c>
    </row>
    <row r="23427" spans="1:8" x14ac:dyDescent="0.55000000000000004">
      <c r="A23427" s="33">
        <v>44406</v>
      </c>
      <c r="B23427" s="1" t="s">
        <v>29</v>
      </c>
      <c r="C23427">
        <v>5218</v>
      </c>
      <c r="D23427">
        <v>224636</v>
      </c>
      <c r="E23427" s="32">
        <v>5077</v>
      </c>
      <c r="F23427">
        <v>94</v>
      </c>
      <c r="G23427" s="32">
        <v>119</v>
      </c>
      <c r="H23427" s="32">
        <v>0</v>
      </c>
    </row>
    <row r="23428" spans="1:8" x14ac:dyDescent="0.55000000000000004">
      <c r="A23428" s="33">
        <v>44406</v>
      </c>
      <c r="B23428" s="1" t="s">
        <v>30</v>
      </c>
      <c r="C23428">
        <v>9728</v>
      </c>
      <c r="D23428">
        <v>293296</v>
      </c>
      <c r="E23428" s="32">
        <v>9392</v>
      </c>
      <c r="F23428">
        <v>188</v>
      </c>
      <c r="G23428" s="32">
        <v>148</v>
      </c>
      <c r="H23428" s="32">
        <v>2</v>
      </c>
    </row>
    <row r="23429" spans="1:8" x14ac:dyDescent="0.55000000000000004">
      <c r="A23429" s="33">
        <v>44406</v>
      </c>
      <c r="B23429" s="1" t="s">
        <v>31</v>
      </c>
      <c r="C23429">
        <v>10589</v>
      </c>
      <c r="D23429">
        <v>450893</v>
      </c>
      <c r="E23429" s="32">
        <v>9626</v>
      </c>
      <c r="F23429">
        <v>155</v>
      </c>
      <c r="G23429" s="32">
        <v>808</v>
      </c>
      <c r="H23429" s="32">
        <v>2</v>
      </c>
    </row>
    <row r="23430" spans="1:8" x14ac:dyDescent="0.55000000000000004">
      <c r="A23430" s="33">
        <v>44406</v>
      </c>
      <c r="B23430" s="1" t="s">
        <v>32</v>
      </c>
      <c r="C23430">
        <v>53244</v>
      </c>
      <c r="D23430">
        <v>914628</v>
      </c>
      <c r="E23430" s="32">
        <v>50970</v>
      </c>
      <c r="F23430">
        <v>1007</v>
      </c>
      <c r="G23430" s="32">
        <v>1267</v>
      </c>
      <c r="H23430" s="32">
        <v>8</v>
      </c>
    </row>
    <row r="23431" spans="1:8" x14ac:dyDescent="0.55000000000000004">
      <c r="A23431" s="33">
        <v>44406</v>
      </c>
      <c r="B23431" s="1" t="s">
        <v>33</v>
      </c>
      <c r="C23431">
        <v>5686</v>
      </c>
      <c r="D23431">
        <v>156553</v>
      </c>
      <c r="E23431" s="32">
        <v>5507</v>
      </c>
      <c r="F23431">
        <v>114</v>
      </c>
      <c r="G23431" s="32">
        <v>207</v>
      </c>
      <c r="H23431" s="32">
        <v>5</v>
      </c>
    </row>
    <row r="23432" spans="1:8" x14ac:dyDescent="0.55000000000000004">
      <c r="A23432" s="33">
        <v>44406</v>
      </c>
      <c r="B23432" s="1" t="s">
        <v>34</v>
      </c>
      <c r="C23432">
        <v>5918</v>
      </c>
      <c r="D23432">
        <v>168923</v>
      </c>
      <c r="E23432" s="32">
        <v>5611</v>
      </c>
      <c r="F23432">
        <v>93</v>
      </c>
      <c r="G23432" s="32">
        <v>214</v>
      </c>
      <c r="H23432" s="32">
        <v>2</v>
      </c>
    </row>
    <row r="23433" spans="1:8" x14ac:dyDescent="0.55000000000000004">
      <c r="A23433" s="33">
        <v>44406</v>
      </c>
      <c r="B23433" s="1" t="s">
        <v>35</v>
      </c>
      <c r="C23433">
        <v>17966</v>
      </c>
      <c r="D23433">
        <v>308903</v>
      </c>
      <c r="E23433" s="32">
        <v>16897</v>
      </c>
      <c r="F23433">
        <v>249</v>
      </c>
      <c r="G23433" s="32">
        <v>656</v>
      </c>
      <c r="H23433" s="32">
        <v>11</v>
      </c>
    </row>
    <row r="23434" spans="1:8" x14ac:dyDescent="0.55000000000000004">
      <c r="A23434" s="33">
        <v>44406</v>
      </c>
      <c r="B23434" s="1" t="s">
        <v>36</v>
      </c>
      <c r="C23434">
        <v>112213</v>
      </c>
      <c r="D23434">
        <v>2437818</v>
      </c>
      <c r="E23434" s="32">
        <v>103524</v>
      </c>
      <c r="F23434">
        <v>2721</v>
      </c>
      <c r="G23434" s="32">
        <v>5062</v>
      </c>
      <c r="H23434" s="32">
        <v>220</v>
      </c>
    </row>
    <row r="23435" spans="1:8" x14ac:dyDescent="0.55000000000000004">
      <c r="A23435" s="33">
        <v>44406</v>
      </c>
      <c r="B23435" s="1" t="s">
        <v>37</v>
      </c>
      <c r="C23435">
        <v>42860</v>
      </c>
      <c r="D23435">
        <v>548951</v>
      </c>
      <c r="E23435" s="32">
        <v>40506</v>
      </c>
      <c r="F23435">
        <v>1316</v>
      </c>
      <c r="G23435" s="32">
        <v>1039</v>
      </c>
      <c r="H23435" s="32">
        <v>19</v>
      </c>
    </row>
    <row r="23436" spans="1:8" x14ac:dyDescent="0.55000000000000004">
      <c r="A23436" s="33">
        <v>44406</v>
      </c>
      <c r="B23436" s="1" t="s">
        <v>38</v>
      </c>
      <c r="C23436">
        <v>8938</v>
      </c>
      <c r="D23436">
        <v>185350</v>
      </c>
      <c r="E23436" s="32">
        <v>8490</v>
      </c>
      <c r="F23436">
        <v>133</v>
      </c>
      <c r="G23436" s="32">
        <v>315</v>
      </c>
      <c r="H23436" s="32">
        <v>5</v>
      </c>
    </row>
    <row r="23437" spans="1:8" x14ac:dyDescent="0.55000000000000004">
      <c r="A23437" s="33">
        <v>44406</v>
      </c>
      <c r="B23437" s="1" t="s">
        <v>39</v>
      </c>
      <c r="C23437">
        <v>2899</v>
      </c>
      <c r="D23437">
        <v>44146</v>
      </c>
      <c r="E23437" s="32">
        <v>2657</v>
      </c>
      <c r="F23437">
        <v>49</v>
      </c>
      <c r="G23437" s="32">
        <v>129</v>
      </c>
      <c r="H23437" s="32">
        <v>6</v>
      </c>
    </row>
    <row r="23438" spans="1:8" x14ac:dyDescent="0.55000000000000004">
      <c r="A23438" s="33">
        <v>44406</v>
      </c>
      <c r="B23438" s="1" t="s">
        <v>40</v>
      </c>
      <c r="C23438">
        <v>711</v>
      </c>
      <c r="D23438">
        <v>96961</v>
      </c>
      <c r="E23438" s="32">
        <v>530</v>
      </c>
      <c r="F23438">
        <v>2</v>
      </c>
      <c r="G23438" s="32">
        <v>125</v>
      </c>
      <c r="H23438" s="32">
        <v>1</v>
      </c>
    </row>
    <row r="23439" spans="1:8" x14ac:dyDescent="0.55000000000000004">
      <c r="A23439" s="33">
        <v>44406</v>
      </c>
      <c r="B23439" s="1" t="s">
        <v>41</v>
      </c>
      <c r="C23439">
        <v>699</v>
      </c>
      <c r="D23439">
        <v>36029</v>
      </c>
      <c r="E23439" s="32">
        <v>595</v>
      </c>
      <c r="F23439">
        <v>2</v>
      </c>
      <c r="G23439" s="32">
        <v>102</v>
      </c>
      <c r="H23439" s="32">
        <v>0</v>
      </c>
    </row>
    <row r="23440" spans="1:8" x14ac:dyDescent="0.55000000000000004">
      <c r="A23440" s="33">
        <v>44406</v>
      </c>
      <c r="B23440" s="1" t="s">
        <v>42</v>
      </c>
      <c r="C23440">
        <v>8043</v>
      </c>
      <c r="D23440">
        <v>178588</v>
      </c>
      <c r="E23440" s="32">
        <v>7518</v>
      </c>
      <c r="F23440">
        <v>127</v>
      </c>
      <c r="G23440" s="32">
        <v>104</v>
      </c>
      <c r="H23440" s="32">
        <v>1</v>
      </c>
    </row>
    <row r="23441" spans="1:8" x14ac:dyDescent="0.55000000000000004">
      <c r="A23441" s="33">
        <v>44406</v>
      </c>
      <c r="B23441" s="1" t="s">
        <v>43</v>
      </c>
      <c r="C23441">
        <v>11965</v>
      </c>
      <c r="D23441">
        <v>587777</v>
      </c>
      <c r="E23441" s="32">
        <v>11532</v>
      </c>
      <c r="F23441">
        <v>179</v>
      </c>
      <c r="G23441" s="32">
        <v>203</v>
      </c>
      <c r="H23441" s="32">
        <v>5</v>
      </c>
    </row>
    <row r="23442" spans="1:8" x14ac:dyDescent="0.55000000000000004">
      <c r="A23442" s="33">
        <v>44406</v>
      </c>
      <c r="B23442" s="1" t="s">
        <v>44</v>
      </c>
      <c r="C23442">
        <v>3253</v>
      </c>
      <c r="D23442">
        <v>130605</v>
      </c>
      <c r="E23442" s="32">
        <v>3111</v>
      </c>
      <c r="F23442">
        <v>80</v>
      </c>
      <c r="G23442" s="32">
        <v>62</v>
      </c>
      <c r="H23442" s="32">
        <v>0</v>
      </c>
    </row>
    <row r="23443" spans="1:8" x14ac:dyDescent="0.55000000000000004">
      <c r="A23443" s="33">
        <v>44406</v>
      </c>
      <c r="B23443" s="1" t="s">
        <v>45</v>
      </c>
      <c r="C23443">
        <v>1762</v>
      </c>
      <c r="D23443">
        <v>71710</v>
      </c>
      <c r="E23443" s="32">
        <v>1644</v>
      </c>
      <c r="F23443">
        <v>63</v>
      </c>
      <c r="G23443" s="32">
        <v>55</v>
      </c>
      <c r="H23443" s="32">
        <v>0</v>
      </c>
    </row>
    <row r="23444" spans="1:8" x14ac:dyDescent="0.55000000000000004">
      <c r="A23444" s="33">
        <v>44406</v>
      </c>
      <c r="B23444" s="1" t="s">
        <v>46</v>
      </c>
      <c r="C23444">
        <v>2215</v>
      </c>
      <c r="D23444">
        <v>93252</v>
      </c>
      <c r="E23444" s="32">
        <v>2107</v>
      </c>
      <c r="F23444">
        <v>32</v>
      </c>
      <c r="G23444" s="32">
        <v>80</v>
      </c>
      <c r="H23444" s="32">
        <v>0</v>
      </c>
    </row>
    <row r="23445" spans="1:8" x14ac:dyDescent="0.55000000000000004">
      <c r="A23445" s="33">
        <v>44406</v>
      </c>
      <c r="B23445" s="1" t="s">
        <v>47</v>
      </c>
      <c r="C23445">
        <v>2895</v>
      </c>
      <c r="D23445">
        <v>103377</v>
      </c>
      <c r="E23445" s="32">
        <v>2717</v>
      </c>
      <c r="F23445">
        <v>77</v>
      </c>
      <c r="G23445" s="32">
        <v>101</v>
      </c>
      <c r="H23445" s="32">
        <v>3</v>
      </c>
    </row>
    <row r="23446" spans="1:8" x14ac:dyDescent="0.55000000000000004">
      <c r="A23446" s="33">
        <v>44406</v>
      </c>
      <c r="B23446" s="1" t="s">
        <v>48</v>
      </c>
      <c r="C23446">
        <v>2056</v>
      </c>
      <c r="D23446">
        <v>62277</v>
      </c>
      <c r="E23446" s="32">
        <v>1936</v>
      </c>
      <c r="F23446">
        <v>29</v>
      </c>
      <c r="G23446" s="32">
        <v>91</v>
      </c>
      <c r="H23446" s="32">
        <v>4</v>
      </c>
    </row>
    <row r="23447" spans="1:8" x14ac:dyDescent="0.55000000000000004">
      <c r="A23447" s="33">
        <v>44406</v>
      </c>
      <c r="B23447" s="1" t="s">
        <v>49</v>
      </c>
      <c r="C23447">
        <v>38388</v>
      </c>
      <c r="D23447">
        <v>910815</v>
      </c>
      <c r="E23447" s="32">
        <v>35857</v>
      </c>
      <c r="F23447">
        <v>532</v>
      </c>
      <c r="G23447" s="32">
        <v>1633</v>
      </c>
      <c r="H23447" s="32">
        <v>10</v>
      </c>
    </row>
    <row r="23448" spans="1:8" x14ac:dyDescent="0.55000000000000004">
      <c r="A23448" s="33">
        <v>44406</v>
      </c>
      <c r="B23448" s="1" t="s">
        <v>50</v>
      </c>
      <c r="C23448">
        <v>2699</v>
      </c>
      <c r="D23448">
        <v>63158</v>
      </c>
      <c r="E23448" s="32">
        <v>2618</v>
      </c>
      <c r="F23448">
        <v>24</v>
      </c>
      <c r="G23448" s="32">
        <v>63</v>
      </c>
      <c r="H23448" s="32">
        <v>0</v>
      </c>
    </row>
    <row r="23449" spans="1:8" x14ac:dyDescent="0.55000000000000004">
      <c r="A23449" s="33">
        <v>44406</v>
      </c>
      <c r="B23449" s="1" t="s">
        <v>51</v>
      </c>
      <c r="C23449">
        <v>3405</v>
      </c>
      <c r="D23449">
        <v>135617</v>
      </c>
      <c r="E23449" s="32">
        <v>3211</v>
      </c>
      <c r="F23449">
        <v>69</v>
      </c>
      <c r="G23449" s="32">
        <v>126</v>
      </c>
      <c r="H23449" s="32">
        <v>0</v>
      </c>
    </row>
    <row r="23450" spans="1:8" x14ac:dyDescent="0.55000000000000004">
      <c r="A23450" s="33">
        <v>44406</v>
      </c>
      <c r="B23450" s="1" t="s">
        <v>52</v>
      </c>
      <c r="C23450">
        <v>6823</v>
      </c>
      <c r="D23450">
        <v>84262</v>
      </c>
      <c r="E23450" s="32">
        <v>6450</v>
      </c>
      <c r="F23450">
        <v>121</v>
      </c>
      <c r="G23450" s="32">
        <v>252</v>
      </c>
      <c r="H23450" s="32">
        <v>0</v>
      </c>
    </row>
    <row r="23451" spans="1:8" x14ac:dyDescent="0.55000000000000004">
      <c r="A23451" s="33">
        <v>44406</v>
      </c>
      <c r="B23451" s="1" t="s">
        <v>53</v>
      </c>
      <c r="C23451">
        <v>3614</v>
      </c>
      <c r="D23451">
        <v>184990</v>
      </c>
      <c r="E23451" s="32">
        <v>3463</v>
      </c>
      <c r="F23451">
        <v>64</v>
      </c>
      <c r="G23451" s="32">
        <v>87</v>
      </c>
      <c r="H23451" s="32">
        <v>0</v>
      </c>
    </row>
    <row r="23452" spans="1:8" x14ac:dyDescent="0.55000000000000004">
      <c r="A23452" s="33">
        <v>44406</v>
      </c>
      <c r="B23452" s="1" t="s">
        <v>54</v>
      </c>
      <c r="C23452">
        <v>3206</v>
      </c>
      <c r="D23452">
        <v>45659</v>
      </c>
      <c r="E23452" s="32">
        <v>3089</v>
      </c>
      <c r="F23452">
        <v>27</v>
      </c>
      <c r="G23452" s="32">
        <v>79</v>
      </c>
      <c r="H23452" s="32">
        <v>0</v>
      </c>
    </row>
    <row r="23453" spans="1:8" x14ac:dyDescent="0.55000000000000004">
      <c r="A23453" s="33">
        <v>44406</v>
      </c>
      <c r="B23453" s="1" t="s">
        <v>55</v>
      </c>
      <c r="C23453">
        <v>3924</v>
      </c>
      <c r="D23453">
        <v>118668</v>
      </c>
      <c r="E23453" s="32">
        <v>3772</v>
      </c>
      <c r="F23453">
        <v>39</v>
      </c>
      <c r="G23453" s="32">
        <v>130</v>
      </c>
      <c r="H23453" s="32">
        <v>1</v>
      </c>
    </row>
    <row r="23454" spans="1:8" x14ac:dyDescent="0.55000000000000004">
      <c r="A23454" s="33">
        <v>44406</v>
      </c>
      <c r="B23454" s="1" t="s">
        <v>56</v>
      </c>
      <c r="C23454">
        <v>23940</v>
      </c>
      <c r="D23454">
        <v>279889</v>
      </c>
      <c r="E23454" s="32">
        <v>21722</v>
      </c>
      <c r="F23454">
        <v>235</v>
      </c>
      <c r="G23454" s="32">
        <v>1967</v>
      </c>
      <c r="H23454" s="32">
        <v>48</v>
      </c>
    </row>
    <row r="23455" spans="1:8" x14ac:dyDescent="0.55000000000000004">
      <c r="A23455" s="33">
        <v>44407</v>
      </c>
      <c r="B23455" s="1" t="s">
        <v>7</v>
      </c>
      <c r="C23455">
        <v>44140</v>
      </c>
      <c r="D23455">
        <v>852375</v>
      </c>
      <c r="E23455" s="32">
        <v>41149</v>
      </c>
      <c r="F23455">
        <v>1424</v>
      </c>
      <c r="G23455" s="32">
        <v>1417</v>
      </c>
      <c r="H23455" s="32">
        <v>6</v>
      </c>
    </row>
    <row r="23456" spans="1:8" x14ac:dyDescent="0.55000000000000004">
      <c r="A23456" s="33">
        <v>44407</v>
      </c>
      <c r="B23456" s="1" t="s">
        <v>11</v>
      </c>
      <c r="C23456">
        <v>2676</v>
      </c>
      <c r="D23456">
        <v>56147</v>
      </c>
      <c r="E23456" s="32">
        <v>2559</v>
      </c>
      <c r="F23456">
        <v>31</v>
      </c>
      <c r="G23456" s="32">
        <v>86</v>
      </c>
      <c r="H23456" s="32">
        <v>0</v>
      </c>
    </row>
    <row r="23457" spans="1:8" x14ac:dyDescent="0.55000000000000004">
      <c r="A23457" s="33">
        <v>44407</v>
      </c>
      <c r="B23457" s="1" t="s">
        <v>12</v>
      </c>
      <c r="C23457">
        <v>1981</v>
      </c>
      <c r="D23457">
        <v>93474</v>
      </c>
      <c r="E23457" s="32">
        <v>1813</v>
      </c>
      <c r="F23457">
        <v>47</v>
      </c>
      <c r="G23457" s="32">
        <v>121</v>
      </c>
      <c r="H23457" s="32">
        <v>0</v>
      </c>
    </row>
    <row r="23458" spans="1:8" x14ac:dyDescent="0.55000000000000004">
      <c r="A23458" s="33">
        <v>44407</v>
      </c>
      <c r="B23458" s="1" t="s">
        <v>13</v>
      </c>
      <c r="C23458">
        <v>9841</v>
      </c>
      <c r="D23458">
        <v>171673</v>
      </c>
      <c r="E23458" s="32">
        <v>9489</v>
      </c>
      <c r="F23458">
        <v>91</v>
      </c>
      <c r="G23458" s="32">
        <v>228</v>
      </c>
      <c r="H23458" s="32">
        <v>3</v>
      </c>
    </row>
    <row r="23459" spans="1:8" x14ac:dyDescent="0.55000000000000004">
      <c r="A23459" s="33">
        <v>44407</v>
      </c>
      <c r="B23459" s="1" t="s">
        <v>14</v>
      </c>
      <c r="C23459">
        <v>1013</v>
      </c>
      <c r="D23459">
        <v>17280</v>
      </c>
      <c r="E23459" s="32">
        <v>959</v>
      </c>
      <c r="F23459">
        <v>20</v>
      </c>
      <c r="G23459" s="32">
        <v>34</v>
      </c>
      <c r="H23459" s="32">
        <v>1</v>
      </c>
    </row>
    <row r="23460" spans="1:8" x14ac:dyDescent="0.55000000000000004">
      <c r="A23460" s="33">
        <v>44407</v>
      </c>
      <c r="B23460" s="1" t="s">
        <v>15</v>
      </c>
      <c r="C23460">
        <v>2126</v>
      </c>
      <c r="D23460">
        <v>70944</v>
      </c>
      <c r="E23460" s="32">
        <v>2034</v>
      </c>
      <c r="F23460">
        <v>47</v>
      </c>
      <c r="G23460" s="32">
        <v>45</v>
      </c>
      <c r="H23460" s="32">
        <v>0</v>
      </c>
    </row>
    <row r="23461" spans="1:8" x14ac:dyDescent="0.55000000000000004">
      <c r="A23461" s="33">
        <v>44407</v>
      </c>
      <c r="B23461" s="1" t="s">
        <v>16</v>
      </c>
      <c r="C23461">
        <v>5672</v>
      </c>
      <c r="D23461">
        <v>310341</v>
      </c>
      <c r="E23461" s="32">
        <v>5045</v>
      </c>
      <c r="F23461">
        <v>162</v>
      </c>
      <c r="G23461" s="32">
        <v>465</v>
      </c>
      <c r="H23461" s="32">
        <v>10</v>
      </c>
    </row>
    <row r="23462" spans="1:8" x14ac:dyDescent="0.55000000000000004">
      <c r="A23462" s="33">
        <v>44407</v>
      </c>
      <c r="B23462" s="1" t="s">
        <v>17</v>
      </c>
      <c r="C23462">
        <v>12289</v>
      </c>
      <c r="D23462">
        <v>34777</v>
      </c>
      <c r="E23462" s="32">
        <v>11122</v>
      </c>
      <c r="F23462">
        <v>167</v>
      </c>
      <c r="G23462" s="32">
        <v>1000</v>
      </c>
      <c r="H23462" s="32">
        <v>5</v>
      </c>
    </row>
    <row r="23463" spans="1:8" x14ac:dyDescent="0.55000000000000004">
      <c r="A23463" s="33">
        <v>44407</v>
      </c>
      <c r="B23463" s="1" t="s">
        <v>18</v>
      </c>
      <c r="C23463">
        <v>8154</v>
      </c>
      <c r="D23463">
        <v>326662</v>
      </c>
      <c r="E23463" s="32">
        <v>7376</v>
      </c>
      <c r="F23463">
        <v>85</v>
      </c>
      <c r="G23463" s="32">
        <v>693</v>
      </c>
      <c r="H23463" s="32">
        <v>10</v>
      </c>
    </row>
    <row r="23464" spans="1:8" x14ac:dyDescent="0.55000000000000004">
      <c r="A23464" s="33">
        <v>44407</v>
      </c>
      <c r="B23464" s="1" t="s">
        <v>19</v>
      </c>
      <c r="C23464">
        <v>8656</v>
      </c>
      <c r="D23464">
        <v>214049</v>
      </c>
      <c r="E23464" s="32">
        <v>8068</v>
      </c>
      <c r="F23464">
        <v>155</v>
      </c>
      <c r="G23464" s="32">
        <v>433</v>
      </c>
      <c r="H23464" s="32">
        <v>2</v>
      </c>
    </row>
    <row r="23465" spans="1:8" x14ac:dyDescent="0.55000000000000004">
      <c r="A23465" s="33">
        <v>44407</v>
      </c>
      <c r="B23465" s="1" t="s">
        <v>20</v>
      </c>
      <c r="C23465">
        <v>55907</v>
      </c>
      <c r="D23465">
        <v>1080198</v>
      </c>
      <c r="E23465" s="32">
        <v>48379</v>
      </c>
      <c r="F23465">
        <v>848</v>
      </c>
      <c r="G23465" s="32">
        <v>6680</v>
      </c>
      <c r="H23465" s="32">
        <v>51</v>
      </c>
    </row>
    <row r="23466" spans="1:8" x14ac:dyDescent="0.55000000000000004">
      <c r="A23466" s="33">
        <v>44407</v>
      </c>
      <c r="B23466" s="1" t="s">
        <v>21</v>
      </c>
      <c r="C23466">
        <v>48386</v>
      </c>
      <c r="D23466">
        <v>777754</v>
      </c>
      <c r="E23466" s="32">
        <v>43795</v>
      </c>
      <c r="F23466">
        <v>734</v>
      </c>
      <c r="G23466" s="32">
        <v>3857</v>
      </c>
      <c r="H23466" s="32">
        <v>30</v>
      </c>
    </row>
    <row r="23467" spans="1:8" x14ac:dyDescent="0.55000000000000004">
      <c r="A23467" s="33">
        <v>44407</v>
      </c>
      <c r="B23467" s="1" t="s">
        <v>22</v>
      </c>
      <c r="C23467">
        <v>213910</v>
      </c>
      <c r="D23467">
        <v>2801901</v>
      </c>
      <c r="E23467" s="32">
        <v>190803</v>
      </c>
      <c r="F23467">
        <v>2290</v>
      </c>
      <c r="G23467" s="32">
        <v>20817</v>
      </c>
      <c r="H23467" s="32">
        <v>88</v>
      </c>
    </row>
    <row r="23468" spans="1:8" x14ac:dyDescent="0.55000000000000004">
      <c r="A23468" s="33">
        <v>44407</v>
      </c>
      <c r="B23468" s="1" t="s">
        <v>23</v>
      </c>
      <c r="C23468">
        <v>81769</v>
      </c>
      <c r="D23468">
        <v>1161454</v>
      </c>
      <c r="E23468" s="32">
        <v>74303</v>
      </c>
      <c r="F23468">
        <v>985</v>
      </c>
      <c r="G23468" s="32">
        <v>6481</v>
      </c>
      <c r="H23468" s="32">
        <v>77</v>
      </c>
    </row>
    <row r="23469" spans="1:8" x14ac:dyDescent="0.55000000000000004">
      <c r="A23469" s="33">
        <v>44407</v>
      </c>
      <c r="B23469" s="1" t="s">
        <v>24</v>
      </c>
      <c r="C23469">
        <v>3959</v>
      </c>
      <c r="D23469">
        <v>194803</v>
      </c>
      <c r="E23469" s="32">
        <v>3581</v>
      </c>
      <c r="F23469">
        <v>54</v>
      </c>
      <c r="G23469" s="32">
        <v>324</v>
      </c>
      <c r="H23469" s="32">
        <v>1</v>
      </c>
    </row>
    <row r="23470" spans="1:8" x14ac:dyDescent="0.55000000000000004">
      <c r="A23470" s="33">
        <v>44407</v>
      </c>
      <c r="B23470" s="1" t="s">
        <v>25</v>
      </c>
      <c r="C23470">
        <v>2260</v>
      </c>
      <c r="D23470">
        <v>81846</v>
      </c>
      <c r="E23470" s="32">
        <v>2071</v>
      </c>
      <c r="F23470">
        <v>38</v>
      </c>
      <c r="G23470" s="32">
        <v>151</v>
      </c>
      <c r="H23470" s="32">
        <v>2</v>
      </c>
    </row>
    <row r="23471" spans="1:8" x14ac:dyDescent="0.55000000000000004">
      <c r="A23471" s="33">
        <v>44407</v>
      </c>
      <c r="B23471" s="1" t="s">
        <v>26</v>
      </c>
      <c r="C23471">
        <v>5015</v>
      </c>
      <c r="D23471">
        <v>136178</v>
      </c>
      <c r="E23471" s="32">
        <v>4148</v>
      </c>
      <c r="F23471">
        <v>118</v>
      </c>
      <c r="G23471" s="32">
        <v>742</v>
      </c>
      <c r="H23471" s="32">
        <v>3</v>
      </c>
    </row>
    <row r="23472" spans="1:8" x14ac:dyDescent="0.55000000000000004">
      <c r="A23472" s="33">
        <v>44407</v>
      </c>
      <c r="B23472" s="1" t="s">
        <v>27</v>
      </c>
      <c r="C23472">
        <v>1577</v>
      </c>
      <c r="D23472">
        <v>78892</v>
      </c>
      <c r="E23472" s="32">
        <v>1389</v>
      </c>
      <c r="F23472">
        <v>36</v>
      </c>
      <c r="G23472" s="32">
        <v>152</v>
      </c>
      <c r="H23472" s="32">
        <v>0</v>
      </c>
    </row>
    <row r="23473" spans="1:8" x14ac:dyDescent="0.55000000000000004">
      <c r="A23473" s="33">
        <v>44407</v>
      </c>
      <c r="B23473" s="1" t="s">
        <v>28</v>
      </c>
      <c r="C23473">
        <v>2353</v>
      </c>
      <c r="D23473">
        <v>72269</v>
      </c>
      <c r="E23473" s="32">
        <v>2185</v>
      </c>
      <c r="F23473">
        <v>21</v>
      </c>
      <c r="G23473" s="32">
        <v>147</v>
      </c>
      <c r="H23473" s="32">
        <v>0</v>
      </c>
    </row>
    <row r="23474" spans="1:8" x14ac:dyDescent="0.55000000000000004">
      <c r="A23474" s="33">
        <v>44407</v>
      </c>
      <c r="B23474" s="1" t="s">
        <v>29</v>
      </c>
      <c r="C23474">
        <v>5253</v>
      </c>
      <c r="D23474">
        <v>225305</v>
      </c>
      <c r="E23474" s="32">
        <v>5086</v>
      </c>
      <c r="F23474">
        <v>94</v>
      </c>
      <c r="G23474" s="32">
        <v>147</v>
      </c>
      <c r="H23474" s="32">
        <v>0</v>
      </c>
    </row>
    <row r="23475" spans="1:8" x14ac:dyDescent="0.55000000000000004">
      <c r="A23475" s="33">
        <v>44407</v>
      </c>
      <c r="B23475" s="1" t="s">
        <v>30</v>
      </c>
      <c r="C23475">
        <v>9762</v>
      </c>
      <c r="D23475">
        <v>294429</v>
      </c>
      <c r="E23475" s="32">
        <v>9399</v>
      </c>
      <c r="F23475">
        <v>188</v>
      </c>
      <c r="G23475" s="32">
        <v>175</v>
      </c>
      <c r="H23475" s="32">
        <v>2</v>
      </c>
    </row>
    <row r="23476" spans="1:8" x14ac:dyDescent="0.55000000000000004">
      <c r="A23476" s="33">
        <v>44407</v>
      </c>
      <c r="B23476" s="1" t="s">
        <v>31</v>
      </c>
      <c r="C23476">
        <v>10707</v>
      </c>
      <c r="D23476">
        <v>450893</v>
      </c>
      <c r="E23476" s="32">
        <v>9643</v>
      </c>
      <c r="F23476">
        <v>156</v>
      </c>
      <c r="G23476" s="32">
        <v>908</v>
      </c>
      <c r="H23476" s="32">
        <v>4</v>
      </c>
    </row>
    <row r="23477" spans="1:8" x14ac:dyDescent="0.55000000000000004">
      <c r="A23477" s="33">
        <v>44407</v>
      </c>
      <c r="B23477" s="1" t="s">
        <v>32</v>
      </c>
      <c r="C23477">
        <v>53493</v>
      </c>
      <c r="D23477">
        <v>916619</v>
      </c>
      <c r="E23477" s="32">
        <v>51049</v>
      </c>
      <c r="F23477">
        <v>1008</v>
      </c>
      <c r="G23477" s="32">
        <v>1436</v>
      </c>
      <c r="H23477" s="32">
        <v>7</v>
      </c>
    </row>
    <row r="23478" spans="1:8" x14ac:dyDescent="0.55000000000000004">
      <c r="A23478" s="33">
        <v>44407</v>
      </c>
      <c r="B23478" s="1" t="s">
        <v>33</v>
      </c>
      <c r="C23478">
        <v>5719</v>
      </c>
      <c r="D23478">
        <v>159799</v>
      </c>
      <c r="E23478" s="32">
        <v>5520</v>
      </c>
      <c r="F23478">
        <v>114</v>
      </c>
      <c r="G23478" s="32">
        <v>227</v>
      </c>
      <c r="H23478" s="32">
        <v>5</v>
      </c>
    </row>
    <row r="23479" spans="1:8" x14ac:dyDescent="0.55000000000000004">
      <c r="A23479" s="33">
        <v>44407</v>
      </c>
      <c r="B23479" s="1" t="s">
        <v>34</v>
      </c>
      <c r="C23479">
        <v>5978</v>
      </c>
      <c r="D23479">
        <v>169520</v>
      </c>
      <c r="E23479" s="32">
        <v>5622</v>
      </c>
      <c r="F23479">
        <v>93</v>
      </c>
      <c r="G23479" s="32">
        <v>263</v>
      </c>
      <c r="H23479" s="32">
        <v>2</v>
      </c>
    </row>
    <row r="23480" spans="1:8" x14ac:dyDescent="0.55000000000000004">
      <c r="A23480" s="33">
        <v>44407</v>
      </c>
      <c r="B23480" s="1" t="s">
        <v>35</v>
      </c>
      <c r="C23480">
        <v>18132</v>
      </c>
      <c r="D23480">
        <v>310237</v>
      </c>
      <c r="E23480" s="32">
        <v>16951</v>
      </c>
      <c r="F23480">
        <v>249</v>
      </c>
      <c r="G23480" s="32">
        <v>765</v>
      </c>
      <c r="H23480" s="32">
        <v>11</v>
      </c>
    </row>
    <row r="23481" spans="1:8" x14ac:dyDescent="0.55000000000000004">
      <c r="A23481" s="33">
        <v>44407</v>
      </c>
      <c r="B23481" s="1" t="s">
        <v>36</v>
      </c>
      <c r="C23481">
        <v>113095</v>
      </c>
      <c r="D23481">
        <v>2451384</v>
      </c>
      <c r="E23481" s="32">
        <v>103759</v>
      </c>
      <c r="F23481">
        <v>2721</v>
      </c>
      <c r="G23481" s="32">
        <v>5680</v>
      </c>
      <c r="H23481" s="32">
        <v>223</v>
      </c>
    </row>
    <row r="23482" spans="1:8" x14ac:dyDescent="0.55000000000000004">
      <c r="A23482" s="33">
        <v>44407</v>
      </c>
      <c r="B23482" s="1" t="s">
        <v>37</v>
      </c>
      <c r="C23482">
        <v>43394</v>
      </c>
      <c r="D23482">
        <v>553475</v>
      </c>
      <c r="E23482" s="32">
        <v>40730</v>
      </c>
      <c r="F23482">
        <v>1316</v>
      </c>
      <c r="G23482" s="32">
        <v>1348</v>
      </c>
      <c r="H23482" s="32">
        <v>23</v>
      </c>
    </row>
    <row r="23483" spans="1:8" x14ac:dyDescent="0.55000000000000004">
      <c r="A23483" s="33">
        <v>44407</v>
      </c>
      <c r="B23483" s="1" t="s">
        <v>38</v>
      </c>
      <c r="C23483">
        <v>8994</v>
      </c>
      <c r="D23483">
        <v>186050</v>
      </c>
      <c r="E23483" s="32">
        <v>8519</v>
      </c>
      <c r="F23483">
        <v>133</v>
      </c>
      <c r="G23483" s="32">
        <v>342</v>
      </c>
      <c r="H23483" s="32">
        <v>4</v>
      </c>
    </row>
    <row r="23484" spans="1:8" x14ac:dyDescent="0.55000000000000004">
      <c r="A23484" s="33">
        <v>44407</v>
      </c>
      <c r="B23484" s="1" t="s">
        <v>39</v>
      </c>
      <c r="C23484">
        <v>2937</v>
      </c>
      <c r="D23484">
        <v>44480</v>
      </c>
      <c r="E23484" s="32">
        <v>2664</v>
      </c>
      <c r="F23484">
        <v>49</v>
      </c>
      <c r="G23484" s="32">
        <v>159</v>
      </c>
      <c r="H23484" s="32">
        <v>8</v>
      </c>
    </row>
    <row r="23485" spans="1:8" x14ac:dyDescent="0.55000000000000004">
      <c r="A23485" s="33">
        <v>44407</v>
      </c>
      <c r="B23485" s="1" t="s">
        <v>40</v>
      </c>
      <c r="C23485">
        <v>758</v>
      </c>
      <c r="D23485">
        <v>97347</v>
      </c>
      <c r="E23485" s="32">
        <v>530</v>
      </c>
      <c r="F23485">
        <v>2</v>
      </c>
      <c r="G23485" s="32">
        <v>136</v>
      </c>
      <c r="H23485" s="32">
        <v>1</v>
      </c>
    </row>
    <row r="23486" spans="1:8" x14ac:dyDescent="0.55000000000000004">
      <c r="A23486" s="33">
        <v>44407</v>
      </c>
      <c r="B23486" s="1" t="s">
        <v>41</v>
      </c>
      <c r="C23486">
        <v>713</v>
      </c>
      <c r="D23486">
        <v>36029</v>
      </c>
      <c r="E23486" s="32">
        <v>622</v>
      </c>
      <c r="F23486">
        <v>2</v>
      </c>
      <c r="G23486" s="32">
        <v>89</v>
      </c>
      <c r="H23486" s="32">
        <v>1</v>
      </c>
    </row>
    <row r="23487" spans="1:8" x14ac:dyDescent="0.55000000000000004">
      <c r="A23487" s="33">
        <v>44407</v>
      </c>
      <c r="B23487" s="1" t="s">
        <v>42</v>
      </c>
      <c r="C23487">
        <v>8120</v>
      </c>
      <c r="D23487">
        <v>183050</v>
      </c>
      <c r="E23487" s="32">
        <v>7612</v>
      </c>
      <c r="F23487">
        <v>127</v>
      </c>
      <c r="G23487" s="32">
        <v>245</v>
      </c>
      <c r="H23487" s="32">
        <v>3</v>
      </c>
    </row>
    <row r="23488" spans="1:8" x14ac:dyDescent="0.55000000000000004">
      <c r="A23488" s="33">
        <v>44407</v>
      </c>
      <c r="B23488" s="1" t="s">
        <v>43</v>
      </c>
      <c r="C23488">
        <v>12030</v>
      </c>
      <c r="D23488">
        <v>587777</v>
      </c>
      <c r="E23488" s="32">
        <v>11550</v>
      </c>
      <c r="F23488">
        <v>179</v>
      </c>
      <c r="G23488" s="32">
        <v>245</v>
      </c>
      <c r="H23488" s="32">
        <v>6</v>
      </c>
    </row>
    <row r="23489" spans="1:8" x14ac:dyDescent="0.55000000000000004">
      <c r="A23489" s="33">
        <v>44407</v>
      </c>
      <c r="B23489" s="1" t="s">
        <v>44</v>
      </c>
      <c r="C23489">
        <v>3280</v>
      </c>
      <c r="D23489">
        <v>130605</v>
      </c>
      <c r="E23489" s="32">
        <v>3109</v>
      </c>
      <c r="F23489">
        <v>80</v>
      </c>
      <c r="G23489" s="32">
        <v>91</v>
      </c>
      <c r="H23489" s="32">
        <v>0</v>
      </c>
    </row>
    <row r="23490" spans="1:8" x14ac:dyDescent="0.55000000000000004">
      <c r="A23490" s="33">
        <v>44407</v>
      </c>
      <c r="B23490" s="1" t="s">
        <v>45</v>
      </c>
      <c r="C23490">
        <v>1778</v>
      </c>
      <c r="D23490">
        <v>72032</v>
      </c>
      <c r="E23490" s="32">
        <v>1647</v>
      </c>
      <c r="F23490">
        <v>63</v>
      </c>
      <c r="G23490" s="32">
        <v>68</v>
      </c>
      <c r="H23490" s="32">
        <v>1</v>
      </c>
    </row>
    <row r="23491" spans="1:8" x14ac:dyDescent="0.55000000000000004">
      <c r="A23491" s="33">
        <v>44407</v>
      </c>
      <c r="B23491" s="1" t="s">
        <v>46</v>
      </c>
      <c r="C23491">
        <v>2230</v>
      </c>
      <c r="D23491">
        <v>93623</v>
      </c>
      <c r="E23491" s="32">
        <v>2112</v>
      </c>
      <c r="F23491">
        <v>32</v>
      </c>
      <c r="G23491" s="32">
        <v>90</v>
      </c>
      <c r="H23491" s="32">
        <v>0</v>
      </c>
    </row>
    <row r="23492" spans="1:8" x14ac:dyDescent="0.55000000000000004">
      <c r="A23492" s="33">
        <v>44407</v>
      </c>
      <c r="B23492" s="1" t="s">
        <v>47</v>
      </c>
      <c r="C23492">
        <v>2906</v>
      </c>
      <c r="D23492">
        <v>105080</v>
      </c>
      <c r="E23492" s="32">
        <v>2722</v>
      </c>
      <c r="F23492">
        <v>77</v>
      </c>
      <c r="G23492" s="32">
        <v>107</v>
      </c>
      <c r="H23492" s="32">
        <v>3</v>
      </c>
    </row>
    <row r="23493" spans="1:8" x14ac:dyDescent="0.55000000000000004">
      <c r="A23493" s="33">
        <v>44407</v>
      </c>
      <c r="B23493" s="1" t="s">
        <v>48</v>
      </c>
      <c r="C23493">
        <v>2073</v>
      </c>
      <c r="D23493">
        <v>62358</v>
      </c>
      <c r="E23493" s="32">
        <v>1943</v>
      </c>
      <c r="F23493">
        <v>29</v>
      </c>
      <c r="G23493" s="32">
        <v>101</v>
      </c>
      <c r="H23493" s="32">
        <v>6</v>
      </c>
    </row>
    <row r="23494" spans="1:8" x14ac:dyDescent="0.55000000000000004">
      <c r="A23494" s="33">
        <v>44407</v>
      </c>
      <c r="B23494" s="1" t="s">
        <v>49</v>
      </c>
      <c r="C23494">
        <v>38866</v>
      </c>
      <c r="D23494">
        <v>915462</v>
      </c>
      <c r="E23494" s="32">
        <v>35927</v>
      </c>
      <c r="F23494">
        <v>532</v>
      </c>
      <c r="G23494" s="32">
        <v>1929</v>
      </c>
      <c r="H23494" s="32">
        <v>11</v>
      </c>
    </row>
    <row r="23495" spans="1:8" x14ac:dyDescent="0.55000000000000004">
      <c r="A23495" s="33">
        <v>44407</v>
      </c>
      <c r="B23495" s="1" t="s">
        <v>50</v>
      </c>
      <c r="C23495">
        <v>2724</v>
      </c>
      <c r="D23495">
        <v>63564</v>
      </c>
      <c r="E23495" s="32">
        <v>2625</v>
      </c>
      <c r="F23495">
        <v>24</v>
      </c>
      <c r="G23495" s="32">
        <v>73</v>
      </c>
      <c r="H23495" s="32">
        <v>0</v>
      </c>
    </row>
    <row r="23496" spans="1:8" x14ac:dyDescent="0.55000000000000004">
      <c r="A23496" s="33">
        <v>44407</v>
      </c>
      <c r="B23496" s="1" t="s">
        <v>51</v>
      </c>
      <c r="C23496">
        <v>3444</v>
      </c>
      <c r="D23496">
        <v>136264</v>
      </c>
      <c r="E23496" s="32">
        <v>3224</v>
      </c>
      <c r="F23496">
        <v>69</v>
      </c>
      <c r="G23496" s="32">
        <v>152</v>
      </c>
      <c r="H23496" s="32">
        <v>0</v>
      </c>
    </row>
    <row r="23497" spans="1:8" x14ac:dyDescent="0.55000000000000004">
      <c r="A23497" s="33">
        <v>44407</v>
      </c>
      <c r="B23497" s="1" t="s">
        <v>52</v>
      </c>
      <c r="C23497">
        <v>6914</v>
      </c>
      <c r="D23497">
        <v>84989</v>
      </c>
      <c r="E23497" s="32">
        <v>6461</v>
      </c>
      <c r="F23497">
        <v>121</v>
      </c>
      <c r="G23497" s="32">
        <v>332</v>
      </c>
      <c r="H23497" s="32">
        <v>0</v>
      </c>
    </row>
    <row r="23498" spans="1:8" x14ac:dyDescent="0.55000000000000004">
      <c r="A23498" s="33">
        <v>44407</v>
      </c>
      <c r="B23498" s="1" t="s">
        <v>53</v>
      </c>
      <c r="C23498">
        <v>3635</v>
      </c>
      <c r="D23498">
        <v>185899</v>
      </c>
      <c r="E23498" s="32">
        <v>3473</v>
      </c>
      <c r="F23498">
        <v>64</v>
      </c>
      <c r="G23498" s="32">
        <v>98</v>
      </c>
      <c r="H23498" s="32">
        <v>0</v>
      </c>
    </row>
    <row r="23499" spans="1:8" x14ac:dyDescent="0.55000000000000004">
      <c r="A23499" s="33">
        <v>44407</v>
      </c>
      <c r="B23499" s="1" t="s">
        <v>54</v>
      </c>
      <c r="C23499">
        <v>3221</v>
      </c>
      <c r="D23499">
        <v>45764</v>
      </c>
      <c r="E23499" s="32">
        <v>3098</v>
      </c>
      <c r="F23499">
        <v>27</v>
      </c>
      <c r="G23499" s="32">
        <v>91</v>
      </c>
      <c r="H23499" s="32">
        <v>0</v>
      </c>
    </row>
    <row r="23500" spans="1:8" x14ac:dyDescent="0.55000000000000004">
      <c r="A23500" s="33">
        <v>44407</v>
      </c>
      <c r="B23500" s="1" t="s">
        <v>55</v>
      </c>
      <c r="C23500">
        <v>3947</v>
      </c>
      <c r="D23500">
        <v>119136</v>
      </c>
      <c r="E23500" s="32">
        <v>3778</v>
      </c>
      <c r="F23500">
        <v>39</v>
      </c>
      <c r="G23500" s="32">
        <v>146</v>
      </c>
      <c r="H23500" s="32">
        <v>0</v>
      </c>
    </row>
    <row r="23501" spans="1:8" x14ac:dyDescent="0.55000000000000004">
      <c r="A23501" s="33">
        <v>44407</v>
      </c>
      <c r="B23501" s="1" t="s">
        <v>56</v>
      </c>
      <c r="C23501">
        <v>24322</v>
      </c>
      <c r="D23501">
        <v>281074</v>
      </c>
      <c r="E23501" s="32">
        <v>21858</v>
      </c>
      <c r="F23501">
        <v>236</v>
      </c>
      <c r="G23501" s="32">
        <v>2197</v>
      </c>
      <c r="H23501" s="32">
        <v>57</v>
      </c>
    </row>
    <row r="23502" spans="1:8" x14ac:dyDescent="0.55000000000000004">
      <c r="A23502" s="33">
        <v>44408</v>
      </c>
      <c r="B23502" s="1" t="s">
        <v>7</v>
      </c>
      <c r="C23502">
        <v>44424</v>
      </c>
      <c r="D23502">
        <v>856316</v>
      </c>
      <c r="E23502" s="32">
        <v>41255</v>
      </c>
      <c r="F23502">
        <v>1425</v>
      </c>
      <c r="G23502" s="32">
        <v>1567</v>
      </c>
      <c r="H23502" s="32">
        <v>6</v>
      </c>
    </row>
    <row r="23503" spans="1:8" x14ac:dyDescent="0.55000000000000004">
      <c r="A23503" s="33">
        <v>44408</v>
      </c>
      <c r="B23503" s="1" t="s">
        <v>11</v>
      </c>
      <c r="C23503">
        <v>2698</v>
      </c>
      <c r="D23503">
        <v>56227</v>
      </c>
      <c r="E23503" s="32">
        <v>2563</v>
      </c>
      <c r="F23503">
        <v>32</v>
      </c>
      <c r="G23503" s="32">
        <v>103</v>
      </c>
      <c r="H23503" s="32">
        <v>0</v>
      </c>
    </row>
    <row r="23504" spans="1:8" x14ac:dyDescent="0.55000000000000004">
      <c r="A23504" s="33">
        <v>44408</v>
      </c>
      <c r="B23504" s="1" t="s">
        <v>12</v>
      </c>
      <c r="C23504">
        <v>2002</v>
      </c>
      <c r="D23504">
        <v>93968</v>
      </c>
      <c r="E23504" s="32">
        <v>1827</v>
      </c>
      <c r="F23504">
        <v>47</v>
      </c>
      <c r="G23504" s="32">
        <v>128</v>
      </c>
      <c r="H23504" s="32">
        <v>0</v>
      </c>
    </row>
    <row r="23505" spans="1:8" x14ac:dyDescent="0.55000000000000004">
      <c r="A23505" s="33">
        <v>44408</v>
      </c>
      <c r="B23505" s="1" t="s">
        <v>13</v>
      </c>
      <c r="C23505">
        <v>9906</v>
      </c>
      <c r="D23505">
        <v>172401</v>
      </c>
      <c r="E23505" s="32">
        <v>9507</v>
      </c>
      <c r="F23505">
        <v>91</v>
      </c>
      <c r="G23505" s="32">
        <v>271</v>
      </c>
      <c r="H23505" s="32">
        <v>2</v>
      </c>
    </row>
    <row r="23506" spans="1:8" x14ac:dyDescent="0.55000000000000004">
      <c r="A23506" s="33">
        <v>44408</v>
      </c>
      <c r="B23506" s="1" t="s">
        <v>14</v>
      </c>
      <c r="C23506">
        <v>1020</v>
      </c>
      <c r="D23506">
        <v>17280</v>
      </c>
      <c r="E23506" s="32">
        <v>960</v>
      </c>
      <c r="F23506">
        <v>20</v>
      </c>
      <c r="G23506" s="32">
        <v>40</v>
      </c>
      <c r="H23506" s="32">
        <v>1</v>
      </c>
    </row>
    <row r="23507" spans="1:8" x14ac:dyDescent="0.55000000000000004">
      <c r="A23507" s="33">
        <v>44408</v>
      </c>
      <c r="B23507" s="1" t="s">
        <v>15</v>
      </c>
      <c r="C23507">
        <v>2141</v>
      </c>
      <c r="D23507">
        <v>71020</v>
      </c>
      <c r="E23507" s="32">
        <v>2037</v>
      </c>
      <c r="F23507">
        <v>47</v>
      </c>
      <c r="G23507" s="32">
        <v>57</v>
      </c>
      <c r="H23507" s="32">
        <v>0</v>
      </c>
    </row>
    <row r="23508" spans="1:8" x14ac:dyDescent="0.55000000000000004">
      <c r="A23508" s="33">
        <v>44408</v>
      </c>
      <c r="B23508" s="1" t="s">
        <v>16</v>
      </c>
      <c r="C23508">
        <v>5756</v>
      </c>
      <c r="D23508">
        <v>312129</v>
      </c>
      <c r="E23508" s="32">
        <v>5064</v>
      </c>
      <c r="F23508">
        <v>162</v>
      </c>
      <c r="G23508" s="32">
        <v>530</v>
      </c>
      <c r="H23508" s="32">
        <v>10</v>
      </c>
    </row>
    <row r="23509" spans="1:8" x14ac:dyDescent="0.55000000000000004">
      <c r="A23509" s="33">
        <v>44408</v>
      </c>
      <c r="B23509" s="1" t="s">
        <v>17</v>
      </c>
      <c r="C23509">
        <v>12461</v>
      </c>
      <c r="D23509">
        <v>34777</v>
      </c>
      <c r="E23509" s="32">
        <v>11192</v>
      </c>
      <c r="F23509">
        <v>168</v>
      </c>
      <c r="G23509" s="32">
        <v>1101</v>
      </c>
      <c r="H23509" s="32">
        <v>5</v>
      </c>
    </row>
    <row r="23510" spans="1:8" x14ac:dyDescent="0.55000000000000004">
      <c r="A23510" s="33">
        <v>44408</v>
      </c>
      <c r="B23510" s="1" t="s">
        <v>18</v>
      </c>
      <c r="C23510">
        <v>8324</v>
      </c>
      <c r="D23510">
        <v>349258</v>
      </c>
      <c r="E23510" s="32">
        <v>7409</v>
      </c>
      <c r="F23510">
        <v>85</v>
      </c>
      <c r="G23510" s="32">
        <v>830</v>
      </c>
      <c r="H23510" s="32">
        <v>11</v>
      </c>
    </row>
    <row r="23511" spans="1:8" x14ac:dyDescent="0.55000000000000004">
      <c r="A23511" s="33">
        <v>44408</v>
      </c>
      <c r="B23511" s="1" t="s">
        <v>19</v>
      </c>
      <c r="C23511">
        <v>8792</v>
      </c>
      <c r="D23511">
        <v>214049</v>
      </c>
      <c r="E23511" s="32">
        <v>8102</v>
      </c>
      <c r="F23511">
        <v>155</v>
      </c>
      <c r="G23511" s="32">
        <v>535</v>
      </c>
      <c r="H23511" s="32">
        <v>3</v>
      </c>
    </row>
    <row r="23512" spans="1:8" x14ac:dyDescent="0.55000000000000004">
      <c r="A23512" s="33">
        <v>44408</v>
      </c>
      <c r="B23512" s="1" t="s">
        <v>20</v>
      </c>
      <c r="C23512">
        <v>56943</v>
      </c>
      <c r="D23512">
        <v>1086517</v>
      </c>
      <c r="E23512" s="32">
        <v>48580</v>
      </c>
      <c r="F23512">
        <v>848</v>
      </c>
      <c r="G23512" s="32">
        <v>7515</v>
      </c>
      <c r="H23512" s="32">
        <v>50</v>
      </c>
    </row>
    <row r="23513" spans="1:8" x14ac:dyDescent="0.55000000000000004">
      <c r="A23513" s="33">
        <v>44408</v>
      </c>
      <c r="B23513" s="1" t="s">
        <v>21</v>
      </c>
      <c r="C23513">
        <v>49178</v>
      </c>
      <c r="D23513">
        <v>782202</v>
      </c>
      <c r="E23513" s="32">
        <v>44070</v>
      </c>
      <c r="F23513">
        <v>734</v>
      </c>
      <c r="G23513" s="32">
        <v>4374</v>
      </c>
      <c r="H23513" s="32">
        <v>32</v>
      </c>
    </row>
    <row r="23514" spans="1:8" x14ac:dyDescent="0.55000000000000004">
      <c r="A23514" s="33">
        <v>44408</v>
      </c>
      <c r="B23514" s="1" t="s">
        <v>22</v>
      </c>
      <c r="C23514">
        <v>217968</v>
      </c>
      <c r="D23514">
        <v>2813648</v>
      </c>
      <c r="E23514" s="32">
        <v>192356</v>
      </c>
      <c r="F23514">
        <v>2293</v>
      </c>
      <c r="G23514" s="32">
        <v>23319</v>
      </c>
      <c r="H23514" s="32">
        <v>95</v>
      </c>
    </row>
    <row r="23515" spans="1:8" x14ac:dyDescent="0.55000000000000004">
      <c r="A23515" s="33">
        <v>44408</v>
      </c>
      <c r="B23515" s="1" t="s">
        <v>23</v>
      </c>
      <c r="C23515">
        <v>83349</v>
      </c>
      <c r="D23515">
        <v>1161454</v>
      </c>
      <c r="E23515" s="32">
        <v>75112</v>
      </c>
      <c r="F23515">
        <v>986</v>
      </c>
      <c r="G23515" s="32">
        <v>7251</v>
      </c>
      <c r="H23515" s="32">
        <v>72</v>
      </c>
    </row>
    <row r="23516" spans="1:8" x14ac:dyDescent="0.55000000000000004">
      <c r="A23516" s="33">
        <v>44408</v>
      </c>
      <c r="B23516" s="1" t="s">
        <v>24</v>
      </c>
      <c r="C23516">
        <v>4017</v>
      </c>
      <c r="D23516">
        <v>194996</v>
      </c>
      <c r="E23516" s="32">
        <v>3587</v>
      </c>
      <c r="F23516">
        <v>54</v>
      </c>
      <c r="G23516" s="32">
        <v>376</v>
      </c>
      <c r="H23516" s="32">
        <v>1</v>
      </c>
    </row>
    <row r="23517" spans="1:8" x14ac:dyDescent="0.55000000000000004">
      <c r="A23517" s="33">
        <v>44408</v>
      </c>
      <c r="B23517" s="1" t="s">
        <v>25</v>
      </c>
      <c r="C23517">
        <v>2286</v>
      </c>
      <c r="D23517">
        <v>81846</v>
      </c>
      <c r="E23517" s="32">
        <v>2072</v>
      </c>
      <c r="F23517">
        <v>38</v>
      </c>
      <c r="G23517" s="32">
        <v>176</v>
      </c>
      <c r="H23517" s="32">
        <v>2</v>
      </c>
    </row>
    <row r="23518" spans="1:8" x14ac:dyDescent="0.55000000000000004">
      <c r="A23518" s="33">
        <v>44408</v>
      </c>
      <c r="B23518" s="1" t="s">
        <v>26</v>
      </c>
      <c r="C23518">
        <v>5105</v>
      </c>
      <c r="D23518">
        <v>136815</v>
      </c>
      <c r="E23518" s="32">
        <v>4199</v>
      </c>
      <c r="F23518">
        <v>118</v>
      </c>
      <c r="G23518" s="32">
        <v>781</v>
      </c>
      <c r="H23518" s="32">
        <v>5</v>
      </c>
    </row>
    <row r="23519" spans="1:8" x14ac:dyDescent="0.55000000000000004">
      <c r="A23519" s="33">
        <v>44408</v>
      </c>
      <c r="B23519" s="1" t="s">
        <v>27</v>
      </c>
      <c r="C23519">
        <v>1606</v>
      </c>
      <c r="D23519">
        <v>79387</v>
      </c>
      <c r="E23519" s="32">
        <v>1394</v>
      </c>
      <c r="F23519">
        <v>36</v>
      </c>
      <c r="G23519" s="32">
        <v>176</v>
      </c>
      <c r="H23519" s="32">
        <v>0</v>
      </c>
    </row>
    <row r="23520" spans="1:8" x14ac:dyDescent="0.55000000000000004">
      <c r="A23520" s="33">
        <v>44408</v>
      </c>
      <c r="B23520" s="1" t="s">
        <v>28</v>
      </c>
      <c r="C23520">
        <v>2353</v>
      </c>
      <c r="D23520">
        <v>72269</v>
      </c>
      <c r="E23520" s="32">
        <v>2185</v>
      </c>
      <c r="F23520">
        <v>21</v>
      </c>
      <c r="G23520" s="32">
        <v>147</v>
      </c>
      <c r="H23520" s="32">
        <v>0</v>
      </c>
    </row>
    <row r="23521" spans="1:8" x14ac:dyDescent="0.55000000000000004">
      <c r="A23521" s="33">
        <v>44408</v>
      </c>
      <c r="B23521" s="1" t="s">
        <v>29</v>
      </c>
      <c r="C23521">
        <v>5294</v>
      </c>
      <c r="D23521">
        <v>225305</v>
      </c>
      <c r="E23521" s="32">
        <v>5090</v>
      </c>
      <c r="F23521">
        <v>94</v>
      </c>
      <c r="G23521" s="32">
        <v>184</v>
      </c>
      <c r="H23521" s="32">
        <v>0</v>
      </c>
    </row>
    <row r="23522" spans="1:8" x14ac:dyDescent="0.55000000000000004">
      <c r="A23522" s="33">
        <v>44408</v>
      </c>
      <c r="B23522" s="1" t="s">
        <v>30</v>
      </c>
      <c r="C23522">
        <v>9780</v>
      </c>
      <c r="D23522">
        <v>295752</v>
      </c>
      <c r="E23522" s="32">
        <v>9412</v>
      </c>
      <c r="F23522">
        <v>188</v>
      </c>
      <c r="G23522" s="32">
        <v>180</v>
      </c>
      <c r="H23522" s="32">
        <v>2</v>
      </c>
    </row>
    <row r="23523" spans="1:8" x14ac:dyDescent="0.55000000000000004">
      <c r="A23523" s="33">
        <v>44408</v>
      </c>
      <c r="B23523" s="1" t="s">
        <v>31</v>
      </c>
      <c r="C23523">
        <v>10862</v>
      </c>
      <c r="D23523">
        <v>450893</v>
      </c>
      <c r="E23523" s="32">
        <v>9642</v>
      </c>
      <c r="F23523">
        <v>157</v>
      </c>
      <c r="G23523" s="32">
        <v>1063</v>
      </c>
      <c r="H23523" s="32">
        <v>3</v>
      </c>
    </row>
    <row r="23524" spans="1:8" x14ac:dyDescent="0.55000000000000004">
      <c r="A23524" s="33">
        <v>44408</v>
      </c>
      <c r="B23524" s="1" t="s">
        <v>32</v>
      </c>
      <c r="C23524">
        <v>53720</v>
      </c>
      <c r="D23524">
        <v>916619</v>
      </c>
      <c r="E23524" s="32">
        <v>51143</v>
      </c>
      <c r="F23524">
        <v>1008</v>
      </c>
      <c r="G23524" s="32">
        <v>1569</v>
      </c>
      <c r="H23524" s="32">
        <v>8</v>
      </c>
    </row>
    <row r="23525" spans="1:8" x14ac:dyDescent="0.55000000000000004">
      <c r="A23525" s="33">
        <v>44408</v>
      </c>
      <c r="B23525" s="1" t="s">
        <v>33</v>
      </c>
      <c r="C23525">
        <v>5763</v>
      </c>
      <c r="D23525">
        <v>159799</v>
      </c>
      <c r="E23525" s="32">
        <v>5540</v>
      </c>
      <c r="F23525">
        <v>114</v>
      </c>
      <c r="G23525" s="32">
        <v>252</v>
      </c>
      <c r="H23525" s="32">
        <v>4</v>
      </c>
    </row>
    <row r="23526" spans="1:8" x14ac:dyDescent="0.55000000000000004">
      <c r="A23526" s="33">
        <v>44408</v>
      </c>
      <c r="B23526" s="1" t="s">
        <v>34</v>
      </c>
      <c r="C23526">
        <v>6023</v>
      </c>
      <c r="D23526">
        <v>170024</v>
      </c>
      <c r="E23526" s="32">
        <v>5635</v>
      </c>
      <c r="F23526">
        <v>93</v>
      </c>
      <c r="G23526" s="32">
        <v>295</v>
      </c>
      <c r="H23526" s="32">
        <v>2</v>
      </c>
    </row>
    <row r="23527" spans="1:8" x14ac:dyDescent="0.55000000000000004">
      <c r="A23527" s="33">
        <v>44408</v>
      </c>
      <c r="B23527" s="1" t="s">
        <v>35</v>
      </c>
      <c r="C23527">
        <v>18331</v>
      </c>
      <c r="D23527">
        <v>311776</v>
      </c>
      <c r="E23527" s="32">
        <v>17008</v>
      </c>
      <c r="F23527">
        <v>249</v>
      </c>
      <c r="G23527" s="32">
        <v>875</v>
      </c>
      <c r="H23527" s="32">
        <v>13</v>
      </c>
    </row>
    <row r="23528" spans="1:8" x14ac:dyDescent="0.55000000000000004">
      <c r="A23528" s="33">
        <v>44408</v>
      </c>
      <c r="B23528" s="1" t="s">
        <v>36</v>
      </c>
      <c r="C23528">
        <v>114135</v>
      </c>
      <c r="D23528">
        <v>2467763</v>
      </c>
      <c r="E23528" s="32">
        <v>104059</v>
      </c>
      <c r="F23528">
        <v>2721</v>
      </c>
      <c r="G23528" s="32">
        <v>6396</v>
      </c>
      <c r="H23528" s="32">
        <v>223</v>
      </c>
    </row>
    <row r="23529" spans="1:8" x14ac:dyDescent="0.55000000000000004">
      <c r="A23529" s="33">
        <v>44408</v>
      </c>
      <c r="B23529" s="1" t="s">
        <v>37</v>
      </c>
      <c r="C23529">
        <v>43658</v>
      </c>
      <c r="D23529">
        <v>555616</v>
      </c>
      <c r="E23529" s="32">
        <v>40867</v>
      </c>
      <c r="F23529">
        <v>1316</v>
      </c>
      <c r="G23529" s="32">
        <v>1475</v>
      </c>
      <c r="H23529" s="32">
        <v>27</v>
      </c>
    </row>
    <row r="23530" spans="1:8" x14ac:dyDescent="0.55000000000000004">
      <c r="A23530" s="33">
        <v>44408</v>
      </c>
      <c r="B23530" s="1" t="s">
        <v>38</v>
      </c>
      <c r="C23530">
        <v>9055</v>
      </c>
      <c r="D23530">
        <v>186050</v>
      </c>
      <c r="E23530" s="32">
        <v>8540</v>
      </c>
      <c r="F23530">
        <v>133</v>
      </c>
      <c r="G23530" s="32">
        <v>382</v>
      </c>
      <c r="H23530" s="32">
        <v>7</v>
      </c>
    </row>
    <row r="23531" spans="1:8" x14ac:dyDescent="0.55000000000000004">
      <c r="A23531" s="33">
        <v>44408</v>
      </c>
      <c r="B23531" s="1" t="s">
        <v>39</v>
      </c>
      <c r="C23531">
        <v>2971</v>
      </c>
      <c r="D23531">
        <v>44814</v>
      </c>
      <c r="E23531" s="32">
        <v>2675</v>
      </c>
      <c r="F23531">
        <v>49</v>
      </c>
      <c r="G23531" s="32">
        <v>180</v>
      </c>
      <c r="H23531" s="32">
        <v>9</v>
      </c>
    </row>
    <row r="23532" spans="1:8" x14ac:dyDescent="0.55000000000000004">
      <c r="A23532" s="33">
        <v>44408</v>
      </c>
      <c r="B23532" s="1" t="s">
        <v>40</v>
      </c>
      <c r="C23532">
        <v>773</v>
      </c>
      <c r="D23532">
        <v>98589</v>
      </c>
      <c r="E23532" s="32">
        <v>547</v>
      </c>
      <c r="F23532">
        <v>2</v>
      </c>
      <c r="G23532" s="32">
        <v>176</v>
      </c>
      <c r="H23532" s="32">
        <v>1</v>
      </c>
    </row>
    <row r="23533" spans="1:8" x14ac:dyDescent="0.55000000000000004">
      <c r="A23533" s="33">
        <v>44408</v>
      </c>
      <c r="B23533" s="1" t="s">
        <v>41</v>
      </c>
      <c r="C23533">
        <v>730</v>
      </c>
      <c r="D23533">
        <v>36029</v>
      </c>
      <c r="E23533" s="32">
        <v>647</v>
      </c>
      <c r="F23533">
        <v>2</v>
      </c>
      <c r="G23533" s="32">
        <v>81</v>
      </c>
      <c r="H23533" s="32">
        <v>1</v>
      </c>
    </row>
    <row r="23534" spans="1:8" x14ac:dyDescent="0.55000000000000004">
      <c r="A23534" s="33">
        <v>44408</v>
      </c>
      <c r="B23534" s="1" t="s">
        <v>42</v>
      </c>
      <c r="C23534">
        <v>8185</v>
      </c>
      <c r="D23534">
        <v>183050</v>
      </c>
      <c r="E23534" s="32">
        <v>7612</v>
      </c>
      <c r="F23534">
        <v>127</v>
      </c>
      <c r="G23534" s="32">
        <v>245</v>
      </c>
      <c r="H23534" s="32">
        <v>3</v>
      </c>
    </row>
    <row r="23535" spans="1:8" x14ac:dyDescent="0.55000000000000004">
      <c r="A23535" s="33">
        <v>44408</v>
      </c>
      <c r="B23535" s="1" t="s">
        <v>43</v>
      </c>
      <c r="C23535">
        <v>12084</v>
      </c>
      <c r="D23535">
        <v>587777</v>
      </c>
      <c r="E23535" s="32">
        <v>11581</v>
      </c>
      <c r="F23535">
        <v>179</v>
      </c>
      <c r="G23535" s="32">
        <v>258</v>
      </c>
      <c r="H23535" s="32">
        <v>6</v>
      </c>
    </row>
    <row r="23536" spans="1:8" x14ac:dyDescent="0.55000000000000004">
      <c r="A23536" s="33">
        <v>44408</v>
      </c>
      <c r="B23536" s="1" t="s">
        <v>44</v>
      </c>
      <c r="C23536">
        <v>3297</v>
      </c>
      <c r="D23536">
        <v>130605</v>
      </c>
      <c r="E23536" s="32">
        <v>3110</v>
      </c>
      <c r="F23536">
        <v>80</v>
      </c>
      <c r="G23536" s="32">
        <v>107</v>
      </c>
      <c r="H23536" s="32">
        <v>0</v>
      </c>
    </row>
    <row r="23537" spans="1:8" x14ac:dyDescent="0.55000000000000004">
      <c r="A23537" s="33">
        <v>44408</v>
      </c>
      <c r="B23537" s="1" t="s">
        <v>45</v>
      </c>
      <c r="C23537">
        <v>1788</v>
      </c>
      <c r="D23537">
        <v>72194</v>
      </c>
      <c r="E23537" s="32">
        <v>1653</v>
      </c>
      <c r="F23537">
        <v>63</v>
      </c>
      <c r="G23537" s="32">
        <v>72</v>
      </c>
      <c r="H23537" s="32">
        <v>1</v>
      </c>
    </row>
    <row r="23538" spans="1:8" x14ac:dyDescent="0.55000000000000004">
      <c r="A23538" s="33">
        <v>44408</v>
      </c>
      <c r="B23538" s="1" t="s">
        <v>46</v>
      </c>
      <c r="C23538">
        <v>2273</v>
      </c>
      <c r="D23538">
        <v>94150</v>
      </c>
      <c r="E23538" s="32">
        <v>2118</v>
      </c>
      <c r="F23538">
        <v>32</v>
      </c>
      <c r="G23538" s="32">
        <v>127</v>
      </c>
      <c r="H23538" s="32">
        <v>1</v>
      </c>
    </row>
    <row r="23539" spans="1:8" x14ac:dyDescent="0.55000000000000004">
      <c r="A23539" s="33">
        <v>44408</v>
      </c>
      <c r="B23539" s="1" t="s">
        <v>47</v>
      </c>
      <c r="C23539">
        <v>2925</v>
      </c>
      <c r="D23539">
        <v>105424</v>
      </c>
      <c r="E23539" s="32">
        <v>2727</v>
      </c>
      <c r="F23539">
        <v>77</v>
      </c>
      <c r="G23539" s="32">
        <v>121</v>
      </c>
      <c r="H23539" s="32">
        <v>3</v>
      </c>
    </row>
    <row r="23540" spans="1:8" x14ac:dyDescent="0.55000000000000004">
      <c r="A23540" s="33">
        <v>44408</v>
      </c>
      <c r="B23540" s="1" t="s">
        <v>48</v>
      </c>
      <c r="C23540">
        <v>2087</v>
      </c>
      <c r="D23540">
        <v>62424</v>
      </c>
      <c r="E23540" s="32">
        <v>1951</v>
      </c>
      <c r="F23540">
        <v>29</v>
      </c>
      <c r="G23540" s="32">
        <v>107</v>
      </c>
      <c r="H23540" s="32">
        <v>6</v>
      </c>
    </row>
    <row r="23541" spans="1:8" x14ac:dyDescent="0.55000000000000004">
      <c r="A23541" s="33">
        <v>44408</v>
      </c>
      <c r="B23541" s="1" t="s">
        <v>49</v>
      </c>
      <c r="C23541">
        <v>39370</v>
      </c>
      <c r="D23541">
        <v>919474</v>
      </c>
      <c r="E23541" s="32">
        <v>36043</v>
      </c>
      <c r="F23541">
        <v>532</v>
      </c>
      <c r="G23541" s="32">
        <v>2291</v>
      </c>
      <c r="H23541" s="32">
        <v>12</v>
      </c>
    </row>
    <row r="23542" spans="1:8" x14ac:dyDescent="0.55000000000000004">
      <c r="A23542" s="33">
        <v>44408</v>
      </c>
      <c r="B23542" s="1" t="s">
        <v>50</v>
      </c>
      <c r="C23542">
        <v>2747</v>
      </c>
      <c r="D23542">
        <v>63906</v>
      </c>
      <c r="E23542" s="32">
        <v>2631</v>
      </c>
      <c r="F23542">
        <v>24</v>
      </c>
      <c r="G23542" s="32">
        <v>101</v>
      </c>
      <c r="H23542" s="32">
        <v>0</v>
      </c>
    </row>
    <row r="23543" spans="1:8" x14ac:dyDescent="0.55000000000000004">
      <c r="A23543" s="33">
        <v>44408</v>
      </c>
      <c r="B23543" s="1" t="s">
        <v>51</v>
      </c>
      <c r="C23543">
        <v>3461</v>
      </c>
      <c r="D23543">
        <v>137044</v>
      </c>
      <c r="E23543" s="32">
        <v>3234</v>
      </c>
      <c r="F23543">
        <v>69</v>
      </c>
      <c r="G23543" s="32">
        <v>159</v>
      </c>
      <c r="H23543" s="32">
        <v>0</v>
      </c>
    </row>
    <row r="23544" spans="1:8" x14ac:dyDescent="0.55000000000000004">
      <c r="A23544" s="33">
        <v>44408</v>
      </c>
      <c r="B23544" s="1" t="s">
        <v>52</v>
      </c>
      <c r="C23544">
        <v>6914</v>
      </c>
      <c r="D23544">
        <v>85341</v>
      </c>
      <c r="E23544" s="32">
        <v>6461</v>
      </c>
      <c r="F23544">
        <v>121</v>
      </c>
      <c r="G23544" s="32">
        <v>332</v>
      </c>
      <c r="H23544" s="32">
        <v>0</v>
      </c>
    </row>
    <row r="23545" spans="1:8" x14ac:dyDescent="0.55000000000000004">
      <c r="A23545" s="33">
        <v>44408</v>
      </c>
      <c r="B23545" s="1" t="s">
        <v>53</v>
      </c>
      <c r="C23545">
        <v>3658</v>
      </c>
      <c r="D23545">
        <v>186708</v>
      </c>
      <c r="E23545" s="32">
        <v>3475</v>
      </c>
      <c r="F23545">
        <v>64</v>
      </c>
      <c r="G23545" s="32">
        <v>119</v>
      </c>
      <c r="H23545" s="32">
        <v>0</v>
      </c>
    </row>
    <row r="23546" spans="1:8" x14ac:dyDescent="0.55000000000000004">
      <c r="A23546" s="33">
        <v>44408</v>
      </c>
      <c r="B23546" s="1" t="s">
        <v>54</v>
      </c>
      <c r="C23546">
        <v>3221</v>
      </c>
      <c r="D23546">
        <v>45764</v>
      </c>
      <c r="E23546" s="32">
        <v>3098</v>
      </c>
      <c r="F23546">
        <v>27</v>
      </c>
      <c r="G23546" s="32">
        <v>95</v>
      </c>
      <c r="H23546" s="32">
        <v>0</v>
      </c>
    </row>
    <row r="23547" spans="1:8" x14ac:dyDescent="0.55000000000000004">
      <c r="A23547" s="33">
        <v>44408</v>
      </c>
      <c r="B23547" s="1" t="s">
        <v>55</v>
      </c>
      <c r="C23547">
        <v>3968</v>
      </c>
      <c r="D23547">
        <v>119576</v>
      </c>
      <c r="E23547" s="32">
        <v>3784</v>
      </c>
      <c r="F23547">
        <v>39</v>
      </c>
      <c r="G23547" s="32">
        <v>163</v>
      </c>
      <c r="H23547" s="32">
        <v>0</v>
      </c>
    </row>
    <row r="23548" spans="1:8" x14ac:dyDescent="0.55000000000000004">
      <c r="A23548" s="33">
        <v>44408</v>
      </c>
      <c r="B23548" s="1" t="s">
        <v>56</v>
      </c>
      <c r="C23548">
        <v>24761</v>
      </c>
      <c r="D23548">
        <v>283936</v>
      </c>
      <c r="E23548" s="32">
        <v>22018</v>
      </c>
      <c r="F23548">
        <v>236</v>
      </c>
      <c r="G23548" s="32">
        <v>2501</v>
      </c>
      <c r="H23548" s="32">
        <v>64</v>
      </c>
    </row>
    <row r="23549" spans="1:8" x14ac:dyDescent="0.55000000000000004">
      <c r="A23549" s="33">
        <v>44409</v>
      </c>
      <c r="B23549" s="1" t="s">
        <v>7</v>
      </c>
      <c r="C23549">
        <v>44691</v>
      </c>
      <c r="D23549">
        <v>859592</v>
      </c>
      <c r="E23549" s="32">
        <v>41354</v>
      </c>
      <c r="F23549">
        <v>1425</v>
      </c>
      <c r="G23549" s="32">
        <v>1744</v>
      </c>
      <c r="H23549" s="32">
        <v>5</v>
      </c>
    </row>
    <row r="23550" spans="1:8" x14ac:dyDescent="0.55000000000000004">
      <c r="A23550" s="33">
        <v>44409</v>
      </c>
      <c r="B23550" s="1" t="s">
        <v>11</v>
      </c>
      <c r="C23550">
        <v>2712</v>
      </c>
      <c r="D23550">
        <v>56270</v>
      </c>
      <c r="E23550" s="32">
        <v>2567</v>
      </c>
      <c r="F23550">
        <v>32</v>
      </c>
      <c r="G23550" s="32">
        <v>113</v>
      </c>
      <c r="H23550" s="32">
        <v>0</v>
      </c>
    </row>
    <row r="23551" spans="1:8" x14ac:dyDescent="0.55000000000000004">
      <c r="A23551" s="33">
        <v>44409</v>
      </c>
      <c r="B23551" s="1" t="s">
        <v>12</v>
      </c>
      <c r="C23551">
        <v>2011</v>
      </c>
      <c r="D23551">
        <v>94165</v>
      </c>
      <c r="E23551" s="32">
        <v>1835</v>
      </c>
      <c r="F23551">
        <v>47</v>
      </c>
      <c r="G23551" s="32">
        <v>129</v>
      </c>
      <c r="H23551" s="32">
        <v>0</v>
      </c>
    </row>
    <row r="23552" spans="1:8" x14ac:dyDescent="0.55000000000000004">
      <c r="A23552" s="33">
        <v>44409</v>
      </c>
      <c r="B23552" s="1" t="s">
        <v>13</v>
      </c>
      <c r="C23552">
        <v>9944</v>
      </c>
      <c r="D23552">
        <v>172542</v>
      </c>
      <c r="E23552" s="32">
        <v>9521</v>
      </c>
      <c r="F23552">
        <v>91</v>
      </c>
      <c r="G23552" s="32">
        <v>306</v>
      </c>
      <c r="H23552" s="32">
        <v>3</v>
      </c>
    </row>
    <row r="23553" spans="1:8" x14ac:dyDescent="0.55000000000000004">
      <c r="A23553" s="33">
        <v>44409</v>
      </c>
      <c r="B23553" s="1" t="s">
        <v>14</v>
      </c>
      <c r="C23553">
        <v>1021</v>
      </c>
      <c r="D23553">
        <v>17280</v>
      </c>
      <c r="E23553" s="32">
        <v>960</v>
      </c>
      <c r="F23553">
        <v>20</v>
      </c>
      <c r="G23553" s="32">
        <v>41</v>
      </c>
      <c r="H23553" s="32">
        <v>1</v>
      </c>
    </row>
    <row r="23554" spans="1:8" x14ac:dyDescent="0.55000000000000004">
      <c r="A23554" s="33">
        <v>44409</v>
      </c>
      <c r="B23554" s="1" t="s">
        <v>15</v>
      </c>
      <c r="C23554">
        <v>2153</v>
      </c>
      <c r="D23554">
        <v>71045</v>
      </c>
      <c r="E23554" s="32">
        <v>2038</v>
      </c>
      <c r="F23554">
        <v>47</v>
      </c>
      <c r="G23554" s="32">
        <v>68</v>
      </c>
      <c r="H23554" s="32">
        <v>0</v>
      </c>
    </row>
    <row r="23555" spans="1:8" x14ac:dyDescent="0.55000000000000004">
      <c r="A23555" s="33">
        <v>44409</v>
      </c>
      <c r="B23555" s="1" t="s">
        <v>16</v>
      </c>
      <c r="C23555">
        <v>5832</v>
      </c>
      <c r="D23555">
        <v>313481</v>
      </c>
      <c r="E23555" s="32">
        <v>5086</v>
      </c>
      <c r="F23555">
        <v>162</v>
      </c>
      <c r="G23555" s="32">
        <v>584</v>
      </c>
      <c r="H23555" s="32">
        <v>10</v>
      </c>
    </row>
    <row r="23556" spans="1:8" x14ac:dyDescent="0.55000000000000004">
      <c r="A23556" s="33">
        <v>44409</v>
      </c>
      <c r="B23556" s="1" t="s">
        <v>17</v>
      </c>
      <c r="C23556">
        <v>12663</v>
      </c>
      <c r="D23556">
        <v>34777</v>
      </c>
      <c r="E23556" s="32">
        <v>11249</v>
      </c>
      <c r="F23556">
        <v>169</v>
      </c>
      <c r="G23556" s="32">
        <v>1245</v>
      </c>
      <c r="H23556" s="32">
        <v>6</v>
      </c>
    </row>
    <row r="23557" spans="1:8" x14ac:dyDescent="0.55000000000000004">
      <c r="A23557" s="33">
        <v>44409</v>
      </c>
      <c r="B23557" s="1" t="s">
        <v>18</v>
      </c>
      <c r="C23557">
        <v>8387</v>
      </c>
      <c r="D23557">
        <v>350446</v>
      </c>
      <c r="E23557" s="32">
        <v>7442</v>
      </c>
      <c r="F23557">
        <v>86</v>
      </c>
      <c r="G23557" s="32">
        <v>859</v>
      </c>
      <c r="H23557" s="32">
        <v>11</v>
      </c>
    </row>
    <row r="23558" spans="1:8" x14ac:dyDescent="0.55000000000000004">
      <c r="A23558" s="33">
        <v>44409</v>
      </c>
      <c r="B23558" s="1" t="s">
        <v>19</v>
      </c>
      <c r="C23558">
        <v>8896</v>
      </c>
      <c r="D23558">
        <v>214049</v>
      </c>
      <c r="E23558" s="32">
        <v>8126</v>
      </c>
      <c r="F23558">
        <v>155</v>
      </c>
      <c r="G23558" s="32">
        <v>615</v>
      </c>
      <c r="H23558" s="32">
        <v>2</v>
      </c>
    </row>
    <row r="23559" spans="1:8" x14ac:dyDescent="0.55000000000000004">
      <c r="A23559" s="33">
        <v>44409</v>
      </c>
      <c r="B23559" s="1" t="s">
        <v>20</v>
      </c>
      <c r="C23559">
        <v>57842</v>
      </c>
      <c r="D23559">
        <v>1089441</v>
      </c>
      <c r="E23559" s="32">
        <v>48762</v>
      </c>
      <c r="F23559">
        <v>849</v>
      </c>
      <c r="G23559" s="32">
        <v>8231</v>
      </c>
      <c r="H23559" s="32">
        <v>53</v>
      </c>
    </row>
    <row r="23560" spans="1:8" x14ac:dyDescent="0.55000000000000004">
      <c r="A23560" s="33">
        <v>44409</v>
      </c>
      <c r="B23560" s="1" t="s">
        <v>21</v>
      </c>
      <c r="C23560">
        <v>49944</v>
      </c>
      <c r="D23560">
        <v>784901</v>
      </c>
      <c r="E23560" s="32">
        <v>44405</v>
      </c>
      <c r="F23560">
        <v>734</v>
      </c>
      <c r="G23560" s="32">
        <v>4805</v>
      </c>
      <c r="H23560" s="32">
        <v>32</v>
      </c>
    </row>
    <row r="23561" spans="1:8" x14ac:dyDescent="0.55000000000000004">
      <c r="A23561" s="33">
        <v>44409</v>
      </c>
      <c r="B23561" s="1" t="s">
        <v>22</v>
      </c>
      <c r="C23561">
        <v>221026</v>
      </c>
      <c r="D23561">
        <v>2813648</v>
      </c>
      <c r="E23561" s="32">
        <v>193959</v>
      </c>
      <c r="F23561">
        <v>2293</v>
      </c>
      <c r="G23561" s="32">
        <v>24774</v>
      </c>
      <c r="H23561" s="32">
        <v>101</v>
      </c>
    </row>
    <row r="23562" spans="1:8" x14ac:dyDescent="0.55000000000000004">
      <c r="A23562" s="33">
        <v>44409</v>
      </c>
      <c r="B23562" s="1" t="s">
        <v>23</v>
      </c>
      <c r="C23562">
        <v>84607</v>
      </c>
      <c r="D23562">
        <v>1161454</v>
      </c>
      <c r="E23562" s="32">
        <v>75325</v>
      </c>
      <c r="F23562">
        <v>987</v>
      </c>
      <c r="G23562" s="32">
        <v>8295</v>
      </c>
      <c r="H23562" s="32">
        <v>74</v>
      </c>
    </row>
    <row r="23563" spans="1:8" x14ac:dyDescent="0.55000000000000004">
      <c r="A23563" s="33">
        <v>44409</v>
      </c>
      <c r="B23563" s="1" t="s">
        <v>24</v>
      </c>
      <c r="C23563">
        <v>4065</v>
      </c>
      <c r="D23563">
        <v>195780</v>
      </c>
      <c r="E23563" s="32">
        <v>3597</v>
      </c>
      <c r="F23563">
        <v>54</v>
      </c>
      <c r="G23563" s="32">
        <v>414</v>
      </c>
      <c r="H23563" s="32">
        <v>1</v>
      </c>
    </row>
    <row r="23564" spans="1:8" x14ac:dyDescent="0.55000000000000004">
      <c r="A23564" s="33">
        <v>44409</v>
      </c>
      <c r="B23564" s="1" t="s">
        <v>25</v>
      </c>
      <c r="C23564">
        <v>2307</v>
      </c>
      <c r="D23564">
        <v>81846</v>
      </c>
      <c r="E23564" s="32">
        <v>2084</v>
      </c>
      <c r="F23564">
        <v>38</v>
      </c>
      <c r="G23564" s="32">
        <v>184</v>
      </c>
      <c r="H23564" s="32">
        <v>2</v>
      </c>
    </row>
    <row r="23565" spans="1:8" x14ac:dyDescent="0.55000000000000004">
      <c r="A23565" s="33">
        <v>44409</v>
      </c>
      <c r="B23565" s="1" t="s">
        <v>26</v>
      </c>
      <c r="C23565">
        <v>5105</v>
      </c>
      <c r="D23565">
        <v>136815</v>
      </c>
      <c r="E23565" s="32">
        <v>4199</v>
      </c>
      <c r="F23565">
        <v>118</v>
      </c>
      <c r="G23565" s="32">
        <v>781</v>
      </c>
      <c r="H23565" s="32">
        <v>5</v>
      </c>
    </row>
    <row r="23566" spans="1:8" x14ac:dyDescent="0.55000000000000004">
      <c r="A23566" s="33">
        <v>44409</v>
      </c>
      <c r="B23566" s="1" t="s">
        <v>27</v>
      </c>
      <c r="C23566">
        <v>1631</v>
      </c>
      <c r="D23566">
        <v>79621</v>
      </c>
      <c r="E23566" s="32">
        <v>1402</v>
      </c>
      <c r="F23566">
        <v>36</v>
      </c>
      <c r="G23566" s="32">
        <v>193</v>
      </c>
      <c r="H23566" s="32">
        <v>0</v>
      </c>
    </row>
    <row r="23567" spans="1:8" x14ac:dyDescent="0.55000000000000004">
      <c r="A23567" s="33">
        <v>44409</v>
      </c>
      <c r="B23567" s="1" t="s">
        <v>28</v>
      </c>
      <c r="C23567">
        <v>2353</v>
      </c>
      <c r="D23567">
        <v>72269</v>
      </c>
      <c r="E23567" s="32">
        <v>2185</v>
      </c>
      <c r="F23567">
        <v>21</v>
      </c>
      <c r="G23567" s="32">
        <v>147</v>
      </c>
      <c r="H23567" s="32">
        <v>0</v>
      </c>
    </row>
    <row r="23568" spans="1:8" x14ac:dyDescent="0.55000000000000004">
      <c r="A23568" s="33">
        <v>44409</v>
      </c>
      <c r="B23568" s="1" t="s">
        <v>29</v>
      </c>
      <c r="C23568">
        <v>5333</v>
      </c>
      <c r="D23568">
        <v>225305</v>
      </c>
      <c r="E23568" s="32">
        <v>5100</v>
      </c>
      <c r="F23568">
        <v>94</v>
      </c>
      <c r="G23568" s="32">
        <v>210</v>
      </c>
      <c r="H23568" s="32">
        <v>0</v>
      </c>
    </row>
    <row r="23569" spans="1:8" x14ac:dyDescent="0.55000000000000004">
      <c r="A23569" s="33">
        <v>44409</v>
      </c>
      <c r="B23569" s="1" t="s">
        <v>30</v>
      </c>
      <c r="C23569">
        <v>9806</v>
      </c>
      <c r="D23569">
        <v>295849</v>
      </c>
      <c r="E23569" s="32">
        <v>9428</v>
      </c>
      <c r="F23569">
        <v>188</v>
      </c>
      <c r="G23569" s="32">
        <v>190</v>
      </c>
      <c r="H23569" s="32">
        <v>2</v>
      </c>
    </row>
    <row r="23570" spans="1:8" x14ac:dyDescent="0.55000000000000004">
      <c r="A23570" s="33">
        <v>44409</v>
      </c>
      <c r="B23570" s="1" t="s">
        <v>31</v>
      </c>
      <c r="C23570">
        <v>10954</v>
      </c>
      <c r="D23570">
        <v>450893</v>
      </c>
      <c r="E23570" s="32">
        <v>9642</v>
      </c>
      <c r="F23570">
        <v>157</v>
      </c>
      <c r="G23570" s="32">
        <v>1155</v>
      </c>
      <c r="H23570" s="32">
        <v>3</v>
      </c>
    </row>
    <row r="23571" spans="1:8" x14ac:dyDescent="0.55000000000000004">
      <c r="A23571" s="33">
        <v>44409</v>
      </c>
      <c r="B23571" s="1" t="s">
        <v>32</v>
      </c>
      <c r="C23571">
        <v>54006</v>
      </c>
      <c r="D23571">
        <v>916619</v>
      </c>
      <c r="E23571" s="32">
        <v>51229</v>
      </c>
      <c r="F23571">
        <v>1008</v>
      </c>
      <c r="G23571" s="32">
        <v>1769</v>
      </c>
      <c r="H23571" s="32">
        <v>10</v>
      </c>
    </row>
    <row r="23572" spans="1:8" x14ac:dyDescent="0.55000000000000004">
      <c r="A23572" s="33">
        <v>44409</v>
      </c>
      <c r="B23572" s="1" t="s">
        <v>33</v>
      </c>
      <c r="C23572">
        <v>5800</v>
      </c>
      <c r="D23572">
        <v>159799</v>
      </c>
      <c r="E23572" s="32">
        <v>5543</v>
      </c>
      <c r="F23572">
        <v>114</v>
      </c>
      <c r="G23572" s="32">
        <v>286</v>
      </c>
      <c r="H23572" s="32">
        <v>4</v>
      </c>
    </row>
    <row r="23573" spans="1:8" x14ac:dyDescent="0.55000000000000004">
      <c r="A23573" s="33">
        <v>44409</v>
      </c>
      <c r="B23573" s="1" t="s">
        <v>34</v>
      </c>
      <c r="C23573">
        <v>6067</v>
      </c>
      <c r="D23573">
        <v>170342</v>
      </c>
      <c r="E23573" s="32">
        <v>5647</v>
      </c>
      <c r="F23573">
        <v>93</v>
      </c>
      <c r="G23573" s="32">
        <v>327</v>
      </c>
      <c r="H23573" s="32">
        <v>3</v>
      </c>
    </row>
    <row r="23574" spans="1:8" x14ac:dyDescent="0.55000000000000004">
      <c r="A23574" s="33">
        <v>44409</v>
      </c>
      <c r="B23574" s="1" t="s">
        <v>35</v>
      </c>
      <c r="C23574">
        <v>18497</v>
      </c>
      <c r="D23574">
        <v>312778</v>
      </c>
      <c r="E23574" s="32">
        <v>17061</v>
      </c>
      <c r="F23574">
        <v>249</v>
      </c>
      <c r="G23574" s="32">
        <v>1021</v>
      </c>
      <c r="H23574" s="32">
        <v>15</v>
      </c>
    </row>
    <row r="23575" spans="1:8" x14ac:dyDescent="0.55000000000000004">
      <c r="A23575" s="33">
        <v>44409</v>
      </c>
      <c r="B23575" s="1" t="s">
        <v>36</v>
      </c>
      <c r="C23575">
        <v>115025</v>
      </c>
      <c r="D23575">
        <v>2480824</v>
      </c>
      <c r="E23575" s="32">
        <v>104289</v>
      </c>
      <c r="F23575">
        <v>2721</v>
      </c>
      <c r="G23575" s="32">
        <v>7037</v>
      </c>
      <c r="H23575" s="32">
        <v>224</v>
      </c>
    </row>
    <row r="23576" spans="1:8" x14ac:dyDescent="0.55000000000000004">
      <c r="A23576" s="33">
        <v>44409</v>
      </c>
      <c r="B23576" s="1" t="s">
        <v>37</v>
      </c>
      <c r="C23576">
        <v>43987</v>
      </c>
      <c r="D23576">
        <v>557629</v>
      </c>
      <c r="E23576" s="32">
        <v>41005</v>
      </c>
      <c r="F23576">
        <v>1316</v>
      </c>
      <c r="G23576" s="32">
        <v>1666</v>
      </c>
      <c r="H23576" s="32">
        <v>26</v>
      </c>
    </row>
    <row r="23577" spans="1:8" x14ac:dyDescent="0.55000000000000004">
      <c r="A23577" s="33">
        <v>44409</v>
      </c>
      <c r="B23577" s="1" t="s">
        <v>38</v>
      </c>
      <c r="C23577">
        <v>9133</v>
      </c>
      <c r="D23577">
        <v>186050</v>
      </c>
      <c r="E23577" s="32">
        <v>8561</v>
      </c>
      <c r="F23577">
        <v>133</v>
      </c>
      <c r="G23577" s="32">
        <v>439</v>
      </c>
      <c r="H23577" s="32">
        <v>8</v>
      </c>
    </row>
    <row r="23578" spans="1:8" x14ac:dyDescent="0.55000000000000004">
      <c r="A23578" s="33">
        <v>44409</v>
      </c>
      <c r="B23578" s="1" t="s">
        <v>39</v>
      </c>
      <c r="C23578">
        <v>3004</v>
      </c>
      <c r="D23578">
        <v>45176</v>
      </c>
      <c r="E23578" s="32">
        <v>2682</v>
      </c>
      <c r="F23578">
        <v>49</v>
      </c>
      <c r="G23578" s="32">
        <v>204</v>
      </c>
      <c r="H23578" s="32">
        <v>9</v>
      </c>
    </row>
    <row r="23579" spans="1:8" x14ac:dyDescent="0.55000000000000004">
      <c r="A23579" s="33">
        <v>44409</v>
      </c>
      <c r="B23579" s="1" t="s">
        <v>40</v>
      </c>
      <c r="C23579">
        <v>799</v>
      </c>
      <c r="D23579">
        <v>99076</v>
      </c>
      <c r="E23579" s="32">
        <v>559</v>
      </c>
      <c r="F23579">
        <v>2</v>
      </c>
      <c r="G23579" s="32">
        <v>176</v>
      </c>
      <c r="H23579" s="32">
        <v>1</v>
      </c>
    </row>
    <row r="23580" spans="1:8" x14ac:dyDescent="0.55000000000000004">
      <c r="A23580" s="33">
        <v>44409</v>
      </c>
      <c r="B23580" s="1" t="s">
        <v>41</v>
      </c>
      <c r="C23580">
        <v>738</v>
      </c>
      <c r="D23580">
        <v>36029</v>
      </c>
      <c r="E23580" s="32">
        <v>641</v>
      </c>
      <c r="F23580">
        <v>2</v>
      </c>
      <c r="G23580" s="32">
        <v>95</v>
      </c>
      <c r="H23580" s="32">
        <v>1</v>
      </c>
    </row>
    <row r="23581" spans="1:8" x14ac:dyDescent="0.55000000000000004">
      <c r="A23581" s="33">
        <v>44409</v>
      </c>
      <c r="B23581" s="1" t="s">
        <v>42</v>
      </c>
      <c r="C23581">
        <v>8279</v>
      </c>
      <c r="D23581">
        <v>183050</v>
      </c>
      <c r="E23581" s="32">
        <v>7612</v>
      </c>
      <c r="F23581">
        <v>127</v>
      </c>
      <c r="G23581" s="32">
        <v>245</v>
      </c>
      <c r="H23581" s="32">
        <v>3</v>
      </c>
    </row>
    <row r="23582" spans="1:8" x14ac:dyDescent="0.55000000000000004">
      <c r="A23582" s="33">
        <v>44409</v>
      </c>
      <c r="B23582" s="1" t="s">
        <v>43</v>
      </c>
      <c r="C23582">
        <v>12149</v>
      </c>
      <c r="D23582">
        <v>587777</v>
      </c>
      <c r="E23582" s="32">
        <v>11601</v>
      </c>
      <c r="F23582">
        <v>179</v>
      </c>
      <c r="G23582" s="32">
        <v>293</v>
      </c>
      <c r="H23582" s="32">
        <v>6</v>
      </c>
    </row>
    <row r="23583" spans="1:8" x14ac:dyDescent="0.55000000000000004">
      <c r="A23583" s="33">
        <v>44409</v>
      </c>
      <c r="B23583" s="1" t="s">
        <v>44</v>
      </c>
      <c r="C23583">
        <v>3306</v>
      </c>
      <c r="D23583">
        <v>130605</v>
      </c>
      <c r="E23583" s="32">
        <v>3113</v>
      </c>
      <c r="F23583">
        <v>80</v>
      </c>
      <c r="G23583" s="32">
        <v>113</v>
      </c>
      <c r="H23583" s="32">
        <v>0</v>
      </c>
    </row>
    <row r="23584" spans="1:8" x14ac:dyDescent="0.55000000000000004">
      <c r="A23584" s="33">
        <v>44409</v>
      </c>
      <c r="B23584" s="1" t="s">
        <v>45</v>
      </c>
      <c r="C23584">
        <v>1793</v>
      </c>
      <c r="D23584">
        <v>72540</v>
      </c>
      <c r="E23584" s="32">
        <v>1658</v>
      </c>
      <c r="F23584">
        <v>63</v>
      </c>
      <c r="G23584" s="32">
        <v>72</v>
      </c>
      <c r="H23584" s="32">
        <v>1</v>
      </c>
    </row>
    <row r="23585" spans="1:8" x14ac:dyDescent="0.55000000000000004">
      <c r="A23585" s="33">
        <v>44409</v>
      </c>
      <c r="B23585" s="1" t="s">
        <v>46</v>
      </c>
      <c r="C23585">
        <v>2307</v>
      </c>
      <c r="D23585">
        <v>94332</v>
      </c>
      <c r="E23585" s="32">
        <v>2122</v>
      </c>
      <c r="F23585">
        <v>32</v>
      </c>
      <c r="G23585" s="32">
        <v>157</v>
      </c>
      <c r="H23585" s="32">
        <v>1</v>
      </c>
    </row>
    <row r="23586" spans="1:8" x14ac:dyDescent="0.55000000000000004">
      <c r="A23586" s="33">
        <v>44409</v>
      </c>
      <c r="B23586" s="1" t="s">
        <v>47</v>
      </c>
      <c r="C23586">
        <v>2933</v>
      </c>
      <c r="D23586">
        <v>105655</v>
      </c>
      <c r="E23586" s="32">
        <v>2731</v>
      </c>
      <c r="F23586">
        <v>77</v>
      </c>
      <c r="G23586" s="32">
        <v>125</v>
      </c>
      <c r="H23586" s="32">
        <v>3</v>
      </c>
    </row>
    <row r="23587" spans="1:8" x14ac:dyDescent="0.55000000000000004">
      <c r="A23587" s="33">
        <v>44409</v>
      </c>
      <c r="B23587" s="1" t="s">
        <v>48</v>
      </c>
      <c r="C23587">
        <v>2098</v>
      </c>
      <c r="D23587">
        <v>62480</v>
      </c>
      <c r="E23587" s="32">
        <v>1959</v>
      </c>
      <c r="F23587">
        <v>29</v>
      </c>
      <c r="G23587" s="32">
        <v>110</v>
      </c>
      <c r="H23587" s="32">
        <v>6</v>
      </c>
    </row>
    <row r="23588" spans="1:8" x14ac:dyDescent="0.55000000000000004">
      <c r="A23588" s="33">
        <v>44409</v>
      </c>
      <c r="B23588" s="1" t="s">
        <v>49</v>
      </c>
      <c r="C23588">
        <v>39804</v>
      </c>
      <c r="D23588">
        <v>922807</v>
      </c>
      <c r="E23588" s="32">
        <v>36176</v>
      </c>
      <c r="F23588">
        <v>533</v>
      </c>
      <c r="G23588" s="32">
        <v>2662</v>
      </c>
      <c r="H23588" s="32">
        <v>12</v>
      </c>
    </row>
    <row r="23589" spans="1:8" x14ac:dyDescent="0.55000000000000004">
      <c r="A23589" s="33">
        <v>44409</v>
      </c>
      <c r="B23589" s="1" t="s">
        <v>50</v>
      </c>
      <c r="C23589">
        <v>2760</v>
      </c>
      <c r="D23589">
        <v>64357</v>
      </c>
      <c r="E23589" s="32">
        <v>2641</v>
      </c>
      <c r="F23589">
        <v>24</v>
      </c>
      <c r="G23589" s="32">
        <v>108</v>
      </c>
      <c r="H23589" s="32">
        <v>0</v>
      </c>
    </row>
    <row r="23590" spans="1:8" x14ac:dyDescent="0.55000000000000004">
      <c r="A23590" s="33">
        <v>44409</v>
      </c>
      <c r="B23590" s="1" t="s">
        <v>51</v>
      </c>
      <c r="C23590">
        <v>3495</v>
      </c>
      <c r="D23590">
        <v>137484</v>
      </c>
      <c r="E23590" s="32">
        <v>3240</v>
      </c>
      <c r="F23590">
        <v>69</v>
      </c>
      <c r="G23590" s="32">
        <v>187</v>
      </c>
      <c r="H23590" s="32">
        <v>0</v>
      </c>
    </row>
    <row r="23591" spans="1:8" x14ac:dyDescent="0.55000000000000004">
      <c r="A23591" s="33">
        <v>44409</v>
      </c>
      <c r="B23591" s="1" t="s">
        <v>52</v>
      </c>
      <c r="C23591">
        <v>6914</v>
      </c>
      <c r="D23591">
        <v>85780</v>
      </c>
      <c r="E23591" s="32">
        <v>6461</v>
      </c>
      <c r="F23591">
        <v>121</v>
      </c>
      <c r="G23591" s="32">
        <v>332</v>
      </c>
      <c r="H23591" s="32">
        <v>0</v>
      </c>
    </row>
    <row r="23592" spans="1:8" x14ac:dyDescent="0.55000000000000004">
      <c r="A23592" s="33">
        <v>44409</v>
      </c>
      <c r="B23592" s="1" t="s">
        <v>53</v>
      </c>
      <c r="C23592">
        <v>3687</v>
      </c>
      <c r="D23592">
        <v>186874</v>
      </c>
      <c r="E23592" s="32">
        <v>3476</v>
      </c>
      <c r="F23592">
        <v>64</v>
      </c>
      <c r="G23592" s="32">
        <v>147</v>
      </c>
      <c r="H23592" s="32">
        <v>0</v>
      </c>
    </row>
    <row r="23593" spans="1:8" x14ac:dyDescent="0.55000000000000004">
      <c r="A23593" s="33">
        <v>44409</v>
      </c>
      <c r="B23593" s="1" t="s">
        <v>54</v>
      </c>
      <c r="C23593">
        <v>3221</v>
      </c>
      <c r="D23593">
        <v>45764</v>
      </c>
      <c r="E23593" s="32">
        <v>3098</v>
      </c>
      <c r="F23593">
        <v>27</v>
      </c>
      <c r="G23593" s="32">
        <v>103</v>
      </c>
      <c r="H23593" s="32">
        <v>0</v>
      </c>
    </row>
    <row r="23594" spans="1:8" x14ac:dyDescent="0.55000000000000004">
      <c r="A23594" s="33">
        <v>44409</v>
      </c>
      <c r="B23594" s="1" t="s">
        <v>55</v>
      </c>
      <c r="C23594">
        <v>3999</v>
      </c>
      <c r="D23594">
        <v>119936</v>
      </c>
      <c r="E23594" s="32">
        <v>3794</v>
      </c>
      <c r="F23594">
        <v>39</v>
      </c>
      <c r="G23594" s="32">
        <v>174</v>
      </c>
      <c r="H23594" s="32">
        <v>0</v>
      </c>
    </row>
    <row r="23595" spans="1:8" x14ac:dyDescent="0.55000000000000004">
      <c r="A23595" s="33">
        <v>44409</v>
      </c>
      <c r="B23595" s="1" t="s">
        <v>56</v>
      </c>
      <c r="C23595">
        <v>25128</v>
      </c>
      <c r="D23595">
        <v>284333</v>
      </c>
      <c r="E23595" s="32">
        <v>22141</v>
      </c>
      <c r="F23595">
        <v>236</v>
      </c>
      <c r="G23595" s="32">
        <v>2700</v>
      </c>
      <c r="H23595" s="32">
        <v>60</v>
      </c>
    </row>
    <row r="23596" spans="1:8" x14ac:dyDescent="0.55000000000000004">
      <c r="A23596" s="33">
        <v>44410</v>
      </c>
      <c r="B23596" s="1" t="s">
        <v>7</v>
      </c>
      <c r="C23596">
        <v>44908</v>
      </c>
      <c r="D23596">
        <v>861588</v>
      </c>
      <c r="E23596" s="32">
        <v>41447</v>
      </c>
      <c r="F23596">
        <v>1426</v>
      </c>
      <c r="G23596" s="32">
        <v>1912</v>
      </c>
      <c r="H23596" s="32">
        <v>5</v>
      </c>
    </row>
    <row r="23597" spans="1:8" x14ac:dyDescent="0.55000000000000004">
      <c r="A23597" s="33">
        <v>44410</v>
      </c>
      <c r="B23597" s="1" t="s">
        <v>11</v>
      </c>
      <c r="C23597">
        <v>2725</v>
      </c>
      <c r="D23597">
        <v>56702</v>
      </c>
      <c r="E23597" s="32">
        <v>2571</v>
      </c>
      <c r="F23597">
        <v>32</v>
      </c>
      <c r="G23597" s="32">
        <v>122</v>
      </c>
      <c r="H23597" s="32">
        <v>0</v>
      </c>
    </row>
    <row r="23598" spans="1:8" x14ac:dyDescent="0.55000000000000004">
      <c r="A23598" s="33">
        <v>44410</v>
      </c>
      <c r="B23598" s="1" t="s">
        <v>12</v>
      </c>
      <c r="C23598">
        <v>2025</v>
      </c>
      <c r="D23598">
        <v>94232</v>
      </c>
      <c r="E23598" s="32">
        <v>1840</v>
      </c>
      <c r="F23598">
        <v>47</v>
      </c>
      <c r="G23598" s="32">
        <v>138</v>
      </c>
      <c r="H23598" s="32">
        <v>0</v>
      </c>
    </row>
    <row r="23599" spans="1:8" x14ac:dyDescent="0.55000000000000004">
      <c r="A23599" s="33">
        <v>44410</v>
      </c>
      <c r="B23599" s="1" t="s">
        <v>13</v>
      </c>
      <c r="C23599">
        <v>9975</v>
      </c>
      <c r="D23599">
        <v>173017</v>
      </c>
      <c r="E23599" s="32">
        <v>9530</v>
      </c>
      <c r="F23599">
        <v>91</v>
      </c>
      <c r="G23599" s="32">
        <v>333</v>
      </c>
      <c r="H23599" s="32">
        <v>3</v>
      </c>
    </row>
    <row r="23600" spans="1:8" x14ac:dyDescent="0.55000000000000004">
      <c r="A23600" s="33">
        <v>44410</v>
      </c>
      <c r="B23600" s="1" t="s">
        <v>14</v>
      </c>
      <c r="C23600">
        <v>1024</v>
      </c>
      <c r="D23600">
        <v>17561</v>
      </c>
      <c r="E23600" s="32">
        <v>962</v>
      </c>
      <c r="F23600">
        <v>20</v>
      </c>
      <c r="G23600" s="32">
        <v>42</v>
      </c>
      <c r="H23600" s="32">
        <v>1</v>
      </c>
    </row>
    <row r="23601" spans="1:8" x14ac:dyDescent="0.55000000000000004">
      <c r="A23601" s="33">
        <v>44410</v>
      </c>
      <c r="B23601" s="1" t="s">
        <v>15</v>
      </c>
      <c r="C23601">
        <v>2168</v>
      </c>
      <c r="D23601">
        <v>72276</v>
      </c>
      <c r="E23601" s="32">
        <v>2041</v>
      </c>
      <c r="F23601">
        <v>47</v>
      </c>
      <c r="G23601" s="32">
        <v>80</v>
      </c>
      <c r="H23601" s="32">
        <v>0</v>
      </c>
    </row>
    <row r="23602" spans="1:8" x14ac:dyDescent="0.55000000000000004">
      <c r="A23602" s="33">
        <v>44410</v>
      </c>
      <c r="B23602" s="1" t="s">
        <v>16</v>
      </c>
      <c r="C23602">
        <v>5907</v>
      </c>
      <c r="D23602">
        <v>315100</v>
      </c>
      <c r="E23602" s="32">
        <v>5102</v>
      </c>
      <c r="F23602">
        <v>162</v>
      </c>
      <c r="G23602" s="32">
        <v>643</v>
      </c>
      <c r="H23602" s="32">
        <v>10</v>
      </c>
    </row>
    <row r="23603" spans="1:8" x14ac:dyDescent="0.55000000000000004">
      <c r="A23603" s="33">
        <v>44410</v>
      </c>
      <c r="B23603" s="1" t="s">
        <v>17</v>
      </c>
      <c r="C23603">
        <v>12834</v>
      </c>
      <c r="D23603">
        <v>35004</v>
      </c>
      <c r="E23603" s="32">
        <v>11342</v>
      </c>
      <c r="F23603">
        <v>169</v>
      </c>
      <c r="G23603" s="32">
        <v>1323</v>
      </c>
      <c r="H23603" s="32">
        <v>6</v>
      </c>
    </row>
    <row r="23604" spans="1:8" x14ac:dyDescent="0.55000000000000004">
      <c r="A23604" s="33">
        <v>44410</v>
      </c>
      <c r="B23604" s="1" t="s">
        <v>18</v>
      </c>
      <c r="C23604">
        <v>8462</v>
      </c>
      <c r="D23604">
        <v>351241</v>
      </c>
      <c r="E23604" s="32">
        <v>7488</v>
      </c>
      <c r="F23604">
        <v>87</v>
      </c>
      <c r="G23604" s="32">
        <v>887</v>
      </c>
      <c r="H23604" s="32">
        <v>13</v>
      </c>
    </row>
    <row r="23605" spans="1:8" x14ac:dyDescent="0.55000000000000004">
      <c r="A23605" s="33">
        <v>44410</v>
      </c>
      <c r="B23605" s="1" t="s">
        <v>19</v>
      </c>
      <c r="C23605">
        <v>8936</v>
      </c>
      <c r="D23605">
        <v>216646</v>
      </c>
      <c r="E23605" s="32">
        <v>8149</v>
      </c>
      <c r="F23605">
        <v>155</v>
      </c>
      <c r="G23605" s="32">
        <v>632</v>
      </c>
      <c r="H23605" s="32">
        <v>4</v>
      </c>
    </row>
    <row r="23606" spans="1:8" x14ac:dyDescent="0.55000000000000004">
      <c r="A23606" s="33">
        <v>44410</v>
      </c>
      <c r="B23606" s="1" t="s">
        <v>20</v>
      </c>
      <c r="C23606">
        <v>58604</v>
      </c>
      <c r="D23606">
        <v>1095346</v>
      </c>
      <c r="E23606" s="32">
        <v>49000</v>
      </c>
      <c r="F23606">
        <v>850</v>
      </c>
      <c r="G23606" s="32">
        <v>8754</v>
      </c>
      <c r="H23606" s="32">
        <v>56</v>
      </c>
    </row>
    <row r="23607" spans="1:8" x14ac:dyDescent="0.55000000000000004">
      <c r="A23607" s="33">
        <v>44410</v>
      </c>
      <c r="B23607" s="1" t="s">
        <v>21</v>
      </c>
      <c r="C23607">
        <v>50731</v>
      </c>
      <c r="D23607">
        <v>792511</v>
      </c>
      <c r="E23607" s="32">
        <v>44758</v>
      </c>
      <c r="F23607">
        <v>734</v>
      </c>
      <c r="G23607" s="32">
        <v>5239</v>
      </c>
      <c r="H23607" s="32">
        <v>36</v>
      </c>
    </row>
    <row r="23608" spans="1:8" x14ac:dyDescent="0.55000000000000004">
      <c r="A23608" s="33">
        <v>44410</v>
      </c>
      <c r="B23608" s="1" t="s">
        <v>22</v>
      </c>
      <c r="C23608">
        <v>223221</v>
      </c>
      <c r="D23608">
        <v>2832447</v>
      </c>
      <c r="E23608" s="32">
        <v>195497</v>
      </c>
      <c r="F23608">
        <v>2293</v>
      </c>
      <c r="G23608" s="32">
        <v>25431</v>
      </c>
      <c r="H23608" s="32">
        <v>114</v>
      </c>
    </row>
    <row r="23609" spans="1:8" x14ac:dyDescent="0.55000000000000004">
      <c r="A23609" s="33">
        <v>44410</v>
      </c>
      <c r="B23609" s="1" t="s">
        <v>23</v>
      </c>
      <c r="C23609">
        <v>86292</v>
      </c>
      <c r="D23609">
        <v>1173743</v>
      </c>
      <c r="E23609" s="32">
        <v>76397</v>
      </c>
      <c r="F23609">
        <v>989</v>
      </c>
      <c r="G23609" s="32">
        <v>8906</v>
      </c>
      <c r="H23609" s="32">
        <v>88</v>
      </c>
    </row>
    <row r="23610" spans="1:8" x14ac:dyDescent="0.55000000000000004">
      <c r="A23610" s="33">
        <v>44410</v>
      </c>
      <c r="B23610" s="1" t="s">
        <v>24</v>
      </c>
      <c r="C23610">
        <v>4096</v>
      </c>
      <c r="D23610">
        <v>196677</v>
      </c>
      <c r="E23610" s="32">
        <v>3621</v>
      </c>
      <c r="F23610">
        <v>54</v>
      </c>
      <c r="G23610" s="32">
        <v>421</v>
      </c>
      <c r="H23610" s="32">
        <v>2</v>
      </c>
    </row>
    <row r="23611" spans="1:8" x14ac:dyDescent="0.55000000000000004">
      <c r="A23611" s="33">
        <v>44410</v>
      </c>
      <c r="B23611" s="1" t="s">
        <v>25</v>
      </c>
      <c r="C23611">
        <v>2321</v>
      </c>
      <c r="D23611">
        <v>82493</v>
      </c>
      <c r="E23611" s="32">
        <v>2095</v>
      </c>
      <c r="F23611">
        <v>38</v>
      </c>
      <c r="G23611" s="32">
        <v>188</v>
      </c>
      <c r="H23611" s="32">
        <v>1</v>
      </c>
    </row>
    <row r="23612" spans="1:8" x14ac:dyDescent="0.55000000000000004">
      <c r="A23612" s="33">
        <v>44410</v>
      </c>
      <c r="B23612" s="1" t="s">
        <v>26</v>
      </c>
      <c r="C23612">
        <v>5242</v>
      </c>
      <c r="D23612">
        <v>137521</v>
      </c>
      <c r="E23612" s="32">
        <v>4289</v>
      </c>
      <c r="F23612">
        <v>118</v>
      </c>
      <c r="G23612" s="32">
        <v>828</v>
      </c>
      <c r="H23612" s="32">
        <v>5</v>
      </c>
    </row>
    <row r="23613" spans="1:8" x14ac:dyDescent="0.55000000000000004">
      <c r="A23613" s="33">
        <v>44410</v>
      </c>
      <c r="B23613" s="1" t="s">
        <v>27</v>
      </c>
      <c r="C23613">
        <v>1665</v>
      </c>
      <c r="D23613">
        <v>80121</v>
      </c>
      <c r="E23613" s="32">
        <v>1409</v>
      </c>
      <c r="F23613">
        <v>36</v>
      </c>
      <c r="G23613" s="32">
        <v>220</v>
      </c>
      <c r="H23613" s="32">
        <v>0</v>
      </c>
    </row>
    <row r="23614" spans="1:8" x14ac:dyDescent="0.55000000000000004">
      <c r="A23614" s="33">
        <v>44410</v>
      </c>
      <c r="B23614" s="1" t="s">
        <v>28</v>
      </c>
      <c r="C23614">
        <v>2457</v>
      </c>
      <c r="D23614">
        <v>72269</v>
      </c>
      <c r="E23614" s="32">
        <v>2218</v>
      </c>
      <c r="F23614">
        <v>21</v>
      </c>
      <c r="G23614" s="32">
        <v>219</v>
      </c>
      <c r="H23614" s="32">
        <v>0</v>
      </c>
    </row>
    <row r="23615" spans="1:8" x14ac:dyDescent="0.55000000000000004">
      <c r="A23615" s="33">
        <v>44410</v>
      </c>
      <c r="B23615" s="1" t="s">
        <v>29</v>
      </c>
      <c r="C23615">
        <v>5370</v>
      </c>
      <c r="D23615">
        <v>227324</v>
      </c>
      <c r="E23615" s="32">
        <v>5107</v>
      </c>
      <c r="F23615">
        <v>94</v>
      </c>
      <c r="G23615" s="32">
        <v>240</v>
      </c>
      <c r="H23615" s="32">
        <v>0</v>
      </c>
    </row>
    <row r="23616" spans="1:8" x14ac:dyDescent="0.55000000000000004">
      <c r="A23616" s="33">
        <v>44410</v>
      </c>
      <c r="B23616" s="1" t="s">
        <v>30</v>
      </c>
      <c r="C23616">
        <v>9825</v>
      </c>
      <c r="D23616">
        <v>295937</v>
      </c>
      <c r="E23616" s="32">
        <v>9441</v>
      </c>
      <c r="F23616">
        <v>188</v>
      </c>
      <c r="G23616" s="32">
        <v>196</v>
      </c>
      <c r="H23616" s="32">
        <v>2</v>
      </c>
    </row>
    <row r="23617" spans="1:8" x14ac:dyDescent="0.55000000000000004">
      <c r="A23617" s="33">
        <v>44410</v>
      </c>
      <c r="B23617" s="1" t="s">
        <v>31</v>
      </c>
      <c r="C23617">
        <v>11029</v>
      </c>
      <c r="D23617">
        <v>457647</v>
      </c>
      <c r="E23617" s="32">
        <v>9801</v>
      </c>
      <c r="F23617">
        <v>157</v>
      </c>
      <c r="G23617" s="32">
        <v>1071</v>
      </c>
      <c r="H23617" s="32">
        <v>3</v>
      </c>
    </row>
    <row r="23618" spans="1:8" x14ac:dyDescent="0.55000000000000004">
      <c r="A23618" s="33">
        <v>44410</v>
      </c>
      <c r="B23618" s="1" t="s">
        <v>32</v>
      </c>
      <c r="C23618">
        <v>54237</v>
      </c>
      <c r="D23618">
        <v>922462</v>
      </c>
      <c r="E23618" s="32">
        <v>51337</v>
      </c>
      <c r="F23618">
        <v>1008</v>
      </c>
      <c r="G23618" s="32">
        <v>1892</v>
      </c>
      <c r="H23618" s="32">
        <v>10</v>
      </c>
    </row>
    <row r="23619" spans="1:8" x14ac:dyDescent="0.55000000000000004">
      <c r="A23619" s="33">
        <v>44410</v>
      </c>
      <c r="B23619" s="1" t="s">
        <v>33</v>
      </c>
      <c r="C23619">
        <v>5832</v>
      </c>
      <c r="D23619">
        <v>159799</v>
      </c>
      <c r="E23619" s="32">
        <v>5569</v>
      </c>
      <c r="F23619">
        <v>114</v>
      </c>
      <c r="G23619" s="32">
        <v>297</v>
      </c>
      <c r="H23619" s="32">
        <v>4</v>
      </c>
    </row>
    <row r="23620" spans="1:8" x14ac:dyDescent="0.55000000000000004">
      <c r="A23620" s="33">
        <v>44410</v>
      </c>
      <c r="B23620" s="1" t="s">
        <v>34</v>
      </c>
      <c r="C23620">
        <v>6122</v>
      </c>
      <c r="D23620">
        <v>171028</v>
      </c>
      <c r="E23620" s="32">
        <v>5659</v>
      </c>
      <c r="F23620">
        <v>93</v>
      </c>
      <c r="G23620" s="32">
        <v>370</v>
      </c>
      <c r="H23620" s="32">
        <v>3</v>
      </c>
    </row>
    <row r="23621" spans="1:8" x14ac:dyDescent="0.55000000000000004">
      <c r="A23621" s="33">
        <v>44410</v>
      </c>
      <c r="B23621" s="1" t="s">
        <v>35</v>
      </c>
      <c r="C23621">
        <v>18617</v>
      </c>
      <c r="D23621">
        <v>313314</v>
      </c>
      <c r="E23621" s="32">
        <v>17099</v>
      </c>
      <c r="F23621">
        <v>249</v>
      </c>
      <c r="G23621" s="32">
        <v>1149</v>
      </c>
      <c r="H23621" s="32">
        <v>21</v>
      </c>
    </row>
    <row r="23622" spans="1:8" x14ac:dyDescent="0.55000000000000004">
      <c r="A23622" s="33">
        <v>44410</v>
      </c>
      <c r="B23622" s="1" t="s">
        <v>36</v>
      </c>
      <c r="C23622">
        <v>115473</v>
      </c>
      <c r="D23622">
        <v>2492853</v>
      </c>
      <c r="E23622" s="32">
        <v>104755</v>
      </c>
      <c r="F23622">
        <v>2722</v>
      </c>
      <c r="G23622" s="32">
        <v>7028</v>
      </c>
      <c r="H23622" s="32">
        <v>219</v>
      </c>
    </row>
    <row r="23623" spans="1:8" x14ac:dyDescent="0.55000000000000004">
      <c r="A23623" s="33">
        <v>44410</v>
      </c>
      <c r="B23623" s="1" t="s">
        <v>37</v>
      </c>
      <c r="C23623">
        <v>44304</v>
      </c>
      <c r="D23623">
        <v>560310</v>
      </c>
      <c r="E23623" s="32">
        <v>41176</v>
      </c>
      <c r="F23623">
        <v>1316</v>
      </c>
      <c r="G23623" s="32">
        <v>1812</v>
      </c>
      <c r="H23623" s="32">
        <v>23</v>
      </c>
    </row>
    <row r="23624" spans="1:8" x14ac:dyDescent="0.55000000000000004">
      <c r="A23624" s="33">
        <v>44410</v>
      </c>
      <c r="B23624" s="1" t="s">
        <v>38</v>
      </c>
      <c r="C23624">
        <v>9168</v>
      </c>
      <c r="D23624">
        <v>187872</v>
      </c>
      <c r="E23624" s="32">
        <v>8582</v>
      </c>
      <c r="F23624">
        <v>133</v>
      </c>
      <c r="G23624" s="32">
        <v>453</v>
      </c>
      <c r="H23624" s="32">
        <v>9</v>
      </c>
    </row>
    <row r="23625" spans="1:8" x14ac:dyDescent="0.55000000000000004">
      <c r="A23625" s="33">
        <v>44410</v>
      </c>
      <c r="B23625" s="1" t="s">
        <v>39</v>
      </c>
      <c r="C23625">
        <v>3044</v>
      </c>
      <c r="D23625">
        <v>45437</v>
      </c>
      <c r="E23625" s="32">
        <v>2688</v>
      </c>
      <c r="F23625">
        <v>49</v>
      </c>
      <c r="G23625" s="32">
        <v>236</v>
      </c>
      <c r="H23625" s="32">
        <v>13</v>
      </c>
    </row>
    <row r="23626" spans="1:8" x14ac:dyDescent="0.55000000000000004">
      <c r="A23626" s="33">
        <v>44410</v>
      </c>
      <c r="B23626" s="1" t="s">
        <v>40</v>
      </c>
      <c r="C23626">
        <v>813</v>
      </c>
      <c r="D23626">
        <v>99292</v>
      </c>
      <c r="E23626" s="32">
        <v>578</v>
      </c>
      <c r="F23626">
        <v>2</v>
      </c>
      <c r="G23626" s="32">
        <v>182</v>
      </c>
      <c r="H23626" s="32">
        <v>1</v>
      </c>
    </row>
    <row r="23627" spans="1:8" x14ac:dyDescent="0.55000000000000004">
      <c r="A23627" s="33">
        <v>44410</v>
      </c>
      <c r="B23627" s="1" t="s">
        <v>41</v>
      </c>
      <c r="C23627">
        <v>749</v>
      </c>
      <c r="D23627">
        <v>36029</v>
      </c>
      <c r="E23627" s="32">
        <v>655</v>
      </c>
      <c r="F23627">
        <v>2</v>
      </c>
      <c r="G23627" s="32">
        <v>92</v>
      </c>
      <c r="H23627" s="32">
        <v>1</v>
      </c>
    </row>
    <row r="23628" spans="1:8" x14ac:dyDescent="0.55000000000000004">
      <c r="A23628" s="33">
        <v>44410</v>
      </c>
      <c r="B23628" s="1" t="s">
        <v>42</v>
      </c>
      <c r="C23628">
        <v>8329</v>
      </c>
      <c r="D23628">
        <v>183050</v>
      </c>
      <c r="E23628" s="32">
        <v>7612</v>
      </c>
      <c r="F23628">
        <v>127</v>
      </c>
      <c r="G23628" s="32">
        <v>245</v>
      </c>
      <c r="H23628" s="32">
        <v>3</v>
      </c>
    </row>
    <row r="23629" spans="1:8" x14ac:dyDescent="0.55000000000000004">
      <c r="A23629" s="33">
        <v>44410</v>
      </c>
      <c r="B23629" s="1" t="s">
        <v>43</v>
      </c>
      <c r="C23629">
        <v>12206</v>
      </c>
      <c r="D23629">
        <v>594390</v>
      </c>
      <c r="E23629" s="32">
        <v>11619</v>
      </c>
      <c r="F23629">
        <v>179</v>
      </c>
      <c r="G23629" s="32">
        <v>327</v>
      </c>
      <c r="H23629" s="32">
        <v>6</v>
      </c>
    </row>
    <row r="23630" spans="1:8" x14ac:dyDescent="0.55000000000000004">
      <c r="A23630" s="33">
        <v>44410</v>
      </c>
      <c r="B23630" s="1" t="s">
        <v>44</v>
      </c>
      <c r="C23630">
        <v>3309</v>
      </c>
      <c r="D23630">
        <v>130605</v>
      </c>
      <c r="E23630" s="32">
        <v>3116</v>
      </c>
      <c r="F23630">
        <v>80</v>
      </c>
      <c r="G23630" s="32">
        <v>113</v>
      </c>
      <c r="H23630" s="32">
        <v>0</v>
      </c>
    </row>
    <row r="23631" spans="1:8" x14ac:dyDescent="0.55000000000000004">
      <c r="A23631" s="33">
        <v>44410</v>
      </c>
      <c r="B23631" s="1" t="s">
        <v>45</v>
      </c>
      <c r="C23631">
        <v>1804</v>
      </c>
      <c r="D23631">
        <v>72851</v>
      </c>
      <c r="E23631" s="32">
        <v>1661</v>
      </c>
      <c r="F23631">
        <v>63</v>
      </c>
      <c r="G23631" s="32">
        <v>80</v>
      </c>
      <c r="H23631" s="32">
        <v>1</v>
      </c>
    </row>
    <row r="23632" spans="1:8" x14ac:dyDescent="0.55000000000000004">
      <c r="A23632" s="33">
        <v>44410</v>
      </c>
      <c r="B23632" s="1" t="s">
        <v>46</v>
      </c>
      <c r="C23632">
        <v>2335</v>
      </c>
      <c r="D23632">
        <v>94552</v>
      </c>
      <c r="E23632" s="32">
        <v>2123</v>
      </c>
      <c r="F23632">
        <v>32</v>
      </c>
      <c r="G23632" s="32">
        <v>184</v>
      </c>
      <c r="H23632" s="32">
        <v>0</v>
      </c>
    </row>
    <row r="23633" spans="1:8" x14ac:dyDescent="0.55000000000000004">
      <c r="A23633" s="33">
        <v>44410</v>
      </c>
      <c r="B23633" s="1" t="s">
        <v>47</v>
      </c>
      <c r="C23633">
        <v>2941</v>
      </c>
      <c r="D23633">
        <v>105846</v>
      </c>
      <c r="E23633" s="32">
        <v>2737</v>
      </c>
      <c r="F23633">
        <v>77</v>
      </c>
      <c r="G23633" s="32">
        <v>127</v>
      </c>
      <c r="H23633" s="32">
        <v>3</v>
      </c>
    </row>
    <row r="23634" spans="1:8" x14ac:dyDescent="0.55000000000000004">
      <c r="A23634" s="33">
        <v>44410</v>
      </c>
      <c r="B23634" s="1" t="s">
        <v>48</v>
      </c>
      <c r="C23634">
        <v>2108</v>
      </c>
      <c r="D23634">
        <v>64615</v>
      </c>
      <c r="E23634" s="32">
        <v>1964</v>
      </c>
      <c r="F23634">
        <v>29</v>
      </c>
      <c r="G23634" s="32">
        <v>115</v>
      </c>
      <c r="H23634" s="32">
        <v>6</v>
      </c>
    </row>
    <row r="23635" spans="1:8" x14ac:dyDescent="0.55000000000000004">
      <c r="A23635" s="33">
        <v>44410</v>
      </c>
      <c r="B23635" s="1" t="s">
        <v>49</v>
      </c>
      <c r="C23635">
        <v>40162</v>
      </c>
      <c r="D23635">
        <v>925442</v>
      </c>
      <c r="E23635" s="32">
        <v>36296</v>
      </c>
      <c r="F23635">
        <v>534</v>
      </c>
      <c r="G23635" s="32">
        <v>2975</v>
      </c>
      <c r="H23635" s="32">
        <v>14</v>
      </c>
    </row>
    <row r="23636" spans="1:8" x14ac:dyDescent="0.55000000000000004">
      <c r="A23636" s="33">
        <v>44410</v>
      </c>
      <c r="B23636" s="1" t="s">
        <v>50</v>
      </c>
      <c r="C23636">
        <v>2782</v>
      </c>
      <c r="D23636">
        <v>64684</v>
      </c>
      <c r="E23636" s="32">
        <v>2646</v>
      </c>
      <c r="F23636">
        <v>24</v>
      </c>
      <c r="G23636" s="32">
        <v>125</v>
      </c>
      <c r="H23636" s="32">
        <v>0</v>
      </c>
    </row>
    <row r="23637" spans="1:8" x14ac:dyDescent="0.55000000000000004">
      <c r="A23637" s="33">
        <v>44410</v>
      </c>
      <c r="B23637" s="1" t="s">
        <v>51</v>
      </c>
      <c r="C23637">
        <v>3507</v>
      </c>
      <c r="D23637">
        <v>137651</v>
      </c>
      <c r="E23637" s="32">
        <v>3247</v>
      </c>
      <c r="F23637">
        <v>69</v>
      </c>
      <c r="G23637" s="32">
        <v>192</v>
      </c>
      <c r="H23637" s="32">
        <v>0</v>
      </c>
    </row>
    <row r="23638" spans="1:8" x14ac:dyDescent="0.55000000000000004">
      <c r="A23638" s="33">
        <v>44410</v>
      </c>
      <c r="B23638" s="1" t="s">
        <v>52</v>
      </c>
      <c r="C23638">
        <v>7096</v>
      </c>
      <c r="D23638">
        <v>86160</v>
      </c>
      <c r="E23638" s="32">
        <v>6477</v>
      </c>
      <c r="F23638">
        <v>121</v>
      </c>
      <c r="G23638" s="32">
        <v>498</v>
      </c>
      <c r="H23638" s="32">
        <v>0</v>
      </c>
    </row>
    <row r="23639" spans="1:8" x14ac:dyDescent="0.55000000000000004">
      <c r="A23639" s="33">
        <v>44410</v>
      </c>
      <c r="B23639" s="1" t="s">
        <v>53</v>
      </c>
      <c r="C23639">
        <v>3704</v>
      </c>
      <c r="D23639">
        <v>187025</v>
      </c>
      <c r="E23639" s="32">
        <v>3480</v>
      </c>
      <c r="F23639">
        <v>64</v>
      </c>
      <c r="G23639" s="32">
        <v>160</v>
      </c>
      <c r="H23639" s="32">
        <v>0</v>
      </c>
    </row>
    <row r="23640" spans="1:8" x14ac:dyDescent="0.55000000000000004">
      <c r="A23640" s="33">
        <v>44410</v>
      </c>
      <c r="B23640" s="1" t="s">
        <v>54</v>
      </c>
      <c r="C23640">
        <v>3267</v>
      </c>
      <c r="D23640">
        <v>46053</v>
      </c>
      <c r="E23640" s="32">
        <v>3113</v>
      </c>
      <c r="F23640">
        <v>27</v>
      </c>
      <c r="G23640" s="32">
        <v>116</v>
      </c>
      <c r="H23640" s="32">
        <v>0</v>
      </c>
    </row>
    <row r="23641" spans="1:8" x14ac:dyDescent="0.55000000000000004">
      <c r="A23641" s="33">
        <v>44410</v>
      </c>
      <c r="B23641" s="1" t="s">
        <v>55</v>
      </c>
      <c r="C23641">
        <v>4019</v>
      </c>
      <c r="D23641">
        <v>120162</v>
      </c>
      <c r="E23641" s="32">
        <v>3808</v>
      </c>
      <c r="F23641">
        <v>39</v>
      </c>
      <c r="G23641" s="32">
        <v>191</v>
      </c>
      <c r="H23641" s="32">
        <v>0</v>
      </c>
    </row>
    <row r="23642" spans="1:8" x14ac:dyDescent="0.55000000000000004">
      <c r="A23642" s="33">
        <v>44410</v>
      </c>
      <c r="B23642" s="1" t="s">
        <v>56</v>
      </c>
      <c r="C23642">
        <v>25337</v>
      </c>
      <c r="D23642">
        <v>285810</v>
      </c>
      <c r="E23642" s="32">
        <v>22278</v>
      </c>
      <c r="F23642">
        <v>236</v>
      </c>
      <c r="G23642" s="32">
        <v>2789</v>
      </c>
      <c r="H23642" s="32">
        <v>68</v>
      </c>
    </row>
    <row r="23643" spans="1:8" x14ac:dyDescent="0.55000000000000004">
      <c r="A23643" s="33">
        <v>44411</v>
      </c>
      <c r="B23643" s="1" t="s">
        <v>7</v>
      </c>
      <c r="C23643">
        <v>45119</v>
      </c>
      <c r="D23643">
        <v>864416</v>
      </c>
      <c r="E23643" s="32">
        <v>41607</v>
      </c>
      <c r="F23643">
        <v>1426</v>
      </c>
      <c r="G23643" s="32">
        <v>2035</v>
      </c>
      <c r="H23643" s="32">
        <v>6</v>
      </c>
    </row>
    <row r="23644" spans="1:8" x14ac:dyDescent="0.55000000000000004">
      <c r="A23644" s="33">
        <v>44411</v>
      </c>
      <c r="B23644" s="1" t="s">
        <v>11</v>
      </c>
      <c r="C23644">
        <v>2751</v>
      </c>
      <c r="D23644">
        <v>57252</v>
      </c>
      <c r="E23644" s="32">
        <v>2575</v>
      </c>
      <c r="F23644">
        <v>32</v>
      </c>
      <c r="G23644" s="32">
        <v>144</v>
      </c>
      <c r="H23644" s="32">
        <v>0</v>
      </c>
    </row>
    <row r="23645" spans="1:8" x14ac:dyDescent="0.55000000000000004">
      <c r="A23645" s="33">
        <v>44411</v>
      </c>
      <c r="B23645" s="1" t="s">
        <v>12</v>
      </c>
      <c r="C23645">
        <v>2046</v>
      </c>
      <c r="D23645">
        <v>94502</v>
      </c>
      <c r="E23645" s="32">
        <v>1862</v>
      </c>
      <c r="F23645">
        <v>47</v>
      </c>
      <c r="G23645" s="32">
        <v>137</v>
      </c>
      <c r="H23645" s="32">
        <v>0</v>
      </c>
    </row>
    <row r="23646" spans="1:8" x14ac:dyDescent="0.55000000000000004">
      <c r="A23646" s="33">
        <v>44411</v>
      </c>
      <c r="B23646" s="1" t="s">
        <v>13</v>
      </c>
      <c r="C23646">
        <v>10049</v>
      </c>
      <c r="D23646">
        <v>173988</v>
      </c>
      <c r="E23646" s="32">
        <v>9557</v>
      </c>
      <c r="F23646">
        <v>91</v>
      </c>
      <c r="G23646" s="32">
        <v>355</v>
      </c>
      <c r="H23646" s="32">
        <v>3</v>
      </c>
    </row>
    <row r="23647" spans="1:8" x14ac:dyDescent="0.55000000000000004">
      <c r="A23647" s="33">
        <v>44411</v>
      </c>
      <c r="B23647" s="1" t="s">
        <v>14</v>
      </c>
      <c r="C23647">
        <v>1030</v>
      </c>
      <c r="D23647">
        <v>17598</v>
      </c>
      <c r="E23647" s="32">
        <v>965</v>
      </c>
      <c r="F23647">
        <v>20</v>
      </c>
      <c r="G23647" s="32">
        <v>45</v>
      </c>
      <c r="H23647" s="32">
        <v>1</v>
      </c>
    </row>
    <row r="23648" spans="1:8" x14ac:dyDescent="0.55000000000000004">
      <c r="A23648" s="33">
        <v>44411</v>
      </c>
      <c r="B23648" s="1" t="s">
        <v>15</v>
      </c>
      <c r="C23648">
        <v>2200</v>
      </c>
      <c r="D23648">
        <v>72350</v>
      </c>
      <c r="E23648" s="32">
        <v>2043</v>
      </c>
      <c r="F23648">
        <v>47</v>
      </c>
      <c r="G23648" s="32">
        <v>110</v>
      </c>
      <c r="H23648" s="32">
        <v>0</v>
      </c>
    </row>
    <row r="23649" spans="1:8" x14ac:dyDescent="0.55000000000000004">
      <c r="A23649" s="33">
        <v>44411</v>
      </c>
      <c r="B23649" s="1" t="s">
        <v>16</v>
      </c>
      <c r="C23649">
        <v>6021</v>
      </c>
      <c r="D23649">
        <v>316375</v>
      </c>
      <c r="E23649" s="32">
        <v>5133</v>
      </c>
      <c r="F23649">
        <v>162</v>
      </c>
      <c r="G23649" s="32">
        <v>726</v>
      </c>
      <c r="H23649" s="32">
        <v>12</v>
      </c>
    </row>
    <row r="23650" spans="1:8" x14ac:dyDescent="0.55000000000000004">
      <c r="A23650" s="33">
        <v>44411</v>
      </c>
      <c r="B23650" s="1" t="s">
        <v>17</v>
      </c>
      <c r="C23650">
        <v>13031</v>
      </c>
      <c r="D23650">
        <v>35004</v>
      </c>
      <c r="E23650" s="32">
        <v>11427</v>
      </c>
      <c r="F23650">
        <v>169</v>
      </c>
      <c r="G23650" s="32">
        <v>1435</v>
      </c>
      <c r="H23650" s="32">
        <v>8</v>
      </c>
    </row>
    <row r="23651" spans="1:8" x14ac:dyDescent="0.55000000000000004">
      <c r="A23651" s="33">
        <v>44411</v>
      </c>
      <c r="B23651" s="1" t="s">
        <v>18</v>
      </c>
      <c r="C23651">
        <v>8601</v>
      </c>
      <c r="D23651">
        <v>351831</v>
      </c>
      <c r="E23651" s="32">
        <v>7552</v>
      </c>
      <c r="F23651">
        <v>87</v>
      </c>
      <c r="G23651" s="32">
        <v>962</v>
      </c>
      <c r="H23651" s="32">
        <v>15</v>
      </c>
    </row>
    <row r="23652" spans="1:8" x14ac:dyDescent="0.55000000000000004">
      <c r="A23652" s="33">
        <v>44411</v>
      </c>
      <c r="B23652" s="1" t="s">
        <v>19</v>
      </c>
      <c r="C23652">
        <v>9084</v>
      </c>
      <c r="D23652">
        <v>217857</v>
      </c>
      <c r="E23652" s="32">
        <v>8190</v>
      </c>
      <c r="F23652">
        <v>155</v>
      </c>
      <c r="G23652" s="32">
        <v>739</v>
      </c>
      <c r="H23652" s="32">
        <v>5</v>
      </c>
    </row>
    <row r="23653" spans="1:8" x14ac:dyDescent="0.55000000000000004">
      <c r="A23653" s="33">
        <v>44411</v>
      </c>
      <c r="B23653" s="1" t="s">
        <v>20</v>
      </c>
      <c r="C23653">
        <v>59656</v>
      </c>
      <c r="D23653">
        <v>1103850</v>
      </c>
      <c r="E23653" s="32">
        <v>49140</v>
      </c>
      <c r="F23653">
        <v>851</v>
      </c>
      <c r="G23653" s="32">
        <v>9665</v>
      </c>
      <c r="H23653" s="32">
        <v>56</v>
      </c>
    </row>
    <row r="23654" spans="1:8" x14ac:dyDescent="0.55000000000000004">
      <c r="A23654" s="33">
        <v>44411</v>
      </c>
      <c r="B23654" s="1" t="s">
        <v>21</v>
      </c>
      <c r="C23654">
        <v>51512</v>
      </c>
      <c r="D23654">
        <v>796572</v>
      </c>
      <c r="E23654" s="32">
        <v>45211</v>
      </c>
      <c r="F23654">
        <v>734</v>
      </c>
      <c r="G23654" s="32">
        <v>5567</v>
      </c>
      <c r="H23654" s="32">
        <v>41</v>
      </c>
    </row>
    <row r="23655" spans="1:8" x14ac:dyDescent="0.55000000000000004">
      <c r="A23655" s="33">
        <v>44411</v>
      </c>
      <c r="B23655" s="1" t="s">
        <v>22</v>
      </c>
      <c r="C23655">
        <v>226930</v>
      </c>
      <c r="D23655">
        <v>2849981</v>
      </c>
      <c r="E23655" s="32">
        <v>197045</v>
      </c>
      <c r="F23655">
        <v>2300</v>
      </c>
      <c r="G23655" s="32">
        <v>27585</v>
      </c>
      <c r="H23655" s="32">
        <v>112</v>
      </c>
    </row>
    <row r="23656" spans="1:8" x14ac:dyDescent="0.55000000000000004">
      <c r="A23656" s="33">
        <v>44411</v>
      </c>
      <c r="B23656" s="1" t="s">
        <v>23</v>
      </c>
      <c r="C23656">
        <v>87590</v>
      </c>
      <c r="D23656">
        <v>1181407</v>
      </c>
      <c r="E23656" s="32">
        <v>77129</v>
      </c>
      <c r="F23656">
        <v>994</v>
      </c>
      <c r="G23656" s="32">
        <v>9467</v>
      </c>
      <c r="H23656" s="32">
        <v>101</v>
      </c>
    </row>
    <row r="23657" spans="1:8" x14ac:dyDescent="0.55000000000000004">
      <c r="A23657" s="33">
        <v>44411</v>
      </c>
      <c r="B23657" s="1" t="s">
        <v>24</v>
      </c>
      <c r="C23657">
        <v>4157</v>
      </c>
      <c r="D23657">
        <v>199089</v>
      </c>
      <c r="E23657" s="32">
        <v>3680</v>
      </c>
      <c r="F23657">
        <v>54</v>
      </c>
      <c r="G23657" s="32">
        <v>423</v>
      </c>
      <c r="H23657" s="32">
        <v>3</v>
      </c>
    </row>
    <row r="23658" spans="1:8" x14ac:dyDescent="0.55000000000000004">
      <c r="A23658" s="33">
        <v>44411</v>
      </c>
      <c r="B23658" s="1" t="s">
        <v>25</v>
      </c>
      <c r="C23658">
        <v>2340</v>
      </c>
      <c r="D23658">
        <v>83243</v>
      </c>
      <c r="E23658" s="32">
        <v>2104</v>
      </c>
      <c r="F23658">
        <v>38</v>
      </c>
      <c r="G23658" s="32">
        <v>198</v>
      </c>
      <c r="H23658" s="32">
        <v>3</v>
      </c>
    </row>
    <row r="23659" spans="1:8" x14ac:dyDescent="0.55000000000000004">
      <c r="A23659" s="33">
        <v>44411</v>
      </c>
      <c r="B23659" s="1" t="s">
        <v>26</v>
      </c>
      <c r="C23659">
        <v>5326</v>
      </c>
      <c r="D23659">
        <v>137938</v>
      </c>
      <c r="E23659" s="32">
        <v>4338</v>
      </c>
      <c r="F23659">
        <v>118</v>
      </c>
      <c r="G23659" s="32">
        <v>867</v>
      </c>
      <c r="H23659" s="32">
        <v>6</v>
      </c>
    </row>
    <row r="23660" spans="1:8" x14ac:dyDescent="0.55000000000000004">
      <c r="A23660" s="33">
        <v>44411</v>
      </c>
      <c r="B23660" s="1" t="s">
        <v>27</v>
      </c>
      <c r="C23660">
        <v>1708</v>
      </c>
      <c r="D23660">
        <v>81718</v>
      </c>
      <c r="E23660" s="32">
        <v>1423</v>
      </c>
      <c r="F23660">
        <v>36</v>
      </c>
      <c r="G23660" s="32">
        <v>249</v>
      </c>
      <c r="H23660" s="32">
        <v>0</v>
      </c>
    </row>
    <row r="23661" spans="1:8" x14ac:dyDescent="0.55000000000000004">
      <c r="A23661" s="33">
        <v>44411</v>
      </c>
      <c r="B23661" s="1" t="s">
        <v>28</v>
      </c>
      <c r="C23661">
        <v>2503</v>
      </c>
      <c r="D23661">
        <v>72269</v>
      </c>
      <c r="E23661" s="32">
        <v>2232</v>
      </c>
      <c r="F23661">
        <v>21</v>
      </c>
      <c r="G23661" s="32">
        <v>251</v>
      </c>
      <c r="H23661" s="32">
        <v>0</v>
      </c>
    </row>
    <row r="23662" spans="1:8" x14ac:dyDescent="0.55000000000000004">
      <c r="A23662" s="33">
        <v>44411</v>
      </c>
      <c r="B23662" s="1" t="s">
        <v>29</v>
      </c>
      <c r="C23662">
        <v>5414</v>
      </c>
      <c r="D23662">
        <v>229641</v>
      </c>
      <c r="E23662" s="32">
        <v>5121</v>
      </c>
      <c r="F23662">
        <v>94</v>
      </c>
      <c r="G23662" s="32">
        <v>271</v>
      </c>
      <c r="H23662" s="32">
        <v>0</v>
      </c>
    </row>
    <row r="23663" spans="1:8" x14ac:dyDescent="0.55000000000000004">
      <c r="A23663" s="33">
        <v>44411</v>
      </c>
      <c r="B23663" s="1" t="s">
        <v>30</v>
      </c>
      <c r="C23663">
        <v>9879</v>
      </c>
      <c r="D23663">
        <v>297839</v>
      </c>
      <c r="E23663" s="32">
        <v>9454</v>
      </c>
      <c r="F23663">
        <v>188</v>
      </c>
      <c r="G23663" s="32">
        <v>237</v>
      </c>
      <c r="H23663" s="32">
        <v>1</v>
      </c>
    </row>
    <row r="23664" spans="1:8" x14ac:dyDescent="0.55000000000000004">
      <c r="A23664" s="33">
        <v>44411</v>
      </c>
      <c r="B23664" s="1" t="s">
        <v>31</v>
      </c>
      <c r="C23664">
        <v>11166</v>
      </c>
      <c r="D23664">
        <v>457647</v>
      </c>
      <c r="E23664" s="32">
        <v>9810</v>
      </c>
      <c r="F23664">
        <v>157</v>
      </c>
      <c r="G23664" s="32">
        <v>1199</v>
      </c>
      <c r="H23664" s="32">
        <v>3</v>
      </c>
    </row>
    <row r="23665" spans="1:8" x14ac:dyDescent="0.55000000000000004">
      <c r="A23665" s="33">
        <v>44411</v>
      </c>
      <c r="B23665" s="1" t="s">
        <v>32</v>
      </c>
      <c r="C23665">
        <v>54383</v>
      </c>
      <c r="D23665">
        <v>926501</v>
      </c>
      <c r="E23665" s="32">
        <v>51437</v>
      </c>
      <c r="F23665">
        <v>1008</v>
      </c>
      <c r="G23665" s="32">
        <v>1938</v>
      </c>
      <c r="H23665" s="32">
        <v>12</v>
      </c>
    </row>
    <row r="23666" spans="1:8" x14ac:dyDescent="0.55000000000000004">
      <c r="A23666" s="33">
        <v>44411</v>
      </c>
      <c r="B23666" s="1" t="s">
        <v>33</v>
      </c>
      <c r="C23666">
        <v>5899</v>
      </c>
      <c r="D23666">
        <v>159799</v>
      </c>
      <c r="E23666" s="32">
        <v>5577</v>
      </c>
      <c r="F23666">
        <v>114</v>
      </c>
      <c r="G23666" s="32">
        <v>357</v>
      </c>
      <c r="H23666" s="32">
        <v>5</v>
      </c>
    </row>
    <row r="23667" spans="1:8" x14ac:dyDescent="0.55000000000000004">
      <c r="A23667" s="33">
        <v>44411</v>
      </c>
      <c r="B23667" s="1" t="s">
        <v>34</v>
      </c>
      <c r="C23667">
        <v>6201</v>
      </c>
      <c r="D23667">
        <v>172099</v>
      </c>
      <c r="E23667" s="32">
        <v>5679</v>
      </c>
      <c r="F23667">
        <v>93</v>
      </c>
      <c r="G23667" s="32">
        <v>429</v>
      </c>
      <c r="H23667" s="32">
        <v>3</v>
      </c>
    </row>
    <row r="23668" spans="1:8" x14ac:dyDescent="0.55000000000000004">
      <c r="A23668" s="33">
        <v>44411</v>
      </c>
      <c r="B23668" s="1" t="s">
        <v>35</v>
      </c>
      <c r="C23668">
        <v>18807</v>
      </c>
      <c r="D23668">
        <v>314095</v>
      </c>
      <c r="E23668" s="32">
        <v>17185</v>
      </c>
      <c r="F23668">
        <v>249</v>
      </c>
      <c r="G23668" s="32">
        <v>1183</v>
      </c>
      <c r="H23668" s="32">
        <v>28</v>
      </c>
    </row>
    <row r="23669" spans="1:8" x14ac:dyDescent="0.55000000000000004">
      <c r="A23669" s="33">
        <v>44411</v>
      </c>
      <c r="B23669" s="1" t="s">
        <v>36</v>
      </c>
      <c r="C23669">
        <v>116552</v>
      </c>
      <c r="D23669">
        <v>2499322</v>
      </c>
      <c r="E23669" s="32">
        <v>105251</v>
      </c>
      <c r="F23669">
        <v>2722</v>
      </c>
      <c r="G23669" s="32">
        <v>7591</v>
      </c>
      <c r="H23669" s="32">
        <v>221</v>
      </c>
    </row>
    <row r="23670" spans="1:8" x14ac:dyDescent="0.55000000000000004">
      <c r="A23670" s="33">
        <v>44411</v>
      </c>
      <c r="B23670" s="1" t="s">
        <v>37</v>
      </c>
      <c r="C23670">
        <v>44469</v>
      </c>
      <c r="D23670">
        <v>562359</v>
      </c>
      <c r="E23670" s="32">
        <v>41190</v>
      </c>
      <c r="F23670">
        <v>1316</v>
      </c>
      <c r="G23670" s="32">
        <v>1963</v>
      </c>
      <c r="H23670" s="32">
        <v>15</v>
      </c>
    </row>
    <row r="23671" spans="1:8" x14ac:dyDescent="0.55000000000000004">
      <c r="A23671" s="33">
        <v>44411</v>
      </c>
      <c r="B23671" s="1" t="s">
        <v>38</v>
      </c>
      <c r="C23671">
        <v>9247</v>
      </c>
      <c r="D23671">
        <v>189031</v>
      </c>
      <c r="E23671" s="32">
        <v>8604</v>
      </c>
      <c r="F23671">
        <v>133</v>
      </c>
      <c r="G23671" s="32">
        <v>510</v>
      </c>
      <c r="H23671" s="32">
        <v>10</v>
      </c>
    </row>
    <row r="23672" spans="1:8" x14ac:dyDescent="0.55000000000000004">
      <c r="A23672" s="33">
        <v>44411</v>
      </c>
      <c r="B23672" s="1" t="s">
        <v>39</v>
      </c>
      <c r="C23672">
        <v>3077</v>
      </c>
      <c r="D23672">
        <v>45704</v>
      </c>
      <c r="E23672" s="32">
        <v>2707</v>
      </c>
      <c r="F23672">
        <v>49</v>
      </c>
      <c r="G23672" s="32">
        <v>249</v>
      </c>
      <c r="H23672" s="32">
        <v>13</v>
      </c>
    </row>
    <row r="23673" spans="1:8" x14ac:dyDescent="0.55000000000000004">
      <c r="A23673" s="33">
        <v>44411</v>
      </c>
      <c r="B23673" s="1" t="s">
        <v>40</v>
      </c>
      <c r="C23673">
        <v>838</v>
      </c>
      <c r="D23673">
        <v>100373</v>
      </c>
      <c r="E23673" s="32">
        <v>581</v>
      </c>
      <c r="F23673">
        <v>2</v>
      </c>
      <c r="G23673" s="32">
        <v>182</v>
      </c>
      <c r="H23673" s="32">
        <v>1</v>
      </c>
    </row>
    <row r="23674" spans="1:8" x14ac:dyDescent="0.55000000000000004">
      <c r="A23674" s="33">
        <v>44411</v>
      </c>
      <c r="B23674" s="1" t="s">
        <v>41</v>
      </c>
      <c r="C23674">
        <v>759</v>
      </c>
      <c r="D23674">
        <v>36029</v>
      </c>
      <c r="E23674" s="32">
        <v>663</v>
      </c>
      <c r="F23674">
        <v>2</v>
      </c>
      <c r="G23674" s="32">
        <v>94</v>
      </c>
      <c r="H23674" s="32">
        <v>1</v>
      </c>
    </row>
    <row r="23675" spans="1:8" x14ac:dyDescent="0.55000000000000004">
      <c r="A23675" s="33">
        <v>44411</v>
      </c>
      <c r="B23675" s="1" t="s">
        <v>42</v>
      </c>
      <c r="C23675">
        <v>8407</v>
      </c>
      <c r="D23675">
        <v>183050</v>
      </c>
      <c r="E23675" s="32">
        <v>7612</v>
      </c>
      <c r="F23675">
        <v>127</v>
      </c>
      <c r="G23675" s="32">
        <v>245</v>
      </c>
      <c r="H23675" s="32">
        <v>3</v>
      </c>
    </row>
    <row r="23676" spans="1:8" x14ac:dyDescent="0.55000000000000004">
      <c r="A23676" s="33">
        <v>44411</v>
      </c>
      <c r="B23676" s="1" t="s">
        <v>43</v>
      </c>
      <c r="C23676">
        <v>12243</v>
      </c>
      <c r="D23676">
        <v>594390</v>
      </c>
      <c r="E23676" s="32">
        <v>11632</v>
      </c>
      <c r="F23676">
        <v>179</v>
      </c>
      <c r="G23676" s="32">
        <v>344</v>
      </c>
      <c r="H23676" s="32">
        <v>6</v>
      </c>
    </row>
    <row r="23677" spans="1:8" x14ac:dyDescent="0.55000000000000004">
      <c r="A23677" s="33">
        <v>44411</v>
      </c>
      <c r="B23677" s="1" t="s">
        <v>44</v>
      </c>
      <c r="C23677">
        <v>3324</v>
      </c>
      <c r="D23677">
        <v>130605</v>
      </c>
      <c r="E23677" s="32">
        <v>3123</v>
      </c>
      <c r="F23677">
        <v>80</v>
      </c>
      <c r="G23677" s="32">
        <v>121</v>
      </c>
      <c r="H23677" s="32">
        <v>0</v>
      </c>
    </row>
    <row r="23678" spans="1:8" x14ac:dyDescent="0.55000000000000004">
      <c r="A23678" s="33">
        <v>44411</v>
      </c>
      <c r="B23678" s="1" t="s">
        <v>45</v>
      </c>
      <c r="C23678">
        <v>1811</v>
      </c>
      <c r="D23678">
        <v>73175</v>
      </c>
      <c r="E23678" s="32">
        <v>1667</v>
      </c>
      <c r="F23678">
        <v>63</v>
      </c>
      <c r="G23678" s="32">
        <v>81</v>
      </c>
      <c r="H23678" s="32">
        <v>1</v>
      </c>
    </row>
    <row r="23679" spans="1:8" x14ac:dyDescent="0.55000000000000004">
      <c r="A23679" s="33">
        <v>44411</v>
      </c>
      <c r="B23679" s="1" t="s">
        <v>46</v>
      </c>
      <c r="C23679">
        <v>2364</v>
      </c>
      <c r="D23679">
        <v>94780</v>
      </c>
      <c r="E23679" s="32">
        <v>2126</v>
      </c>
      <c r="F23679">
        <v>32</v>
      </c>
      <c r="G23679" s="32">
        <v>209</v>
      </c>
      <c r="H23679" s="32">
        <v>0</v>
      </c>
    </row>
    <row r="23680" spans="1:8" x14ac:dyDescent="0.55000000000000004">
      <c r="A23680" s="33">
        <v>44411</v>
      </c>
      <c r="B23680" s="1" t="s">
        <v>47</v>
      </c>
      <c r="C23680">
        <v>2972</v>
      </c>
      <c r="D23680">
        <v>105906</v>
      </c>
      <c r="E23680" s="32">
        <v>2747</v>
      </c>
      <c r="F23680">
        <v>77</v>
      </c>
      <c r="G23680" s="32">
        <v>148</v>
      </c>
      <c r="H23680" s="32">
        <v>3</v>
      </c>
    </row>
    <row r="23681" spans="1:8" x14ac:dyDescent="0.55000000000000004">
      <c r="A23681" s="33">
        <v>44411</v>
      </c>
      <c r="B23681" s="1" t="s">
        <v>48</v>
      </c>
      <c r="C23681">
        <v>2122</v>
      </c>
      <c r="D23681">
        <v>64664</v>
      </c>
      <c r="E23681" s="32">
        <v>1973</v>
      </c>
      <c r="F23681">
        <v>29</v>
      </c>
      <c r="G23681" s="32">
        <v>120</v>
      </c>
      <c r="H23681" s="32">
        <v>7</v>
      </c>
    </row>
    <row r="23682" spans="1:8" x14ac:dyDescent="0.55000000000000004">
      <c r="A23682" s="33">
        <v>44411</v>
      </c>
      <c r="B23682" s="1" t="s">
        <v>49</v>
      </c>
      <c r="C23682">
        <v>40672</v>
      </c>
      <c r="D23682">
        <v>931567</v>
      </c>
      <c r="E23682" s="32">
        <v>36399</v>
      </c>
      <c r="F23682">
        <v>535</v>
      </c>
      <c r="G23682" s="32">
        <v>3229</v>
      </c>
      <c r="H23682" s="32">
        <v>12</v>
      </c>
    </row>
    <row r="23683" spans="1:8" x14ac:dyDescent="0.55000000000000004">
      <c r="A23683" s="33">
        <v>44411</v>
      </c>
      <c r="B23683" s="1" t="s">
        <v>50</v>
      </c>
      <c r="C23683">
        <v>2801</v>
      </c>
      <c r="D23683">
        <v>65390</v>
      </c>
      <c r="E23683" s="32">
        <v>2648</v>
      </c>
      <c r="F23683">
        <v>24</v>
      </c>
      <c r="G23683" s="32">
        <v>142</v>
      </c>
      <c r="H23683" s="32">
        <v>0</v>
      </c>
    </row>
    <row r="23684" spans="1:8" x14ac:dyDescent="0.55000000000000004">
      <c r="A23684" s="33">
        <v>44411</v>
      </c>
      <c r="B23684" s="1" t="s">
        <v>51</v>
      </c>
      <c r="C23684">
        <v>3551</v>
      </c>
      <c r="D23684">
        <v>137923</v>
      </c>
      <c r="E23684" s="32">
        <v>3254</v>
      </c>
      <c r="F23684">
        <v>69</v>
      </c>
      <c r="G23684" s="32">
        <v>229</v>
      </c>
      <c r="H23684" s="32">
        <v>0</v>
      </c>
    </row>
    <row r="23685" spans="1:8" x14ac:dyDescent="0.55000000000000004">
      <c r="A23685" s="33">
        <v>44411</v>
      </c>
      <c r="B23685" s="1" t="s">
        <v>52</v>
      </c>
      <c r="C23685">
        <v>7206</v>
      </c>
      <c r="D23685">
        <v>86160</v>
      </c>
      <c r="E23685" s="32">
        <v>6540</v>
      </c>
      <c r="F23685">
        <v>121</v>
      </c>
      <c r="G23685" s="32">
        <v>545</v>
      </c>
      <c r="H23685" s="32">
        <v>0</v>
      </c>
    </row>
    <row r="23686" spans="1:8" x14ac:dyDescent="0.55000000000000004">
      <c r="A23686" s="33">
        <v>44411</v>
      </c>
      <c r="B23686" s="1" t="s">
        <v>53</v>
      </c>
      <c r="C23686">
        <v>3726</v>
      </c>
      <c r="D23686">
        <v>188435</v>
      </c>
      <c r="E23686" s="32">
        <v>3494</v>
      </c>
      <c r="F23686">
        <v>64</v>
      </c>
      <c r="G23686" s="32">
        <v>168</v>
      </c>
      <c r="H23686" s="32">
        <v>0</v>
      </c>
    </row>
    <row r="23687" spans="1:8" x14ac:dyDescent="0.55000000000000004">
      <c r="A23687" s="33">
        <v>44411</v>
      </c>
      <c r="B23687" s="1" t="s">
        <v>54</v>
      </c>
      <c r="C23687">
        <v>3300</v>
      </c>
      <c r="D23687">
        <v>46142</v>
      </c>
      <c r="E23687" s="32">
        <v>3119</v>
      </c>
      <c r="F23687">
        <v>27</v>
      </c>
      <c r="G23687" s="32">
        <v>143</v>
      </c>
      <c r="H23687" s="32">
        <v>0</v>
      </c>
    </row>
    <row r="23688" spans="1:8" x14ac:dyDescent="0.55000000000000004">
      <c r="A23688" s="33">
        <v>44411</v>
      </c>
      <c r="B23688" s="1" t="s">
        <v>55</v>
      </c>
      <c r="C23688">
        <v>4064</v>
      </c>
      <c r="D23688">
        <v>120539</v>
      </c>
      <c r="E23688" s="32">
        <v>3819</v>
      </c>
      <c r="F23688">
        <v>39</v>
      </c>
      <c r="G23688" s="32">
        <v>200</v>
      </c>
      <c r="H23688" s="32">
        <v>0</v>
      </c>
    </row>
    <row r="23689" spans="1:8" x14ac:dyDescent="0.55000000000000004">
      <c r="A23689" s="33">
        <v>44411</v>
      </c>
      <c r="B23689" s="1" t="s">
        <v>56</v>
      </c>
      <c r="C23689">
        <v>25804</v>
      </c>
      <c r="D23689">
        <v>287449</v>
      </c>
      <c r="E23689" s="32">
        <v>22467</v>
      </c>
      <c r="F23689">
        <v>237</v>
      </c>
      <c r="G23689" s="32">
        <v>3057</v>
      </c>
      <c r="H23689" s="32">
        <v>60</v>
      </c>
    </row>
    <row r="23690" spans="1:8" x14ac:dyDescent="0.55000000000000004">
      <c r="A23690" s="33">
        <v>44412</v>
      </c>
      <c r="B23690" s="1" t="s">
        <v>7</v>
      </c>
      <c r="C23690">
        <v>45485</v>
      </c>
      <c r="D23690">
        <v>869357</v>
      </c>
      <c r="E23690" s="32">
        <v>41773</v>
      </c>
      <c r="F23690">
        <v>1426</v>
      </c>
      <c r="G23690" s="32">
        <v>2086</v>
      </c>
      <c r="H23690" s="32">
        <v>9</v>
      </c>
    </row>
    <row r="23691" spans="1:8" x14ac:dyDescent="0.55000000000000004">
      <c r="A23691" s="33">
        <v>44412</v>
      </c>
      <c r="B23691" s="1" t="s">
        <v>11</v>
      </c>
      <c r="C23691">
        <v>2767</v>
      </c>
      <c r="D23691">
        <v>57637</v>
      </c>
      <c r="E23691" s="32">
        <v>2581</v>
      </c>
      <c r="F23691">
        <v>32</v>
      </c>
      <c r="G23691" s="32">
        <v>154</v>
      </c>
      <c r="H23691" s="32">
        <v>0</v>
      </c>
    </row>
    <row r="23692" spans="1:8" x14ac:dyDescent="0.55000000000000004">
      <c r="A23692" s="33">
        <v>44412</v>
      </c>
      <c r="B23692" s="1" t="s">
        <v>12</v>
      </c>
      <c r="C23692">
        <v>2065</v>
      </c>
      <c r="D23692">
        <v>94980</v>
      </c>
      <c r="E23692" s="32">
        <v>1876</v>
      </c>
      <c r="F23692">
        <v>47</v>
      </c>
      <c r="G23692" s="32">
        <v>142</v>
      </c>
      <c r="H23692" s="32">
        <v>0</v>
      </c>
    </row>
    <row r="23693" spans="1:8" x14ac:dyDescent="0.55000000000000004">
      <c r="A23693" s="33">
        <v>44412</v>
      </c>
      <c r="B23693" s="1" t="s">
        <v>13</v>
      </c>
      <c r="C23693">
        <v>10129</v>
      </c>
      <c r="D23693">
        <v>174885</v>
      </c>
      <c r="E23693" s="32">
        <v>9586</v>
      </c>
      <c r="F23693">
        <v>91</v>
      </c>
      <c r="G23693" s="32">
        <v>402</v>
      </c>
      <c r="H23693" s="32">
        <v>3</v>
      </c>
    </row>
    <row r="23694" spans="1:8" x14ac:dyDescent="0.55000000000000004">
      <c r="A23694" s="33">
        <v>44412</v>
      </c>
      <c r="B23694" s="1" t="s">
        <v>14</v>
      </c>
      <c r="C23694">
        <v>1038</v>
      </c>
      <c r="D23694">
        <v>17657</v>
      </c>
      <c r="E23694" s="32">
        <v>971</v>
      </c>
      <c r="F23694">
        <v>20</v>
      </c>
      <c r="G23694" s="32">
        <v>47</v>
      </c>
      <c r="H23694" s="32">
        <v>1</v>
      </c>
    </row>
    <row r="23695" spans="1:8" x14ac:dyDescent="0.55000000000000004">
      <c r="A23695" s="33">
        <v>44412</v>
      </c>
      <c r="B23695" s="1" t="s">
        <v>15</v>
      </c>
      <c r="C23695">
        <v>2221</v>
      </c>
      <c r="D23695">
        <v>72599</v>
      </c>
      <c r="E23695" s="32">
        <v>2047</v>
      </c>
      <c r="F23695">
        <v>47</v>
      </c>
      <c r="G23695" s="32">
        <v>127</v>
      </c>
      <c r="H23695" s="32">
        <v>0</v>
      </c>
    </row>
    <row r="23696" spans="1:8" x14ac:dyDescent="0.55000000000000004">
      <c r="A23696" s="33">
        <v>44412</v>
      </c>
      <c r="B23696" s="1" t="s">
        <v>16</v>
      </c>
      <c r="C23696">
        <v>6116</v>
      </c>
      <c r="D23696">
        <v>318223</v>
      </c>
      <c r="E23696" s="32">
        <v>5187</v>
      </c>
      <c r="F23696">
        <v>162</v>
      </c>
      <c r="G23696" s="32">
        <v>767</v>
      </c>
      <c r="H23696" s="32">
        <v>11</v>
      </c>
    </row>
    <row r="23697" spans="1:8" x14ac:dyDescent="0.55000000000000004">
      <c r="A23697" s="33">
        <v>44412</v>
      </c>
      <c r="B23697" s="1" t="s">
        <v>17</v>
      </c>
      <c r="C23697">
        <v>13321</v>
      </c>
      <c r="D23697">
        <v>35004</v>
      </c>
      <c r="E23697" s="32">
        <v>11538</v>
      </c>
      <c r="F23697">
        <v>170</v>
      </c>
      <c r="G23697" s="32">
        <v>1613</v>
      </c>
      <c r="H23697" s="32">
        <v>9</v>
      </c>
    </row>
    <row r="23698" spans="1:8" x14ac:dyDescent="0.55000000000000004">
      <c r="A23698" s="33">
        <v>44412</v>
      </c>
      <c r="B23698" s="1" t="s">
        <v>18</v>
      </c>
      <c r="C23698">
        <v>8779</v>
      </c>
      <c r="D23698">
        <v>353364</v>
      </c>
      <c r="E23698" s="32">
        <v>7600</v>
      </c>
      <c r="F23698">
        <v>88</v>
      </c>
      <c r="G23698" s="32">
        <v>1091</v>
      </c>
      <c r="H23698" s="32">
        <v>15</v>
      </c>
    </row>
    <row r="23699" spans="1:8" x14ac:dyDescent="0.55000000000000004">
      <c r="A23699" s="33">
        <v>44412</v>
      </c>
      <c r="B23699" s="1" t="s">
        <v>19</v>
      </c>
      <c r="C23699">
        <v>9288</v>
      </c>
      <c r="D23699">
        <v>219659</v>
      </c>
      <c r="E23699" s="32">
        <v>8211</v>
      </c>
      <c r="F23699">
        <v>155</v>
      </c>
      <c r="G23699" s="32">
        <v>922</v>
      </c>
      <c r="H23699" s="32">
        <v>4</v>
      </c>
    </row>
    <row r="23700" spans="1:8" x14ac:dyDescent="0.55000000000000004">
      <c r="A23700" s="33">
        <v>44412</v>
      </c>
      <c r="B23700" s="1" t="s">
        <v>20</v>
      </c>
      <c r="C23700">
        <v>60856</v>
      </c>
      <c r="D23700">
        <v>1110728</v>
      </c>
      <c r="E23700" s="32">
        <v>49349</v>
      </c>
      <c r="F23700">
        <v>851</v>
      </c>
      <c r="G23700" s="32">
        <v>10656</v>
      </c>
      <c r="H23700" s="32">
        <v>64</v>
      </c>
    </row>
    <row r="23701" spans="1:8" x14ac:dyDescent="0.55000000000000004">
      <c r="A23701" s="33">
        <v>44412</v>
      </c>
      <c r="B23701" s="1" t="s">
        <v>21</v>
      </c>
      <c r="C23701">
        <v>52352</v>
      </c>
      <c r="D23701">
        <v>798847</v>
      </c>
      <c r="E23701" s="32">
        <v>45746</v>
      </c>
      <c r="F23701">
        <v>734</v>
      </c>
      <c r="G23701" s="32">
        <v>5872</v>
      </c>
      <c r="H23701" s="32">
        <v>44</v>
      </c>
    </row>
    <row r="23702" spans="1:8" x14ac:dyDescent="0.55000000000000004">
      <c r="A23702" s="33">
        <v>44412</v>
      </c>
      <c r="B23702" s="1" t="s">
        <v>22</v>
      </c>
      <c r="C23702">
        <v>231096</v>
      </c>
      <c r="D23702">
        <v>2866790</v>
      </c>
      <c r="E23702" s="32">
        <v>199092</v>
      </c>
      <c r="F23702">
        <v>2301</v>
      </c>
      <c r="G23702" s="32">
        <v>29703</v>
      </c>
      <c r="H23702" s="32">
        <v>115</v>
      </c>
    </row>
    <row r="23703" spans="1:8" x14ac:dyDescent="0.55000000000000004">
      <c r="A23703" s="33">
        <v>44412</v>
      </c>
      <c r="B23703" s="1" t="s">
        <v>23</v>
      </c>
      <c r="C23703">
        <v>89074</v>
      </c>
      <c r="D23703">
        <v>1189147</v>
      </c>
      <c r="E23703" s="32">
        <v>77784</v>
      </c>
      <c r="F23703">
        <v>994</v>
      </c>
      <c r="G23703" s="32">
        <v>10296</v>
      </c>
      <c r="H23703" s="32">
        <v>109</v>
      </c>
    </row>
    <row r="23704" spans="1:8" x14ac:dyDescent="0.55000000000000004">
      <c r="A23704" s="33">
        <v>44412</v>
      </c>
      <c r="B23704" s="1" t="s">
        <v>24</v>
      </c>
      <c r="C23704">
        <v>4235</v>
      </c>
      <c r="D23704">
        <v>200201</v>
      </c>
      <c r="E23704" s="32">
        <v>3706</v>
      </c>
      <c r="F23704">
        <v>54</v>
      </c>
      <c r="G23704" s="32">
        <v>475</v>
      </c>
      <c r="H23704" s="32">
        <v>3</v>
      </c>
    </row>
    <row r="23705" spans="1:8" x14ac:dyDescent="0.55000000000000004">
      <c r="A23705" s="33">
        <v>44412</v>
      </c>
      <c r="B23705" s="1" t="s">
        <v>25</v>
      </c>
      <c r="C23705">
        <v>2371</v>
      </c>
      <c r="D23705">
        <v>83761</v>
      </c>
      <c r="E23705" s="32">
        <v>2119</v>
      </c>
      <c r="F23705">
        <v>38</v>
      </c>
      <c r="G23705" s="32">
        <v>214</v>
      </c>
      <c r="H23705" s="32">
        <v>3</v>
      </c>
    </row>
    <row r="23706" spans="1:8" x14ac:dyDescent="0.55000000000000004">
      <c r="A23706" s="33">
        <v>44412</v>
      </c>
      <c r="B23706" s="1" t="s">
        <v>26</v>
      </c>
      <c r="C23706">
        <v>5444</v>
      </c>
      <c r="D23706">
        <v>138875</v>
      </c>
      <c r="E23706" s="32">
        <v>4412</v>
      </c>
      <c r="F23706">
        <v>118</v>
      </c>
      <c r="G23706" s="32">
        <v>911</v>
      </c>
      <c r="H23706" s="32">
        <v>8</v>
      </c>
    </row>
    <row r="23707" spans="1:8" x14ac:dyDescent="0.55000000000000004">
      <c r="A23707" s="33">
        <v>44412</v>
      </c>
      <c r="B23707" s="1" t="s">
        <v>27</v>
      </c>
      <c r="C23707">
        <v>1736</v>
      </c>
      <c r="D23707">
        <v>82133</v>
      </c>
      <c r="E23707" s="32">
        <v>1435</v>
      </c>
      <c r="F23707">
        <v>36</v>
      </c>
      <c r="G23707" s="32">
        <v>265</v>
      </c>
      <c r="H23707" s="32">
        <v>0</v>
      </c>
    </row>
    <row r="23708" spans="1:8" x14ac:dyDescent="0.55000000000000004">
      <c r="A23708" s="33">
        <v>44412</v>
      </c>
      <c r="B23708" s="1" t="s">
        <v>28</v>
      </c>
      <c r="C23708">
        <v>2550</v>
      </c>
      <c r="D23708">
        <v>72269</v>
      </c>
      <c r="E23708" s="32">
        <v>2250</v>
      </c>
      <c r="F23708">
        <v>21</v>
      </c>
      <c r="G23708" s="32">
        <v>281</v>
      </c>
      <c r="H23708" s="32">
        <v>0</v>
      </c>
    </row>
    <row r="23709" spans="1:8" x14ac:dyDescent="0.55000000000000004">
      <c r="A23709" s="33">
        <v>44412</v>
      </c>
      <c r="B23709" s="1" t="s">
        <v>29</v>
      </c>
      <c r="C23709">
        <v>5475</v>
      </c>
      <c r="D23709">
        <v>230919</v>
      </c>
      <c r="E23709" s="32">
        <v>5128</v>
      </c>
      <c r="F23709">
        <v>94</v>
      </c>
      <c r="G23709" s="32">
        <v>321</v>
      </c>
      <c r="H23709" s="32">
        <v>0</v>
      </c>
    </row>
    <row r="23710" spans="1:8" x14ac:dyDescent="0.55000000000000004">
      <c r="A23710" s="33">
        <v>44412</v>
      </c>
      <c r="B23710" s="1" t="s">
        <v>30</v>
      </c>
      <c r="C23710">
        <v>9922</v>
      </c>
      <c r="D23710">
        <v>299210</v>
      </c>
      <c r="E23710" s="32">
        <v>9487</v>
      </c>
      <c r="F23710">
        <v>188</v>
      </c>
      <c r="G23710" s="32">
        <v>247</v>
      </c>
      <c r="H23710" s="32">
        <v>1</v>
      </c>
    </row>
    <row r="23711" spans="1:8" x14ac:dyDescent="0.55000000000000004">
      <c r="A23711" s="33">
        <v>44412</v>
      </c>
      <c r="B23711" s="1" t="s">
        <v>31</v>
      </c>
      <c r="C23711">
        <v>11360</v>
      </c>
      <c r="D23711">
        <v>463831</v>
      </c>
      <c r="E23711" s="32">
        <v>9827</v>
      </c>
      <c r="F23711">
        <v>157</v>
      </c>
      <c r="G23711" s="32">
        <v>1376</v>
      </c>
      <c r="H23711" s="32">
        <v>2</v>
      </c>
    </row>
    <row r="23712" spans="1:8" x14ac:dyDescent="0.55000000000000004">
      <c r="A23712" s="33">
        <v>44412</v>
      </c>
      <c r="B23712" s="1" t="s">
        <v>32</v>
      </c>
      <c r="C23712">
        <v>54640</v>
      </c>
      <c r="D23712">
        <v>931074</v>
      </c>
      <c r="E23712" s="32">
        <v>51557</v>
      </c>
      <c r="F23712">
        <v>1009</v>
      </c>
      <c r="G23712" s="32">
        <v>2074</v>
      </c>
      <c r="H23712" s="32">
        <v>10</v>
      </c>
    </row>
    <row r="23713" spans="1:8" x14ac:dyDescent="0.55000000000000004">
      <c r="A23713" s="33">
        <v>44412</v>
      </c>
      <c r="B23713" s="1" t="s">
        <v>33</v>
      </c>
      <c r="C23713">
        <v>5973</v>
      </c>
      <c r="D23713">
        <v>159799</v>
      </c>
      <c r="E23713" s="32">
        <v>5599</v>
      </c>
      <c r="F23713">
        <v>114</v>
      </c>
      <c r="G23713" s="32">
        <v>414</v>
      </c>
      <c r="H23713" s="32">
        <v>4</v>
      </c>
    </row>
    <row r="23714" spans="1:8" x14ac:dyDescent="0.55000000000000004">
      <c r="A23714" s="33">
        <v>44412</v>
      </c>
      <c r="B23714" s="1" t="s">
        <v>34</v>
      </c>
      <c r="C23714">
        <v>6304</v>
      </c>
      <c r="D23714">
        <v>173722</v>
      </c>
      <c r="E23714" s="32">
        <v>5708</v>
      </c>
      <c r="F23714">
        <v>94</v>
      </c>
      <c r="G23714" s="32">
        <v>502</v>
      </c>
      <c r="H23714" s="32">
        <v>1</v>
      </c>
    </row>
    <row r="23715" spans="1:8" x14ac:dyDescent="0.55000000000000004">
      <c r="A23715" s="33">
        <v>44412</v>
      </c>
      <c r="B23715" s="1" t="s">
        <v>35</v>
      </c>
      <c r="C23715">
        <v>19084</v>
      </c>
      <c r="D23715">
        <v>316409</v>
      </c>
      <c r="E23715" s="32">
        <v>17276</v>
      </c>
      <c r="F23715">
        <v>249</v>
      </c>
      <c r="G23715" s="32">
        <v>1282</v>
      </c>
      <c r="H23715" s="32">
        <v>36</v>
      </c>
    </row>
    <row r="23716" spans="1:8" x14ac:dyDescent="0.55000000000000004">
      <c r="A23716" s="33">
        <v>44412</v>
      </c>
      <c r="B23716" s="1" t="s">
        <v>36</v>
      </c>
      <c r="C23716">
        <v>117776</v>
      </c>
      <c r="D23716">
        <v>2512895</v>
      </c>
      <c r="E23716" s="32">
        <v>105868</v>
      </c>
      <c r="F23716">
        <v>2724</v>
      </c>
      <c r="G23716" s="32">
        <v>8176</v>
      </c>
      <c r="H23716" s="32">
        <v>230</v>
      </c>
    </row>
    <row r="23717" spans="1:8" x14ac:dyDescent="0.55000000000000004">
      <c r="A23717" s="33">
        <v>44412</v>
      </c>
      <c r="B23717" s="1" t="s">
        <v>37</v>
      </c>
      <c r="C23717">
        <v>44909</v>
      </c>
      <c r="D23717">
        <v>565106</v>
      </c>
      <c r="E23717" s="32">
        <v>41414</v>
      </c>
      <c r="F23717">
        <v>1317</v>
      </c>
      <c r="G23717" s="32">
        <v>2179</v>
      </c>
      <c r="H23717" s="32">
        <v>14</v>
      </c>
    </row>
    <row r="23718" spans="1:8" x14ac:dyDescent="0.55000000000000004">
      <c r="A23718" s="33">
        <v>44412</v>
      </c>
      <c r="B23718" s="1" t="s">
        <v>38</v>
      </c>
      <c r="C23718">
        <v>9337</v>
      </c>
      <c r="D23718">
        <v>190027</v>
      </c>
      <c r="E23718" s="32">
        <v>8649</v>
      </c>
      <c r="F23718">
        <v>133</v>
      </c>
      <c r="G23718" s="32">
        <v>555</v>
      </c>
      <c r="H23718" s="32">
        <v>11</v>
      </c>
    </row>
    <row r="23719" spans="1:8" x14ac:dyDescent="0.55000000000000004">
      <c r="A23719" s="33">
        <v>44412</v>
      </c>
      <c r="B23719" s="1" t="s">
        <v>39</v>
      </c>
      <c r="C23719">
        <v>3116</v>
      </c>
      <c r="D23719">
        <v>46010</v>
      </c>
      <c r="E23719" s="32">
        <v>2723</v>
      </c>
      <c r="F23719">
        <v>49</v>
      </c>
      <c r="G23719" s="32">
        <v>272</v>
      </c>
      <c r="H23719" s="32">
        <v>14</v>
      </c>
    </row>
    <row r="23720" spans="1:8" x14ac:dyDescent="0.55000000000000004">
      <c r="A23720" s="33">
        <v>44412</v>
      </c>
      <c r="B23720" s="1" t="s">
        <v>40</v>
      </c>
      <c r="C23720">
        <v>872</v>
      </c>
      <c r="D23720">
        <v>101274</v>
      </c>
      <c r="E23720" s="32">
        <v>599</v>
      </c>
      <c r="F23720">
        <v>2</v>
      </c>
      <c r="G23720" s="32">
        <v>179</v>
      </c>
      <c r="H23720" s="32">
        <v>1</v>
      </c>
    </row>
    <row r="23721" spans="1:8" x14ac:dyDescent="0.55000000000000004">
      <c r="A23721" s="33">
        <v>44412</v>
      </c>
      <c r="B23721" s="1" t="s">
        <v>41</v>
      </c>
      <c r="C23721">
        <v>763</v>
      </c>
      <c r="D23721">
        <v>36029</v>
      </c>
      <c r="E23721" s="32">
        <v>668</v>
      </c>
      <c r="F23721">
        <v>2</v>
      </c>
      <c r="G23721" s="32">
        <v>93</v>
      </c>
      <c r="H23721" s="32">
        <v>1</v>
      </c>
    </row>
    <row r="23722" spans="1:8" x14ac:dyDescent="0.55000000000000004">
      <c r="A23722" s="33">
        <v>44412</v>
      </c>
      <c r="B23722" s="1" t="s">
        <v>42</v>
      </c>
      <c r="C23722">
        <v>8538</v>
      </c>
      <c r="D23722">
        <v>183050</v>
      </c>
      <c r="E23722" s="32">
        <v>7612</v>
      </c>
      <c r="F23722">
        <v>127</v>
      </c>
      <c r="G23722" s="32">
        <v>245</v>
      </c>
      <c r="H23722" s="32">
        <v>3</v>
      </c>
    </row>
    <row r="23723" spans="1:8" x14ac:dyDescent="0.55000000000000004">
      <c r="A23723" s="33">
        <v>44412</v>
      </c>
      <c r="B23723" s="1" t="s">
        <v>43</v>
      </c>
      <c r="C23723">
        <v>12310</v>
      </c>
      <c r="D23723">
        <v>594390</v>
      </c>
      <c r="E23723" s="32">
        <v>11677</v>
      </c>
      <c r="F23723">
        <v>179</v>
      </c>
      <c r="G23723" s="32">
        <v>361</v>
      </c>
      <c r="H23723" s="32">
        <v>6</v>
      </c>
    </row>
    <row r="23724" spans="1:8" x14ac:dyDescent="0.55000000000000004">
      <c r="A23724" s="33">
        <v>44412</v>
      </c>
      <c r="B23724" s="1" t="s">
        <v>44</v>
      </c>
      <c r="C23724">
        <v>3351</v>
      </c>
      <c r="D23724">
        <v>133190</v>
      </c>
      <c r="E23724" s="32">
        <v>3124</v>
      </c>
      <c r="F23724">
        <v>80</v>
      </c>
      <c r="G23724" s="32">
        <v>147</v>
      </c>
      <c r="H23724" s="32">
        <v>0</v>
      </c>
    </row>
    <row r="23725" spans="1:8" x14ac:dyDescent="0.55000000000000004">
      <c r="A23725" s="33">
        <v>44412</v>
      </c>
      <c r="B23725" s="1" t="s">
        <v>45</v>
      </c>
      <c r="C23725">
        <v>1822</v>
      </c>
      <c r="D23725">
        <v>73517</v>
      </c>
      <c r="E23725" s="32">
        <v>1672</v>
      </c>
      <c r="F23725">
        <v>63</v>
      </c>
      <c r="G23725" s="32">
        <v>87</v>
      </c>
      <c r="H23725" s="32">
        <v>1</v>
      </c>
    </row>
    <row r="23726" spans="1:8" x14ac:dyDescent="0.55000000000000004">
      <c r="A23726" s="33">
        <v>44412</v>
      </c>
      <c r="B23726" s="1" t="s">
        <v>46</v>
      </c>
      <c r="C23726">
        <v>2391</v>
      </c>
      <c r="D23726">
        <v>95462</v>
      </c>
      <c r="E23726" s="32">
        <v>2131</v>
      </c>
      <c r="F23726">
        <v>32</v>
      </c>
      <c r="G23726" s="32">
        <v>231</v>
      </c>
      <c r="H23726" s="32">
        <v>1</v>
      </c>
    </row>
    <row r="23727" spans="1:8" x14ac:dyDescent="0.55000000000000004">
      <c r="A23727" s="33">
        <v>44412</v>
      </c>
      <c r="B23727" s="1" t="s">
        <v>47</v>
      </c>
      <c r="C23727">
        <v>3004</v>
      </c>
      <c r="D23727">
        <v>106155</v>
      </c>
      <c r="E23727" s="32">
        <v>2767</v>
      </c>
      <c r="F23727">
        <v>77</v>
      </c>
      <c r="G23727" s="32">
        <v>160</v>
      </c>
      <c r="H23727" s="32">
        <v>4</v>
      </c>
    </row>
    <row r="23728" spans="1:8" x14ac:dyDescent="0.55000000000000004">
      <c r="A23728" s="33">
        <v>44412</v>
      </c>
      <c r="B23728" s="1" t="s">
        <v>48</v>
      </c>
      <c r="C23728">
        <v>2128</v>
      </c>
      <c r="D23728">
        <v>64710</v>
      </c>
      <c r="E23728" s="32">
        <v>1985</v>
      </c>
      <c r="F23728">
        <v>29</v>
      </c>
      <c r="G23728" s="32">
        <v>114</v>
      </c>
      <c r="H23728" s="32">
        <v>7</v>
      </c>
    </row>
    <row r="23729" spans="1:8" x14ac:dyDescent="0.55000000000000004">
      <c r="A23729" s="33">
        <v>44412</v>
      </c>
      <c r="B23729" s="1" t="s">
        <v>49</v>
      </c>
      <c r="C23729">
        <v>41424</v>
      </c>
      <c r="D23729">
        <v>937678</v>
      </c>
      <c r="E23729" s="32">
        <v>36583</v>
      </c>
      <c r="F23729">
        <v>536</v>
      </c>
      <c r="G23729" s="32">
        <v>3554</v>
      </c>
      <c r="H23729" s="32">
        <v>10</v>
      </c>
    </row>
    <row r="23730" spans="1:8" x14ac:dyDescent="0.55000000000000004">
      <c r="A23730" s="33">
        <v>44412</v>
      </c>
      <c r="B23730" s="1" t="s">
        <v>50</v>
      </c>
      <c r="C23730">
        <v>2832</v>
      </c>
      <c r="D23730">
        <v>66026</v>
      </c>
      <c r="E23730" s="32">
        <v>2650</v>
      </c>
      <c r="F23730">
        <v>24</v>
      </c>
      <c r="G23730" s="32">
        <v>164</v>
      </c>
      <c r="H23730" s="32">
        <v>0</v>
      </c>
    </row>
    <row r="23731" spans="1:8" x14ac:dyDescent="0.55000000000000004">
      <c r="A23731" s="33">
        <v>44412</v>
      </c>
      <c r="B23731" s="1" t="s">
        <v>51</v>
      </c>
      <c r="C23731">
        <v>3579</v>
      </c>
      <c r="D23731">
        <v>138170</v>
      </c>
      <c r="E23731" s="32">
        <v>3263</v>
      </c>
      <c r="F23731">
        <v>69</v>
      </c>
      <c r="G23731" s="32">
        <v>248</v>
      </c>
      <c r="H23731" s="32">
        <v>0</v>
      </c>
    </row>
    <row r="23732" spans="1:8" x14ac:dyDescent="0.55000000000000004">
      <c r="A23732" s="33">
        <v>44412</v>
      </c>
      <c r="B23732" s="1" t="s">
        <v>52</v>
      </c>
      <c r="C23732">
        <v>7322</v>
      </c>
      <c r="D23732">
        <v>87402</v>
      </c>
      <c r="E23732" s="32">
        <v>6579</v>
      </c>
      <c r="F23732">
        <v>121</v>
      </c>
      <c r="G23732" s="32">
        <v>622</v>
      </c>
      <c r="H23732" s="32">
        <v>0</v>
      </c>
    </row>
    <row r="23733" spans="1:8" x14ac:dyDescent="0.55000000000000004">
      <c r="A23733" s="33">
        <v>44412</v>
      </c>
      <c r="B23733" s="1" t="s">
        <v>53</v>
      </c>
      <c r="C23733">
        <v>3760</v>
      </c>
      <c r="D23733">
        <v>189744</v>
      </c>
      <c r="E23733" s="32">
        <v>3503</v>
      </c>
      <c r="F23733">
        <v>64</v>
      </c>
      <c r="G23733" s="32">
        <v>193</v>
      </c>
      <c r="H23733" s="32">
        <v>0</v>
      </c>
    </row>
    <row r="23734" spans="1:8" x14ac:dyDescent="0.55000000000000004">
      <c r="A23734" s="33">
        <v>44412</v>
      </c>
      <c r="B23734" s="1" t="s">
        <v>54</v>
      </c>
      <c r="C23734">
        <v>3329</v>
      </c>
      <c r="D23734">
        <v>46262</v>
      </c>
      <c r="E23734" s="32">
        <v>3120</v>
      </c>
      <c r="F23734">
        <v>27</v>
      </c>
      <c r="G23734" s="32">
        <v>171</v>
      </c>
      <c r="H23734" s="32">
        <v>0</v>
      </c>
    </row>
    <row r="23735" spans="1:8" x14ac:dyDescent="0.55000000000000004">
      <c r="A23735" s="33">
        <v>44412</v>
      </c>
      <c r="B23735" s="1" t="s">
        <v>55</v>
      </c>
      <c r="C23735">
        <v>4108</v>
      </c>
      <c r="D23735">
        <v>120948</v>
      </c>
      <c r="E23735" s="32">
        <v>3829</v>
      </c>
      <c r="F23735">
        <v>39</v>
      </c>
      <c r="G23735" s="32">
        <v>235</v>
      </c>
      <c r="H23735" s="32">
        <v>0</v>
      </c>
    </row>
    <row r="23736" spans="1:8" x14ac:dyDescent="0.55000000000000004">
      <c r="A23736" s="33">
        <v>44412</v>
      </c>
      <c r="B23736" s="1" t="s">
        <v>56</v>
      </c>
      <c r="C23736">
        <v>26406</v>
      </c>
      <c r="D23736">
        <v>289312</v>
      </c>
      <c r="E23736" s="32">
        <v>22678</v>
      </c>
      <c r="F23736">
        <v>237</v>
      </c>
      <c r="G23736" s="32">
        <v>3459</v>
      </c>
      <c r="H23736" s="32">
        <v>68</v>
      </c>
    </row>
    <row r="23737" spans="1:8" x14ac:dyDescent="0.55000000000000004">
      <c r="A23737" s="33">
        <v>44413</v>
      </c>
      <c r="B23737" s="1" t="s">
        <v>7</v>
      </c>
      <c r="C23737">
        <v>45827</v>
      </c>
      <c r="D23737">
        <v>874189</v>
      </c>
      <c r="E23737" s="32">
        <v>41942</v>
      </c>
      <c r="F23737">
        <v>1426</v>
      </c>
      <c r="G23737" s="32">
        <v>2286</v>
      </c>
      <c r="H23737" s="32">
        <v>12</v>
      </c>
    </row>
    <row r="23738" spans="1:8" x14ac:dyDescent="0.55000000000000004">
      <c r="A23738" s="33">
        <v>44413</v>
      </c>
      <c r="B23738" s="1" t="s">
        <v>11</v>
      </c>
      <c r="C23738">
        <v>2793</v>
      </c>
      <c r="D23738">
        <v>57950</v>
      </c>
      <c r="E23738" s="32">
        <v>2589</v>
      </c>
      <c r="F23738">
        <v>32</v>
      </c>
      <c r="G23738" s="32">
        <v>172</v>
      </c>
      <c r="H23738" s="32">
        <v>0</v>
      </c>
    </row>
    <row r="23739" spans="1:8" x14ac:dyDescent="0.55000000000000004">
      <c r="A23739" s="33">
        <v>44413</v>
      </c>
      <c r="B23739" s="1" t="s">
        <v>12</v>
      </c>
      <c r="C23739">
        <v>2078</v>
      </c>
      <c r="D23739">
        <v>95439</v>
      </c>
      <c r="E23739" s="32">
        <v>1884</v>
      </c>
      <c r="F23739">
        <v>47</v>
      </c>
      <c r="G23739" s="32">
        <v>147</v>
      </c>
      <c r="H23739" s="32">
        <v>0</v>
      </c>
    </row>
    <row r="23740" spans="1:8" x14ac:dyDescent="0.55000000000000004">
      <c r="A23740" s="33">
        <v>44413</v>
      </c>
      <c r="B23740" s="1" t="s">
        <v>13</v>
      </c>
      <c r="C23740">
        <v>10232</v>
      </c>
      <c r="D23740">
        <v>175621</v>
      </c>
      <c r="E23740" s="32">
        <v>9620</v>
      </c>
      <c r="F23740">
        <v>91</v>
      </c>
      <c r="G23740" s="32">
        <v>455</v>
      </c>
      <c r="H23740" s="32">
        <v>2</v>
      </c>
    </row>
    <row r="23741" spans="1:8" x14ac:dyDescent="0.55000000000000004">
      <c r="A23741" s="33">
        <v>44413</v>
      </c>
      <c r="B23741" s="1" t="s">
        <v>14</v>
      </c>
      <c r="C23741">
        <v>1044</v>
      </c>
      <c r="D23741">
        <v>17710</v>
      </c>
      <c r="E23741" s="32">
        <v>972</v>
      </c>
      <c r="F23741">
        <v>20</v>
      </c>
      <c r="G23741" s="32">
        <v>52</v>
      </c>
      <c r="H23741" s="32">
        <v>2</v>
      </c>
    </row>
    <row r="23742" spans="1:8" x14ac:dyDescent="0.55000000000000004">
      <c r="A23742" s="33">
        <v>44413</v>
      </c>
      <c r="B23742" s="1" t="s">
        <v>15</v>
      </c>
      <c r="C23742">
        <v>2254</v>
      </c>
      <c r="D23742">
        <v>72916</v>
      </c>
      <c r="E23742" s="32">
        <v>2051</v>
      </c>
      <c r="F23742">
        <v>47</v>
      </c>
      <c r="G23742" s="32">
        <v>156</v>
      </c>
      <c r="H23742" s="32">
        <v>0</v>
      </c>
    </row>
    <row r="23743" spans="1:8" x14ac:dyDescent="0.55000000000000004">
      <c r="A23743" s="33">
        <v>44413</v>
      </c>
      <c r="B23743" s="1" t="s">
        <v>16</v>
      </c>
      <c r="C23743">
        <v>6222</v>
      </c>
      <c r="D23743">
        <v>320456</v>
      </c>
      <c r="E23743" s="32">
        <v>5225</v>
      </c>
      <c r="F23743">
        <v>162</v>
      </c>
      <c r="G23743" s="32">
        <v>835</v>
      </c>
      <c r="H23743" s="32">
        <v>12</v>
      </c>
    </row>
    <row r="23744" spans="1:8" x14ac:dyDescent="0.55000000000000004">
      <c r="A23744" s="33">
        <v>44413</v>
      </c>
      <c r="B23744" s="1" t="s">
        <v>17</v>
      </c>
      <c r="C23744">
        <v>13506</v>
      </c>
      <c r="D23744">
        <v>35004</v>
      </c>
      <c r="E23744" s="32">
        <v>11677</v>
      </c>
      <c r="F23744">
        <v>170</v>
      </c>
      <c r="G23744" s="32">
        <v>1659</v>
      </c>
      <c r="H23744" s="32">
        <v>10</v>
      </c>
    </row>
    <row r="23745" spans="1:8" x14ac:dyDescent="0.55000000000000004">
      <c r="A23745" s="33">
        <v>44413</v>
      </c>
      <c r="B23745" s="1" t="s">
        <v>18</v>
      </c>
      <c r="C23745">
        <v>8914</v>
      </c>
      <c r="D23745">
        <v>356137</v>
      </c>
      <c r="E23745" s="32">
        <v>7680</v>
      </c>
      <c r="F23745">
        <v>88</v>
      </c>
      <c r="G23745" s="32">
        <v>1146</v>
      </c>
      <c r="H23745" s="32">
        <v>15</v>
      </c>
    </row>
    <row r="23746" spans="1:8" x14ac:dyDescent="0.55000000000000004">
      <c r="A23746" s="33">
        <v>44413</v>
      </c>
      <c r="B23746" s="1" t="s">
        <v>19</v>
      </c>
      <c r="C23746">
        <v>9445</v>
      </c>
      <c r="D23746">
        <v>220379</v>
      </c>
      <c r="E23746" s="32">
        <v>8253</v>
      </c>
      <c r="F23746">
        <v>155</v>
      </c>
      <c r="G23746" s="32">
        <v>1037</v>
      </c>
      <c r="H23746" s="32">
        <v>4</v>
      </c>
    </row>
    <row r="23747" spans="1:8" x14ac:dyDescent="0.55000000000000004">
      <c r="A23747" s="33">
        <v>44413</v>
      </c>
      <c r="B23747" s="1" t="s">
        <v>20</v>
      </c>
      <c r="C23747">
        <v>62091</v>
      </c>
      <c r="D23747">
        <v>1116737</v>
      </c>
      <c r="E23747" s="32">
        <v>49537</v>
      </c>
      <c r="F23747">
        <v>851</v>
      </c>
      <c r="G23747" s="32">
        <v>11703</v>
      </c>
      <c r="H23747" s="32">
        <v>64</v>
      </c>
    </row>
    <row r="23748" spans="1:8" x14ac:dyDescent="0.55000000000000004">
      <c r="A23748" s="33">
        <v>44413</v>
      </c>
      <c r="B23748" s="1" t="s">
        <v>21</v>
      </c>
      <c r="C23748">
        <v>53294</v>
      </c>
      <c r="D23748">
        <v>804938</v>
      </c>
      <c r="E23748" s="32">
        <v>46343</v>
      </c>
      <c r="F23748">
        <v>735</v>
      </c>
      <c r="G23748" s="32">
        <v>6216</v>
      </c>
      <c r="H23748" s="32">
        <v>50</v>
      </c>
    </row>
    <row r="23749" spans="1:8" x14ac:dyDescent="0.55000000000000004">
      <c r="A23749" s="33">
        <v>44413</v>
      </c>
      <c r="B23749" s="1" t="s">
        <v>22</v>
      </c>
      <c r="C23749">
        <v>236138</v>
      </c>
      <c r="D23749">
        <v>2883000</v>
      </c>
      <c r="E23749" s="32">
        <v>201172</v>
      </c>
      <c r="F23749">
        <v>2302</v>
      </c>
      <c r="G23749" s="32">
        <v>32664</v>
      </c>
      <c r="H23749" s="32">
        <v>135</v>
      </c>
    </row>
    <row r="23750" spans="1:8" x14ac:dyDescent="0.55000000000000004">
      <c r="A23750" s="33">
        <v>44413</v>
      </c>
      <c r="B23750" s="1" t="s">
        <v>23</v>
      </c>
      <c r="C23750">
        <v>90920</v>
      </c>
      <c r="D23750">
        <v>1217742</v>
      </c>
      <c r="E23750" s="32">
        <v>78850</v>
      </c>
      <c r="F23750">
        <v>998</v>
      </c>
      <c r="G23750" s="32">
        <v>11072</v>
      </c>
      <c r="H23750" s="32">
        <v>116</v>
      </c>
    </row>
    <row r="23751" spans="1:8" x14ac:dyDescent="0.55000000000000004">
      <c r="A23751" s="33">
        <v>44413</v>
      </c>
      <c r="B23751" s="1" t="s">
        <v>24</v>
      </c>
      <c r="C23751">
        <v>4307</v>
      </c>
      <c r="D23751">
        <v>201910</v>
      </c>
      <c r="E23751" s="32">
        <v>3744</v>
      </c>
      <c r="F23751">
        <v>54</v>
      </c>
      <c r="G23751" s="32">
        <v>509</v>
      </c>
      <c r="H23751" s="32">
        <v>4</v>
      </c>
    </row>
    <row r="23752" spans="1:8" x14ac:dyDescent="0.55000000000000004">
      <c r="A23752" s="33">
        <v>44413</v>
      </c>
      <c r="B23752" s="1" t="s">
        <v>25</v>
      </c>
      <c r="C23752">
        <v>2424</v>
      </c>
      <c r="D23752">
        <v>84132</v>
      </c>
      <c r="E23752" s="32">
        <v>2136</v>
      </c>
      <c r="F23752">
        <v>38</v>
      </c>
      <c r="G23752" s="32">
        <v>250</v>
      </c>
      <c r="H23752" s="32">
        <v>4</v>
      </c>
    </row>
    <row r="23753" spans="1:8" x14ac:dyDescent="0.55000000000000004">
      <c r="A23753" s="33">
        <v>44413</v>
      </c>
      <c r="B23753" s="1" t="s">
        <v>26</v>
      </c>
      <c r="C23753">
        <v>5517</v>
      </c>
      <c r="D23753">
        <v>139532</v>
      </c>
      <c r="E23753" s="32">
        <v>4456</v>
      </c>
      <c r="F23753">
        <v>118</v>
      </c>
      <c r="G23753" s="32">
        <v>939</v>
      </c>
      <c r="H23753" s="32">
        <v>8</v>
      </c>
    </row>
    <row r="23754" spans="1:8" x14ac:dyDescent="0.55000000000000004">
      <c r="A23754" s="33">
        <v>44413</v>
      </c>
      <c r="B23754" s="1" t="s">
        <v>27</v>
      </c>
      <c r="C23754">
        <v>1758</v>
      </c>
      <c r="D23754">
        <v>82675</v>
      </c>
      <c r="E23754" s="32">
        <v>1457</v>
      </c>
      <c r="F23754">
        <v>36</v>
      </c>
      <c r="G23754" s="32">
        <v>265</v>
      </c>
      <c r="H23754" s="32">
        <v>1</v>
      </c>
    </row>
    <row r="23755" spans="1:8" x14ac:dyDescent="0.55000000000000004">
      <c r="A23755" s="33">
        <v>44413</v>
      </c>
      <c r="B23755" s="1" t="s">
        <v>28</v>
      </c>
      <c r="C23755">
        <v>2599</v>
      </c>
      <c r="D23755">
        <v>72269</v>
      </c>
      <c r="E23755" s="32">
        <v>2274</v>
      </c>
      <c r="F23755">
        <v>21</v>
      </c>
      <c r="G23755" s="32">
        <v>306</v>
      </c>
      <c r="H23755" s="32">
        <v>0</v>
      </c>
    </row>
    <row r="23756" spans="1:8" x14ac:dyDescent="0.55000000000000004">
      <c r="A23756" s="33">
        <v>44413</v>
      </c>
      <c r="B23756" s="1" t="s">
        <v>29</v>
      </c>
      <c r="C23756">
        <v>5538</v>
      </c>
      <c r="D23756">
        <v>231983</v>
      </c>
      <c r="E23756" s="32">
        <v>5149</v>
      </c>
      <c r="F23756">
        <v>94</v>
      </c>
      <c r="G23756" s="32">
        <v>363</v>
      </c>
      <c r="H23756" s="32">
        <v>1</v>
      </c>
    </row>
    <row r="23757" spans="1:8" x14ac:dyDescent="0.55000000000000004">
      <c r="A23757" s="33">
        <v>44413</v>
      </c>
      <c r="B23757" s="1" t="s">
        <v>30</v>
      </c>
      <c r="C23757">
        <v>9978</v>
      </c>
      <c r="D23757">
        <v>300388</v>
      </c>
      <c r="E23757" s="32">
        <v>9506</v>
      </c>
      <c r="F23757">
        <v>188</v>
      </c>
      <c r="G23757" s="32">
        <v>284</v>
      </c>
      <c r="H23757" s="32">
        <v>3</v>
      </c>
    </row>
    <row r="23758" spans="1:8" x14ac:dyDescent="0.55000000000000004">
      <c r="A23758" s="33">
        <v>44413</v>
      </c>
      <c r="B23758" s="1" t="s">
        <v>31</v>
      </c>
      <c r="C23758">
        <v>11537</v>
      </c>
      <c r="D23758">
        <v>463831</v>
      </c>
      <c r="E23758" s="32">
        <v>9891</v>
      </c>
      <c r="F23758">
        <v>157</v>
      </c>
      <c r="G23758" s="32">
        <v>1489</v>
      </c>
      <c r="H23758" s="32">
        <v>5</v>
      </c>
    </row>
    <row r="23759" spans="1:8" x14ac:dyDescent="0.55000000000000004">
      <c r="A23759" s="33">
        <v>44413</v>
      </c>
      <c r="B23759" s="1" t="s">
        <v>32</v>
      </c>
      <c r="C23759">
        <v>55012</v>
      </c>
      <c r="D23759">
        <v>935034</v>
      </c>
      <c r="E23759" s="32">
        <v>51699</v>
      </c>
      <c r="F23759">
        <v>1010</v>
      </c>
      <c r="G23759" s="32">
        <v>2303</v>
      </c>
      <c r="H23759" s="32">
        <v>10</v>
      </c>
    </row>
    <row r="23760" spans="1:8" x14ac:dyDescent="0.55000000000000004">
      <c r="A23760" s="33">
        <v>44413</v>
      </c>
      <c r="B23760" s="1" t="s">
        <v>33</v>
      </c>
      <c r="C23760">
        <v>6030</v>
      </c>
      <c r="D23760">
        <v>159799</v>
      </c>
      <c r="E23760" s="32">
        <v>5618</v>
      </c>
      <c r="F23760">
        <v>114</v>
      </c>
      <c r="G23760" s="32">
        <v>453</v>
      </c>
      <c r="H23760" s="32">
        <v>3</v>
      </c>
    </row>
    <row r="23761" spans="1:8" x14ac:dyDescent="0.55000000000000004">
      <c r="A23761" s="33">
        <v>44413</v>
      </c>
      <c r="B23761" s="1" t="s">
        <v>34</v>
      </c>
      <c r="C23761">
        <v>6383</v>
      </c>
      <c r="D23761">
        <v>174623</v>
      </c>
      <c r="E23761" s="32">
        <v>5731</v>
      </c>
      <c r="F23761">
        <v>94</v>
      </c>
      <c r="G23761" s="32">
        <v>558</v>
      </c>
      <c r="H23761" s="32">
        <v>2</v>
      </c>
    </row>
    <row r="23762" spans="1:8" x14ac:dyDescent="0.55000000000000004">
      <c r="A23762" s="33">
        <v>44413</v>
      </c>
      <c r="B23762" s="1" t="s">
        <v>35</v>
      </c>
      <c r="C23762">
        <v>19358</v>
      </c>
      <c r="D23762">
        <v>318240</v>
      </c>
      <c r="E23762" s="32">
        <v>17374</v>
      </c>
      <c r="F23762">
        <v>249</v>
      </c>
      <c r="G23762" s="32">
        <v>1461</v>
      </c>
      <c r="H23762" s="32">
        <v>43</v>
      </c>
    </row>
    <row r="23763" spans="1:8" x14ac:dyDescent="0.55000000000000004">
      <c r="A23763" s="33">
        <v>44413</v>
      </c>
      <c r="B23763" s="1" t="s">
        <v>36</v>
      </c>
      <c r="C23763">
        <v>118861</v>
      </c>
      <c r="D23763">
        <v>2527386</v>
      </c>
      <c r="E23763" s="32">
        <v>106283</v>
      </c>
      <c r="F23763">
        <v>2726</v>
      </c>
      <c r="G23763" s="32">
        <v>8836</v>
      </c>
      <c r="H23763" s="32">
        <v>362</v>
      </c>
    </row>
    <row r="23764" spans="1:8" x14ac:dyDescent="0.55000000000000004">
      <c r="A23764" s="33">
        <v>44413</v>
      </c>
      <c r="B23764" s="1" t="s">
        <v>37</v>
      </c>
      <c r="C23764">
        <v>45330</v>
      </c>
      <c r="D23764">
        <v>567667</v>
      </c>
      <c r="E23764" s="32">
        <v>41650</v>
      </c>
      <c r="F23764">
        <v>1318</v>
      </c>
      <c r="G23764" s="32">
        <v>2363</v>
      </c>
      <c r="H23764" s="32">
        <v>20</v>
      </c>
    </row>
    <row r="23765" spans="1:8" x14ac:dyDescent="0.55000000000000004">
      <c r="A23765" s="33">
        <v>44413</v>
      </c>
      <c r="B23765" s="1" t="s">
        <v>38</v>
      </c>
      <c r="C23765">
        <v>9428</v>
      </c>
      <c r="D23765">
        <v>191081</v>
      </c>
      <c r="E23765" s="32">
        <v>8685</v>
      </c>
      <c r="F23765">
        <v>133</v>
      </c>
      <c r="G23765" s="32">
        <v>610</v>
      </c>
      <c r="H23765" s="32">
        <v>11</v>
      </c>
    </row>
    <row r="23766" spans="1:8" x14ac:dyDescent="0.55000000000000004">
      <c r="A23766" s="33">
        <v>44413</v>
      </c>
      <c r="B23766" s="1" t="s">
        <v>39</v>
      </c>
      <c r="C23766">
        <v>3141</v>
      </c>
      <c r="D23766">
        <v>46388</v>
      </c>
      <c r="E23766" s="32">
        <v>2746</v>
      </c>
      <c r="F23766">
        <v>49</v>
      </c>
      <c r="G23766" s="32">
        <v>274</v>
      </c>
      <c r="H23766" s="32">
        <v>17</v>
      </c>
    </row>
    <row r="23767" spans="1:8" x14ac:dyDescent="0.55000000000000004">
      <c r="A23767" s="33">
        <v>44413</v>
      </c>
      <c r="B23767" s="1" t="s">
        <v>40</v>
      </c>
      <c r="C23767">
        <v>916</v>
      </c>
      <c r="D23767">
        <v>101961</v>
      </c>
      <c r="E23767" s="32">
        <v>619</v>
      </c>
      <c r="F23767">
        <v>3</v>
      </c>
      <c r="G23767" s="32">
        <v>281</v>
      </c>
      <c r="H23767" s="32">
        <v>1</v>
      </c>
    </row>
    <row r="23768" spans="1:8" x14ac:dyDescent="0.55000000000000004">
      <c r="A23768" s="33">
        <v>44413</v>
      </c>
      <c r="B23768" s="1" t="s">
        <v>41</v>
      </c>
      <c r="C23768">
        <v>773</v>
      </c>
      <c r="D23768">
        <v>37500</v>
      </c>
      <c r="E23768" s="32">
        <v>682</v>
      </c>
      <c r="F23768">
        <v>2</v>
      </c>
      <c r="G23768" s="32">
        <v>89</v>
      </c>
      <c r="H23768" s="32">
        <v>1</v>
      </c>
    </row>
    <row r="23769" spans="1:8" x14ac:dyDescent="0.55000000000000004">
      <c r="A23769" s="33">
        <v>44413</v>
      </c>
      <c r="B23769" s="1" t="s">
        <v>42</v>
      </c>
      <c r="C23769">
        <v>8627</v>
      </c>
      <c r="D23769">
        <v>183050</v>
      </c>
      <c r="E23769" s="32">
        <v>7612</v>
      </c>
      <c r="F23769">
        <v>127</v>
      </c>
      <c r="G23769" s="32">
        <v>245</v>
      </c>
      <c r="H23769" s="32">
        <v>3</v>
      </c>
    </row>
    <row r="23770" spans="1:8" x14ac:dyDescent="0.55000000000000004">
      <c r="A23770" s="33">
        <v>44413</v>
      </c>
      <c r="B23770" s="1" t="s">
        <v>43</v>
      </c>
      <c r="C23770">
        <v>12423</v>
      </c>
      <c r="D23770">
        <v>594390</v>
      </c>
      <c r="E23770" s="32">
        <v>11727</v>
      </c>
      <c r="F23770">
        <v>179</v>
      </c>
      <c r="G23770" s="32">
        <v>411</v>
      </c>
      <c r="H23770" s="32">
        <v>7</v>
      </c>
    </row>
    <row r="23771" spans="1:8" x14ac:dyDescent="0.55000000000000004">
      <c r="A23771" s="33">
        <v>44413</v>
      </c>
      <c r="B23771" s="1" t="s">
        <v>44</v>
      </c>
      <c r="C23771">
        <v>3368</v>
      </c>
      <c r="D23771">
        <v>133190</v>
      </c>
      <c r="E23771" s="32">
        <v>3136</v>
      </c>
      <c r="F23771">
        <v>80</v>
      </c>
      <c r="G23771" s="32">
        <v>152</v>
      </c>
      <c r="H23771" s="32">
        <v>0</v>
      </c>
    </row>
    <row r="23772" spans="1:8" x14ac:dyDescent="0.55000000000000004">
      <c r="A23772" s="33">
        <v>44413</v>
      </c>
      <c r="B23772" s="1" t="s">
        <v>45</v>
      </c>
      <c r="C23772">
        <v>1834</v>
      </c>
      <c r="D23772">
        <v>74023</v>
      </c>
      <c r="E23772" s="32">
        <v>1684</v>
      </c>
      <c r="F23772">
        <v>63</v>
      </c>
      <c r="G23772" s="32">
        <v>87</v>
      </c>
      <c r="H23772" s="32">
        <v>1</v>
      </c>
    </row>
    <row r="23773" spans="1:8" x14ac:dyDescent="0.55000000000000004">
      <c r="A23773" s="33">
        <v>44413</v>
      </c>
      <c r="B23773" s="1" t="s">
        <v>46</v>
      </c>
      <c r="C23773">
        <v>2424</v>
      </c>
      <c r="D23773">
        <v>95994</v>
      </c>
      <c r="E23773" s="32">
        <v>2133</v>
      </c>
      <c r="F23773">
        <v>32</v>
      </c>
      <c r="G23773" s="32">
        <v>261</v>
      </c>
      <c r="H23773" s="32">
        <v>1</v>
      </c>
    </row>
    <row r="23774" spans="1:8" x14ac:dyDescent="0.55000000000000004">
      <c r="A23774" s="33">
        <v>44413</v>
      </c>
      <c r="B23774" s="1" t="s">
        <v>47</v>
      </c>
      <c r="C23774">
        <v>3044</v>
      </c>
      <c r="D23774">
        <v>106410</v>
      </c>
      <c r="E23774" s="32">
        <v>2773</v>
      </c>
      <c r="F23774">
        <v>77</v>
      </c>
      <c r="G23774" s="32">
        <v>194</v>
      </c>
      <c r="H23774" s="32">
        <v>3</v>
      </c>
    </row>
    <row r="23775" spans="1:8" x14ac:dyDescent="0.55000000000000004">
      <c r="A23775" s="33">
        <v>44413</v>
      </c>
      <c r="B23775" s="1" t="s">
        <v>48</v>
      </c>
      <c r="C23775">
        <v>2141</v>
      </c>
      <c r="D23775">
        <v>64803</v>
      </c>
      <c r="E23775" s="32">
        <v>1997</v>
      </c>
      <c r="F23775">
        <v>29</v>
      </c>
      <c r="G23775" s="32">
        <v>115</v>
      </c>
      <c r="H23775" s="32">
        <v>7</v>
      </c>
    </row>
    <row r="23776" spans="1:8" x14ac:dyDescent="0.55000000000000004">
      <c r="A23776" s="33">
        <v>44413</v>
      </c>
      <c r="B23776" s="1" t="s">
        <v>49</v>
      </c>
      <c r="C23776">
        <v>42142</v>
      </c>
      <c r="D23776">
        <v>943188</v>
      </c>
      <c r="E23776" s="32">
        <v>36829</v>
      </c>
      <c r="F23776">
        <v>536</v>
      </c>
      <c r="G23776" s="32">
        <v>4059</v>
      </c>
      <c r="H23776" s="32">
        <v>11</v>
      </c>
    </row>
    <row r="23777" spans="1:8" x14ac:dyDescent="0.55000000000000004">
      <c r="A23777" s="33">
        <v>44413</v>
      </c>
      <c r="B23777" s="1" t="s">
        <v>50</v>
      </c>
      <c r="C23777">
        <v>2876</v>
      </c>
      <c r="D23777">
        <v>66520</v>
      </c>
      <c r="E23777" s="32">
        <v>2655</v>
      </c>
      <c r="F23777">
        <v>24</v>
      </c>
      <c r="G23777" s="32">
        <v>176</v>
      </c>
      <c r="H23777" s="32">
        <v>0</v>
      </c>
    </row>
    <row r="23778" spans="1:8" x14ac:dyDescent="0.55000000000000004">
      <c r="A23778" s="33">
        <v>44413</v>
      </c>
      <c r="B23778" s="1" t="s">
        <v>51</v>
      </c>
      <c r="C23778">
        <v>3630</v>
      </c>
      <c r="D23778">
        <v>138676</v>
      </c>
      <c r="E23778" s="32">
        <v>3281</v>
      </c>
      <c r="F23778">
        <v>69</v>
      </c>
      <c r="G23778" s="32">
        <v>281</v>
      </c>
      <c r="H23778" s="32">
        <v>0</v>
      </c>
    </row>
    <row r="23779" spans="1:8" x14ac:dyDescent="0.55000000000000004">
      <c r="A23779" s="33">
        <v>44413</v>
      </c>
      <c r="B23779" s="1" t="s">
        <v>52</v>
      </c>
      <c r="C23779">
        <v>7449</v>
      </c>
      <c r="D23779">
        <v>88052</v>
      </c>
      <c r="E23779" s="32">
        <v>6654</v>
      </c>
      <c r="F23779">
        <v>121</v>
      </c>
      <c r="G23779" s="32">
        <v>674</v>
      </c>
      <c r="H23779" s="32">
        <v>2</v>
      </c>
    </row>
    <row r="23780" spans="1:8" x14ac:dyDescent="0.55000000000000004">
      <c r="A23780" s="33">
        <v>44413</v>
      </c>
      <c r="B23780" s="1" t="s">
        <v>53</v>
      </c>
      <c r="C23780">
        <v>3791</v>
      </c>
      <c r="D23780">
        <v>190695</v>
      </c>
      <c r="E23780" s="32">
        <v>3517</v>
      </c>
      <c r="F23780">
        <v>64</v>
      </c>
      <c r="G23780" s="32">
        <v>210</v>
      </c>
      <c r="H23780" s="32">
        <v>0</v>
      </c>
    </row>
    <row r="23781" spans="1:8" x14ac:dyDescent="0.55000000000000004">
      <c r="A23781" s="33">
        <v>44413</v>
      </c>
      <c r="B23781" s="1" t="s">
        <v>54</v>
      </c>
      <c r="C23781">
        <v>3365</v>
      </c>
      <c r="D23781">
        <v>46487</v>
      </c>
      <c r="E23781" s="32">
        <v>3133</v>
      </c>
      <c r="F23781">
        <v>27</v>
      </c>
      <c r="G23781" s="32">
        <v>193</v>
      </c>
      <c r="H23781" s="32">
        <v>0</v>
      </c>
    </row>
    <row r="23782" spans="1:8" x14ac:dyDescent="0.55000000000000004">
      <c r="A23782" s="33">
        <v>44413</v>
      </c>
      <c r="B23782" s="1" t="s">
        <v>55</v>
      </c>
      <c r="C23782">
        <v>4159</v>
      </c>
      <c r="D23782">
        <v>121495</v>
      </c>
      <c r="E23782" s="32">
        <v>3844</v>
      </c>
      <c r="F23782">
        <v>39</v>
      </c>
      <c r="G23782" s="32">
        <v>264</v>
      </c>
      <c r="H23782" s="32">
        <v>0</v>
      </c>
    </row>
    <row r="23783" spans="1:8" x14ac:dyDescent="0.55000000000000004">
      <c r="A23783" s="33">
        <v>44413</v>
      </c>
      <c r="B23783" s="1" t="s">
        <v>56</v>
      </c>
      <c r="C23783">
        <v>27054</v>
      </c>
      <c r="D23783">
        <v>291691</v>
      </c>
      <c r="E23783" s="32">
        <v>22779</v>
      </c>
      <c r="F23783">
        <v>238</v>
      </c>
      <c r="G23783" s="32">
        <v>3996</v>
      </c>
      <c r="H23783" s="32">
        <v>67</v>
      </c>
    </row>
    <row r="23784" spans="1:8" x14ac:dyDescent="0.55000000000000004">
      <c r="A23784" s="33">
        <v>44414</v>
      </c>
      <c r="B23784" s="1" t="s">
        <v>7</v>
      </c>
      <c r="C23784">
        <v>46110</v>
      </c>
      <c r="D23784">
        <v>878489</v>
      </c>
      <c r="E23784" s="32">
        <v>42117</v>
      </c>
      <c r="F23784">
        <v>1427</v>
      </c>
      <c r="G23784" s="32">
        <v>2459</v>
      </c>
      <c r="H23784" s="32">
        <v>15</v>
      </c>
    </row>
    <row r="23785" spans="1:8" x14ac:dyDescent="0.55000000000000004">
      <c r="A23785" s="33">
        <v>44414</v>
      </c>
      <c r="B23785" s="1" t="s">
        <v>11</v>
      </c>
      <c r="C23785">
        <v>2820</v>
      </c>
      <c r="D23785">
        <v>58421</v>
      </c>
      <c r="E23785" s="32">
        <v>2602</v>
      </c>
      <c r="F23785">
        <v>32</v>
      </c>
      <c r="G23785" s="32">
        <v>186</v>
      </c>
      <c r="H23785" s="32">
        <v>0</v>
      </c>
    </row>
    <row r="23786" spans="1:8" x14ac:dyDescent="0.55000000000000004">
      <c r="A23786" s="33">
        <v>44414</v>
      </c>
      <c r="B23786" s="1" t="s">
        <v>12</v>
      </c>
      <c r="C23786">
        <v>2106</v>
      </c>
      <c r="D23786">
        <v>95844</v>
      </c>
      <c r="E23786" s="32">
        <v>1893</v>
      </c>
      <c r="F23786">
        <v>47</v>
      </c>
      <c r="G23786" s="32">
        <v>166</v>
      </c>
      <c r="H23786" s="32">
        <v>0</v>
      </c>
    </row>
    <row r="23787" spans="1:8" x14ac:dyDescent="0.55000000000000004">
      <c r="A23787" s="33">
        <v>44414</v>
      </c>
      <c r="B23787" s="1" t="s">
        <v>13</v>
      </c>
      <c r="C23787">
        <v>10358</v>
      </c>
      <c r="D23787">
        <v>176609</v>
      </c>
      <c r="E23787" s="32">
        <v>9635</v>
      </c>
      <c r="F23787">
        <v>91</v>
      </c>
      <c r="G23787" s="32">
        <v>551</v>
      </c>
      <c r="H23787" s="32">
        <v>3</v>
      </c>
    </row>
    <row r="23788" spans="1:8" x14ac:dyDescent="0.55000000000000004">
      <c r="A23788" s="33">
        <v>44414</v>
      </c>
      <c r="B23788" s="1" t="s">
        <v>14</v>
      </c>
      <c r="C23788">
        <v>1057</v>
      </c>
      <c r="D23788">
        <v>17804</v>
      </c>
      <c r="E23788" s="32">
        <v>979</v>
      </c>
      <c r="F23788">
        <v>21</v>
      </c>
      <c r="G23788" s="32">
        <v>57</v>
      </c>
      <c r="H23788" s="32">
        <v>2</v>
      </c>
    </row>
    <row r="23789" spans="1:8" x14ac:dyDescent="0.55000000000000004">
      <c r="A23789" s="33">
        <v>44414</v>
      </c>
      <c r="B23789" s="1" t="s">
        <v>15</v>
      </c>
      <c r="C23789">
        <v>2294</v>
      </c>
      <c r="D23789">
        <v>73205</v>
      </c>
      <c r="E23789" s="32">
        <v>2056</v>
      </c>
      <c r="F23789">
        <v>47</v>
      </c>
      <c r="G23789" s="32">
        <v>191</v>
      </c>
      <c r="H23789" s="32">
        <v>0</v>
      </c>
    </row>
    <row r="23790" spans="1:8" x14ac:dyDescent="0.55000000000000004">
      <c r="A23790" s="33">
        <v>44414</v>
      </c>
      <c r="B23790" s="1" t="s">
        <v>16</v>
      </c>
      <c r="C23790">
        <v>6301</v>
      </c>
      <c r="D23790">
        <v>322397</v>
      </c>
      <c r="E23790" s="32">
        <v>5319</v>
      </c>
      <c r="F23790">
        <v>162</v>
      </c>
      <c r="G23790" s="32">
        <v>820</v>
      </c>
      <c r="H23790" s="32">
        <v>10</v>
      </c>
    </row>
    <row r="23791" spans="1:8" x14ac:dyDescent="0.55000000000000004">
      <c r="A23791" s="33">
        <v>44414</v>
      </c>
      <c r="B23791" s="1" t="s">
        <v>17</v>
      </c>
      <c r="C23791">
        <v>13789</v>
      </c>
      <c r="D23791">
        <v>35004</v>
      </c>
      <c r="E23791" s="32">
        <v>11831</v>
      </c>
      <c r="F23791">
        <v>170</v>
      </c>
      <c r="G23791" s="32">
        <v>1788</v>
      </c>
      <c r="H23791" s="32">
        <v>16</v>
      </c>
    </row>
    <row r="23792" spans="1:8" x14ac:dyDescent="0.55000000000000004">
      <c r="A23792" s="33">
        <v>44414</v>
      </c>
      <c r="B23792" s="1" t="s">
        <v>18</v>
      </c>
      <c r="C23792">
        <v>9052</v>
      </c>
      <c r="D23792">
        <v>357462</v>
      </c>
      <c r="E23792" s="32">
        <v>7739</v>
      </c>
      <c r="F23792">
        <v>88</v>
      </c>
      <c r="G23792" s="32">
        <v>1225</v>
      </c>
      <c r="H23792" s="32">
        <v>15</v>
      </c>
    </row>
    <row r="23793" spans="1:8" x14ac:dyDescent="0.55000000000000004">
      <c r="A23793" s="33">
        <v>44414</v>
      </c>
      <c r="B23793" s="1" t="s">
        <v>19</v>
      </c>
      <c r="C23793">
        <v>9565</v>
      </c>
      <c r="D23793">
        <v>221885</v>
      </c>
      <c r="E23793" s="32">
        <v>8312</v>
      </c>
      <c r="F23793">
        <v>155</v>
      </c>
      <c r="G23793" s="32">
        <v>1098</v>
      </c>
      <c r="H23793" s="32">
        <v>6</v>
      </c>
    </row>
    <row r="23794" spans="1:8" x14ac:dyDescent="0.55000000000000004">
      <c r="A23794" s="33">
        <v>44414</v>
      </c>
      <c r="B23794" s="1" t="s">
        <v>20</v>
      </c>
      <c r="C23794">
        <v>63311</v>
      </c>
      <c r="D23794">
        <v>1123525</v>
      </c>
      <c r="E23794" s="32">
        <v>49794</v>
      </c>
      <c r="F23794">
        <v>853</v>
      </c>
      <c r="G23794" s="32">
        <v>12664</v>
      </c>
      <c r="H23794" s="32">
        <v>65</v>
      </c>
    </row>
    <row r="23795" spans="1:8" x14ac:dyDescent="0.55000000000000004">
      <c r="A23795" s="33">
        <v>44414</v>
      </c>
      <c r="B23795" s="1" t="s">
        <v>21</v>
      </c>
      <c r="C23795">
        <v>54350</v>
      </c>
      <c r="D23795">
        <v>810755</v>
      </c>
      <c r="E23795" s="32">
        <v>46909</v>
      </c>
      <c r="F23795">
        <v>736</v>
      </c>
      <c r="G23795" s="32">
        <v>6705</v>
      </c>
      <c r="H23795" s="32">
        <v>52</v>
      </c>
    </row>
    <row r="23796" spans="1:8" x14ac:dyDescent="0.55000000000000004">
      <c r="A23796" s="33">
        <v>44414</v>
      </c>
      <c r="B23796" s="1" t="s">
        <v>22</v>
      </c>
      <c r="C23796">
        <v>240653</v>
      </c>
      <c r="D23796">
        <v>2897360</v>
      </c>
      <c r="E23796" s="32">
        <v>204112</v>
      </c>
      <c r="F23796">
        <v>2306</v>
      </c>
      <c r="G23796" s="32">
        <v>34235</v>
      </c>
      <c r="H23796" s="32">
        <v>141</v>
      </c>
    </row>
    <row r="23797" spans="1:8" x14ac:dyDescent="0.55000000000000004">
      <c r="A23797" s="33">
        <v>44414</v>
      </c>
      <c r="B23797" s="1" t="s">
        <v>23</v>
      </c>
      <c r="C23797">
        <v>93001</v>
      </c>
      <c r="D23797">
        <v>1224026</v>
      </c>
      <c r="E23797" s="32">
        <v>80338</v>
      </c>
      <c r="F23797">
        <v>999</v>
      </c>
      <c r="G23797" s="32">
        <v>11664</v>
      </c>
      <c r="H23797" s="32">
        <v>131</v>
      </c>
    </row>
    <row r="23798" spans="1:8" x14ac:dyDescent="0.55000000000000004">
      <c r="A23798" s="33">
        <v>44414</v>
      </c>
      <c r="B23798" s="1" t="s">
        <v>24</v>
      </c>
      <c r="C23798">
        <v>4395</v>
      </c>
      <c r="D23798">
        <v>202819</v>
      </c>
      <c r="E23798" s="32">
        <v>3789</v>
      </c>
      <c r="F23798">
        <v>54</v>
      </c>
      <c r="G23798" s="32">
        <v>552</v>
      </c>
      <c r="H23798" s="32">
        <v>7</v>
      </c>
    </row>
    <row r="23799" spans="1:8" x14ac:dyDescent="0.55000000000000004">
      <c r="A23799" s="33">
        <v>44414</v>
      </c>
      <c r="B23799" s="1" t="s">
        <v>25</v>
      </c>
      <c r="C23799">
        <v>2488</v>
      </c>
      <c r="D23799">
        <v>84658</v>
      </c>
      <c r="E23799" s="32">
        <v>2156</v>
      </c>
      <c r="F23799">
        <v>38</v>
      </c>
      <c r="G23799" s="32">
        <v>294</v>
      </c>
      <c r="H23799" s="32">
        <v>4</v>
      </c>
    </row>
    <row r="23800" spans="1:8" x14ac:dyDescent="0.55000000000000004">
      <c r="A23800" s="33">
        <v>44414</v>
      </c>
      <c r="B23800" s="1" t="s">
        <v>26</v>
      </c>
      <c r="C23800">
        <v>5595</v>
      </c>
      <c r="D23800">
        <v>140223</v>
      </c>
      <c r="E23800" s="32">
        <v>4544</v>
      </c>
      <c r="F23800">
        <v>118</v>
      </c>
      <c r="G23800" s="32">
        <v>928</v>
      </c>
      <c r="H23800" s="32">
        <v>8</v>
      </c>
    </row>
    <row r="23801" spans="1:8" x14ac:dyDescent="0.55000000000000004">
      <c r="A23801" s="33">
        <v>44414</v>
      </c>
      <c r="B23801" s="1" t="s">
        <v>27</v>
      </c>
      <c r="C23801">
        <v>1793</v>
      </c>
      <c r="D23801">
        <v>83294</v>
      </c>
      <c r="E23801" s="32">
        <v>1475</v>
      </c>
      <c r="F23801">
        <v>36</v>
      </c>
      <c r="G23801" s="32">
        <v>282</v>
      </c>
      <c r="H23801" s="32">
        <v>1</v>
      </c>
    </row>
    <row r="23802" spans="1:8" x14ac:dyDescent="0.55000000000000004">
      <c r="A23802" s="33">
        <v>44414</v>
      </c>
      <c r="B23802" s="1" t="s">
        <v>28</v>
      </c>
      <c r="C23802">
        <v>2666</v>
      </c>
      <c r="D23802">
        <v>76621</v>
      </c>
      <c r="E23802" s="32">
        <v>2293</v>
      </c>
      <c r="F23802">
        <v>21</v>
      </c>
      <c r="G23802" s="32">
        <v>357</v>
      </c>
      <c r="H23802" s="32">
        <v>0</v>
      </c>
    </row>
    <row r="23803" spans="1:8" x14ac:dyDescent="0.55000000000000004">
      <c r="A23803" s="33">
        <v>44414</v>
      </c>
      <c r="B23803" s="1" t="s">
        <v>29</v>
      </c>
      <c r="C23803">
        <v>5598</v>
      </c>
      <c r="D23803">
        <v>233083</v>
      </c>
      <c r="E23803" s="32">
        <v>5183</v>
      </c>
      <c r="F23803">
        <v>94</v>
      </c>
      <c r="G23803" s="32">
        <v>377</v>
      </c>
      <c r="H23803" s="32">
        <v>0</v>
      </c>
    </row>
    <row r="23804" spans="1:8" x14ac:dyDescent="0.55000000000000004">
      <c r="A23804" s="33">
        <v>44414</v>
      </c>
      <c r="B23804" s="1" t="s">
        <v>30</v>
      </c>
      <c r="C23804">
        <v>10028</v>
      </c>
      <c r="D23804">
        <v>301624</v>
      </c>
      <c r="E23804" s="32">
        <v>9520</v>
      </c>
      <c r="F23804">
        <v>188</v>
      </c>
      <c r="G23804" s="32">
        <v>320</v>
      </c>
      <c r="H23804" s="32">
        <v>3</v>
      </c>
    </row>
    <row r="23805" spans="1:8" x14ac:dyDescent="0.55000000000000004">
      <c r="A23805" s="33">
        <v>44414</v>
      </c>
      <c r="B23805" s="1" t="s">
        <v>31</v>
      </c>
      <c r="C23805">
        <v>11758</v>
      </c>
      <c r="D23805">
        <v>465943</v>
      </c>
      <c r="E23805" s="32">
        <v>10006</v>
      </c>
      <c r="F23805">
        <v>157</v>
      </c>
      <c r="G23805" s="32">
        <v>1595</v>
      </c>
      <c r="H23805" s="32">
        <v>5</v>
      </c>
    </row>
    <row r="23806" spans="1:8" x14ac:dyDescent="0.55000000000000004">
      <c r="A23806" s="33">
        <v>44414</v>
      </c>
      <c r="B23806" s="1" t="s">
        <v>32</v>
      </c>
      <c r="C23806">
        <v>55376</v>
      </c>
      <c r="D23806">
        <v>938412</v>
      </c>
      <c r="E23806" s="32">
        <v>51835</v>
      </c>
      <c r="F23806">
        <v>1010</v>
      </c>
      <c r="G23806" s="32">
        <v>2531</v>
      </c>
      <c r="H23806" s="32">
        <v>13</v>
      </c>
    </row>
    <row r="23807" spans="1:8" x14ac:dyDescent="0.55000000000000004">
      <c r="A23807" s="33">
        <v>44414</v>
      </c>
      <c r="B23807" s="1" t="s">
        <v>33</v>
      </c>
      <c r="C23807">
        <v>6127</v>
      </c>
      <c r="D23807">
        <v>164729</v>
      </c>
      <c r="E23807" s="32">
        <v>5644</v>
      </c>
      <c r="F23807">
        <v>114</v>
      </c>
      <c r="G23807" s="32">
        <v>525</v>
      </c>
      <c r="H23807" s="32">
        <v>3</v>
      </c>
    </row>
    <row r="23808" spans="1:8" x14ac:dyDescent="0.55000000000000004">
      <c r="A23808" s="33">
        <v>44414</v>
      </c>
      <c r="B23808" s="1" t="s">
        <v>34</v>
      </c>
      <c r="C23808">
        <v>6472</v>
      </c>
      <c r="D23808">
        <v>175509</v>
      </c>
      <c r="E23808" s="32">
        <v>5781</v>
      </c>
      <c r="F23808">
        <v>94</v>
      </c>
      <c r="G23808" s="32">
        <v>597</v>
      </c>
      <c r="H23808" s="32">
        <v>2</v>
      </c>
    </row>
    <row r="23809" spans="1:8" x14ac:dyDescent="0.55000000000000004">
      <c r="A23809" s="33">
        <v>44414</v>
      </c>
      <c r="B23809" s="1" t="s">
        <v>35</v>
      </c>
      <c r="C23809">
        <v>19647</v>
      </c>
      <c r="D23809">
        <v>319923</v>
      </c>
      <c r="E23809" s="32">
        <v>17498</v>
      </c>
      <c r="F23809">
        <v>249</v>
      </c>
      <c r="G23809" s="32">
        <v>1611</v>
      </c>
      <c r="H23809" s="32">
        <v>42</v>
      </c>
    </row>
    <row r="23810" spans="1:8" x14ac:dyDescent="0.55000000000000004">
      <c r="A23810" s="33">
        <v>44414</v>
      </c>
      <c r="B23810" s="1" t="s">
        <v>36</v>
      </c>
      <c r="C23810">
        <v>120171</v>
      </c>
      <c r="D23810">
        <v>2545104</v>
      </c>
      <c r="E23810" s="32">
        <v>107037</v>
      </c>
      <c r="F23810">
        <v>2728</v>
      </c>
      <c r="G23810" s="32">
        <v>9386</v>
      </c>
      <c r="H23810" s="32">
        <v>367</v>
      </c>
    </row>
    <row r="23811" spans="1:8" x14ac:dyDescent="0.55000000000000004">
      <c r="A23811" s="33">
        <v>44414</v>
      </c>
      <c r="B23811" s="1" t="s">
        <v>37</v>
      </c>
      <c r="C23811">
        <v>45789</v>
      </c>
      <c r="D23811">
        <v>570218</v>
      </c>
      <c r="E23811" s="32">
        <v>41854</v>
      </c>
      <c r="F23811">
        <v>1319</v>
      </c>
      <c r="G23811" s="32">
        <v>2617</v>
      </c>
      <c r="H23811" s="32">
        <v>22</v>
      </c>
    </row>
    <row r="23812" spans="1:8" x14ac:dyDescent="0.55000000000000004">
      <c r="A23812" s="33">
        <v>44414</v>
      </c>
      <c r="B23812" s="1" t="s">
        <v>38</v>
      </c>
      <c r="C23812">
        <v>9533</v>
      </c>
      <c r="D23812">
        <v>191995</v>
      </c>
      <c r="E23812" s="32">
        <v>8742</v>
      </c>
      <c r="F23812">
        <v>133</v>
      </c>
      <c r="G23812" s="32">
        <v>658</v>
      </c>
      <c r="H23812" s="32">
        <v>11</v>
      </c>
    </row>
    <row r="23813" spans="1:8" x14ac:dyDescent="0.55000000000000004">
      <c r="A23813" s="33">
        <v>44414</v>
      </c>
      <c r="B23813" s="1" t="s">
        <v>39</v>
      </c>
      <c r="C23813">
        <v>3171</v>
      </c>
      <c r="D23813">
        <v>46651</v>
      </c>
      <c r="E23813" s="32">
        <v>2785</v>
      </c>
      <c r="F23813">
        <v>49</v>
      </c>
      <c r="G23813" s="32">
        <v>263</v>
      </c>
      <c r="H23813" s="32">
        <v>17</v>
      </c>
    </row>
    <row r="23814" spans="1:8" x14ac:dyDescent="0.55000000000000004">
      <c r="A23814" s="33">
        <v>44414</v>
      </c>
      <c r="B23814" s="1" t="s">
        <v>40</v>
      </c>
      <c r="C23814">
        <v>952</v>
      </c>
      <c r="D23814">
        <v>102851</v>
      </c>
      <c r="E23814" s="32">
        <v>629</v>
      </c>
      <c r="F23814">
        <v>3</v>
      </c>
      <c r="G23814" s="32">
        <v>308</v>
      </c>
      <c r="H23814" s="32">
        <v>1</v>
      </c>
    </row>
    <row r="23815" spans="1:8" x14ac:dyDescent="0.55000000000000004">
      <c r="A23815" s="33">
        <v>44414</v>
      </c>
      <c r="B23815" s="1" t="s">
        <v>41</v>
      </c>
      <c r="C23815">
        <v>789</v>
      </c>
      <c r="D23815">
        <v>37500</v>
      </c>
      <c r="E23815" s="32">
        <v>694</v>
      </c>
      <c r="F23815">
        <v>2</v>
      </c>
      <c r="G23815" s="32">
        <v>93</v>
      </c>
      <c r="H23815" s="32">
        <v>1</v>
      </c>
    </row>
    <row r="23816" spans="1:8" x14ac:dyDescent="0.55000000000000004">
      <c r="A23816" s="33">
        <v>44414</v>
      </c>
      <c r="B23816" s="1" t="s">
        <v>42</v>
      </c>
      <c r="C23816">
        <v>8728</v>
      </c>
      <c r="D23816">
        <v>189599</v>
      </c>
      <c r="E23816" s="32">
        <v>7812</v>
      </c>
      <c r="F23816">
        <v>127</v>
      </c>
      <c r="G23816" s="32">
        <v>599</v>
      </c>
      <c r="H23816" s="32">
        <v>3</v>
      </c>
    </row>
    <row r="23817" spans="1:8" x14ac:dyDescent="0.55000000000000004">
      <c r="A23817" s="33">
        <v>44414</v>
      </c>
      <c r="B23817" s="1" t="s">
        <v>43</v>
      </c>
      <c r="C23817">
        <v>12518</v>
      </c>
      <c r="D23817">
        <v>594849</v>
      </c>
      <c r="E23817" s="32">
        <v>11765</v>
      </c>
      <c r="F23817">
        <v>179</v>
      </c>
      <c r="G23817" s="32">
        <v>451</v>
      </c>
      <c r="H23817" s="32">
        <v>7</v>
      </c>
    </row>
    <row r="23818" spans="1:8" x14ac:dyDescent="0.55000000000000004">
      <c r="A23818" s="33">
        <v>44414</v>
      </c>
      <c r="B23818" s="1" t="s">
        <v>44</v>
      </c>
      <c r="C23818">
        <v>3389</v>
      </c>
      <c r="D23818">
        <v>133190</v>
      </c>
      <c r="E23818" s="32">
        <v>3144</v>
      </c>
      <c r="F23818">
        <v>80</v>
      </c>
      <c r="G23818" s="32">
        <v>165</v>
      </c>
      <c r="H23818" s="32">
        <v>0</v>
      </c>
    </row>
    <row r="23819" spans="1:8" x14ac:dyDescent="0.55000000000000004">
      <c r="A23819" s="33">
        <v>44414</v>
      </c>
      <c r="B23819" s="1" t="s">
        <v>45</v>
      </c>
      <c r="C23819">
        <v>1839</v>
      </c>
      <c r="D23819">
        <v>74355</v>
      </c>
      <c r="E23819" s="32">
        <v>1692</v>
      </c>
      <c r="F23819">
        <v>63</v>
      </c>
      <c r="G23819" s="32">
        <v>84</v>
      </c>
      <c r="H23819" s="32">
        <v>1</v>
      </c>
    </row>
    <row r="23820" spans="1:8" x14ac:dyDescent="0.55000000000000004">
      <c r="A23820" s="33">
        <v>44414</v>
      </c>
      <c r="B23820" s="1" t="s">
        <v>46</v>
      </c>
      <c r="C23820">
        <v>2465</v>
      </c>
      <c r="D23820">
        <v>96500</v>
      </c>
      <c r="E23820" s="32">
        <v>2155</v>
      </c>
      <c r="F23820">
        <v>32</v>
      </c>
      <c r="G23820" s="32">
        <v>280</v>
      </c>
      <c r="H23820" s="32">
        <v>1</v>
      </c>
    </row>
    <row r="23821" spans="1:8" x14ac:dyDescent="0.55000000000000004">
      <c r="A23821" s="33">
        <v>44414</v>
      </c>
      <c r="B23821" s="1" t="s">
        <v>47</v>
      </c>
      <c r="C23821">
        <v>3084</v>
      </c>
      <c r="D23821">
        <v>108860</v>
      </c>
      <c r="E23821" s="32">
        <v>2785</v>
      </c>
      <c r="F23821">
        <v>77</v>
      </c>
      <c r="G23821" s="32">
        <v>222</v>
      </c>
      <c r="H23821" s="32">
        <v>4</v>
      </c>
    </row>
    <row r="23822" spans="1:8" x14ac:dyDescent="0.55000000000000004">
      <c r="A23822" s="33">
        <v>44414</v>
      </c>
      <c r="B23822" s="1" t="s">
        <v>48</v>
      </c>
      <c r="C23822">
        <v>2164</v>
      </c>
      <c r="D23822">
        <v>65004</v>
      </c>
      <c r="E23822" s="32">
        <v>2021</v>
      </c>
      <c r="F23822">
        <v>29</v>
      </c>
      <c r="G23822" s="32">
        <v>114</v>
      </c>
      <c r="H23822" s="32">
        <v>7</v>
      </c>
    </row>
    <row r="23823" spans="1:8" x14ac:dyDescent="0.55000000000000004">
      <c r="A23823" s="33">
        <v>44414</v>
      </c>
      <c r="B23823" s="1" t="s">
        <v>49</v>
      </c>
      <c r="C23823">
        <v>42982</v>
      </c>
      <c r="D23823">
        <v>949123</v>
      </c>
      <c r="E23823" s="32">
        <v>37075</v>
      </c>
      <c r="F23823">
        <v>537</v>
      </c>
      <c r="G23823" s="32">
        <v>4531</v>
      </c>
      <c r="H23823" s="32">
        <v>9</v>
      </c>
    </row>
    <row r="23824" spans="1:8" x14ac:dyDescent="0.55000000000000004">
      <c r="A23824" s="33">
        <v>44414</v>
      </c>
      <c r="B23824" s="1" t="s">
        <v>50</v>
      </c>
      <c r="C23824">
        <v>2910</v>
      </c>
      <c r="D23824">
        <v>66961</v>
      </c>
      <c r="E23824" s="32">
        <v>2671</v>
      </c>
      <c r="F23824">
        <v>24</v>
      </c>
      <c r="G23824" s="32">
        <v>207</v>
      </c>
      <c r="H23824" s="32">
        <v>0</v>
      </c>
    </row>
    <row r="23825" spans="1:8" x14ac:dyDescent="0.55000000000000004">
      <c r="A23825" s="33">
        <v>44414</v>
      </c>
      <c r="B23825" s="1" t="s">
        <v>51</v>
      </c>
      <c r="C23825">
        <v>3675</v>
      </c>
      <c r="D23825">
        <v>139355</v>
      </c>
      <c r="E23825" s="32">
        <v>3297</v>
      </c>
      <c r="F23825">
        <v>69</v>
      </c>
      <c r="G23825" s="32">
        <v>309</v>
      </c>
      <c r="H23825" s="32">
        <v>0</v>
      </c>
    </row>
    <row r="23826" spans="1:8" x14ac:dyDescent="0.55000000000000004">
      <c r="A23826" s="33">
        <v>44414</v>
      </c>
      <c r="B23826" s="1" t="s">
        <v>52</v>
      </c>
      <c r="C23826">
        <v>7577</v>
      </c>
      <c r="D23826">
        <v>88575</v>
      </c>
      <c r="E23826" s="32">
        <v>6692</v>
      </c>
      <c r="F23826">
        <v>121</v>
      </c>
      <c r="G23826" s="32">
        <v>764</v>
      </c>
      <c r="H23826" s="32">
        <v>3</v>
      </c>
    </row>
    <row r="23827" spans="1:8" x14ac:dyDescent="0.55000000000000004">
      <c r="A23827" s="33">
        <v>44414</v>
      </c>
      <c r="B23827" s="1" t="s">
        <v>53</v>
      </c>
      <c r="C23827">
        <v>3842</v>
      </c>
      <c r="D23827">
        <v>191693</v>
      </c>
      <c r="E23827" s="32">
        <v>3543</v>
      </c>
      <c r="F23827">
        <v>64</v>
      </c>
      <c r="G23827" s="32">
        <v>235</v>
      </c>
      <c r="H23827" s="32">
        <v>0</v>
      </c>
    </row>
    <row r="23828" spans="1:8" x14ac:dyDescent="0.55000000000000004">
      <c r="A23828" s="33">
        <v>44414</v>
      </c>
      <c r="B23828" s="1" t="s">
        <v>54</v>
      </c>
      <c r="C23828">
        <v>3398</v>
      </c>
      <c r="D23828">
        <v>46942</v>
      </c>
      <c r="E23828" s="32">
        <v>3150</v>
      </c>
      <c r="F23828">
        <v>27</v>
      </c>
      <c r="G23828" s="32">
        <v>209</v>
      </c>
      <c r="H23828" s="32">
        <v>1</v>
      </c>
    </row>
    <row r="23829" spans="1:8" x14ac:dyDescent="0.55000000000000004">
      <c r="A23829" s="33">
        <v>44414</v>
      </c>
      <c r="B23829" s="1" t="s">
        <v>55</v>
      </c>
      <c r="C23829">
        <v>4246</v>
      </c>
      <c r="D23829">
        <v>122130</v>
      </c>
      <c r="E23829" s="32">
        <v>3869</v>
      </c>
      <c r="F23829">
        <v>39</v>
      </c>
      <c r="G23829" s="32">
        <v>290</v>
      </c>
      <c r="H23829" s="32">
        <v>0</v>
      </c>
    </row>
    <row r="23830" spans="1:8" x14ac:dyDescent="0.55000000000000004">
      <c r="A23830" s="33">
        <v>44414</v>
      </c>
      <c r="B23830" s="1" t="s">
        <v>56</v>
      </c>
      <c r="C23830">
        <v>27619</v>
      </c>
      <c r="D23830">
        <v>294855</v>
      </c>
      <c r="E23830" s="32">
        <v>23196</v>
      </c>
      <c r="F23830">
        <v>239</v>
      </c>
      <c r="G23830" s="32">
        <v>4142</v>
      </c>
      <c r="H23830" s="32">
        <v>69</v>
      </c>
    </row>
    <row r="23831" spans="1:8" x14ac:dyDescent="0.55000000000000004">
      <c r="A23831" s="33">
        <v>44415</v>
      </c>
      <c r="B23831" s="1" t="s">
        <v>7</v>
      </c>
      <c r="C23831">
        <v>46457</v>
      </c>
      <c r="D23831">
        <v>882523</v>
      </c>
      <c r="E23831" s="32">
        <v>42318</v>
      </c>
      <c r="F23831">
        <v>1428</v>
      </c>
      <c r="G23831" s="32">
        <v>2566</v>
      </c>
      <c r="H23831" s="32">
        <v>13</v>
      </c>
    </row>
    <row r="23832" spans="1:8" x14ac:dyDescent="0.55000000000000004">
      <c r="A23832" s="33">
        <v>44415</v>
      </c>
      <c r="B23832" s="1" t="s">
        <v>11</v>
      </c>
      <c r="C23832">
        <v>2850</v>
      </c>
      <c r="D23832">
        <v>58483</v>
      </c>
      <c r="E23832" s="32">
        <v>2612</v>
      </c>
      <c r="F23832">
        <v>32</v>
      </c>
      <c r="G23832" s="32">
        <v>206</v>
      </c>
      <c r="H23832" s="32">
        <v>0</v>
      </c>
    </row>
    <row r="23833" spans="1:8" x14ac:dyDescent="0.55000000000000004">
      <c r="A23833" s="33">
        <v>44415</v>
      </c>
      <c r="B23833" s="1" t="s">
        <v>12</v>
      </c>
      <c r="C23833">
        <v>2145</v>
      </c>
      <c r="D23833">
        <v>96266</v>
      </c>
      <c r="E23833" s="32">
        <v>1910</v>
      </c>
      <c r="F23833">
        <v>47</v>
      </c>
      <c r="G23833" s="32">
        <v>188</v>
      </c>
      <c r="H23833" s="32">
        <v>0</v>
      </c>
    </row>
    <row r="23834" spans="1:8" x14ac:dyDescent="0.55000000000000004">
      <c r="A23834" s="33">
        <v>44415</v>
      </c>
      <c r="B23834" s="1" t="s">
        <v>13</v>
      </c>
      <c r="C23834">
        <v>10463</v>
      </c>
      <c r="D23834">
        <v>177186</v>
      </c>
      <c r="E23834" s="32">
        <v>9670</v>
      </c>
      <c r="F23834">
        <v>91</v>
      </c>
      <c r="G23834" s="32">
        <v>639</v>
      </c>
      <c r="H23834" s="32">
        <v>6</v>
      </c>
    </row>
    <row r="23835" spans="1:8" x14ac:dyDescent="0.55000000000000004">
      <c r="A23835" s="33">
        <v>44415</v>
      </c>
      <c r="B23835" s="1" t="s">
        <v>14</v>
      </c>
      <c r="C23835">
        <v>1073</v>
      </c>
      <c r="D23835">
        <v>17804</v>
      </c>
      <c r="E23835" s="32">
        <v>981</v>
      </c>
      <c r="F23835">
        <v>21</v>
      </c>
      <c r="G23835" s="32">
        <v>71</v>
      </c>
      <c r="H23835" s="32">
        <v>2</v>
      </c>
    </row>
    <row r="23836" spans="1:8" x14ac:dyDescent="0.55000000000000004">
      <c r="A23836" s="33">
        <v>44415</v>
      </c>
      <c r="B23836" s="1" t="s">
        <v>15</v>
      </c>
      <c r="C23836">
        <v>2331</v>
      </c>
      <c r="D23836">
        <v>73306</v>
      </c>
      <c r="E23836" s="32">
        <v>2068</v>
      </c>
      <c r="F23836">
        <v>47</v>
      </c>
      <c r="G23836" s="32">
        <v>216</v>
      </c>
      <c r="H23836" s="32">
        <v>2</v>
      </c>
    </row>
    <row r="23837" spans="1:8" x14ac:dyDescent="0.55000000000000004">
      <c r="A23837" s="33">
        <v>44415</v>
      </c>
      <c r="B23837" s="1" t="s">
        <v>16</v>
      </c>
      <c r="C23837">
        <v>6400</v>
      </c>
      <c r="D23837">
        <v>323586</v>
      </c>
      <c r="E23837" s="32">
        <v>5380</v>
      </c>
      <c r="F23837">
        <v>162</v>
      </c>
      <c r="G23837" s="32">
        <v>858</v>
      </c>
      <c r="H23837" s="32">
        <v>10</v>
      </c>
    </row>
    <row r="23838" spans="1:8" x14ac:dyDescent="0.55000000000000004">
      <c r="A23838" s="33">
        <v>44415</v>
      </c>
      <c r="B23838" s="1" t="s">
        <v>17</v>
      </c>
      <c r="C23838">
        <v>14045</v>
      </c>
      <c r="D23838">
        <v>35004</v>
      </c>
      <c r="E23838" s="32">
        <v>12014</v>
      </c>
      <c r="F23838">
        <v>170</v>
      </c>
      <c r="G23838" s="32">
        <v>1861</v>
      </c>
      <c r="H23838" s="32">
        <v>20</v>
      </c>
    </row>
    <row r="23839" spans="1:8" x14ac:dyDescent="0.55000000000000004">
      <c r="A23839" s="33">
        <v>44415</v>
      </c>
      <c r="B23839" s="1" t="s">
        <v>18</v>
      </c>
      <c r="C23839">
        <v>9216</v>
      </c>
      <c r="D23839">
        <v>358573</v>
      </c>
      <c r="E23839" s="32">
        <v>7817</v>
      </c>
      <c r="F23839">
        <v>88</v>
      </c>
      <c r="G23839" s="32">
        <v>1311</v>
      </c>
      <c r="H23839" s="32">
        <v>16</v>
      </c>
    </row>
    <row r="23840" spans="1:8" x14ac:dyDescent="0.55000000000000004">
      <c r="A23840" s="33">
        <v>44415</v>
      </c>
      <c r="B23840" s="1" t="s">
        <v>19</v>
      </c>
      <c r="C23840">
        <v>9747</v>
      </c>
      <c r="D23840">
        <v>221885</v>
      </c>
      <c r="E23840" s="32">
        <v>8445</v>
      </c>
      <c r="F23840">
        <v>155</v>
      </c>
      <c r="G23840" s="32">
        <v>1147</v>
      </c>
      <c r="H23840" s="32">
        <v>7</v>
      </c>
    </row>
    <row r="23841" spans="1:8" x14ac:dyDescent="0.55000000000000004">
      <c r="A23841" s="33">
        <v>44415</v>
      </c>
      <c r="B23841" s="1" t="s">
        <v>20</v>
      </c>
      <c r="C23841">
        <v>64759</v>
      </c>
      <c r="D23841">
        <v>1132283</v>
      </c>
      <c r="E23841" s="32">
        <v>50468</v>
      </c>
      <c r="F23841">
        <v>854</v>
      </c>
      <c r="G23841" s="32">
        <v>13437</v>
      </c>
      <c r="H23841" s="32">
        <v>75</v>
      </c>
    </row>
    <row r="23842" spans="1:8" x14ac:dyDescent="0.55000000000000004">
      <c r="A23842" s="33">
        <v>44415</v>
      </c>
      <c r="B23842" s="1" t="s">
        <v>21</v>
      </c>
      <c r="C23842">
        <v>55425</v>
      </c>
      <c r="D23842">
        <v>815688</v>
      </c>
      <c r="E23842" s="32">
        <v>47407</v>
      </c>
      <c r="F23842">
        <v>736</v>
      </c>
      <c r="G23842" s="32">
        <v>7282</v>
      </c>
      <c r="H23842" s="32">
        <v>52</v>
      </c>
    </row>
    <row r="23843" spans="1:8" x14ac:dyDescent="0.55000000000000004">
      <c r="A23843" s="33">
        <v>44415</v>
      </c>
      <c r="B23843" s="1" t="s">
        <v>22</v>
      </c>
      <c r="C23843">
        <v>245219</v>
      </c>
      <c r="D23843">
        <v>2910857</v>
      </c>
      <c r="E23843" s="32">
        <v>207003</v>
      </c>
      <c r="F23843">
        <v>2310</v>
      </c>
      <c r="G23843" s="32">
        <v>35906</v>
      </c>
      <c r="H23843" s="32">
        <v>150</v>
      </c>
    </row>
    <row r="23844" spans="1:8" x14ac:dyDescent="0.55000000000000004">
      <c r="A23844" s="33">
        <v>44415</v>
      </c>
      <c r="B23844" s="1" t="s">
        <v>23</v>
      </c>
      <c r="C23844">
        <v>94894</v>
      </c>
      <c r="D23844">
        <v>1224026</v>
      </c>
      <c r="E23844" s="32">
        <v>81411</v>
      </c>
      <c r="F23844">
        <v>1004</v>
      </c>
      <c r="G23844" s="32">
        <v>12479</v>
      </c>
      <c r="H23844" s="32">
        <v>137</v>
      </c>
    </row>
    <row r="23845" spans="1:8" x14ac:dyDescent="0.55000000000000004">
      <c r="A23845" s="33">
        <v>44415</v>
      </c>
      <c r="B23845" s="1" t="s">
        <v>24</v>
      </c>
      <c r="C23845">
        <v>4477</v>
      </c>
      <c r="D23845">
        <v>203665</v>
      </c>
      <c r="E23845" s="32">
        <v>3807</v>
      </c>
      <c r="F23845">
        <v>54</v>
      </c>
      <c r="G23845" s="32">
        <v>616</v>
      </c>
      <c r="H23845" s="32">
        <v>7</v>
      </c>
    </row>
    <row r="23846" spans="1:8" x14ac:dyDescent="0.55000000000000004">
      <c r="A23846" s="33">
        <v>44415</v>
      </c>
      <c r="B23846" s="1" t="s">
        <v>25</v>
      </c>
      <c r="C23846">
        <v>2534</v>
      </c>
      <c r="D23846">
        <v>84658</v>
      </c>
      <c r="E23846" s="32">
        <v>2175</v>
      </c>
      <c r="F23846">
        <v>38</v>
      </c>
      <c r="G23846" s="32">
        <v>321</v>
      </c>
      <c r="H23846" s="32">
        <v>4</v>
      </c>
    </row>
    <row r="23847" spans="1:8" x14ac:dyDescent="0.55000000000000004">
      <c r="A23847" s="33">
        <v>44415</v>
      </c>
      <c r="B23847" s="1" t="s">
        <v>26</v>
      </c>
      <c r="C23847">
        <v>5677</v>
      </c>
      <c r="D23847">
        <v>140856</v>
      </c>
      <c r="E23847" s="32">
        <v>4634</v>
      </c>
      <c r="F23847">
        <v>118</v>
      </c>
      <c r="G23847" s="32">
        <v>922</v>
      </c>
      <c r="H23847" s="32">
        <v>11</v>
      </c>
    </row>
    <row r="23848" spans="1:8" x14ac:dyDescent="0.55000000000000004">
      <c r="A23848" s="33">
        <v>44415</v>
      </c>
      <c r="B23848" s="1" t="s">
        <v>27</v>
      </c>
      <c r="C23848">
        <v>1825</v>
      </c>
      <c r="D23848">
        <v>83932</v>
      </c>
      <c r="E23848" s="32">
        <v>1505</v>
      </c>
      <c r="F23848">
        <v>36</v>
      </c>
      <c r="G23848" s="32">
        <v>284</v>
      </c>
      <c r="H23848" s="32">
        <v>1</v>
      </c>
    </row>
    <row r="23849" spans="1:8" x14ac:dyDescent="0.55000000000000004">
      <c r="A23849" s="33">
        <v>44415</v>
      </c>
      <c r="B23849" s="1" t="s">
        <v>28</v>
      </c>
      <c r="C23849">
        <v>2666</v>
      </c>
      <c r="D23849">
        <v>76621</v>
      </c>
      <c r="E23849" s="32">
        <v>2293</v>
      </c>
      <c r="F23849">
        <v>21</v>
      </c>
      <c r="G23849" s="32">
        <v>357</v>
      </c>
      <c r="H23849" s="32">
        <v>0</v>
      </c>
    </row>
    <row r="23850" spans="1:8" x14ac:dyDescent="0.55000000000000004">
      <c r="A23850" s="33">
        <v>44415</v>
      </c>
      <c r="B23850" s="1" t="s">
        <v>29</v>
      </c>
      <c r="C23850">
        <v>5647</v>
      </c>
      <c r="D23850">
        <v>233083</v>
      </c>
      <c r="E23850" s="32">
        <v>5208</v>
      </c>
      <c r="F23850">
        <v>94</v>
      </c>
      <c r="G23850" s="32">
        <v>415</v>
      </c>
      <c r="H23850" s="32">
        <v>0</v>
      </c>
    </row>
    <row r="23851" spans="1:8" x14ac:dyDescent="0.55000000000000004">
      <c r="A23851" s="33">
        <v>44415</v>
      </c>
      <c r="B23851" s="1" t="s">
        <v>30</v>
      </c>
      <c r="C23851">
        <v>10095</v>
      </c>
      <c r="D23851">
        <v>302793</v>
      </c>
      <c r="E23851" s="32">
        <v>9544</v>
      </c>
      <c r="F23851">
        <v>189</v>
      </c>
      <c r="G23851" s="32">
        <v>362</v>
      </c>
      <c r="H23851" s="32">
        <v>4</v>
      </c>
    </row>
    <row r="23852" spans="1:8" x14ac:dyDescent="0.55000000000000004">
      <c r="A23852" s="33">
        <v>44415</v>
      </c>
      <c r="B23852" s="1" t="s">
        <v>31</v>
      </c>
      <c r="C23852">
        <v>11978</v>
      </c>
      <c r="D23852">
        <v>465943</v>
      </c>
      <c r="E23852" s="32">
        <v>10131</v>
      </c>
      <c r="F23852">
        <v>157</v>
      </c>
      <c r="G23852" s="32">
        <v>1690</v>
      </c>
      <c r="H23852" s="32">
        <v>6</v>
      </c>
    </row>
    <row r="23853" spans="1:8" x14ac:dyDescent="0.55000000000000004">
      <c r="A23853" s="33">
        <v>44415</v>
      </c>
      <c r="B23853" s="1" t="s">
        <v>32</v>
      </c>
      <c r="C23853">
        <v>55761</v>
      </c>
      <c r="D23853">
        <v>938412</v>
      </c>
      <c r="E23853" s="32">
        <v>52056</v>
      </c>
      <c r="F23853">
        <v>1012</v>
      </c>
      <c r="G23853" s="32">
        <v>2693</v>
      </c>
      <c r="H23853" s="32">
        <v>12</v>
      </c>
    </row>
    <row r="23854" spans="1:8" x14ac:dyDescent="0.55000000000000004">
      <c r="A23854" s="33">
        <v>44415</v>
      </c>
      <c r="B23854" s="1" t="s">
        <v>33</v>
      </c>
      <c r="C23854">
        <v>6210</v>
      </c>
      <c r="D23854">
        <v>164729</v>
      </c>
      <c r="E23854" s="32">
        <v>5654</v>
      </c>
      <c r="F23854">
        <v>114</v>
      </c>
      <c r="G23854" s="32">
        <v>598</v>
      </c>
      <c r="H23854" s="32">
        <v>6</v>
      </c>
    </row>
    <row r="23855" spans="1:8" x14ac:dyDescent="0.55000000000000004">
      <c r="A23855" s="33">
        <v>44415</v>
      </c>
      <c r="B23855" s="1" t="s">
        <v>34</v>
      </c>
      <c r="C23855">
        <v>6589</v>
      </c>
      <c r="D23855">
        <v>176457</v>
      </c>
      <c r="E23855" s="32">
        <v>5834</v>
      </c>
      <c r="F23855">
        <v>94</v>
      </c>
      <c r="G23855" s="32">
        <v>661</v>
      </c>
      <c r="H23855" s="32">
        <v>5</v>
      </c>
    </row>
    <row r="23856" spans="1:8" x14ac:dyDescent="0.55000000000000004">
      <c r="A23856" s="33">
        <v>44415</v>
      </c>
      <c r="B23856" s="1" t="s">
        <v>35</v>
      </c>
      <c r="C23856">
        <v>19918</v>
      </c>
      <c r="D23856">
        <v>321775</v>
      </c>
      <c r="E23856" s="32">
        <v>17634</v>
      </c>
      <c r="F23856">
        <v>249</v>
      </c>
      <c r="G23856" s="32">
        <v>1764</v>
      </c>
      <c r="H23856" s="32">
        <v>50</v>
      </c>
    </row>
    <row r="23857" spans="1:8" x14ac:dyDescent="0.55000000000000004">
      <c r="A23857" s="33">
        <v>44415</v>
      </c>
      <c r="B23857" s="1" t="s">
        <v>36</v>
      </c>
      <c r="C23857">
        <v>121294</v>
      </c>
      <c r="D23857">
        <v>2561578</v>
      </c>
      <c r="E23857" s="32">
        <v>107629</v>
      </c>
      <c r="F23857">
        <v>2731</v>
      </c>
      <c r="G23857" s="32">
        <v>9883</v>
      </c>
      <c r="H23857" s="32">
        <v>366</v>
      </c>
    </row>
    <row r="23858" spans="1:8" x14ac:dyDescent="0.55000000000000004">
      <c r="A23858" s="33">
        <v>44415</v>
      </c>
      <c r="B23858" s="1" t="s">
        <v>37</v>
      </c>
      <c r="C23858">
        <v>46264</v>
      </c>
      <c r="D23858">
        <v>572230</v>
      </c>
      <c r="E23858" s="32">
        <v>42021</v>
      </c>
      <c r="F23858">
        <v>1320</v>
      </c>
      <c r="G23858" s="32">
        <v>2924</v>
      </c>
      <c r="H23858" s="32">
        <v>28</v>
      </c>
    </row>
    <row r="23859" spans="1:8" x14ac:dyDescent="0.55000000000000004">
      <c r="A23859" s="33">
        <v>44415</v>
      </c>
      <c r="B23859" s="1" t="s">
        <v>38</v>
      </c>
      <c r="C23859">
        <v>9628</v>
      </c>
      <c r="D23859">
        <v>191995</v>
      </c>
      <c r="E23859" s="32">
        <v>8791</v>
      </c>
      <c r="F23859">
        <v>133</v>
      </c>
      <c r="G23859" s="32">
        <v>704</v>
      </c>
      <c r="H23859" s="32">
        <v>11</v>
      </c>
    </row>
    <row r="23860" spans="1:8" x14ac:dyDescent="0.55000000000000004">
      <c r="A23860" s="33">
        <v>44415</v>
      </c>
      <c r="B23860" s="1" t="s">
        <v>39</v>
      </c>
      <c r="C23860">
        <v>3208</v>
      </c>
      <c r="D23860">
        <v>46908</v>
      </c>
      <c r="E23860" s="32">
        <v>2814</v>
      </c>
      <c r="F23860">
        <v>49</v>
      </c>
      <c r="G23860" s="32">
        <v>271</v>
      </c>
      <c r="H23860" s="32">
        <v>18</v>
      </c>
    </row>
    <row r="23861" spans="1:8" x14ac:dyDescent="0.55000000000000004">
      <c r="A23861" s="33">
        <v>44415</v>
      </c>
      <c r="B23861" s="1" t="s">
        <v>40</v>
      </c>
      <c r="C23861">
        <v>970</v>
      </c>
      <c r="D23861">
        <v>104103</v>
      </c>
      <c r="E23861" s="32">
        <v>641</v>
      </c>
      <c r="F23861">
        <v>3</v>
      </c>
      <c r="G23861" s="32">
        <v>308</v>
      </c>
      <c r="H23861" s="32">
        <v>1</v>
      </c>
    </row>
    <row r="23862" spans="1:8" x14ac:dyDescent="0.55000000000000004">
      <c r="A23862" s="33">
        <v>44415</v>
      </c>
      <c r="B23862" s="1" t="s">
        <v>41</v>
      </c>
      <c r="C23862">
        <v>795</v>
      </c>
      <c r="D23862">
        <v>37500</v>
      </c>
      <c r="E23862" s="32">
        <v>700</v>
      </c>
      <c r="F23862">
        <v>2</v>
      </c>
      <c r="G23862" s="32">
        <v>93</v>
      </c>
      <c r="H23862" s="32">
        <v>1</v>
      </c>
    </row>
    <row r="23863" spans="1:8" x14ac:dyDescent="0.55000000000000004">
      <c r="A23863" s="33">
        <v>44415</v>
      </c>
      <c r="B23863" s="1" t="s">
        <v>42</v>
      </c>
      <c r="C23863">
        <v>8848</v>
      </c>
      <c r="D23863">
        <v>189599</v>
      </c>
      <c r="E23863" s="32">
        <v>7812</v>
      </c>
      <c r="F23863">
        <v>127</v>
      </c>
      <c r="G23863" s="32">
        <v>599</v>
      </c>
      <c r="H23863" s="32">
        <v>3</v>
      </c>
    </row>
    <row r="23864" spans="1:8" x14ac:dyDescent="0.55000000000000004">
      <c r="A23864" s="33">
        <v>44415</v>
      </c>
      <c r="B23864" s="1" t="s">
        <v>43</v>
      </c>
      <c r="C23864">
        <v>12624</v>
      </c>
      <c r="D23864">
        <v>594849</v>
      </c>
      <c r="E23864" s="32">
        <v>11824</v>
      </c>
      <c r="F23864">
        <v>179</v>
      </c>
      <c r="G23864" s="32">
        <v>488</v>
      </c>
      <c r="H23864" s="32">
        <v>7</v>
      </c>
    </row>
    <row r="23865" spans="1:8" x14ac:dyDescent="0.55000000000000004">
      <c r="A23865" s="33">
        <v>44415</v>
      </c>
      <c r="B23865" s="1" t="s">
        <v>44</v>
      </c>
      <c r="C23865">
        <v>3420</v>
      </c>
      <c r="D23865">
        <v>133190</v>
      </c>
      <c r="E23865" s="32">
        <v>3161</v>
      </c>
      <c r="F23865">
        <v>80</v>
      </c>
      <c r="G23865" s="32">
        <v>179</v>
      </c>
      <c r="H23865" s="32">
        <v>0</v>
      </c>
    </row>
    <row r="23866" spans="1:8" x14ac:dyDescent="0.55000000000000004">
      <c r="A23866" s="33">
        <v>44415</v>
      </c>
      <c r="B23866" s="1" t="s">
        <v>45</v>
      </c>
      <c r="C23866">
        <v>1848</v>
      </c>
      <c r="D23866">
        <v>74719</v>
      </c>
      <c r="E23866" s="32">
        <v>1699</v>
      </c>
      <c r="F23866">
        <v>63</v>
      </c>
      <c r="G23866" s="32">
        <v>86</v>
      </c>
      <c r="H23866" s="32">
        <v>1</v>
      </c>
    </row>
    <row r="23867" spans="1:8" x14ac:dyDescent="0.55000000000000004">
      <c r="A23867" s="33">
        <v>44415</v>
      </c>
      <c r="B23867" s="1" t="s">
        <v>46</v>
      </c>
      <c r="C23867">
        <v>2524</v>
      </c>
      <c r="D23867">
        <v>97106</v>
      </c>
      <c r="E23867" s="32">
        <v>2178</v>
      </c>
      <c r="F23867">
        <v>32</v>
      </c>
      <c r="G23867" s="32">
        <v>316</v>
      </c>
      <c r="H23867" s="32">
        <v>1</v>
      </c>
    </row>
    <row r="23868" spans="1:8" x14ac:dyDescent="0.55000000000000004">
      <c r="A23868" s="33">
        <v>44415</v>
      </c>
      <c r="B23868" s="1" t="s">
        <v>47</v>
      </c>
      <c r="C23868">
        <v>3140</v>
      </c>
      <c r="D23868">
        <v>109084</v>
      </c>
      <c r="E23868" s="32">
        <v>2796</v>
      </c>
      <c r="F23868">
        <v>77</v>
      </c>
      <c r="G23868" s="32">
        <v>267</v>
      </c>
      <c r="H23868" s="32">
        <v>4</v>
      </c>
    </row>
    <row r="23869" spans="1:8" x14ac:dyDescent="0.55000000000000004">
      <c r="A23869" s="33">
        <v>44415</v>
      </c>
      <c r="B23869" s="1" t="s">
        <v>48</v>
      </c>
      <c r="C23869">
        <v>2176</v>
      </c>
      <c r="D23869">
        <v>65108</v>
      </c>
      <c r="E23869" s="32">
        <v>2033</v>
      </c>
      <c r="F23869">
        <v>29</v>
      </c>
      <c r="G23869" s="32">
        <v>114</v>
      </c>
      <c r="H23869" s="32">
        <v>6</v>
      </c>
    </row>
    <row r="23870" spans="1:8" x14ac:dyDescent="0.55000000000000004">
      <c r="A23870" s="33">
        <v>44415</v>
      </c>
      <c r="B23870" s="1" t="s">
        <v>49</v>
      </c>
      <c r="C23870">
        <v>43723</v>
      </c>
      <c r="D23870">
        <v>954425</v>
      </c>
      <c r="E23870" s="32">
        <v>37293</v>
      </c>
      <c r="F23870">
        <v>537</v>
      </c>
      <c r="G23870" s="32">
        <v>5152</v>
      </c>
      <c r="H23870" s="32">
        <v>11</v>
      </c>
    </row>
    <row r="23871" spans="1:8" x14ac:dyDescent="0.55000000000000004">
      <c r="A23871" s="33">
        <v>44415</v>
      </c>
      <c r="B23871" s="1" t="s">
        <v>50</v>
      </c>
      <c r="C23871">
        <v>2948</v>
      </c>
      <c r="D23871">
        <v>67666</v>
      </c>
      <c r="E23871" s="32">
        <v>2687</v>
      </c>
      <c r="F23871">
        <v>24</v>
      </c>
      <c r="G23871" s="32">
        <v>223</v>
      </c>
      <c r="H23871" s="32">
        <v>0</v>
      </c>
    </row>
    <row r="23872" spans="1:8" x14ac:dyDescent="0.55000000000000004">
      <c r="A23872" s="33">
        <v>44415</v>
      </c>
      <c r="B23872" s="1" t="s">
        <v>51</v>
      </c>
      <c r="C23872">
        <v>3730</v>
      </c>
      <c r="D23872">
        <v>139972</v>
      </c>
      <c r="E23872" s="32">
        <v>3316</v>
      </c>
      <c r="F23872">
        <v>69</v>
      </c>
      <c r="G23872" s="32">
        <v>345</v>
      </c>
      <c r="H23872" s="32">
        <v>0</v>
      </c>
    </row>
    <row r="23873" spans="1:8" x14ac:dyDescent="0.55000000000000004">
      <c r="A23873" s="33">
        <v>44415</v>
      </c>
      <c r="B23873" s="1" t="s">
        <v>52</v>
      </c>
      <c r="C23873">
        <v>7728</v>
      </c>
      <c r="D23873">
        <v>88575</v>
      </c>
      <c r="E23873" s="32">
        <v>6784</v>
      </c>
      <c r="F23873">
        <v>121</v>
      </c>
      <c r="G23873" s="32">
        <v>823</v>
      </c>
      <c r="H23873" s="32">
        <v>4</v>
      </c>
    </row>
    <row r="23874" spans="1:8" x14ac:dyDescent="0.55000000000000004">
      <c r="A23874" s="33">
        <v>44415</v>
      </c>
      <c r="B23874" s="1" t="s">
        <v>53</v>
      </c>
      <c r="C23874">
        <v>3890</v>
      </c>
      <c r="D23874">
        <v>192524</v>
      </c>
      <c r="E23874" s="32">
        <v>3560</v>
      </c>
      <c r="F23874">
        <v>64</v>
      </c>
      <c r="G23874" s="32">
        <v>266</v>
      </c>
      <c r="H23874" s="32">
        <v>0</v>
      </c>
    </row>
    <row r="23875" spans="1:8" x14ac:dyDescent="0.55000000000000004">
      <c r="A23875" s="33">
        <v>44415</v>
      </c>
      <c r="B23875" s="1" t="s">
        <v>54</v>
      </c>
      <c r="C23875">
        <v>3398</v>
      </c>
      <c r="D23875">
        <v>46942</v>
      </c>
      <c r="E23875" s="32">
        <v>3150</v>
      </c>
      <c r="F23875">
        <v>27</v>
      </c>
      <c r="G23875" s="32">
        <v>222</v>
      </c>
      <c r="H23875" s="32">
        <v>1</v>
      </c>
    </row>
    <row r="23876" spans="1:8" x14ac:dyDescent="0.55000000000000004">
      <c r="A23876" s="33">
        <v>44415</v>
      </c>
      <c r="B23876" s="1" t="s">
        <v>55</v>
      </c>
      <c r="C23876">
        <v>4317</v>
      </c>
      <c r="D23876">
        <v>122724</v>
      </c>
      <c r="E23876" s="32">
        <v>3892</v>
      </c>
      <c r="F23876">
        <v>39</v>
      </c>
      <c r="G23876" s="32">
        <v>354</v>
      </c>
      <c r="H23876" s="32">
        <v>0</v>
      </c>
    </row>
    <row r="23877" spans="1:8" x14ac:dyDescent="0.55000000000000004">
      <c r="A23877" s="33">
        <v>44415</v>
      </c>
      <c r="B23877" s="1" t="s">
        <v>56</v>
      </c>
      <c r="C23877">
        <v>28167</v>
      </c>
      <c r="D23877">
        <v>296244</v>
      </c>
      <c r="E23877" s="32">
        <v>23287</v>
      </c>
      <c r="F23877">
        <v>239</v>
      </c>
      <c r="G23877" s="32">
        <v>4580</v>
      </c>
      <c r="H23877" s="32">
        <v>79</v>
      </c>
    </row>
    <row r="23878" spans="1:8" x14ac:dyDescent="0.55000000000000004">
      <c r="A23878" s="33">
        <v>44416</v>
      </c>
      <c r="B23878" s="1" t="s">
        <v>7</v>
      </c>
      <c r="C23878">
        <v>46765</v>
      </c>
      <c r="D23878">
        <v>885538</v>
      </c>
      <c r="E23878" s="32">
        <v>42546</v>
      </c>
      <c r="F23878">
        <v>1428</v>
      </c>
      <c r="G23878" s="32">
        <v>2711</v>
      </c>
      <c r="H23878" s="32">
        <v>15</v>
      </c>
    </row>
    <row r="23879" spans="1:8" x14ac:dyDescent="0.55000000000000004">
      <c r="A23879" s="33">
        <v>44416</v>
      </c>
      <c r="B23879" s="1" t="s">
        <v>11</v>
      </c>
      <c r="C23879">
        <v>2872</v>
      </c>
      <c r="D23879">
        <v>58519</v>
      </c>
      <c r="E23879" s="32">
        <v>2630</v>
      </c>
      <c r="F23879">
        <v>32</v>
      </c>
      <c r="G23879" s="32">
        <v>210</v>
      </c>
      <c r="H23879" s="32">
        <v>0</v>
      </c>
    </row>
    <row r="23880" spans="1:8" x14ac:dyDescent="0.55000000000000004">
      <c r="A23880" s="33">
        <v>44416</v>
      </c>
      <c r="B23880" s="1" t="s">
        <v>12</v>
      </c>
      <c r="C23880">
        <v>2166</v>
      </c>
      <c r="D23880">
        <v>96587</v>
      </c>
      <c r="E23880" s="32">
        <v>1920</v>
      </c>
      <c r="F23880">
        <v>47</v>
      </c>
      <c r="G23880" s="32">
        <v>199</v>
      </c>
      <c r="H23880" s="32">
        <v>0</v>
      </c>
    </row>
    <row r="23881" spans="1:8" x14ac:dyDescent="0.55000000000000004">
      <c r="A23881" s="33">
        <v>44416</v>
      </c>
      <c r="B23881" s="1" t="s">
        <v>13</v>
      </c>
      <c r="C23881">
        <v>10559</v>
      </c>
      <c r="D23881">
        <v>177540</v>
      </c>
      <c r="E23881" s="32">
        <v>9703</v>
      </c>
      <c r="F23881">
        <v>91</v>
      </c>
      <c r="G23881" s="32">
        <v>702</v>
      </c>
      <c r="H23881" s="32">
        <v>6</v>
      </c>
    </row>
    <row r="23882" spans="1:8" x14ac:dyDescent="0.55000000000000004">
      <c r="A23882" s="33">
        <v>44416</v>
      </c>
      <c r="B23882" s="1" t="s">
        <v>14</v>
      </c>
      <c r="C23882">
        <v>1087</v>
      </c>
      <c r="D23882">
        <v>17804</v>
      </c>
      <c r="E23882" s="32">
        <v>987</v>
      </c>
      <c r="F23882">
        <v>21</v>
      </c>
      <c r="G23882" s="32">
        <v>79</v>
      </c>
      <c r="H23882" s="32">
        <v>2</v>
      </c>
    </row>
    <row r="23883" spans="1:8" x14ac:dyDescent="0.55000000000000004">
      <c r="A23883" s="33">
        <v>44416</v>
      </c>
      <c r="B23883" s="1" t="s">
        <v>15</v>
      </c>
      <c r="C23883">
        <v>2359</v>
      </c>
      <c r="D23883">
        <v>73416</v>
      </c>
      <c r="E23883" s="32">
        <v>2071</v>
      </c>
      <c r="F23883">
        <v>47</v>
      </c>
      <c r="G23883" s="32">
        <v>241</v>
      </c>
      <c r="H23883" s="32">
        <v>2</v>
      </c>
    </row>
    <row r="23884" spans="1:8" x14ac:dyDescent="0.55000000000000004">
      <c r="A23884" s="33">
        <v>44416</v>
      </c>
      <c r="B23884" s="1" t="s">
        <v>16</v>
      </c>
      <c r="C23884">
        <v>6481</v>
      </c>
      <c r="D23884">
        <v>325144</v>
      </c>
      <c r="E23884" s="32">
        <v>5469</v>
      </c>
      <c r="F23884">
        <v>162</v>
      </c>
      <c r="G23884" s="32">
        <v>850</v>
      </c>
      <c r="H23884" s="32">
        <v>10</v>
      </c>
    </row>
    <row r="23885" spans="1:8" x14ac:dyDescent="0.55000000000000004">
      <c r="A23885" s="33">
        <v>44416</v>
      </c>
      <c r="B23885" s="1" t="s">
        <v>17</v>
      </c>
      <c r="C23885">
        <v>14344</v>
      </c>
      <c r="D23885">
        <v>35004</v>
      </c>
      <c r="E23885" s="32">
        <v>12192</v>
      </c>
      <c r="F23885">
        <v>170</v>
      </c>
      <c r="G23885" s="32">
        <v>1982</v>
      </c>
      <c r="H23885" s="32">
        <v>21</v>
      </c>
    </row>
    <row r="23886" spans="1:8" x14ac:dyDescent="0.55000000000000004">
      <c r="A23886" s="33">
        <v>44416</v>
      </c>
      <c r="B23886" s="1" t="s">
        <v>18</v>
      </c>
      <c r="C23886">
        <v>9314</v>
      </c>
      <c r="D23886">
        <v>359880</v>
      </c>
      <c r="E23886" s="32">
        <v>7872</v>
      </c>
      <c r="F23886">
        <v>89</v>
      </c>
      <c r="G23886" s="32">
        <v>1353</v>
      </c>
      <c r="H23886" s="32">
        <v>17</v>
      </c>
    </row>
    <row r="23887" spans="1:8" x14ac:dyDescent="0.55000000000000004">
      <c r="A23887" s="33">
        <v>44416</v>
      </c>
      <c r="B23887" s="1" t="s">
        <v>19</v>
      </c>
      <c r="C23887">
        <v>9864</v>
      </c>
      <c r="D23887">
        <v>221885</v>
      </c>
      <c r="E23887" s="32">
        <v>8508</v>
      </c>
      <c r="F23887">
        <v>155</v>
      </c>
      <c r="G23887" s="32">
        <v>1138</v>
      </c>
      <c r="H23887" s="32">
        <v>10</v>
      </c>
    </row>
    <row r="23888" spans="1:8" x14ac:dyDescent="0.55000000000000004">
      <c r="A23888" s="33">
        <v>44416</v>
      </c>
      <c r="B23888" s="1" t="s">
        <v>20</v>
      </c>
      <c r="C23888">
        <v>66123</v>
      </c>
      <c r="D23888">
        <v>1135226</v>
      </c>
      <c r="E23888" s="32">
        <v>50687</v>
      </c>
      <c r="F23888">
        <v>854</v>
      </c>
      <c r="G23888" s="32">
        <v>14582</v>
      </c>
      <c r="H23888" s="32">
        <v>87</v>
      </c>
    </row>
    <row r="23889" spans="1:8" x14ac:dyDescent="0.55000000000000004">
      <c r="A23889" s="33">
        <v>44416</v>
      </c>
      <c r="B23889" s="1" t="s">
        <v>21</v>
      </c>
      <c r="C23889">
        <v>56413</v>
      </c>
      <c r="D23889">
        <v>820617</v>
      </c>
      <c r="E23889" s="32">
        <v>47946</v>
      </c>
      <c r="F23889">
        <v>736</v>
      </c>
      <c r="G23889" s="32">
        <v>7731</v>
      </c>
      <c r="H23889" s="32">
        <v>55</v>
      </c>
    </row>
    <row r="23890" spans="1:8" x14ac:dyDescent="0.55000000000000004">
      <c r="A23890" s="33">
        <v>44416</v>
      </c>
      <c r="B23890" s="1" t="s">
        <v>22</v>
      </c>
      <c r="C23890">
        <v>249285</v>
      </c>
      <c r="D23890">
        <v>2910857</v>
      </c>
      <c r="E23890" s="32">
        <v>210493</v>
      </c>
      <c r="F23890">
        <v>2311</v>
      </c>
      <c r="G23890" s="32">
        <v>36481</v>
      </c>
      <c r="H23890" s="32">
        <v>151</v>
      </c>
    </row>
    <row r="23891" spans="1:8" x14ac:dyDescent="0.55000000000000004">
      <c r="A23891" s="33">
        <v>44416</v>
      </c>
      <c r="B23891" s="1" t="s">
        <v>23</v>
      </c>
      <c r="C23891">
        <v>96754</v>
      </c>
      <c r="D23891">
        <v>1224026</v>
      </c>
      <c r="E23891" s="32">
        <v>82109</v>
      </c>
      <c r="F23891">
        <v>1005</v>
      </c>
      <c r="G23891" s="32">
        <v>13640</v>
      </c>
      <c r="H23891" s="32">
        <v>142</v>
      </c>
    </row>
    <row r="23892" spans="1:8" x14ac:dyDescent="0.55000000000000004">
      <c r="A23892" s="33">
        <v>44416</v>
      </c>
      <c r="B23892" s="1" t="s">
        <v>24</v>
      </c>
      <c r="C23892">
        <v>4550</v>
      </c>
      <c r="D23892">
        <v>204137</v>
      </c>
      <c r="E23892" s="32">
        <v>3896</v>
      </c>
      <c r="F23892">
        <v>54</v>
      </c>
      <c r="G23892" s="32">
        <v>600</v>
      </c>
      <c r="H23892" s="32">
        <v>7</v>
      </c>
    </row>
    <row r="23893" spans="1:8" x14ac:dyDescent="0.55000000000000004">
      <c r="A23893" s="33">
        <v>44416</v>
      </c>
      <c r="B23893" s="1" t="s">
        <v>25</v>
      </c>
      <c r="C23893">
        <v>2581</v>
      </c>
      <c r="D23893">
        <v>84658</v>
      </c>
      <c r="E23893" s="32">
        <v>2190</v>
      </c>
      <c r="F23893">
        <v>38</v>
      </c>
      <c r="G23893" s="32">
        <v>353</v>
      </c>
      <c r="H23893" s="32">
        <v>6</v>
      </c>
    </row>
    <row r="23894" spans="1:8" x14ac:dyDescent="0.55000000000000004">
      <c r="A23894" s="33">
        <v>44416</v>
      </c>
      <c r="B23894" s="1" t="s">
        <v>26</v>
      </c>
      <c r="C23894">
        <v>5732</v>
      </c>
      <c r="D23894">
        <v>141298</v>
      </c>
      <c r="E23894" s="32">
        <v>4723</v>
      </c>
      <c r="F23894">
        <v>118</v>
      </c>
      <c r="G23894" s="32">
        <v>887</v>
      </c>
      <c r="H23894" s="32">
        <v>11</v>
      </c>
    </row>
    <row r="23895" spans="1:8" x14ac:dyDescent="0.55000000000000004">
      <c r="A23895" s="33">
        <v>44416</v>
      </c>
      <c r="B23895" s="1" t="s">
        <v>27</v>
      </c>
      <c r="C23895">
        <v>1851</v>
      </c>
      <c r="D23895">
        <v>84249</v>
      </c>
      <c r="E23895" s="32">
        <v>1528</v>
      </c>
      <c r="F23895">
        <v>36</v>
      </c>
      <c r="G23895" s="32">
        <v>287</v>
      </c>
      <c r="H23895" s="32">
        <v>1</v>
      </c>
    </row>
    <row r="23896" spans="1:8" x14ac:dyDescent="0.55000000000000004">
      <c r="A23896" s="33">
        <v>44416</v>
      </c>
      <c r="B23896" s="1" t="s">
        <v>28</v>
      </c>
      <c r="C23896">
        <v>2666</v>
      </c>
      <c r="D23896">
        <v>76621</v>
      </c>
      <c r="E23896" s="32">
        <v>2293</v>
      </c>
      <c r="F23896">
        <v>21</v>
      </c>
      <c r="G23896" s="32">
        <v>357</v>
      </c>
      <c r="H23896" s="32">
        <v>0</v>
      </c>
    </row>
    <row r="23897" spans="1:8" x14ac:dyDescent="0.55000000000000004">
      <c r="A23897" s="33">
        <v>44416</v>
      </c>
      <c r="B23897" s="1" t="s">
        <v>29</v>
      </c>
      <c r="C23897">
        <v>5688</v>
      </c>
      <c r="D23897">
        <v>233083</v>
      </c>
      <c r="E23897" s="32">
        <v>5242</v>
      </c>
      <c r="F23897">
        <v>94</v>
      </c>
      <c r="G23897" s="32">
        <v>418</v>
      </c>
      <c r="H23897" s="32">
        <v>0</v>
      </c>
    </row>
    <row r="23898" spans="1:8" x14ac:dyDescent="0.55000000000000004">
      <c r="A23898" s="33">
        <v>44416</v>
      </c>
      <c r="B23898" s="1" t="s">
        <v>30</v>
      </c>
      <c r="C23898">
        <v>10145</v>
      </c>
      <c r="D23898">
        <v>303028</v>
      </c>
      <c r="E23898" s="32">
        <v>9562</v>
      </c>
      <c r="F23898">
        <v>189</v>
      </c>
      <c r="G23898" s="32">
        <v>394</v>
      </c>
      <c r="H23898" s="32">
        <v>4</v>
      </c>
    </row>
    <row r="23899" spans="1:8" x14ac:dyDescent="0.55000000000000004">
      <c r="A23899" s="33">
        <v>44416</v>
      </c>
      <c r="B23899" s="1" t="s">
        <v>31</v>
      </c>
      <c r="C23899">
        <v>12169</v>
      </c>
      <c r="D23899">
        <v>465943</v>
      </c>
      <c r="E23899" s="32">
        <v>10358</v>
      </c>
      <c r="F23899">
        <v>157</v>
      </c>
      <c r="G23899" s="32">
        <v>1654</v>
      </c>
      <c r="H23899" s="32">
        <v>6</v>
      </c>
    </row>
    <row r="23900" spans="1:8" x14ac:dyDescent="0.55000000000000004">
      <c r="A23900" s="33">
        <v>44416</v>
      </c>
      <c r="B23900" s="1" t="s">
        <v>32</v>
      </c>
      <c r="C23900">
        <v>56218</v>
      </c>
      <c r="D23900">
        <v>938412</v>
      </c>
      <c r="E23900" s="32">
        <v>52224</v>
      </c>
      <c r="F23900">
        <v>1013</v>
      </c>
      <c r="G23900" s="32">
        <v>2981</v>
      </c>
      <c r="H23900" s="32">
        <v>13</v>
      </c>
    </row>
    <row r="23901" spans="1:8" x14ac:dyDescent="0.55000000000000004">
      <c r="A23901" s="33">
        <v>44416</v>
      </c>
      <c r="B23901" s="1" t="s">
        <v>33</v>
      </c>
      <c r="C23901">
        <v>6283</v>
      </c>
      <c r="D23901">
        <v>164729</v>
      </c>
      <c r="E23901" s="32">
        <v>5675</v>
      </c>
      <c r="F23901">
        <v>114</v>
      </c>
      <c r="G23901" s="32">
        <v>650</v>
      </c>
      <c r="H23901" s="32">
        <v>8</v>
      </c>
    </row>
    <row r="23902" spans="1:8" x14ac:dyDescent="0.55000000000000004">
      <c r="A23902" s="33">
        <v>44416</v>
      </c>
      <c r="B23902" s="1" t="s">
        <v>34</v>
      </c>
      <c r="C23902">
        <v>6678</v>
      </c>
      <c r="D23902">
        <v>176830</v>
      </c>
      <c r="E23902" s="32">
        <v>5863</v>
      </c>
      <c r="F23902">
        <v>94</v>
      </c>
      <c r="G23902" s="32">
        <v>721</v>
      </c>
      <c r="H23902" s="32">
        <v>4</v>
      </c>
    </row>
    <row r="23903" spans="1:8" x14ac:dyDescent="0.55000000000000004">
      <c r="A23903" s="33">
        <v>44416</v>
      </c>
      <c r="B23903" s="1" t="s">
        <v>35</v>
      </c>
      <c r="C23903">
        <v>20251</v>
      </c>
      <c r="D23903">
        <v>323201</v>
      </c>
      <c r="E23903" s="32">
        <v>17704</v>
      </c>
      <c r="F23903">
        <v>249</v>
      </c>
      <c r="G23903" s="32">
        <v>1965</v>
      </c>
      <c r="H23903" s="32">
        <v>53</v>
      </c>
    </row>
    <row r="23904" spans="1:8" x14ac:dyDescent="0.55000000000000004">
      <c r="A23904" s="33">
        <v>44416</v>
      </c>
      <c r="B23904" s="1" t="s">
        <v>36</v>
      </c>
      <c r="C23904">
        <v>122458</v>
      </c>
      <c r="D23904">
        <v>2574165</v>
      </c>
      <c r="E23904" s="32">
        <v>108128</v>
      </c>
      <c r="F23904">
        <v>2733</v>
      </c>
      <c r="G23904" s="32">
        <v>10509</v>
      </c>
      <c r="H23904" s="32">
        <v>374</v>
      </c>
    </row>
    <row r="23905" spans="1:8" x14ac:dyDescent="0.55000000000000004">
      <c r="A23905" s="33">
        <v>44416</v>
      </c>
      <c r="B23905" s="1" t="s">
        <v>37</v>
      </c>
      <c r="C23905">
        <v>46767</v>
      </c>
      <c r="D23905">
        <v>574263</v>
      </c>
      <c r="E23905" s="32">
        <v>42393</v>
      </c>
      <c r="F23905">
        <v>1320</v>
      </c>
      <c r="G23905" s="32">
        <v>3054</v>
      </c>
      <c r="H23905" s="32">
        <v>27</v>
      </c>
    </row>
    <row r="23906" spans="1:8" x14ac:dyDescent="0.55000000000000004">
      <c r="A23906" s="33">
        <v>44416</v>
      </c>
      <c r="B23906" s="1" t="s">
        <v>38</v>
      </c>
      <c r="C23906">
        <v>9717</v>
      </c>
      <c r="D23906">
        <v>191995</v>
      </c>
      <c r="E23906" s="32">
        <v>8820</v>
      </c>
      <c r="F23906">
        <v>133</v>
      </c>
      <c r="G23906" s="32">
        <v>764</v>
      </c>
      <c r="H23906" s="32">
        <v>11</v>
      </c>
    </row>
    <row r="23907" spans="1:8" x14ac:dyDescent="0.55000000000000004">
      <c r="A23907" s="33">
        <v>44416</v>
      </c>
      <c r="B23907" s="1" t="s">
        <v>39</v>
      </c>
      <c r="C23907">
        <v>3233</v>
      </c>
      <c r="D23907">
        <v>47141</v>
      </c>
      <c r="E23907" s="32">
        <v>2836</v>
      </c>
      <c r="F23907">
        <v>49</v>
      </c>
      <c r="G23907" s="32">
        <v>274</v>
      </c>
      <c r="H23907" s="32">
        <v>21</v>
      </c>
    </row>
    <row r="23908" spans="1:8" x14ac:dyDescent="0.55000000000000004">
      <c r="A23908" s="33">
        <v>44416</v>
      </c>
      <c r="B23908" s="1" t="s">
        <v>40</v>
      </c>
      <c r="C23908">
        <v>988</v>
      </c>
      <c r="D23908">
        <v>104485</v>
      </c>
      <c r="E23908" s="32">
        <v>653</v>
      </c>
      <c r="F23908">
        <v>3</v>
      </c>
      <c r="G23908" s="32">
        <v>308</v>
      </c>
      <c r="H23908" s="32">
        <v>1</v>
      </c>
    </row>
    <row r="23909" spans="1:8" x14ac:dyDescent="0.55000000000000004">
      <c r="A23909" s="33">
        <v>44416</v>
      </c>
      <c r="B23909" s="1" t="s">
        <v>41</v>
      </c>
      <c r="C23909">
        <v>802</v>
      </c>
      <c r="D23909">
        <v>37500</v>
      </c>
      <c r="E23909" s="32">
        <v>706</v>
      </c>
      <c r="F23909">
        <v>2</v>
      </c>
      <c r="G23909" s="32">
        <v>94</v>
      </c>
      <c r="H23909" s="32">
        <v>1</v>
      </c>
    </row>
    <row r="23910" spans="1:8" x14ac:dyDescent="0.55000000000000004">
      <c r="A23910" s="33">
        <v>44416</v>
      </c>
      <c r="B23910" s="1" t="s">
        <v>42</v>
      </c>
      <c r="C23910">
        <v>8935</v>
      </c>
      <c r="D23910">
        <v>189599</v>
      </c>
      <c r="E23910" s="32">
        <v>7812</v>
      </c>
      <c r="F23910">
        <v>127</v>
      </c>
      <c r="G23910" s="32">
        <v>599</v>
      </c>
      <c r="H23910" s="32">
        <v>3</v>
      </c>
    </row>
    <row r="23911" spans="1:8" x14ac:dyDescent="0.55000000000000004">
      <c r="A23911" s="33">
        <v>44416</v>
      </c>
      <c r="B23911" s="1" t="s">
        <v>43</v>
      </c>
      <c r="C23911">
        <v>12741</v>
      </c>
      <c r="D23911">
        <v>594849</v>
      </c>
      <c r="E23911" s="32">
        <v>11873</v>
      </c>
      <c r="F23911">
        <v>179</v>
      </c>
      <c r="G23911" s="32">
        <v>534</v>
      </c>
      <c r="H23911" s="32">
        <v>7</v>
      </c>
    </row>
    <row r="23912" spans="1:8" x14ac:dyDescent="0.55000000000000004">
      <c r="A23912" s="33">
        <v>44416</v>
      </c>
      <c r="B23912" s="1" t="s">
        <v>44</v>
      </c>
      <c r="C23912">
        <v>3444</v>
      </c>
      <c r="D23912">
        <v>133190</v>
      </c>
      <c r="E23912" s="32">
        <v>3172</v>
      </c>
      <c r="F23912">
        <v>80</v>
      </c>
      <c r="G23912" s="32">
        <v>192</v>
      </c>
      <c r="H23912" s="32">
        <v>0</v>
      </c>
    </row>
    <row r="23913" spans="1:8" x14ac:dyDescent="0.55000000000000004">
      <c r="A23913" s="33">
        <v>44416</v>
      </c>
      <c r="B23913" s="1" t="s">
        <v>45</v>
      </c>
      <c r="C23913">
        <v>1857</v>
      </c>
      <c r="D23913">
        <v>74840</v>
      </c>
      <c r="E23913" s="32">
        <v>1704</v>
      </c>
      <c r="F23913">
        <v>63</v>
      </c>
      <c r="G23913" s="32">
        <v>90</v>
      </c>
      <c r="H23913" s="32">
        <v>1</v>
      </c>
    </row>
    <row r="23914" spans="1:8" x14ac:dyDescent="0.55000000000000004">
      <c r="A23914" s="33">
        <v>44416</v>
      </c>
      <c r="B23914" s="1" t="s">
        <v>46</v>
      </c>
      <c r="C23914">
        <v>2574</v>
      </c>
      <c r="D23914">
        <v>97579</v>
      </c>
      <c r="E23914" s="32">
        <v>2205</v>
      </c>
      <c r="F23914">
        <v>32</v>
      </c>
      <c r="G23914" s="32">
        <v>339</v>
      </c>
      <c r="H23914" s="32">
        <v>1</v>
      </c>
    </row>
    <row r="23915" spans="1:8" x14ac:dyDescent="0.55000000000000004">
      <c r="A23915" s="33">
        <v>44416</v>
      </c>
      <c r="B23915" s="1" t="s">
        <v>47</v>
      </c>
      <c r="C23915">
        <v>3169</v>
      </c>
      <c r="D23915">
        <v>109289</v>
      </c>
      <c r="E23915" s="32">
        <v>2805</v>
      </c>
      <c r="F23915">
        <v>77</v>
      </c>
      <c r="G23915" s="32">
        <v>287</v>
      </c>
      <c r="H23915" s="32">
        <v>4</v>
      </c>
    </row>
    <row r="23916" spans="1:8" x14ac:dyDescent="0.55000000000000004">
      <c r="A23916" s="33">
        <v>44416</v>
      </c>
      <c r="B23916" s="1" t="s">
        <v>48</v>
      </c>
      <c r="C23916">
        <v>2185</v>
      </c>
      <c r="D23916">
        <v>65164</v>
      </c>
      <c r="E23916" s="32">
        <v>2047</v>
      </c>
      <c r="F23916">
        <v>29</v>
      </c>
      <c r="G23916" s="32">
        <v>109</v>
      </c>
      <c r="H23916" s="32">
        <v>7</v>
      </c>
    </row>
    <row r="23917" spans="1:8" x14ac:dyDescent="0.55000000000000004">
      <c r="A23917" s="33">
        <v>44416</v>
      </c>
      <c r="B23917" s="1" t="s">
        <v>49</v>
      </c>
      <c r="C23917">
        <v>44424</v>
      </c>
      <c r="D23917">
        <v>958790</v>
      </c>
      <c r="E23917" s="32">
        <v>37549</v>
      </c>
      <c r="F23917">
        <v>537</v>
      </c>
      <c r="G23917" s="32">
        <v>5637</v>
      </c>
      <c r="H23917" s="32">
        <v>12</v>
      </c>
    </row>
    <row r="23918" spans="1:8" x14ac:dyDescent="0.55000000000000004">
      <c r="A23918" s="33">
        <v>44416</v>
      </c>
      <c r="B23918" s="1" t="s">
        <v>50</v>
      </c>
      <c r="C23918">
        <v>2982</v>
      </c>
      <c r="D23918">
        <v>67994</v>
      </c>
      <c r="E23918" s="32">
        <v>2714</v>
      </c>
      <c r="F23918">
        <v>25</v>
      </c>
      <c r="G23918" s="32">
        <v>233</v>
      </c>
      <c r="H23918" s="32">
        <v>0</v>
      </c>
    </row>
    <row r="23919" spans="1:8" x14ac:dyDescent="0.55000000000000004">
      <c r="A23919" s="33">
        <v>44416</v>
      </c>
      <c r="B23919" s="1" t="s">
        <v>51</v>
      </c>
      <c r="C23919">
        <v>3767</v>
      </c>
      <c r="D23919">
        <v>140509</v>
      </c>
      <c r="E23919" s="32">
        <v>3334</v>
      </c>
      <c r="F23919">
        <v>69</v>
      </c>
      <c r="G23919" s="32">
        <v>364</v>
      </c>
      <c r="H23919" s="32">
        <v>0</v>
      </c>
    </row>
    <row r="23920" spans="1:8" x14ac:dyDescent="0.55000000000000004">
      <c r="A23920" s="33">
        <v>44416</v>
      </c>
      <c r="B23920" s="1" t="s">
        <v>52</v>
      </c>
      <c r="C23920">
        <v>7810</v>
      </c>
      <c r="D23920">
        <v>89825</v>
      </c>
      <c r="E23920" s="32">
        <v>6785</v>
      </c>
      <c r="F23920">
        <v>121</v>
      </c>
      <c r="G23920" s="32">
        <v>904</v>
      </c>
      <c r="H23920" s="32">
        <v>6</v>
      </c>
    </row>
    <row r="23921" spans="1:8" x14ac:dyDescent="0.55000000000000004">
      <c r="A23921" s="33">
        <v>44416</v>
      </c>
      <c r="B23921" s="1" t="s">
        <v>53</v>
      </c>
      <c r="C23921">
        <v>3932</v>
      </c>
      <c r="D23921">
        <v>192826</v>
      </c>
      <c r="E23921" s="32">
        <v>3580</v>
      </c>
      <c r="F23921">
        <v>64</v>
      </c>
      <c r="G23921" s="32">
        <v>288</v>
      </c>
      <c r="H23921" s="32">
        <v>0</v>
      </c>
    </row>
    <row r="23922" spans="1:8" x14ac:dyDescent="0.55000000000000004">
      <c r="A23922" s="33">
        <v>44416</v>
      </c>
      <c r="B23922" s="1" t="s">
        <v>54</v>
      </c>
      <c r="C23922">
        <v>3398</v>
      </c>
      <c r="D23922">
        <v>46942</v>
      </c>
      <c r="E23922" s="32">
        <v>3150</v>
      </c>
      <c r="F23922">
        <v>27</v>
      </c>
      <c r="G23922" s="32">
        <v>243</v>
      </c>
      <c r="H23922" s="32">
        <v>1</v>
      </c>
    </row>
    <row r="23923" spans="1:8" x14ac:dyDescent="0.55000000000000004">
      <c r="A23923" s="33">
        <v>44416</v>
      </c>
      <c r="B23923" s="1" t="s">
        <v>55</v>
      </c>
      <c r="C23923">
        <v>4421</v>
      </c>
      <c r="D23923">
        <v>123230</v>
      </c>
      <c r="E23923" s="32">
        <v>3920</v>
      </c>
      <c r="F23923">
        <v>39</v>
      </c>
      <c r="G23923" s="32">
        <v>397</v>
      </c>
      <c r="H23923" s="32">
        <v>0</v>
      </c>
    </row>
    <row r="23924" spans="1:8" x14ac:dyDescent="0.55000000000000004">
      <c r="A23924" s="33">
        <v>44416</v>
      </c>
      <c r="B23924" s="1" t="s">
        <v>56</v>
      </c>
      <c r="C23924">
        <v>28741</v>
      </c>
      <c r="D23924">
        <v>296869</v>
      </c>
      <c r="E23924" s="32">
        <v>23774</v>
      </c>
      <c r="F23924">
        <v>239</v>
      </c>
      <c r="G23924" s="32">
        <v>4659</v>
      </c>
      <c r="H23924" s="32">
        <v>82</v>
      </c>
    </row>
    <row r="23925" spans="1:8" x14ac:dyDescent="0.55000000000000004">
      <c r="A23925" s="33">
        <v>44417</v>
      </c>
      <c r="B23925" s="1" t="s">
        <v>7</v>
      </c>
      <c r="C23925">
        <v>47075</v>
      </c>
      <c r="D23925">
        <v>888234</v>
      </c>
      <c r="E23925" s="32">
        <v>42721</v>
      </c>
      <c r="F23925">
        <v>1428</v>
      </c>
      <c r="G23925" s="32">
        <v>2784</v>
      </c>
      <c r="H23925" s="32">
        <v>15</v>
      </c>
    </row>
    <row r="23926" spans="1:8" x14ac:dyDescent="0.55000000000000004">
      <c r="A23926" s="33">
        <v>44417</v>
      </c>
      <c r="B23926" s="1" t="s">
        <v>11</v>
      </c>
      <c r="C23926">
        <v>2883</v>
      </c>
      <c r="D23926">
        <v>58537</v>
      </c>
      <c r="E23926" s="32">
        <v>2642</v>
      </c>
      <c r="F23926">
        <v>32</v>
      </c>
      <c r="G23926" s="32">
        <v>209</v>
      </c>
      <c r="H23926" s="32">
        <v>0</v>
      </c>
    </row>
    <row r="23927" spans="1:8" x14ac:dyDescent="0.55000000000000004">
      <c r="A23927" s="33">
        <v>44417</v>
      </c>
      <c r="B23927" s="1" t="s">
        <v>12</v>
      </c>
      <c r="C23927">
        <v>2179</v>
      </c>
      <c r="D23927">
        <v>96678</v>
      </c>
      <c r="E23927" s="32">
        <v>1932</v>
      </c>
      <c r="F23927">
        <v>47</v>
      </c>
      <c r="G23927" s="32">
        <v>200</v>
      </c>
      <c r="H23927" s="32">
        <v>0</v>
      </c>
    </row>
    <row r="23928" spans="1:8" x14ac:dyDescent="0.55000000000000004">
      <c r="A23928" s="33">
        <v>44417</v>
      </c>
      <c r="B23928" s="1" t="s">
        <v>13</v>
      </c>
      <c r="C23928">
        <v>10618</v>
      </c>
      <c r="D23928">
        <v>177962</v>
      </c>
      <c r="E23928" s="32">
        <v>9732</v>
      </c>
      <c r="F23928">
        <v>91</v>
      </c>
      <c r="G23928" s="32">
        <v>750</v>
      </c>
      <c r="H23928" s="32">
        <v>6</v>
      </c>
    </row>
    <row r="23929" spans="1:8" x14ac:dyDescent="0.55000000000000004">
      <c r="A23929" s="33">
        <v>44417</v>
      </c>
      <c r="B23929" s="1" t="s">
        <v>14</v>
      </c>
      <c r="C23929">
        <v>1096</v>
      </c>
      <c r="D23929">
        <v>17804</v>
      </c>
      <c r="E23929" s="32">
        <v>987</v>
      </c>
      <c r="F23929">
        <v>21</v>
      </c>
      <c r="G23929" s="32">
        <v>88</v>
      </c>
      <c r="H23929" s="32">
        <v>2</v>
      </c>
    </row>
    <row r="23930" spans="1:8" x14ac:dyDescent="0.55000000000000004">
      <c r="A23930" s="33">
        <v>44417</v>
      </c>
      <c r="B23930" s="1" t="s">
        <v>15</v>
      </c>
      <c r="C23930">
        <v>2378</v>
      </c>
      <c r="D23930">
        <v>73466</v>
      </c>
      <c r="E23930" s="32">
        <v>2075</v>
      </c>
      <c r="F23930">
        <v>47</v>
      </c>
      <c r="G23930" s="32">
        <v>256</v>
      </c>
      <c r="H23930" s="32">
        <v>3</v>
      </c>
    </row>
    <row r="23931" spans="1:8" x14ac:dyDescent="0.55000000000000004">
      <c r="A23931" s="33">
        <v>44417</v>
      </c>
      <c r="B23931" s="1" t="s">
        <v>16</v>
      </c>
      <c r="C23931">
        <v>6562</v>
      </c>
      <c r="D23931">
        <v>325869</v>
      </c>
      <c r="E23931" s="32">
        <v>5528</v>
      </c>
      <c r="F23931">
        <v>162</v>
      </c>
      <c r="G23931" s="32">
        <v>872</v>
      </c>
      <c r="H23931" s="32">
        <v>10</v>
      </c>
    </row>
    <row r="23932" spans="1:8" x14ac:dyDescent="0.55000000000000004">
      <c r="A23932" s="33">
        <v>44417</v>
      </c>
      <c r="B23932" s="1" t="s">
        <v>17</v>
      </c>
      <c r="C23932">
        <v>14561</v>
      </c>
      <c r="D23932">
        <v>35004</v>
      </c>
      <c r="E23932" s="32">
        <v>12451</v>
      </c>
      <c r="F23932">
        <v>172</v>
      </c>
      <c r="G23932" s="32">
        <v>1938</v>
      </c>
      <c r="H23932" s="32">
        <v>23</v>
      </c>
    </row>
    <row r="23933" spans="1:8" x14ac:dyDescent="0.55000000000000004">
      <c r="A23933" s="33">
        <v>44417</v>
      </c>
      <c r="B23933" s="1" t="s">
        <v>18</v>
      </c>
      <c r="C23933">
        <v>9409</v>
      </c>
      <c r="D23933">
        <v>360815</v>
      </c>
      <c r="E23933" s="32">
        <v>7949</v>
      </c>
      <c r="F23933">
        <v>89</v>
      </c>
      <c r="G23933" s="32">
        <v>1371</v>
      </c>
      <c r="H23933" s="32">
        <v>17</v>
      </c>
    </row>
    <row r="23934" spans="1:8" x14ac:dyDescent="0.55000000000000004">
      <c r="A23934" s="33">
        <v>44417</v>
      </c>
      <c r="B23934" s="1" t="s">
        <v>19</v>
      </c>
      <c r="C23934">
        <v>9892</v>
      </c>
      <c r="D23934">
        <v>221885</v>
      </c>
      <c r="E23934" s="32">
        <v>8595</v>
      </c>
      <c r="F23934">
        <v>155</v>
      </c>
      <c r="G23934" s="32">
        <v>1142</v>
      </c>
      <c r="H23934" s="32">
        <v>10</v>
      </c>
    </row>
    <row r="23935" spans="1:8" x14ac:dyDescent="0.55000000000000004">
      <c r="A23935" s="33">
        <v>44417</v>
      </c>
      <c r="B23935" s="1" t="s">
        <v>20</v>
      </c>
      <c r="C23935">
        <v>67283</v>
      </c>
      <c r="D23935">
        <v>1136927</v>
      </c>
      <c r="E23935" s="32">
        <v>50900</v>
      </c>
      <c r="F23935">
        <v>855</v>
      </c>
      <c r="G23935" s="32">
        <v>15528</v>
      </c>
      <c r="H23935" s="32">
        <v>91</v>
      </c>
    </row>
    <row r="23936" spans="1:8" x14ac:dyDescent="0.55000000000000004">
      <c r="A23936" s="33">
        <v>44417</v>
      </c>
      <c r="B23936" s="1" t="s">
        <v>21</v>
      </c>
      <c r="C23936">
        <v>57365</v>
      </c>
      <c r="D23936">
        <v>820617</v>
      </c>
      <c r="E23936" s="32">
        <v>48524</v>
      </c>
      <c r="F23936">
        <v>737</v>
      </c>
      <c r="G23936" s="32">
        <v>8104</v>
      </c>
      <c r="H23936" s="32">
        <v>57</v>
      </c>
    </row>
    <row r="23937" spans="1:8" x14ac:dyDescent="0.55000000000000004">
      <c r="A23937" s="33">
        <v>44417</v>
      </c>
      <c r="B23937" s="1" t="s">
        <v>22</v>
      </c>
      <c r="C23937">
        <v>252169</v>
      </c>
      <c r="D23937">
        <v>2910857</v>
      </c>
      <c r="E23937" s="32">
        <v>213780</v>
      </c>
      <c r="F23937">
        <v>2314</v>
      </c>
      <c r="G23937" s="32">
        <v>36075</v>
      </c>
      <c r="H23937" s="32">
        <v>157</v>
      </c>
    </row>
    <row r="23938" spans="1:8" x14ac:dyDescent="0.55000000000000004">
      <c r="A23938" s="33">
        <v>44417</v>
      </c>
      <c r="B23938" s="1" t="s">
        <v>23</v>
      </c>
      <c r="C23938">
        <v>98920</v>
      </c>
      <c r="D23938">
        <v>1224026</v>
      </c>
      <c r="E23938" s="32">
        <v>84080</v>
      </c>
      <c r="F23938">
        <v>1009</v>
      </c>
      <c r="G23938" s="32">
        <v>13831</v>
      </c>
      <c r="H23938" s="32">
        <v>151</v>
      </c>
    </row>
    <row r="23939" spans="1:8" x14ac:dyDescent="0.55000000000000004">
      <c r="A23939" s="33">
        <v>44417</v>
      </c>
      <c r="B23939" s="1" t="s">
        <v>24</v>
      </c>
      <c r="C23939">
        <v>4600</v>
      </c>
      <c r="D23939">
        <v>204633</v>
      </c>
      <c r="E23939" s="32">
        <v>3901</v>
      </c>
      <c r="F23939">
        <v>54</v>
      </c>
      <c r="G23939" s="32">
        <v>645</v>
      </c>
      <c r="H23939" s="32">
        <v>7</v>
      </c>
    </row>
    <row r="23940" spans="1:8" x14ac:dyDescent="0.55000000000000004">
      <c r="A23940" s="33">
        <v>44417</v>
      </c>
      <c r="B23940" s="1" t="s">
        <v>25</v>
      </c>
      <c r="C23940">
        <v>2614</v>
      </c>
      <c r="D23940">
        <v>84658</v>
      </c>
      <c r="E23940" s="32">
        <v>2204</v>
      </c>
      <c r="F23940">
        <v>38</v>
      </c>
      <c r="G23940" s="32">
        <v>372</v>
      </c>
      <c r="H23940" s="32">
        <v>6</v>
      </c>
    </row>
    <row r="23941" spans="1:8" x14ac:dyDescent="0.55000000000000004">
      <c r="A23941" s="33">
        <v>44417</v>
      </c>
      <c r="B23941" s="1" t="s">
        <v>26</v>
      </c>
      <c r="C23941">
        <v>5803</v>
      </c>
      <c r="D23941">
        <v>141572</v>
      </c>
      <c r="E23941" s="32">
        <v>4846</v>
      </c>
      <c r="F23941">
        <v>119</v>
      </c>
      <c r="G23941" s="32">
        <v>833</v>
      </c>
      <c r="H23941" s="32">
        <v>11</v>
      </c>
    </row>
    <row r="23942" spans="1:8" x14ac:dyDescent="0.55000000000000004">
      <c r="A23942" s="33">
        <v>44417</v>
      </c>
      <c r="B23942" s="1" t="s">
        <v>27</v>
      </c>
      <c r="C23942">
        <v>1881</v>
      </c>
      <c r="D23942">
        <v>84442</v>
      </c>
      <c r="E23942" s="32">
        <v>1558</v>
      </c>
      <c r="F23942">
        <v>36</v>
      </c>
      <c r="G23942" s="32">
        <v>287</v>
      </c>
      <c r="H23942" s="32">
        <v>1</v>
      </c>
    </row>
    <row r="23943" spans="1:8" x14ac:dyDescent="0.55000000000000004">
      <c r="A23943" s="33">
        <v>44417</v>
      </c>
      <c r="B23943" s="1" t="s">
        <v>28</v>
      </c>
      <c r="C23943">
        <v>2666</v>
      </c>
      <c r="D23943">
        <v>76621</v>
      </c>
      <c r="E23943" s="32">
        <v>2293</v>
      </c>
      <c r="F23943">
        <v>21</v>
      </c>
      <c r="G23943" s="32">
        <v>357</v>
      </c>
      <c r="H23943" s="32">
        <v>0</v>
      </c>
    </row>
    <row r="23944" spans="1:8" x14ac:dyDescent="0.55000000000000004">
      <c r="A23944" s="33">
        <v>44417</v>
      </c>
      <c r="B23944" s="1" t="s">
        <v>29</v>
      </c>
      <c r="C23944">
        <v>5730</v>
      </c>
      <c r="D23944">
        <v>233083</v>
      </c>
      <c r="E23944" s="32">
        <v>5266</v>
      </c>
      <c r="F23944">
        <v>94</v>
      </c>
      <c r="G23944" s="32">
        <v>436</v>
      </c>
      <c r="H23944" s="32">
        <v>0</v>
      </c>
    </row>
    <row r="23945" spans="1:8" x14ac:dyDescent="0.55000000000000004">
      <c r="A23945" s="33">
        <v>44417</v>
      </c>
      <c r="B23945" s="1" t="s">
        <v>30</v>
      </c>
      <c r="C23945">
        <v>10201</v>
      </c>
      <c r="D23945">
        <v>303199</v>
      </c>
      <c r="E23945" s="32">
        <v>9581</v>
      </c>
      <c r="F23945">
        <v>189</v>
      </c>
      <c r="G23945" s="32">
        <v>431</v>
      </c>
      <c r="H23945" s="32">
        <v>4</v>
      </c>
    </row>
    <row r="23946" spans="1:8" x14ac:dyDescent="0.55000000000000004">
      <c r="A23946" s="33">
        <v>44417</v>
      </c>
      <c r="B23946" s="1" t="s">
        <v>31</v>
      </c>
      <c r="C23946">
        <v>12325</v>
      </c>
      <c r="D23946">
        <v>468440</v>
      </c>
      <c r="E23946" s="32">
        <v>10358</v>
      </c>
      <c r="F23946">
        <v>157</v>
      </c>
      <c r="G23946" s="32">
        <v>1810</v>
      </c>
      <c r="H23946" s="32">
        <v>6</v>
      </c>
    </row>
    <row r="23947" spans="1:8" x14ac:dyDescent="0.55000000000000004">
      <c r="A23947" s="33">
        <v>44417</v>
      </c>
      <c r="B23947" s="1" t="s">
        <v>32</v>
      </c>
      <c r="C23947">
        <v>56593</v>
      </c>
      <c r="D23947">
        <v>938412</v>
      </c>
      <c r="E23947" s="32">
        <v>52379</v>
      </c>
      <c r="F23947">
        <v>1013</v>
      </c>
      <c r="G23947" s="32">
        <v>3201</v>
      </c>
      <c r="H23947" s="32">
        <v>13</v>
      </c>
    </row>
    <row r="23948" spans="1:8" x14ac:dyDescent="0.55000000000000004">
      <c r="A23948" s="33">
        <v>44417</v>
      </c>
      <c r="B23948" s="1" t="s">
        <v>33</v>
      </c>
      <c r="C23948">
        <v>6345</v>
      </c>
      <c r="D23948">
        <v>164729</v>
      </c>
      <c r="E23948" s="32">
        <v>5684</v>
      </c>
      <c r="F23948">
        <v>114</v>
      </c>
      <c r="G23948" s="32">
        <v>703</v>
      </c>
      <c r="H23948" s="32">
        <v>10</v>
      </c>
    </row>
    <row r="23949" spans="1:8" x14ac:dyDescent="0.55000000000000004">
      <c r="A23949" s="33">
        <v>44417</v>
      </c>
      <c r="B23949" s="1" t="s">
        <v>34</v>
      </c>
      <c r="C23949">
        <v>6749</v>
      </c>
      <c r="D23949">
        <v>177396</v>
      </c>
      <c r="E23949" s="32">
        <v>5886</v>
      </c>
      <c r="F23949">
        <v>94</v>
      </c>
      <c r="G23949" s="32">
        <v>769</v>
      </c>
      <c r="H23949" s="32">
        <v>4</v>
      </c>
    </row>
    <row r="23950" spans="1:8" x14ac:dyDescent="0.55000000000000004">
      <c r="A23950" s="33">
        <v>44417</v>
      </c>
      <c r="B23950" s="1" t="s">
        <v>35</v>
      </c>
      <c r="C23950">
        <v>20522</v>
      </c>
      <c r="D23950">
        <v>323640</v>
      </c>
      <c r="E23950" s="32">
        <v>17766</v>
      </c>
      <c r="F23950">
        <v>249</v>
      </c>
      <c r="G23950" s="32">
        <v>2236</v>
      </c>
      <c r="H23950" s="32">
        <v>55</v>
      </c>
    </row>
    <row r="23951" spans="1:8" x14ac:dyDescent="0.55000000000000004">
      <c r="A23951" s="33">
        <v>44417</v>
      </c>
      <c r="B23951" s="1" t="s">
        <v>36</v>
      </c>
      <c r="C23951">
        <v>123453</v>
      </c>
      <c r="D23951">
        <v>2581432</v>
      </c>
      <c r="E23951" s="32">
        <v>108730</v>
      </c>
      <c r="F23951">
        <v>2733</v>
      </c>
      <c r="G23951" s="32">
        <v>10890</v>
      </c>
      <c r="H23951" s="32">
        <v>378</v>
      </c>
    </row>
    <row r="23952" spans="1:8" x14ac:dyDescent="0.55000000000000004">
      <c r="A23952" s="33">
        <v>44417</v>
      </c>
      <c r="B23952" s="1" t="s">
        <v>37</v>
      </c>
      <c r="C23952">
        <v>47216</v>
      </c>
      <c r="D23952">
        <v>576207</v>
      </c>
      <c r="E23952" s="32">
        <v>42656</v>
      </c>
      <c r="F23952">
        <v>1320</v>
      </c>
      <c r="G23952" s="32">
        <v>3240</v>
      </c>
      <c r="H23952" s="32">
        <v>29</v>
      </c>
    </row>
    <row r="23953" spans="1:8" x14ac:dyDescent="0.55000000000000004">
      <c r="A23953" s="33">
        <v>44417</v>
      </c>
      <c r="B23953" s="1" t="s">
        <v>38</v>
      </c>
      <c r="C23953">
        <v>9776</v>
      </c>
      <c r="D23953">
        <v>191995</v>
      </c>
      <c r="E23953" s="32">
        <v>8853</v>
      </c>
      <c r="F23953">
        <v>133</v>
      </c>
      <c r="G23953" s="32">
        <v>790</v>
      </c>
      <c r="H23953" s="32">
        <v>10</v>
      </c>
    </row>
    <row r="23954" spans="1:8" x14ac:dyDescent="0.55000000000000004">
      <c r="A23954" s="33">
        <v>44417</v>
      </c>
      <c r="B23954" s="1" t="s">
        <v>39</v>
      </c>
      <c r="C23954">
        <v>3253</v>
      </c>
      <c r="D23954">
        <v>47280</v>
      </c>
      <c r="E23954" s="32">
        <v>2868</v>
      </c>
      <c r="F23954">
        <v>50</v>
      </c>
      <c r="G23954" s="32">
        <v>261</v>
      </c>
      <c r="H23954" s="32">
        <v>19</v>
      </c>
    </row>
    <row r="23955" spans="1:8" x14ac:dyDescent="0.55000000000000004">
      <c r="A23955" s="33">
        <v>44417</v>
      </c>
      <c r="B23955" s="1" t="s">
        <v>40</v>
      </c>
      <c r="C23955">
        <v>1005</v>
      </c>
      <c r="D23955">
        <v>104485</v>
      </c>
      <c r="E23955" s="32">
        <v>662</v>
      </c>
      <c r="F23955">
        <v>3</v>
      </c>
      <c r="G23955" s="32">
        <v>308</v>
      </c>
      <c r="H23955" s="32">
        <v>1</v>
      </c>
    </row>
    <row r="23956" spans="1:8" x14ac:dyDescent="0.55000000000000004">
      <c r="A23956" s="33">
        <v>44417</v>
      </c>
      <c r="B23956" s="1" t="s">
        <v>41</v>
      </c>
      <c r="C23956">
        <v>810</v>
      </c>
      <c r="D23956">
        <v>37500</v>
      </c>
      <c r="E23956" s="32">
        <v>714</v>
      </c>
      <c r="F23956">
        <v>2</v>
      </c>
      <c r="G23956" s="32">
        <v>94</v>
      </c>
      <c r="H23956" s="32">
        <v>1</v>
      </c>
    </row>
    <row r="23957" spans="1:8" x14ac:dyDescent="0.55000000000000004">
      <c r="A23957" s="33">
        <v>44417</v>
      </c>
      <c r="B23957" s="1" t="s">
        <v>42</v>
      </c>
      <c r="C23957">
        <v>9023</v>
      </c>
      <c r="D23957">
        <v>189599</v>
      </c>
      <c r="E23957" s="32">
        <v>7812</v>
      </c>
      <c r="F23957">
        <v>127</v>
      </c>
      <c r="G23957" s="32">
        <v>599</v>
      </c>
      <c r="H23957" s="32">
        <v>3</v>
      </c>
    </row>
    <row r="23958" spans="1:8" x14ac:dyDescent="0.55000000000000004">
      <c r="A23958" s="33">
        <v>44417</v>
      </c>
      <c r="B23958" s="1" t="s">
        <v>43</v>
      </c>
      <c r="C23958">
        <v>12914</v>
      </c>
      <c r="D23958">
        <v>594849</v>
      </c>
      <c r="E23958" s="32">
        <v>11961</v>
      </c>
      <c r="F23958">
        <v>180</v>
      </c>
      <c r="G23958" s="32">
        <v>626</v>
      </c>
      <c r="H23958" s="32">
        <v>7</v>
      </c>
    </row>
    <row r="23959" spans="1:8" x14ac:dyDescent="0.55000000000000004">
      <c r="A23959" s="33">
        <v>44417</v>
      </c>
      <c r="B23959" s="1" t="s">
        <v>44</v>
      </c>
      <c r="C23959">
        <v>3464</v>
      </c>
      <c r="D23959">
        <v>133190</v>
      </c>
      <c r="E23959" s="32">
        <v>3195</v>
      </c>
      <c r="F23959">
        <v>80</v>
      </c>
      <c r="G23959" s="32">
        <v>189</v>
      </c>
      <c r="H23959" s="32">
        <v>1</v>
      </c>
    </row>
    <row r="23960" spans="1:8" x14ac:dyDescent="0.55000000000000004">
      <c r="A23960" s="33">
        <v>44417</v>
      </c>
      <c r="B23960" s="1" t="s">
        <v>45</v>
      </c>
      <c r="C23960">
        <v>1863</v>
      </c>
      <c r="D23960">
        <v>75000</v>
      </c>
      <c r="E23960" s="32">
        <v>1711</v>
      </c>
      <c r="F23960">
        <v>63</v>
      </c>
      <c r="G23960" s="32">
        <v>89</v>
      </c>
      <c r="H23960" s="32">
        <v>1</v>
      </c>
    </row>
    <row r="23961" spans="1:8" x14ac:dyDescent="0.55000000000000004">
      <c r="A23961" s="33">
        <v>44417</v>
      </c>
      <c r="B23961" s="1" t="s">
        <v>46</v>
      </c>
      <c r="C23961">
        <v>2600</v>
      </c>
      <c r="D23961">
        <v>97835</v>
      </c>
      <c r="E23961" s="32">
        <v>2231</v>
      </c>
      <c r="F23961">
        <v>32</v>
      </c>
      <c r="G23961" s="32">
        <v>339</v>
      </c>
      <c r="H23961" s="32">
        <v>1</v>
      </c>
    </row>
    <row r="23962" spans="1:8" x14ac:dyDescent="0.55000000000000004">
      <c r="A23962" s="33">
        <v>44417</v>
      </c>
      <c r="B23962" s="1" t="s">
        <v>47</v>
      </c>
      <c r="C23962">
        <v>3198</v>
      </c>
      <c r="D23962">
        <v>109580</v>
      </c>
      <c r="E23962" s="32">
        <v>2821</v>
      </c>
      <c r="F23962">
        <v>77</v>
      </c>
      <c r="G23962" s="32">
        <v>300</v>
      </c>
      <c r="H23962" s="32">
        <v>4</v>
      </c>
    </row>
    <row r="23963" spans="1:8" x14ac:dyDescent="0.55000000000000004">
      <c r="A23963" s="33">
        <v>44417</v>
      </c>
      <c r="B23963" s="1" t="s">
        <v>48</v>
      </c>
      <c r="C23963">
        <v>2185</v>
      </c>
      <c r="D23963">
        <v>66982</v>
      </c>
      <c r="E23963" s="32">
        <v>2056</v>
      </c>
      <c r="F23963">
        <v>29</v>
      </c>
      <c r="G23963" s="32">
        <v>100</v>
      </c>
      <c r="H23963" s="32">
        <v>8</v>
      </c>
    </row>
    <row r="23964" spans="1:8" x14ac:dyDescent="0.55000000000000004">
      <c r="A23964" s="33">
        <v>44417</v>
      </c>
      <c r="B23964" s="1" t="s">
        <v>49</v>
      </c>
      <c r="C23964">
        <v>45048</v>
      </c>
      <c r="D23964">
        <v>961988</v>
      </c>
      <c r="E23964" s="32">
        <v>37948</v>
      </c>
      <c r="F23964">
        <v>538</v>
      </c>
      <c r="G23964" s="32">
        <v>5939</v>
      </c>
      <c r="H23964" s="32">
        <v>14</v>
      </c>
    </row>
    <row r="23965" spans="1:8" x14ac:dyDescent="0.55000000000000004">
      <c r="A23965" s="33">
        <v>44417</v>
      </c>
      <c r="B23965" s="1" t="s">
        <v>50</v>
      </c>
      <c r="C23965">
        <v>3006</v>
      </c>
      <c r="D23965">
        <v>68104</v>
      </c>
      <c r="E23965" s="32">
        <v>2722</v>
      </c>
      <c r="F23965">
        <v>25</v>
      </c>
      <c r="G23965" s="32">
        <v>246</v>
      </c>
      <c r="H23965" s="32">
        <v>0</v>
      </c>
    </row>
    <row r="23966" spans="1:8" x14ac:dyDescent="0.55000000000000004">
      <c r="A23966" s="33">
        <v>44417</v>
      </c>
      <c r="B23966" s="1" t="s">
        <v>51</v>
      </c>
      <c r="C23966">
        <v>3805</v>
      </c>
      <c r="D23966">
        <v>140860</v>
      </c>
      <c r="E23966" s="32">
        <v>3345</v>
      </c>
      <c r="F23966">
        <v>69</v>
      </c>
      <c r="G23966" s="32">
        <v>391</v>
      </c>
      <c r="H23966" s="32">
        <v>0</v>
      </c>
    </row>
    <row r="23967" spans="1:8" x14ac:dyDescent="0.55000000000000004">
      <c r="A23967" s="33">
        <v>44417</v>
      </c>
      <c r="B23967" s="1" t="s">
        <v>52</v>
      </c>
      <c r="C23967">
        <v>7893</v>
      </c>
      <c r="D23967">
        <v>90167</v>
      </c>
      <c r="E23967" s="32">
        <v>6851</v>
      </c>
      <c r="F23967">
        <v>121</v>
      </c>
      <c r="G23967" s="32">
        <v>921</v>
      </c>
      <c r="H23967" s="32">
        <v>7</v>
      </c>
    </row>
    <row r="23968" spans="1:8" x14ac:dyDescent="0.55000000000000004">
      <c r="A23968" s="33">
        <v>44417</v>
      </c>
      <c r="B23968" s="1" t="s">
        <v>53</v>
      </c>
      <c r="C23968">
        <v>3971</v>
      </c>
      <c r="D23968">
        <v>193143</v>
      </c>
      <c r="E23968" s="32">
        <v>3588</v>
      </c>
      <c r="F23968">
        <v>64</v>
      </c>
      <c r="G23968" s="32">
        <v>319</v>
      </c>
      <c r="H23968" s="32">
        <v>0</v>
      </c>
    </row>
    <row r="23969" spans="1:8" x14ac:dyDescent="0.55000000000000004">
      <c r="A23969" s="33">
        <v>44417</v>
      </c>
      <c r="B23969" s="1" t="s">
        <v>54</v>
      </c>
      <c r="C23969">
        <v>3398</v>
      </c>
      <c r="D23969">
        <v>46942</v>
      </c>
      <c r="E23969" s="32">
        <v>3150</v>
      </c>
      <c r="F23969">
        <v>27</v>
      </c>
      <c r="G23969" s="32">
        <v>267</v>
      </c>
      <c r="H23969" s="32">
        <v>1</v>
      </c>
    </row>
    <row r="23970" spans="1:8" x14ac:dyDescent="0.55000000000000004">
      <c r="A23970" s="33">
        <v>44417</v>
      </c>
      <c r="B23970" s="1" t="s">
        <v>55</v>
      </c>
      <c r="C23970">
        <v>4487</v>
      </c>
      <c r="D23970">
        <v>123630</v>
      </c>
      <c r="E23970" s="32">
        <v>3938</v>
      </c>
      <c r="F23970">
        <v>40</v>
      </c>
      <c r="G23970" s="32">
        <v>483</v>
      </c>
      <c r="H23970" s="32">
        <v>0</v>
      </c>
    </row>
    <row r="23971" spans="1:8" x14ac:dyDescent="0.55000000000000004">
      <c r="A23971" s="33">
        <v>44417</v>
      </c>
      <c r="B23971" s="1" t="s">
        <v>56</v>
      </c>
      <c r="C23971">
        <v>29073</v>
      </c>
      <c r="D23971">
        <v>297423</v>
      </c>
      <c r="E23971" s="32">
        <v>24113</v>
      </c>
      <c r="F23971">
        <v>240</v>
      </c>
      <c r="G23971" s="32">
        <v>4649</v>
      </c>
      <c r="H23971" s="32">
        <v>86</v>
      </c>
    </row>
    <row r="23972" spans="1:8" x14ac:dyDescent="0.55000000000000004">
      <c r="A23972" s="33">
        <v>44418</v>
      </c>
      <c r="B23972" s="1" t="s">
        <v>7</v>
      </c>
      <c r="C23972">
        <v>47422</v>
      </c>
      <c r="D23972">
        <v>890225</v>
      </c>
      <c r="E23972" s="32">
        <v>42943</v>
      </c>
      <c r="F23972">
        <v>1429</v>
      </c>
      <c r="G23972" s="32">
        <v>2926</v>
      </c>
      <c r="H23972" s="32">
        <v>15</v>
      </c>
    </row>
    <row r="23973" spans="1:8" x14ac:dyDescent="0.55000000000000004">
      <c r="A23973" s="33">
        <v>44418</v>
      </c>
      <c r="B23973" s="1" t="s">
        <v>11</v>
      </c>
      <c r="C23973">
        <v>2909</v>
      </c>
      <c r="D23973">
        <v>59402</v>
      </c>
      <c r="E23973" s="32">
        <v>2654</v>
      </c>
      <c r="F23973">
        <v>32</v>
      </c>
      <c r="G23973" s="32">
        <v>223</v>
      </c>
      <c r="H23973" s="32">
        <v>0</v>
      </c>
    </row>
    <row r="23974" spans="1:8" x14ac:dyDescent="0.55000000000000004">
      <c r="A23974" s="33">
        <v>44418</v>
      </c>
      <c r="B23974" s="1" t="s">
        <v>12</v>
      </c>
      <c r="C23974">
        <v>2205</v>
      </c>
      <c r="D23974">
        <v>96762</v>
      </c>
      <c r="E23974" s="32">
        <v>1941</v>
      </c>
      <c r="F23974">
        <v>47</v>
      </c>
      <c r="G23974" s="32">
        <v>217</v>
      </c>
      <c r="H23974" s="32">
        <v>0</v>
      </c>
    </row>
    <row r="23975" spans="1:8" x14ac:dyDescent="0.55000000000000004">
      <c r="A23975" s="33">
        <v>44418</v>
      </c>
      <c r="B23975" s="1" t="s">
        <v>13</v>
      </c>
      <c r="C23975">
        <v>10705</v>
      </c>
      <c r="D23975">
        <v>178933</v>
      </c>
      <c r="E23975" s="32">
        <v>9790</v>
      </c>
      <c r="F23975">
        <v>91</v>
      </c>
      <c r="G23975" s="32">
        <v>783</v>
      </c>
      <c r="H23975" s="32">
        <v>9</v>
      </c>
    </row>
    <row r="23976" spans="1:8" x14ac:dyDescent="0.55000000000000004">
      <c r="A23976" s="33">
        <v>44418</v>
      </c>
      <c r="B23976" s="1" t="s">
        <v>14</v>
      </c>
      <c r="C23976">
        <v>1104</v>
      </c>
      <c r="D23976">
        <v>18267</v>
      </c>
      <c r="E23976" s="32">
        <v>1002</v>
      </c>
      <c r="F23976">
        <v>21</v>
      </c>
      <c r="G23976" s="32">
        <v>81</v>
      </c>
      <c r="H23976" s="32">
        <v>2</v>
      </c>
    </row>
    <row r="23977" spans="1:8" x14ac:dyDescent="0.55000000000000004">
      <c r="A23977" s="33">
        <v>44418</v>
      </c>
      <c r="B23977" s="1" t="s">
        <v>15</v>
      </c>
      <c r="C23977">
        <v>2393</v>
      </c>
      <c r="D23977">
        <v>74544</v>
      </c>
      <c r="E23977" s="32">
        <v>2091</v>
      </c>
      <c r="F23977">
        <v>47</v>
      </c>
      <c r="G23977" s="32">
        <v>255</v>
      </c>
      <c r="H23977" s="32">
        <v>3</v>
      </c>
    </row>
    <row r="23978" spans="1:8" x14ac:dyDescent="0.55000000000000004">
      <c r="A23978" s="33">
        <v>44418</v>
      </c>
      <c r="B23978" s="1" t="s">
        <v>16</v>
      </c>
      <c r="C23978">
        <v>6619</v>
      </c>
      <c r="D23978">
        <v>327389</v>
      </c>
      <c r="E23978" s="32">
        <v>5576</v>
      </c>
      <c r="F23978">
        <v>162</v>
      </c>
      <c r="G23978" s="32">
        <v>881</v>
      </c>
      <c r="H23978" s="32">
        <v>14</v>
      </c>
    </row>
    <row r="23979" spans="1:8" x14ac:dyDescent="0.55000000000000004">
      <c r="A23979" s="33">
        <v>44418</v>
      </c>
      <c r="B23979" s="1" t="s">
        <v>17</v>
      </c>
      <c r="C23979">
        <v>14784</v>
      </c>
      <c r="D23979">
        <v>35770</v>
      </c>
      <c r="E23979" s="32">
        <v>12655</v>
      </c>
      <c r="F23979">
        <v>172</v>
      </c>
      <c r="G23979" s="32">
        <v>1957</v>
      </c>
      <c r="H23979" s="32">
        <v>24</v>
      </c>
    </row>
    <row r="23980" spans="1:8" x14ac:dyDescent="0.55000000000000004">
      <c r="A23980" s="33">
        <v>44418</v>
      </c>
      <c r="B23980" s="1" t="s">
        <v>18</v>
      </c>
      <c r="C23980">
        <v>9510</v>
      </c>
      <c r="D23980">
        <v>361224</v>
      </c>
      <c r="E23980" s="32">
        <v>8051</v>
      </c>
      <c r="F23980">
        <v>90</v>
      </c>
      <c r="G23980" s="32">
        <v>1369</v>
      </c>
      <c r="H23980" s="32">
        <v>17</v>
      </c>
    </row>
    <row r="23981" spans="1:8" x14ac:dyDescent="0.55000000000000004">
      <c r="A23981" s="33">
        <v>44418</v>
      </c>
      <c r="B23981" s="1" t="s">
        <v>19</v>
      </c>
      <c r="C23981">
        <v>9994</v>
      </c>
      <c r="D23981">
        <v>225562</v>
      </c>
      <c r="E23981" s="32">
        <v>8690</v>
      </c>
      <c r="F23981">
        <v>155</v>
      </c>
      <c r="G23981" s="32">
        <v>1149</v>
      </c>
      <c r="H23981" s="32">
        <v>15</v>
      </c>
    </row>
    <row r="23982" spans="1:8" x14ac:dyDescent="0.55000000000000004">
      <c r="A23982" s="33">
        <v>44418</v>
      </c>
      <c r="B23982" s="1" t="s">
        <v>20</v>
      </c>
      <c r="C23982">
        <v>68449</v>
      </c>
      <c r="D23982">
        <v>1143672</v>
      </c>
      <c r="E23982" s="32">
        <v>51349</v>
      </c>
      <c r="F23982">
        <v>857</v>
      </c>
      <c r="G23982" s="32">
        <v>16243</v>
      </c>
      <c r="H23982" s="32">
        <v>102</v>
      </c>
    </row>
    <row r="23983" spans="1:8" x14ac:dyDescent="0.55000000000000004">
      <c r="A23983" s="33">
        <v>44418</v>
      </c>
      <c r="B23983" s="1" t="s">
        <v>21</v>
      </c>
      <c r="C23983">
        <v>58225</v>
      </c>
      <c r="D23983">
        <v>831453</v>
      </c>
      <c r="E23983" s="32">
        <v>49343</v>
      </c>
      <c r="F23983">
        <v>737</v>
      </c>
      <c r="G23983" s="32">
        <v>8145</v>
      </c>
      <c r="H23983" s="32">
        <v>59</v>
      </c>
    </row>
    <row r="23984" spans="1:8" x14ac:dyDescent="0.55000000000000004">
      <c r="A23984" s="33">
        <v>44418</v>
      </c>
      <c r="B23984" s="1" t="s">
        <v>22</v>
      </c>
      <c r="C23984">
        <v>254781</v>
      </c>
      <c r="D23984">
        <v>2940003</v>
      </c>
      <c r="E23984" s="32">
        <v>217562</v>
      </c>
      <c r="F23984">
        <v>2317</v>
      </c>
      <c r="G23984" s="32">
        <v>34902</v>
      </c>
      <c r="H23984" s="32">
        <v>176</v>
      </c>
    </row>
    <row r="23985" spans="1:8" x14ac:dyDescent="0.55000000000000004">
      <c r="A23985" s="33">
        <v>44418</v>
      </c>
      <c r="B23985" s="1" t="s">
        <v>23</v>
      </c>
      <c r="C23985">
        <v>100492</v>
      </c>
      <c r="D23985">
        <v>1240296</v>
      </c>
      <c r="E23985" s="32">
        <v>86259</v>
      </c>
      <c r="F23985">
        <v>1009</v>
      </c>
      <c r="G23985" s="32">
        <v>13224</v>
      </c>
      <c r="H23985" s="32">
        <v>172</v>
      </c>
    </row>
    <row r="23986" spans="1:8" x14ac:dyDescent="0.55000000000000004">
      <c r="A23986" s="33">
        <v>44418</v>
      </c>
      <c r="B23986" s="1" t="s">
        <v>24</v>
      </c>
      <c r="C23986">
        <v>4681</v>
      </c>
      <c r="D23986">
        <v>207376</v>
      </c>
      <c r="E23986" s="32">
        <v>3930</v>
      </c>
      <c r="F23986">
        <v>54</v>
      </c>
      <c r="G23986" s="32">
        <v>697</v>
      </c>
      <c r="H23986" s="32">
        <v>6</v>
      </c>
    </row>
    <row r="23987" spans="1:8" x14ac:dyDescent="0.55000000000000004">
      <c r="A23987" s="33">
        <v>44418</v>
      </c>
      <c r="B23987" s="1" t="s">
        <v>25</v>
      </c>
      <c r="C23987">
        <v>2649</v>
      </c>
      <c r="D23987">
        <v>85608</v>
      </c>
      <c r="E23987" s="32">
        <v>2221</v>
      </c>
      <c r="F23987">
        <v>38</v>
      </c>
      <c r="G23987" s="32">
        <v>390</v>
      </c>
      <c r="H23987" s="32">
        <v>6</v>
      </c>
    </row>
    <row r="23988" spans="1:8" x14ac:dyDescent="0.55000000000000004">
      <c r="A23988" s="33">
        <v>44418</v>
      </c>
      <c r="B23988" s="1" t="s">
        <v>26</v>
      </c>
      <c r="C23988">
        <v>5836</v>
      </c>
      <c r="D23988">
        <v>141770</v>
      </c>
      <c r="E23988" s="32">
        <v>4925</v>
      </c>
      <c r="F23988">
        <v>119</v>
      </c>
      <c r="G23988" s="32">
        <v>784</v>
      </c>
      <c r="H23988" s="32">
        <v>11</v>
      </c>
    </row>
    <row r="23989" spans="1:8" x14ac:dyDescent="0.55000000000000004">
      <c r="A23989" s="33">
        <v>44418</v>
      </c>
      <c r="B23989" s="1" t="s">
        <v>27</v>
      </c>
      <c r="C23989">
        <v>1902</v>
      </c>
      <c r="D23989">
        <v>84722</v>
      </c>
      <c r="E23989" s="32">
        <v>1589</v>
      </c>
      <c r="F23989">
        <v>36</v>
      </c>
      <c r="G23989" s="32">
        <v>277</v>
      </c>
      <c r="H23989" s="32">
        <v>1</v>
      </c>
    </row>
    <row r="23990" spans="1:8" x14ac:dyDescent="0.55000000000000004">
      <c r="A23990" s="33">
        <v>44418</v>
      </c>
      <c r="B23990" s="1" t="s">
        <v>28</v>
      </c>
      <c r="C23990">
        <v>2899</v>
      </c>
      <c r="D23990">
        <v>76621</v>
      </c>
      <c r="E23990" s="32">
        <v>2424</v>
      </c>
      <c r="F23990">
        <v>21</v>
      </c>
      <c r="G23990" s="32">
        <v>456</v>
      </c>
      <c r="H23990" s="32">
        <v>1</v>
      </c>
    </row>
    <row r="23991" spans="1:8" x14ac:dyDescent="0.55000000000000004">
      <c r="A23991" s="33">
        <v>44418</v>
      </c>
      <c r="B23991" s="1" t="s">
        <v>29</v>
      </c>
      <c r="C23991">
        <v>5770</v>
      </c>
      <c r="D23991">
        <v>236057</v>
      </c>
      <c r="E23991" s="32">
        <v>5317</v>
      </c>
      <c r="F23991">
        <v>94</v>
      </c>
      <c r="G23991" s="32">
        <v>430</v>
      </c>
      <c r="H23991" s="32">
        <v>0</v>
      </c>
    </row>
    <row r="23992" spans="1:8" x14ac:dyDescent="0.55000000000000004">
      <c r="A23992" s="33">
        <v>44418</v>
      </c>
      <c r="B23992" s="1" t="s">
        <v>30</v>
      </c>
      <c r="C23992">
        <v>10260</v>
      </c>
      <c r="D23992">
        <v>303500</v>
      </c>
      <c r="E23992" s="32">
        <v>9621</v>
      </c>
      <c r="F23992">
        <v>189</v>
      </c>
      <c r="G23992" s="32">
        <v>450</v>
      </c>
      <c r="H23992" s="32">
        <v>4</v>
      </c>
    </row>
    <row r="23993" spans="1:8" x14ac:dyDescent="0.55000000000000004">
      <c r="A23993" s="33">
        <v>44418</v>
      </c>
      <c r="B23993" s="1" t="s">
        <v>31</v>
      </c>
      <c r="C23993">
        <v>12492</v>
      </c>
      <c r="D23993">
        <v>468440</v>
      </c>
      <c r="E23993" s="32">
        <v>10516</v>
      </c>
      <c r="F23993">
        <v>157</v>
      </c>
      <c r="G23993" s="32">
        <v>1819</v>
      </c>
      <c r="H23993" s="32">
        <v>8</v>
      </c>
    </row>
    <row r="23994" spans="1:8" x14ac:dyDescent="0.55000000000000004">
      <c r="A23994" s="33">
        <v>44418</v>
      </c>
      <c r="B23994" s="1" t="s">
        <v>32</v>
      </c>
      <c r="C23994">
        <v>56848</v>
      </c>
      <c r="D23994">
        <v>951032</v>
      </c>
      <c r="E23994" s="32">
        <v>52537</v>
      </c>
      <c r="F23994">
        <v>1013</v>
      </c>
      <c r="G23994" s="32">
        <v>3298</v>
      </c>
      <c r="H23994" s="32">
        <v>14</v>
      </c>
    </row>
    <row r="23995" spans="1:8" x14ac:dyDescent="0.55000000000000004">
      <c r="A23995" s="33">
        <v>44418</v>
      </c>
      <c r="B23995" s="1" t="s">
        <v>33</v>
      </c>
      <c r="C23995">
        <v>6400</v>
      </c>
      <c r="D23995">
        <v>164729</v>
      </c>
      <c r="E23995" s="32">
        <v>5739</v>
      </c>
      <c r="F23995">
        <v>114</v>
      </c>
      <c r="G23995" s="32">
        <v>706</v>
      </c>
      <c r="H23995" s="32">
        <v>10</v>
      </c>
    </row>
    <row r="23996" spans="1:8" x14ac:dyDescent="0.55000000000000004">
      <c r="A23996" s="33">
        <v>44418</v>
      </c>
      <c r="B23996" s="1" t="s">
        <v>34</v>
      </c>
      <c r="C23996">
        <v>6838</v>
      </c>
      <c r="D23996">
        <v>177973</v>
      </c>
      <c r="E23996" s="32">
        <v>5928</v>
      </c>
      <c r="F23996">
        <v>94</v>
      </c>
      <c r="G23996" s="32">
        <v>816</v>
      </c>
      <c r="H23996" s="32">
        <v>4</v>
      </c>
    </row>
    <row r="23997" spans="1:8" x14ac:dyDescent="0.55000000000000004">
      <c r="A23997" s="33">
        <v>44418</v>
      </c>
      <c r="B23997" s="1" t="s">
        <v>35</v>
      </c>
      <c r="C23997">
        <v>20629</v>
      </c>
      <c r="D23997">
        <v>324048</v>
      </c>
      <c r="E23997" s="32">
        <v>17859</v>
      </c>
      <c r="F23997">
        <v>249</v>
      </c>
      <c r="G23997" s="32">
        <v>2414</v>
      </c>
      <c r="H23997" s="32">
        <v>73</v>
      </c>
    </row>
    <row r="23998" spans="1:8" x14ac:dyDescent="0.55000000000000004">
      <c r="A23998" s="33">
        <v>44418</v>
      </c>
      <c r="B23998" s="1" t="s">
        <v>36</v>
      </c>
      <c r="C23998">
        <v>124150</v>
      </c>
      <c r="D23998">
        <v>2588666</v>
      </c>
      <c r="E23998" s="32">
        <v>109374</v>
      </c>
      <c r="F23998">
        <v>2733</v>
      </c>
      <c r="G23998" s="32">
        <v>10926</v>
      </c>
      <c r="H23998" s="32">
        <v>387</v>
      </c>
    </row>
    <row r="23999" spans="1:8" x14ac:dyDescent="0.55000000000000004">
      <c r="A23999" s="33">
        <v>44418</v>
      </c>
      <c r="B23999" s="1" t="s">
        <v>37</v>
      </c>
      <c r="C23999">
        <v>47489</v>
      </c>
      <c r="D23999">
        <v>577343</v>
      </c>
      <c r="E23999" s="32">
        <v>42661</v>
      </c>
      <c r="F23999">
        <v>1321</v>
      </c>
      <c r="G23999" s="32">
        <v>3508</v>
      </c>
      <c r="H23999" s="32">
        <v>31</v>
      </c>
    </row>
    <row r="24000" spans="1:8" x14ac:dyDescent="0.55000000000000004">
      <c r="A24000" s="33">
        <v>44418</v>
      </c>
      <c r="B24000" s="1" t="s">
        <v>38</v>
      </c>
      <c r="C24000">
        <v>9840</v>
      </c>
      <c r="D24000">
        <v>194689</v>
      </c>
      <c r="E24000" s="32">
        <v>8912</v>
      </c>
      <c r="F24000">
        <v>134</v>
      </c>
      <c r="G24000" s="32">
        <v>794</v>
      </c>
      <c r="H24000" s="32">
        <v>10</v>
      </c>
    </row>
    <row r="24001" spans="1:8" x14ac:dyDescent="0.55000000000000004">
      <c r="A24001" s="33">
        <v>44418</v>
      </c>
      <c r="B24001" s="1" t="s">
        <v>39</v>
      </c>
      <c r="C24001">
        <v>3272</v>
      </c>
      <c r="D24001">
        <v>47571</v>
      </c>
      <c r="E24001" s="32">
        <v>2899</v>
      </c>
      <c r="F24001">
        <v>50</v>
      </c>
      <c r="G24001" s="32">
        <v>248</v>
      </c>
      <c r="H24001" s="32">
        <v>18</v>
      </c>
    </row>
    <row r="24002" spans="1:8" x14ac:dyDescent="0.55000000000000004">
      <c r="A24002" s="33">
        <v>44418</v>
      </c>
      <c r="B24002" s="1" t="s">
        <v>40</v>
      </c>
      <c r="C24002">
        <v>1011</v>
      </c>
      <c r="D24002">
        <v>104918</v>
      </c>
      <c r="E24002" s="32">
        <v>702</v>
      </c>
      <c r="F24002">
        <v>3</v>
      </c>
      <c r="G24002" s="32">
        <v>293</v>
      </c>
      <c r="H24002" s="32">
        <v>0</v>
      </c>
    </row>
    <row r="24003" spans="1:8" x14ac:dyDescent="0.55000000000000004">
      <c r="A24003" s="33">
        <v>44418</v>
      </c>
      <c r="B24003" s="1" t="s">
        <v>41</v>
      </c>
      <c r="C24003">
        <v>827</v>
      </c>
      <c r="D24003">
        <v>37500</v>
      </c>
      <c r="E24003" s="32">
        <v>735</v>
      </c>
      <c r="F24003">
        <v>2</v>
      </c>
      <c r="G24003" s="32">
        <v>90</v>
      </c>
      <c r="H24003" s="32">
        <v>1</v>
      </c>
    </row>
    <row r="24004" spans="1:8" x14ac:dyDescent="0.55000000000000004">
      <c r="A24004" s="33">
        <v>44418</v>
      </c>
      <c r="B24004" s="1" t="s">
        <v>42</v>
      </c>
      <c r="C24004">
        <v>9087</v>
      </c>
      <c r="D24004">
        <v>189599</v>
      </c>
      <c r="E24004" s="32">
        <v>7812</v>
      </c>
      <c r="F24004">
        <v>127</v>
      </c>
      <c r="G24004" s="32">
        <v>599</v>
      </c>
      <c r="H24004" s="32">
        <v>3</v>
      </c>
    </row>
    <row r="24005" spans="1:8" x14ac:dyDescent="0.55000000000000004">
      <c r="A24005" s="33">
        <v>44418</v>
      </c>
      <c r="B24005" s="1" t="s">
        <v>43</v>
      </c>
      <c r="C24005">
        <v>12914</v>
      </c>
      <c r="D24005">
        <v>603987</v>
      </c>
      <c r="E24005" s="32">
        <v>11961</v>
      </c>
      <c r="F24005">
        <v>180</v>
      </c>
      <c r="G24005" s="32">
        <v>626</v>
      </c>
      <c r="H24005" s="32">
        <v>5</v>
      </c>
    </row>
    <row r="24006" spans="1:8" x14ac:dyDescent="0.55000000000000004">
      <c r="A24006" s="33">
        <v>44418</v>
      </c>
      <c r="B24006" s="1" t="s">
        <v>44</v>
      </c>
      <c r="C24006">
        <v>3496</v>
      </c>
      <c r="D24006">
        <v>133190</v>
      </c>
      <c r="E24006" s="32">
        <v>3197</v>
      </c>
      <c r="F24006">
        <v>80</v>
      </c>
      <c r="G24006" s="32">
        <v>219</v>
      </c>
      <c r="H24006" s="32">
        <v>1</v>
      </c>
    </row>
    <row r="24007" spans="1:8" x14ac:dyDescent="0.55000000000000004">
      <c r="A24007" s="33">
        <v>44418</v>
      </c>
      <c r="B24007" s="1" t="s">
        <v>45</v>
      </c>
      <c r="C24007">
        <v>1871</v>
      </c>
      <c r="D24007">
        <v>75148</v>
      </c>
      <c r="E24007" s="32">
        <v>1715</v>
      </c>
      <c r="F24007">
        <v>63</v>
      </c>
      <c r="G24007" s="32">
        <v>93</v>
      </c>
      <c r="H24007" s="32">
        <v>1</v>
      </c>
    </row>
    <row r="24008" spans="1:8" x14ac:dyDescent="0.55000000000000004">
      <c r="A24008" s="33">
        <v>44418</v>
      </c>
      <c r="B24008" s="1" t="s">
        <v>46</v>
      </c>
      <c r="C24008">
        <v>2638</v>
      </c>
      <c r="D24008">
        <v>98044</v>
      </c>
      <c r="E24008" s="32">
        <v>2250</v>
      </c>
      <c r="F24008">
        <v>32</v>
      </c>
      <c r="G24008" s="32">
        <v>358</v>
      </c>
      <c r="H24008" s="32">
        <v>1</v>
      </c>
    </row>
    <row r="24009" spans="1:8" x14ac:dyDescent="0.55000000000000004">
      <c r="A24009" s="33">
        <v>44418</v>
      </c>
      <c r="B24009" s="1" t="s">
        <v>47</v>
      </c>
      <c r="C24009">
        <v>3231</v>
      </c>
      <c r="D24009">
        <v>109777</v>
      </c>
      <c r="E24009" s="32">
        <v>2840</v>
      </c>
      <c r="F24009">
        <v>77</v>
      </c>
      <c r="G24009" s="32">
        <v>314</v>
      </c>
      <c r="H24009" s="32">
        <v>4</v>
      </c>
    </row>
    <row r="24010" spans="1:8" x14ac:dyDescent="0.55000000000000004">
      <c r="A24010" s="33">
        <v>44418</v>
      </c>
      <c r="B24010" s="1" t="s">
        <v>48</v>
      </c>
      <c r="C24010">
        <v>2194</v>
      </c>
      <c r="D24010">
        <v>67015</v>
      </c>
      <c r="E24010" s="32">
        <v>2068</v>
      </c>
      <c r="F24010">
        <v>29</v>
      </c>
      <c r="G24010" s="32">
        <v>97</v>
      </c>
      <c r="H24010" s="32">
        <v>8</v>
      </c>
    </row>
    <row r="24011" spans="1:8" x14ac:dyDescent="0.55000000000000004">
      <c r="A24011" s="33">
        <v>44418</v>
      </c>
      <c r="B24011" s="1" t="s">
        <v>49</v>
      </c>
      <c r="C24011">
        <v>45505</v>
      </c>
      <c r="D24011">
        <v>965986</v>
      </c>
      <c r="E24011" s="32">
        <v>38281</v>
      </c>
      <c r="F24011">
        <v>540</v>
      </c>
      <c r="G24011" s="32">
        <v>6229</v>
      </c>
      <c r="H24011" s="32">
        <v>15</v>
      </c>
    </row>
    <row r="24012" spans="1:8" x14ac:dyDescent="0.55000000000000004">
      <c r="A24012" s="33">
        <v>44418</v>
      </c>
      <c r="B24012" s="1" t="s">
        <v>50</v>
      </c>
      <c r="C24012">
        <v>3058</v>
      </c>
      <c r="D24012">
        <v>68621</v>
      </c>
      <c r="E24012" s="32">
        <v>2737</v>
      </c>
      <c r="F24012">
        <v>25</v>
      </c>
      <c r="G24012" s="32">
        <v>262</v>
      </c>
      <c r="H24012" s="32">
        <v>0</v>
      </c>
    </row>
    <row r="24013" spans="1:8" x14ac:dyDescent="0.55000000000000004">
      <c r="A24013" s="33">
        <v>44418</v>
      </c>
      <c r="B24013" s="1" t="s">
        <v>51</v>
      </c>
      <c r="C24013">
        <v>3832</v>
      </c>
      <c r="D24013">
        <v>141201</v>
      </c>
      <c r="E24013" s="32">
        <v>3351</v>
      </c>
      <c r="F24013">
        <v>69</v>
      </c>
      <c r="G24013" s="32">
        <v>415</v>
      </c>
      <c r="H24013" s="32">
        <v>0</v>
      </c>
    </row>
    <row r="24014" spans="1:8" x14ac:dyDescent="0.55000000000000004">
      <c r="A24014" s="33">
        <v>44418</v>
      </c>
      <c r="B24014" s="1" t="s">
        <v>52</v>
      </c>
      <c r="C24014">
        <v>7983</v>
      </c>
      <c r="D24014">
        <v>90167</v>
      </c>
      <c r="E24014" s="32">
        <v>6927</v>
      </c>
      <c r="F24014">
        <v>121</v>
      </c>
      <c r="G24014" s="32">
        <v>935</v>
      </c>
      <c r="H24014" s="32">
        <v>8</v>
      </c>
    </row>
    <row r="24015" spans="1:8" x14ac:dyDescent="0.55000000000000004">
      <c r="A24015" s="33">
        <v>44418</v>
      </c>
      <c r="B24015" s="1" t="s">
        <v>53</v>
      </c>
      <c r="C24015">
        <v>4009</v>
      </c>
      <c r="D24015">
        <v>193414</v>
      </c>
      <c r="E24015" s="32">
        <v>3609</v>
      </c>
      <c r="F24015">
        <v>64</v>
      </c>
      <c r="G24015" s="32">
        <v>336</v>
      </c>
      <c r="H24015" s="32">
        <v>0</v>
      </c>
    </row>
    <row r="24016" spans="1:8" x14ac:dyDescent="0.55000000000000004">
      <c r="A24016" s="33">
        <v>44418</v>
      </c>
      <c r="B24016" s="1" t="s">
        <v>54</v>
      </c>
      <c r="C24016">
        <v>3537</v>
      </c>
      <c r="D24016">
        <v>49021</v>
      </c>
      <c r="E24016" s="32">
        <v>3204</v>
      </c>
      <c r="F24016">
        <v>27</v>
      </c>
      <c r="G24016" s="32">
        <v>294</v>
      </c>
      <c r="H24016" s="32">
        <v>1</v>
      </c>
    </row>
    <row r="24017" spans="1:8" x14ac:dyDescent="0.55000000000000004">
      <c r="A24017" s="33">
        <v>44418</v>
      </c>
      <c r="B24017" s="1" t="s">
        <v>55</v>
      </c>
      <c r="C24017">
        <v>4569</v>
      </c>
      <c r="D24017">
        <v>124195</v>
      </c>
      <c r="E24017" s="32">
        <v>3955</v>
      </c>
      <c r="F24017">
        <v>41</v>
      </c>
      <c r="G24017" s="32">
        <v>532</v>
      </c>
      <c r="H24017" s="32">
        <v>0</v>
      </c>
    </row>
    <row r="24018" spans="1:8" x14ac:dyDescent="0.55000000000000004">
      <c r="A24018" s="33">
        <v>44418</v>
      </c>
      <c r="B24018" s="1" t="s">
        <v>56</v>
      </c>
      <c r="C24018">
        <v>29405</v>
      </c>
      <c r="D24018">
        <v>298938</v>
      </c>
      <c r="E24018" s="32">
        <v>24452</v>
      </c>
      <c r="F24018">
        <v>242</v>
      </c>
      <c r="G24018" s="32">
        <v>4614</v>
      </c>
      <c r="H24018" s="32">
        <v>92</v>
      </c>
    </row>
    <row r="24019" spans="1:8" x14ac:dyDescent="0.55000000000000004">
      <c r="A24019" s="33">
        <v>44419</v>
      </c>
      <c r="B24019" s="1" t="s">
        <v>7</v>
      </c>
      <c r="C24019">
        <v>47773</v>
      </c>
      <c r="D24019">
        <v>893930</v>
      </c>
      <c r="E24019" s="32">
        <v>43292</v>
      </c>
      <c r="F24019">
        <v>1429</v>
      </c>
      <c r="G24019" s="32">
        <v>3050</v>
      </c>
      <c r="H24019" s="32">
        <v>17</v>
      </c>
    </row>
    <row r="24020" spans="1:8" x14ac:dyDescent="0.55000000000000004">
      <c r="A24020" s="33">
        <v>44419</v>
      </c>
      <c r="B24020" s="1" t="s">
        <v>11</v>
      </c>
      <c r="C24020">
        <v>2986</v>
      </c>
      <c r="D24020">
        <v>59870</v>
      </c>
      <c r="E24020" s="32">
        <v>2676</v>
      </c>
      <c r="F24020">
        <v>32</v>
      </c>
      <c r="G24020" s="32">
        <v>278</v>
      </c>
      <c r="H24020" s="32">
        <v>0</v>
      </c>
    </row>
    <row r="24021" spans="1:8" x14ac:dyDescent="0.55000000000000004">
      <c r="A24021" s="33">
        <v>44419</v>
      </c>
      <c r="B24021" s="1" t="s">
        <v>12</v>
      </c>
      <c r="C24021">
        <v>2245</v>
      </c>
      <c r="D24021">
        <v>97531</v>
      </c>
      <c r="E24021" s="32">
        <v>1972</v>
      </c>
      <c r="F24021">
        <v>47</v>
      </c>
      <c r="G24021" s="32">
        <v>226</v>
      </c>
      <c r="H24021" s="32">
        <v>0</v>
      </c>
    </row>
    <row r="24022" spans="1:8" x14ac:dyDescent="0.55000000000000004">
      <c r="A24022" s="33">
        <v>44419</v>
      </c>
      <c r="B24022" s="1" t="s">
        <v>13</v>
      </c>
      <c r="C24022">
        <v>10847</v>
      </c>
      <c r="D24022">
        <v>180406</v>
      </c>
      <c r="E24022" s="32">
        <v>9829</v>
      </c>
      <c r="F24022">
        <v>91</v>
      </c>
      <c r="G24022" s="32">
        <v>858</v>
      </c>
      <c r="H24022" s="32">
        <v>9</v>
      </c>
    </row>
    <row r="24023" spans="1:8" x14ac:dyDescent="0.55000000000000004">
      <c r="A24023" s="33">
        <v>44419</v>
      </c>
      <c r="B24023" s="1" t="s">
        <v>14</v>
      </c>
      <c r="C24023">
        <v>1117</v>
      </c>
      <c r="D24023">
        <v>18354</v>
      </c>
      <c r="E24023" s="32">
        <v>1005</v>
      </c>
      <c r="F24023">
        <v>21</v>
      </c>
      <c r="G24023" s="32">
        <v>91</v>
      </c>
      <c r="H24023" s="32">
        <v>3</v>
      </c>
    </row>
    <row r="24024" spans="1:8" x14ac:dyDescent="0.55000000000000004">
      <c r="A24024" s="33">
        <v>44419</v>
      </c>
      <c r="B24024" s="1" t="s">
        <v>15</v>
      </c>
      <c r="C24024">
        <v>2436</v>
      </c>
      <c r="D24024">
        <v>74730</v>
      </c>
      <c r="E24024" s="32">
        <v>2118</v>
      </c>
      <c r="F24024">
        <v>47</v>
      </c>
      <c r="G24024" s="32">
        <v>271</v>
      </c>
      <c r="H24024" s="32">
        <v>4</v>
      </c>
    </row>
    <row r="24025" spans="1:8" x14ac:dyDescent="0.55000000000000004">
      <c r="A24025" s="33">
        <v>44419</v>
      </c>
      <c r="B24025" s="1" t="s">
        <v>16</v>
      </c>
      <c r="C24025">
        <v>6710</v>
      </c>
      <c r="D24025">
        <v>329309</v>
      </c>
      <c r="E24025" s="32">
        <v>5675</v>
      </c>
      <c r="F24025">
        <v>162</v>
      </c>
      <c r="G24025" s="32">
        <v>873</v>
      </c>
      <c r="H24025" s="32">
        <v>15</v>
      </c>
    </row>
    <row r="24026" spans="1:8" x14ac:dyDescent="0.55000000000000004">
      <c r="A24026" s="33">
        <v>44419</v>
      </c>
      <c r="B24026" s="1" t="s">
        <v>17</v>
      </c>
      <c r="C24026">
        <v>14964</v>
      </c>
      <c r="D24026">
        <v>35770</v>
      </c>
      <c r="E24026" s="32">
        <v>12882</v>
      </c>
      <c r="F24026">
        <v>172</v>
      </c>
      <c r="G24026" s="32">
        <v>1910</v>
      </c>
      <c r="H24026" s="32">
        <v>27</v>
      </c>
    </row>
    <row r="24027" spans="1:8" x14ac:dyDescent="0.55000000000000004">
      <c r="A24027" s="33">
        <v>44419</v>
      </c>
      <c r="B24027" s="1" t="s">
        <v>18</v>
      </c>
      <c r="C24027">
        <v>9676</v>
      </c>
      <c r="D24027">
        <v>361805</v>
      </c>
      <c r="E24027" s="32">
        <v>8156</v>
      </c>
      <c r="F24027">
        <v>92</v>
      </c>
      <c r="G24027" s="32">
        <v>1428</v>
      </c>
      <c r="H24027" s="32">
        <v>16</v>
      </c>
    </row>
    <row r="24028" spans="1:8" x14ac:dyDescent="0.55000000000000004">
      <c r="A24028" s="33">
        <v>44419</v>
      </c>
      <c r="B24028" s="1" t="s">
        <v>19</v>
      </c>
      <c r="C24028">
        <v>10166</v>
      </c>
      <c r="D24028">
        <v>226678</v>
      </c>
      <c r="E24028" s="32">
        <v>8777</v>
      </c>
      <c r="F24028">
        <v>155</v>
      </c>
      <c r="G24028" s="32">
        <v>1234</v>
      </c>
      <c r="H24028" s="32">
        <v>18</v>
      </c>
    </row>
    <row r="24029" spans="1:8" x14ac:dyDescent="0.55000000000000004">
      <c r="A24029" s="33">
        <v>44419</v>
      </c>
      <c r="B24029" s="1" t="s">
        <v>20</v>
      </c>
      <c r="C24029">
        <v>69676</v>
      </c>
      <c r="D24029">
        <v>1153964</v>
      </c>
      <c r="E24029" s="32">
        <v>51994</v>
      </c>
      <c r="F24029">
        <v>857</v>
      </c>
      <c r="G24029" s="32">
        <v>16825</v>
      </c>
      <c r="H24029" s="32">
        <v>100</v>
      </c>
    </row>
    <row r="24030" spans="1:8" x14ac:dyDescent="0.55000000000000004">
      <c r="A24030" s="33">
        <v>44419</v>
      </c>
      <c r="B24030" s="1" t="s">
        <v>21</v>
      </c>
      <c r="C24030">
        <v>59179</v>
      </c>
      <c r="D24030">
        <v>835126</v>
      </c>
      <c r="E24030" s="32">
        <v>50071</v>
      </c>
      <c r="F24030">
        <v>739</v>
      </c>
      <c r="G24030" s="32">
        <v>8369</v>
      </c>
      <c r="H24030" s="32">
        <v>61</v>
      </c>
    </row>
    <row r="24031" spans="1:8" x14ac:dyDescent="0.55000000000000004">
      <c r="A24031" s="33">
        <v>44419</v>
      </c>
      <c r="B24031" s="1" t="s">
        <v>22</v>
      </c>
      <c r="C24031">
        <v>258981</v>
      </c>
      <c r="D24031">
        <v>2955879</v>
      </c>
      <c r="E24031" s="32">
        <v>220973</v>
      </c>
      <c r="F24031">
        <v>2319</v>
      </c>
      <c r="G24031" s="32">
        <v>35689</v>
      </c>
      <c r="H24031" s="32">
        <v>197</v>
      </c>
    </row>
    <row r="24032" spans="1:8" x14ac:dyDescent="0.55000000000000004">
      <c r="A24032" s="33">
        <v>44419</v>
      </c>
      <c r="B24032" s="1" t="s">
        <v>23</v>
      </c>
      <c r="C24032">
        <v>102057</v>
      </c>
      <c r="D24032">
        <v>1255034</v>
      </c>
      <c r="E24032" s="32">
        <v>87638</v>
      </c>
      <c r="F24032">
        <v>1014</v>
      </c>
      <c r="G24032" s="32">
        <v>13405</v>
      </c>
      <c r="H24032" s="32">
        <v>182</v>
      </c>
    </row>
    <row r="24033" spans="1:8" x14ac:dyDescent="0.55000000000000004">
      <c r="A24033" s="33">
        <v>44419</v>
      </c>
      <c r="B24033" s="1" t="s">
        <v>24</v>
      </c>
      <c r="C24033">
        <v>4755</v>
      </c>
      <c r="D24033">
        <v>207755</v>
      </c>
      <c r="E24033" s="32">
        <v>4028</v>
      </c>
      <c r="F24033">
        <v>54</v>
      </c>
      <c r="G24033" s="32">
        <v>673</v>
      </c>
      <c r="H24033" s="32">
        <v>5</v>
      </c>
    </row>
    <row r="24034" spans="1:8" x14ac:dyDescent="0.55000000000000004">
      <c r="A24034" s="33">
        <v>44419</v>
      </c>
      <c r="B24034" s="1" t="s">
        <v>25</v>
      </c>
      <c r="C24034">
        <v>2695</v>
      </c>
      <c r="D24034">
        <v>87089</v>
      </c>
      <c r="E24034" s="32">
        <v>2248</v>
      </c>
      <c r="F24034">
        <v>38</v>
      </c>
      <c r="G24034" s="32">
        <v>409</v>
      </c>
      <c r="H24034" s="32">
        <v>8</v>
      </c>
    </row>
    <row r="24035" spans="1:8" x14ac:dyDescent="0.55000000000000004">
      <c r="A24035" s="33">
        <v>44419</v>
      </c>
      <c r="B24035" s="1" t="s">
        <v>26</v>
      </c>
      <c r="C24035">
        <v>5911</v>
      </c>
      <c r="D24035">
        <v>142641</v>
      </c>
      <c r="E24035" s="32">
        <v>5020</v>
      </c>
      <c r="F24035">
        <v>119</v>
      </c>
      <c r="G24035" s="32">
        <v>763</v>
      </c>
      <c r="H24035" s="32">
        <v>12</v>
      </c>
    </row>
    <row r="24036" spans="1:8" x14ac:dyDescent="0.55000000000000004">
      <c r="A24036" s="33">
        <v>44419</v>
      </c>
      <c r="B24036" s="1" t="s">
        <v>27</v>
      </c>
      <c r="C24036">
        <v>1917</v>
      </c>
      <c r="D24036">
        <v>86426</v>
      </c>
      <c r="E24036" s="32">
        <v>1617</v>
      </c>
      <c r="F24036">
        <v>36</v>
      </c>
      <c r="G24036" s="32">
        <v>264</v>
      </c>
      <c r="H24036" s="32">
        <v>1</v>
      </c>
    </row>
    <row r="24037" spans="1:8" x14ac:dyDescent="0.55000000000000004">
      <c r="A24037" s="33">
        <v>44419</v>
      </c>
      <c r="B24037" s="1" t="s">
        <v>28</v>
      </c>
      <c r="C24037">
        <v>2937</v>
      </c>
      <c r="D24037">
        <v>76621</v>
      </c>
      <c r="E24037" s="32">
        <v>2461</v>
      </c>
      <c r="F24037">
        <v>21</v>
      </c>
      <c r="G24037" s="32">
        <v>457</v>
      </c>
      <c r="H24037" s="32">
        <v>1</v>
      </c>
    </row>
    <row r="24038" spans="1:8" x14ac:dyDescent="0.55000000000000004">
      <c r="A24038" s="33">
        <v>44419</v>
      </c>
      <c r="B24038" s="1" t="s">
        <v>29</v>
      </c>
      <c r="C24038">
        <v>5843</v>
      </c>
      <c r="D24038">
        <v>239434</v>
      </c>
      <c r="E24038" s="32">
        <v>5365</v>
      </c>
      <c r="F24038">
        <v>94</v>
      </c>
      <c r="G24038" s="32">
        <v>441</v>
      </c>
      <c r="H24038" s="32">
        <v>0</v>
      </c>
    </row>
    <row r="24039" spans="1:8" x14ac:dyDescent="0.55000000000000004">
      <c r="A24039" s="33">
        <v>44419</v>
      </c>
      <c r="B24039" s="1" t="s">
        <v>30</v>
      </c>
      <c r="C24039">
        <v>10386</v>
      </c>
      <c r="D24039">
        <v>306346</v>
      </c>
      <c r="E24039" s="32">
        <v>9667</v>
      </c>
      <c r="F24039">
        <v>189</v>
      </c>
      <c r="G24039" s="32">
        <v>530</v>
      </c>
      <c r="H24039" s="32">
        <v>4</v>
      </c>
    </row>
    <row r="24040" spans="1:8" x14ac:dyDescent="0.55000000000000004">
      <c r="A24040" s="33">
        <v>44419</v>
      </c>
      <c r="B24040" s="1" t="s">
        <v>31</v>
      </c>
      <c r="C24040">
        <v>12755</v>
      </c>
      <c r="D24040">
        <v>477977</v>
      </c>
      <c r="E24040" s="32">
        <v>10685</v>
      </c>
      <c r="F24040">
        <v>157</v>
      </c>
      <c r="G24040" s="32">
        <v>1913</v>
      </c>
      <c r="H24040" s="32">
        <v>8</v>
      </c>
    </row>
    <row r="24041" spans="1:8" x14ac:dyDescent="0.55000000000000004">
      <c r="A24041" s="33">
        <v>44419</v>
      </c>
      <c r="B24041" s="1" t="s">
        <v>32</v>
      </c>
      <c r="C24041">
        <v>57107</v>
      </c>
      <c r="D24041">
        <v>954866</v>
      </c>
      <c r="E24041" s="32">
        <v>52722</v>
      </c>
      <c r="F24041">
        <v>1013</v>
      </c>
      <c r="G24041" s="32">
        <v>3372</v>
      </c>
      <c r="H24041" s="32">
        <v>16</v>
      </c>
    </row>
    <row r="24042" spans="1:8" x14ac:dyDescent="0.55000000000000004">
      <c r="A24042" s="33">
        <v>44419</v>
      </c>
      <c r="B24042" s="1" t="s">
        <v>33</v>
      </c>
      <c r="C24042">
        <v>6511</v>
      </c>
      <c r="D24042">
        <v>164729</v>
      </c>
      <c r="E24042" s="32">
        <v>5802</v>
      </c>
      <c r="F24042">
        <v>114</v>
      </c>
      <c r="G24042" s="32">
        <v>756</v>
      </c>
      <c r="H24042" s="32">
        <v>10</v>
      </c>
    </row>
    <row r="24043" spans="1:8" x14ac:dyDescent="0.55000000000000004">
      <c r="A24043" s="33">
        <v>44419</v>
      </c>
      <c r="B24043" s="1" t="s">
        <v>34</v>
      </c>
      <c r="C24043">
        <v>7000</v>
      </c>
      <c r="D24043">
        <v>178322</v>
      </c>
      <c r="E24043" s="32">
        <v>5980</v>
      </c>
      <c r="F24043">
        <v>94</v>
      </c>
      <c r="G24043" s="32">
        <v>926</v>
      </c>
      <c r="H24043" s="32">
        <v>4</v>
      </c>
    </row>
    <row r="24044" spans="1:8" x14ac:dyDescent="0.55000000000000004">
      <c r="A24044" s="33">
        <v>44419</v>
      </c>
      <c r="B24044" s="1" t="s">
        <v>35</v>
      </c>
      <c r="C24044">
        <v>20970</v>
      </c>
      <c r="D24044">
        <v>325379</v>
      </c>
      <c r="E24044" s="32">
        <v>17955</v>
      </c>
      <c r="F24044">
        <v>249</v>
      </c>
      <c r="G24044" s="32">
        <v>2425</v>
      </c>
      <c r="H24044" s="32">
        <v>78</v>
      </c>
    </row>
    <row r="24045" spans="1:8" x14ac:dyDescent="0.55000000000000004">
      <c r="A24045" s="33">
        <v>44419</v>
      </c>
      <c r="B24045" s="1" t="s">
        <v>36</v>
      </c>
      <c r="C24045">
        <v>125640</v>
      </c>
      <c r="D24045">
        <v>2595841</v>
      </c>
      <c r="E24045" s="32">
        <v>110578</v>
      </c>
      <c r="F24045">
        <v>2735</v>
      </c>
      <c r="G24045" s="32">
        <v>11138</v>
      </c>
      <c r="H24045" s="32">
        <v>400</v>
      </c>
    </row>
    <row r="24046" spans="1:8" x14ac:dyDescent="0.55000000000000004">
      <c r="A24046" s="33">
        <v>44419</v>
      </c>
      <c r="B24046" s="1" t="s">
        <v>37</v>
      </c>
      <c r="C24046">
        <v>47716</v>
      </c>
      <c r="D24046">
        <v>579887</v>
      </c>
      <c r="E24046" s="32">
        <v>43089</v>
      </c>
      <c r="F24046">
        <v>1322</v>
      </c>
      <c r="G24046" s="32">
        <v>3306</v>
      </c>
      <c r="H24046" s="32">
        <v>37</v>
      </c>
    </row>
    <row r="24047" spans="1:8" x14ac:dyDescent="0.55000000000000004">
      <c r="A24047" s="33">
        <v>44419</v>
      </c>
      <c r="B24047" s="1" t="s">
        <v>38</v>
      </c>
      <c r="C24047">
        <v>9982</v>
      </c>
      <c r="D24047">
        <v>195907</v>
      </c>
      <c r="E24047" s="32">
        <v>9001</v>
      </c>
      <c r="F24047">
        <v>134</v>
      </c>
      <c r="G24047" s="32">
        <v>847</v>
      </c>
      <c r="H24047" s="32">
        <v>12</v>
      </c>
    </row>
    <row r="24048" spans="1:8" x14ac:dyDescent="0.55000000000000004">
      <c r="A24048" s="33">
        <v>44419</v>
      </c>
      <c r="B24048" s="1" t="s">
        <v>39</v>
      </c>
      <c r="C24048">
        <v>3308</v>
      </c>
      <c r="D24048">
        <v>47718</v>
      </c>
      <c r="E24048" s="32">
        <v>2943</v>
      </c>
      <c r="F24048">
        <v>50</v>
      </c>
      <c r="G24048" s="32">
        <v>239</v>
      </c>
      <c r="H24048" s="32">
        <v>16</v>
      </c>
    </row>
    <row r="24049" spans="1:8" x14ac:dyDescent="0.55000000000000004">
      <c r="A24049" s="33">
        <v>44419</v>
      </c>
      <c r="B24049" s="1" t="s">
        <v>40</v>
      </c>
      <c r="C24049">
        <v>1034</v>
      </c>
      <c r="D24049">
        <v>105331</v>
      </c>
      <c r="E24049" s="32">
        <v>716</v>
      </c>
      <c r="F24049">
        <v>3</v>
      </c>
      <c r="G24049" s="32">
        <v>302</v>
      </c>
      <c r="H24049" s="32">
        <v>0</v>
      </c>
    </row>
    <row r="24050" spans="1:8" x14ac:dyDescent="0.55000000000000004">
      <c r="A24050" s="33">
        <v>44419</v>
      </c>
      <c r="B24050" s="1" t="s">
        <v>41</v>
      </c>
      <c r="C24050">
        <v>839</v>
      </c>
      <c r="D24050">
        <v>37500</v>
      </c>
      <c r="E24050" s="32">
        <v>737</v>
      </c>
      <c r="F24050">
        <v>2</v>
      </c>
      <c r="G24050" s="32">
        <v>100</v>
      </c>
      <c r="H24050" s="32">
        <v>1</v>
      </c>
    </row>
    <row r="24051" spans="1:8" x14ac:dyDescent="0.55000000000000004">
      <c r="A24051" s="33">
        <v>44419</v>
      </c>
      <c r="B24051" s="1" t="s">
        <v>42</v>
      </c>
      <c r="C24051">
        <v>9223</v>
      </c>
      <c r="D24051">
        <v>189599</v>
      </c>
      <c r="E24051" s="32">
        <v>7812</v>
      </c>
      <c r="F24051">
        <v>127</v>
      </c>
      <c r="G24051" s="32">
        <v>599</v>
      </c>
      <c r="H24051" s="32">
        <v>3</v>
      </c>
    </row>
    <row r="24052" spans="1:8" x14ac:dyDescent="0.55000000000000004">
      <c r="A24052" s="33">
        <v>44419</v>
      </c>
      <c r="B24052" s="1" t="s">
        <v>43</v>
      </c>
      <c r="C24052">
        <v>12972</v>
      </c>
      <c r="D24052">
        <v>621567</v>
      </c>
      <c r="E24052" s="32">
        <v>12033</v>
      </c>
      <c r="F24052">
        <v>180</v>
      </c>
      <c r="G24052" s="32">
        <v>635</v>
      </c>
      <c r="H24052" s="32">
        <v>4</v>
      </c>
    </row>
    <row r="24053" spans="1:8" x14ac:dyDescent="0.55000000000000004">
      <c r="A24053" s="33">
        <v>44419</v>
      </c>
      <c r="B24053" s="1" t="s">
        <v>44</v>
      </c>
      <c r="C24053">
        <v>3543</v>
      </c>
      <c r="D24053">
        <v>136504</v>
      </c>
      <c r="E24053" s="32">
        <v>3223</v>
      </c>
      <c r="F24053">
        <v>80</v>
      </c>
      <c r="G24053" s="32">
        <v>240</v>
      </c>
      <c r="H24053" s="32">
        <v>1</v>
      </c>
    </row>
    <row r="24054" spans="1:8" x14ac:dyDescent="0.55000000000000004">
      <c r="A24054" s="33">
        <v>44419</v>
      </c>
      <c r="B24054" s="1" t="s">
        <v>45</v>
      </c>
      <c r="C24054">
        <v>1876</v>
      </c>
      <c r="D24054">
        <v>75624</v>
      </c>
      <c r="E24054" s="32">
        <v>1726</v>
      </c>
      <c r="F24054">
        <v>63</v>
      </c>
      <c r="G24054" s="32">
        <v>87</v>
      </c>
      <c r="H24054" s="32">
        <v>1</v>
      </c>
    </row>
    <row r="24055" spans="1:8" x14ac:dyDescent="0.55000000000000004">
      <c r="A24055" s="33">
        <v>44419</v>
      </c>
      <c r="B24055" s="1" t="s">
        <v>46</v>
      </c>
      <c r="C24055">
        <v>2703</v>
      </c>
      <c r="D24055">
        <v>98654</v>
      </c>
      <c r="E24055" s="32">
        <v>2271</v>
      </c>
      <c r="F24055">
        <v>32</v>
      </c>
      <c r="G24055" s="32">
        <v>402</v>
      </c>
      <c r="H24055" s="32">
        <v>2</v>
      </c>
    </row>
    <row r="24056" spans="1:8" x14ac:dyDescent="0.55000000000000004">
      <c r="A24056" s="33">
        <v>44419</v>
      </c>
      <c r="B24056" s="1" t="s">
        <v>47</v>
      </c>
      <c r="C24056">
        <v>3316</v>
      </c>
      <c r="D24056">
        <v>110005</v>
      </c>
      <c r="E24056" s="32">
        <v>2857</v>
      </c>
      <c r="F24056">
        <v>77</v>
      </c>
      <c r="G24056" s="32">
        <v>382</v>
      </c>
      <c r="H24056" s="32">
        <v>5</v>
      </c>
    </row>
    <row r="24057" spans="1:8" x14ac:dyDescent="0.55000000000000004">
      <c r="A24057" s="33">
        <v>44419</v>
      </c>
      <c r="B24057" s="1" t="s">
        <v>48</v>
      </c>
      <c r="C24057">
        <v>2214</v>
      </c>
      <c r="D24057">
        <v>67043</v>
      </c>
      <c r="E24057" s="32">
        <v>2085</v>
      </c>
      <c r="F24057">
        <v>29</v>
      </c>
      <c r="G24057" s="32">
        <v>100</v>
      </c>
      <c r="H24057" s="32">
        <v>8</v>
      </c>
    </row>
    <row r="24058" spans="1:8" x14ac:dyDescent="0.55000000000000004">
      <c r="A24058" s="33">
        <v>44419</v>
      </c>
      <c r="B24058" s="1" t="s">
        <v>49</v>
      </c>
      <c r="C24058">
        <v>46242</v>
      </c>
      <c r="D24058">
        <v>972378</v>
      </c>
      <c r="E24058" s="32">
        <v>38473</v>
      </c>
      <c r="F24058">
        <v>544</v>
      </c>
      <c r="G24058" s="32">
        <v>6492</v>
      </c>
      <c r="H24058" s="32">
        <v>16</v>
      </c>
    </row>
    <row r="24059" spans="1:8" x14ac:dyDescent="0.55000000000000004">
      <c r="A24059" s="33">
        <v>44419</v>
      </c>
      <c r="B24059" s="1" t="s">
        <v>50</v>
      </c>
      <c r="C24059">
        <v>3131</v>
      </c>
      <c r="D24059">
        <v>69448</v>
      </c>
      <c r="E24059" s="32">
        <v>2769</v>
      </c>
      <c r="F24059">
        <v>26</v>
      </c>
      <c r="G24059" s="32">
        <v>267</v>
      </c>
      <c r="H24059" s="32">
        <v>0</v>
      </c>
    </row>
    <row r="24060" spans="1:8" x14ac:dyDescent="0.55000000000000004">
      <c r="A24060" s="33">
        <v>44419</v>
      </c>
      <c r="B24060" s="1" t="s">
        <v>51</v>
      </c>
      <c r="C24060">
        <v>3887</v>
      </c>
      <c r="D24060">
        <v>141989</v>
      </c>
      <c r="E24060" s="32">
        <v>3412</v>
      </c>
      <c r="F24060">
        <v>69</v>
      </c>
      <c r="G24060" s="32">
        <v>409</v>
      </c>
      <c r="H24060" s="32">
        <v>1</v>
      </c>
    </row>
    <row r="24061" spans="1:8" x14ac:dyDescent="0.55000000000000004">
      <c r="A24061" s="33">
        <v>44419</v>
      </c>
      <c r="B24061" s="1" t="s">
        <v>52</v>
      </c>
      <c r="C24061">
        <v>8164</v>
      </c>
      <c r="D24061">
        <v>90524</v>
      </c>
      <c r="E24061" s="32">
        <v>7121</v>
      </c>
      <c r="F24061">
        <v>121</v>
      </c>
      <c r="G24061" s="32">
        <v>922</v>
      </c>
      <c r="H24061" s="32">
        <v>7</v>
      </c>
    </row>
    <row r="24062" spans="1:8" x14ac:dyDescent="0.55000000000000004">
      <c r="A24062" s="33">
        <v>44419</v>
      </c>
      <c r="B24062" s="1" t="s">
        <v>53</v>
      </c>
      <c r="C24062">
        <v>4070</v>
      </c>
      <c r="D24062">
        <v>195214</v>
      </c>
      <c r="E24062" s="32">
        <v>3629</v>
      </c>
      <c r="F24062">
        <v>64</v>
      </c>
      <c r="G24062" s="32">
        <v>377</v>
      </c>
      <c r="H24062" s="32">
        <v>0</v>
      </c>
    </row>
    <row r="24063" spans="1:8" x14ac:dyDescent="0.55000000000000004">
      <c r="A24063" s="33">
        <v>44419</v>
      </c>
      <c r="B24063" s="1" t="s">
        <v>54</v>
      </c>
      <c r="C24063">
        <v>3581</v>
      </c>
      <c r="D24063">
        <v>49324</v>
      </c>
      <c r="E24063" s="32">
        <v>3233</v>
      </c>
      <c r="F24063">
        <v>27</v>
      </c>
      <c r="G24063" s="32">
        <v>309</v>
      </c>
      <c r="H24063" s="32">
        <v>1</v>
      </c>
    </row>
    <row r="24064" spans="1:8" x14ac:dyDescent="0.55000000000000004">
      <c r="A24064" s="33">
        <v>44419</v>
      </c>
      <c r="B24064" s="1" t="s">
        <v>55</v>
      </c>
      <c r="C24064">
        <v>4677</v>
      </c>
      <c r="D24064">
        <v>125042</v>
      </c>
      <c r="E24064" s="32">
        <v>3986</v>
      </c>
      <c r="F24064">
        <v>41</v>
      </c>
      <c r="G24064" s="32">
        <v>583</v>
      </c>
      <c r="H24064" s="32">
        <v>0</v>
      </c>
    </row>
    <row r="24065" spans="1:8" x14ac:dyDescent="0.55000000000000004">
      <c r="A24065" s="33">
        <v>44419</v>
      </c>
      <c r="B24065" s="1" t="s">
        <v>56</v>
      </c>
      <c r="C24065">
        <v>30043</v>
      </c>
      <c r="D24065">
        <v>302154</v>
      </c>
      <c r="E24065" s="32">
        <v>24967</v>
      </c>
      <c r="F24065">
        <v>242</v>
      </c>
      <c r="G24065" s="32">
        <v>4784</v>
      </c>
      <c r="H24065" s="32">
        <v>93</v>
      </c>
    </row>
    <row r="24066" spans="1:8" x14ac:dyDescent="0.55000000000000004">
      <c r="A24066" s="33">
        <v>44420</v>
      </c>
      <c r="B24066" s="1" t="s">
        <v>7</v>
      </c>
      <c r="C24066">
        <v>48253</v>
      </c>
      <c r="D24066">
        <v>899822</v>
      </c>
      <c r="E24066" s="32">
        <v>43533</v>
      </c>
      <c r="F24066">
        <v>1429</v>
      </c>
      <c r="G24066" s="32">
        <v>3052</v>
      </c>
      <c r="H24066" s="32">
        <v>17</v>
      </c>
    </row>
    <row r="24067" spans="1:8" x14ac:dyDescent="0.55000000000000004">
      <c r="A24067" s="33">
        <v>44420</v>
      </c>
      <c r="B24067" s="1" t="s">
        <v>11</v>
      </c>
      <c r="C24067">
        <v>3028</v>
      </c>
      <c r="D24067">
        <v>60276</v>
      </c>
      <c r="E24067" s="32">
        <v>2696</v>
      </c>
      <c r="F24067">
        <v>32</v>
      </c>
      <c r="G24067" s="32">
        <v>300</v>
      </c>
      <c r="H24067" s="32">
        <v>0</v>
      </c>
    </row>
    <row r="24068" spans="1:8" x14ac:dyDescent="0.55000000000000004">
      <c r="A24068" s="33">
        <v>44420</v>
      </c>
      <c r="B24068" s="1" t="s">
        <v>12</v>
      </c>
      <c r="C24068">
        <v>2281</v>
      </c>
      <c r="D24068">
        <v>98123</v>
      </c>
      <c r="E24068" s="32">
        <v>1995</v>
      </c>
      <c r="F24068">
        <v>47</v>
      </c>
      <c r="G24068" s="32">
        <v>239</v>
      </c>
      <c r="H24068" s="32">
        <v>0</v>
      </c>
    </row>
    <row r="24069" spans="1:8" x14ac:dyDescent="0.55000000000000004">
      <c r="A24069" s="33">
        <v>44420</v>
      </c>
      <c r="B24069" s="1" t="s">
        <v>13</v>
      </c>
      <c r="C24069">
        <v>11067</v>
      </c>
      <c r="D24069">
        <v>181319</v>
      </c>
      <c r="E24069" s="32">
        <v>9886</v>
      </c>
      <c r="F24069">
        <v>92</v>
      </c>
      <c r="G24069" s="32">
        <v>949</v>
      </c>
      <c r="H24069" s="32">
        <v>8</v>
      </c>
    </row>
    <row r="24070" spans="1:8" x14ac:dyDescent="0.55000000000000004">
      <c r="A24070" s="33">
        <v>44420</v>
      </c>
      <c r="B24070" s="1" t="s">
        <v>14</v>
      </c>
      <c r="C24070">
        <v>1129</v>
      </c>
      <c r="D24070">
        <v>18354</v>
      </c>
      <c r="E24070" s="32">
        <v>1013</v>
      </c>
      <c r="F24070">
        <v>21</v>
      </c>
      <c r="G24070" s="32">
        <v>95</v>
      </c>
      <c r="H24070" s="32">
        <v>3</v>
      </c>
    </row>
    <row r="24071" spans="1:8" x14ac:dyDescent="0.55000000000000004">
      <c r="A24071" s="33">
        <v>44420</v>
      </c>
      <c r="B24071" s="1" t="s">
        <v>15</v>
      </c>
      <c r="C24071">
        <v>2462</v>
      </c>
      <c r="D24071">
        <v>75202</v>
      </c>
      <c r="E24071" s="32">
        <v>2145</v>
      </c>
      <c r="F24071">
        <v>47</v>
      </c>
      <c r="G24071" s="32">
        <v>270</v>
      </c>
      <c r="H24071" s="32">
        <v>5</v>
      </c>
    </row>
    <row r="24072" spans="1:8" x14ac:dyDescent="0.55000000000000004">
      <c r="A24072" s="33">
        <v>44420</v>
      </c>
      <c r="B24072" s="1" t="s">
        <v>16</v>
      </c>
      <c r="C24072">
        <v>6940</v>
      </c>
      <c r="D24072">
        <v>331768</v>
      </c>
      <c r="E24072" s="32">
        <v>5776</v>
      </c>
      <c r="F24072">
        <v>162</v>
      </c>
      <c r="G24072" s="32">
        <v>1002</v>
      </c>
      <c r="H24072" s="32">
        <v>14</v>
      </c>
    </row>
    <row r="24073" spans="1:8" x14ac:dyDescent="0.55000000000000004">
      <c r="A24073" s="33">
        <v>44420</v>
      </c>
      <c r="B24073" s="1" t="s">
        <v>17</v>
      </c>
      <c r="C24073">
        <v>15238</v>
      </c>
      <c r="D24073">
        <v>35770</v>
      </c>
      <c r="E24073" s="32">
        <v>13085</v>
      </c>
      <c r="F24073">
        <v>172</v>
      </c>
      <c r="G24073" s="32">
        <v>1981</v>
      </c>
      <c r="H24073" s="32">
        <v>25</v>
      </c>
    </row>
    <row r="24074" spans="1:8" x14ac:dyDescent="0.55000000000000004">
      <c r="A24074" s="33">
        <v>44420</v>
      </c>
      <c r="B24074" s="1" t="s">
        <v>18</v>
      </c>
      <c r="C24074">
        <v>9847</v>
      </c>
      <c r="D24074">
        <v>363601</v>
      </c>
      <c r="E24074" s="32">
        <v>8244</v>
      </c>
      <c r="F24074">
        <v>93</v>
      </c>
      <c r="G24074" s="32">
        <v>1510</v>
      </c>
      <c r="H24074" s="32">
        <v>16</v>
      </c>
    </row>
    <row r="24075" spans="1:8" x14ac:dyDescent="0.55000000000000004">
      <c r="A24075" s="33">
        <v>44420</v>
      </c>
      <c r="B24075" s="1" t="s">
        <v>19</v>
      </c>
      <c r="C24075">
        <v>10332</v>
      </c>
      <c r="D24075">
        <v>228312</v>
      </c>
      <c r="E24075" s="32">
        <v>8895</v>
      </c>
      <c r="F24075">
        <v>155</v>
      </c>
      <c r="G24075" s="32">
        <v>1282</v>
      </c>
      <c r="H24075" s="32">
        <v>19</v>
      </c>
    </row>
    <row r="24076" spans="1:8" x14ac:dyDescent="0.55000000000000004">
      <c r="A24076" s="33">
        <v>44420</v>
      </c>
      <c r="B24076" s="1" t="s">
        <v>20</v>
      </c>
      <c r="C24076">
        <v>71173</v>
      </c>
      <c r="D24076">
        <v>1160468</v>
      </c>
      <c r="E24076" s="32">
        <v>52138</v>
      </c>
      <c r="F24076">
        <v>858</v>
      </c>
      <c r="G24076" s="32">
        <v>18177</v>
      </c>
      <c r="H24076" s="32">
        <v>107</v>
      </c>
    </row>
    <row r="24077" spans="1:8" x14ac:dyDescent="0.55000000000000004">
      <c r="A24077" s="33">
        <v>44420</v>
      </c>
      <c r="B24077" s="1" t="s">
        <v>21</v>
      </c>
      <c r="C24077">
        <v>60217</v>
      </c>
      <c r="D24077">
        <v>837759</v>
      </c>
      <c r="E24077" s="32">
        <v>50877</v>
      </c>
      <c r="F24077">
        <v>743</v>
      </c>
      <c r="G24077" s="32">
        <v>8597</v>
      </c>
      <c r="H24077" s="32">
        <v>69</v>
      </c>
    </row>
    <row r="24078" spans="1:8" x14ac:dyDescent="0.55000000000000004">
      <c r="A24078" s="33">
        <v>44420</v>
      </c>
      <c r="B24078" s="1" t="s">
        <v>22</v>
      </c>
      <c r="C24078">
        <v>263970</v>
      </c>
      <c r="D24078">
        <v>2973482</v>
      </c>
      <c r="E24078" s="32">
        <v>223707</v>
      </c>
      <c r="F24078">
        <v>2325</v>
      </c>
      <c r="G24078" s="32">
        <v>37938</v>
      </c>
      <c r="H24078" s="32">
        <v>218</v>
      </c>
    </row>
    <row r="24079" spans="1:8" x14ac:dyDescent="0.55000000000000004">
      <c r="A24079" s="33">
        <v>44420</v>
      </c>
      <c r="B24079" s="1" t="s">
        <v>23</v>
      </c>
      <c r="C24079">
        <v>103860</v>
      </c>
      <c r="D24079">
        <v>1262650</v>
      </c>
      <c r="E24079" s="32">
        <v>89344</v>
      </c>
      <c r="F24079">
        <v>1016</v>
      </c>
      <c r="G24079" s="32">
        <v>13500</v>
      </c>
      <c r="H24079" s="32">
        <v>192</v>
      </c>
    </row>
    <row r="24080" spans="1:8" x14ac:dyDescent="0.55000000000000004">
      <c r="A24080" s="33">
        <v>44420</v>
      </c>
      <c r="B24080" s="1" t="s">
        <v>24</v>
      </c>
      <c r="C24080">
        <v>4858</v>
      </c>
      <c r="D24080">
        <v>211000</v>
      </c>
      <c r="E24080" s="32">
        <v>4072</v>
      </c>
      <c r="F24080">
        <v>54</v>
      </c>
      <c r="G24080" s="32">
        <v>732</v>
      </c>
      <c r="H24080" s="32">
        <v>6</v>
      </c>
    </row>
    <row r="24081" spans="1:8" x14ac:dyDescent="0.55000000000000004">
      <c r="A24081" s="33">
        <v>44420</v>
      </c>
      <c r="B24081" s="1" t="s">
        <v>25</v>
      </c>
      <c r="C24081">
        <v>2766</v>
      </c>
      <c r="D24081">
        <v>87630</v>
      </c>
      <c r="E24081" s="32">
        <v>2282</v>
      </c>
      <c r="F24081">
        <v>38</v>
      </c>
      <c r="G24081" s="32">
        <v>446</v>
      </c>
      <c r="H24081" s="32">
        <v>8</v>
      </c>
    </row>
    <row r="24082" spans="1:8" x14ac:dyDescent="0.55000000000000004">
      <c r="A24082" s="33">
        <v>44420</v>
      </c>
      <c r="B24082" s="1" t="s">
        <v>26</v>
      </c>
      <c r="C24082">
        <v>6009</v>
      </c>
      <c r="D24082">
        <v>143775</v>
      </c>
      <c r="E24082" s="32">
        <v>5092</v>
      </c>
      <c r="F24082">
        <v>119</v>
      </c>
      <c r="G24082" s="32">
        <v>789</v>
      </c>
      <c r="H24082" s="32">
        <v>11</v>
      </c>
    </row>
    <row r="24083" spans="1:8" x14ac:dyDescent="0.55000000000000004">
      <c r="A24083" s="33">
        <v>44420</v>
      </c>
      <c r="B24083" s="1" t="s">
        <v>27</v>
      </c>
      <c r="C24083">
        <v>1935</v>
      </c>
      <c r="D24083">
        <v>86708</v>
      </c>
      <c r="E24083" s="32">
        <v>1655</v>
      </c>
      <c r="F24083">
        <v>36</v>
      </c>
      <c r="G24083" s="32">
        <v>244</v>
      </c>
      <c r="H24083" s="32">
        <v>1</v>
      </c>
    </row>
    <row r="24084" spans="1:8" x14ac:dyDescent="0.55000000000000004">
      <c r="A24084" s="33">
        <v>44420</v>
      </c>
      <c r="B24084" s="1" t="s">
        <v>28</v>
      </c>
      <c r="C24084">
        <v>2991</v>
      </c>
      <c r="D24084">
        <v>76621</v>
      </c>
      <c r="E24084" s="32">
        <v>2503</v>
      </c>
      <c r="F24084">
        <v>21</v>
      </c>
      <c r="G24084" s="32">
        <v>467</v>
      </c>
      <c r="H24084" s="32">
        <v>2</v>
      </c>
    </row>
    <row r="24085" spans="1:8" x14ac:dyDescent="0.55000000000000004">
      <c r="A24085" s="33">
        <v>44420</v>
      </c>
      <c r="B24085" s="1" t="s">
        <v>29</v>
      </c>
      <c r="C24085">
        <v>5927</v>
      </c>
      <c r="D24085">
        <v>240468</v>
      </c>
      <c r="E24085" s="32">
        <v>5405</v>
      </c>
      <c r="F24085">
        <v>94</v>
      </c>
      <c r="G24085" s="32">
        <v>488</v>
      </c>
      <c r="H24085" s="32">
        <v>1</v>
      </c>
    </row>
    <row r="24086" spans="1:8" x14ac:dyDescent="0.55000000000000004">
      <c r="A24086" s="33">
        <v>44420</v>
      </c>
      <c r="B24086" s="1" t="s">
        <v>30</v>
      </c>
      <c r="C24086">
        <v>10509</v>
      </c>
      <c r="D24086">
        <v>308501</v>
      </c>
      <c r="E24086" s="32">
        <v>9717</v>
      </c>
      <c r="F24086">
        <v>189</v>
      </c>
      <c r="G24086" s="32">
        <v>603</v>
      </c>
      <c r="H24086" s="32">
        <v>4</v>
      </c>
    </row>
    <row r="24087" spans="1:8" x14ac:dyDescent="0.55000000000000004">
      <c r="A24087" s="33">
        <v>44420</v>
      </c>
      <c r="B24087" s="1" t="s">
        <v>31</v>
      </c>
      <c r="C24087">
        <v>13081</v>
      </c>
      <c r="D24087">
        <v>481349</v>
      </c>
      <c r="E24087" s="32">
        <v>10685</v>
      </c>
      <c r="F24087">
        <v>158</v>
      </c>
      <c r="G24087" s="32">
        <v>2238</v>
      </c>
      <c r="H24087" s="32">
        <v>8</v>
      </c>
    </row>
    <row r="24088" spans="1:8" x14ac:dyDescent="0.55000000000000004">
      <c r="A24088" s="33">
        <v>44420</v>
      </c>
      <c r="B24088" s="1" t="s">
        <v>32</v>
      </c>
      <c r="C24088">
        <v>57622</v>
      </c>
      <c r="D24088">
        <v>960677</v>
      </c>
      <c r="E24088" s="32">
        <v>52998</v>
      </c>
      <c r="F24088">
        <v>1016</v>
      </c>
      <c r="G24088" s="32">
        <v>3608</v>
      </c>
      <c r="H24088" s="32">
        <v>21</v>
      </c>
    </row>
    <row r="24089" spans="1:8" x14ac:dyDescent="0.55000000000000004">
      <c r="A24089" s="33">
        <v>44420</v>
      </c>
      <c r="B24089" s="1" t="s">
        <v>33</v>
      </c>
      <c r="C24089">
        <v>6642</v>
      </c>
      <c r="D24089">
        <v>164729</v>
      </c>
      <c r="E24089" s="32">
        <v>5822</v>
      </c>
      <c r="F24089">
        <v>114</v>
      </c>
      <c r="G24089" s="32">
        <v>871</v>
      </c>
      <c r="H24089" s="32">
        <v>11</v>
      </c>
    </row>
    <row r="24090" spans="1:8" x14ac:dyDescent="0.55000000000000004">
      <c r="A24090" s="33">
        <v>44420</v>
      </c>
      <c r="B24090" s="1" t="s">
        <v>34</v>
      </c>
      <c r="C24090">
        <v>7164</v>
      </c>
      <c r="D24090">
        <v>179457</v>
      </c>
      <c r="E24090" s="32">
        <v>6065</v>
      </c>
      <c r="F24090">
        <v>94</v>
      </c>
      <c r="G24090" s="32">
        <v>1005</v>
      </c>
      <c r="H24090" s="32">
        <v>4</v>
      </c>
    </row>
    <row r="24091" spans="1:8" x14ac:dyDescent="0.55000000000000004">
      <c r="A24091" s="33">
        <v>44420</v>
      </c>
      <c r="B24091" s="1" t="s">
        <v>35</v>
      </c>
      <c r="C24091">
        <v>21342</v>
      </c>
      <c r="D24091">
        <v>328541</v>
      </c>
      <c r="E24091" s="32">
        <v>18058</v>
      </c>
      <c r="F24091">
        <v>249</v>
      </c>
      <c r="G24091" s="32">
        <v>2663</v>
      </c>
      <c r="H24091" s="32">
        <v>74</v>
      </c>
    </row>
    <row r="24092" spans="1:8" x14ac:dyDescent="0.55000000000000004">
      <c r="A24092" s="33">
        <v>44420</v>
      </c>
      <c r="B24092" s="1" t="s">
        <v>36</v>
      </c>
      <c r="C24092">
        <v>127294</v>
      </c>
      <c r="D24092">
        <v>2612506</v>
      </c>
      <c r="E24092" s="32">
        <v>111360</v>
      </c>
      <c r="F24092">
        <v>2739</v>
      </c>
      <c r="G24092" s="32">
        <v>11988</v>
      </c>
      <c r="H24092" s="32">
        <v>422</v>
      </c>
    </row>
    <row r="24093" spans="1:8" x14ac:dyDescent="0.55000000000000004">
      <c r="A24093" s="33">
        <v>44420</v>
      </c>
      <c r="B24093" s="1" t="s">
        <v>37</v>
      </c>
      <c r="C24093">
        <v>48323</v>
      </c>
      <c r="D24093">
        <v>582280</v>
      </c>
      <c r="E24093" s="32">
        <v>43523</v>
      </c>
      <c r="F24093">
        <v>1323</v>
      </c>
      <c r="G24093" s="32">
        <v>3478</v>
      </c>
      <c r="H24093" s="32">
        <v>37</v>
      </c>
    </row>
    <row r="24094" spans="1:8" x14ac:dyDescent="0.55000000000000004">
      <c r="A24094" s="33">
        <v>44420</v>
      </c>
      <c r="B24094" s="1" t="s">
        <v>38</v>
      </c>
      <c r="C24094">
        <v>10097</v>
      </c>
      <c r="D24094">
        <v>197139</v>
      </c>
      <c r="E24094" s="32">
        <v>9069</v>
      </c>
      <c r="F24094">
        <v>134</v>
      </c>
      <c r="G24094" s="32">
        <v>894</v>
      </c>
      <c r="H24094" s="32">
        <v>11</v>
      </c>
    </row>
    <row r="24095" spans="1:8" x14ac:dyDescent="0.55000000000000004">
      <c r="A24095" s="33">
        <v>44420</v>
      </c>
      <c r="B24095" s="1" t="s">
        <v>39</v>
      </c>
      <c r="C24095">
        <v>3339</v>
      </c>
      <c r="D24095">
        <v>47939</v>
      </c>
      <c r="E24095" s="32">
        <v>2988</v>
      </c>
      <c r="F24095">
        <v>50</v>
      </c>
      <c r="G24095" s="32">
        <v>225</v>
      </c>
      <c r="H24095" s="32">
        <v>14</v>
      </c>
    </row>
    <row r="24096" spans="1:8" x14ac:dyDescent="0.55000000000000004">
      <c r="A24096" s="33">
        <v>44420</v>
      </c>
      <c r="B24096" s="1" t="s">
        <v>40</v>
      </c>
      <c r="C24096">
        <v>1055</v>
      </c>
      <c r="D24096">
        <v>107207</v>
      </c>
      <c r="E24096" s="32">
        <v>727</v>
      </c>
      <c r="F24096">
        <v>3</v>
      </c>
      <c r="G24096" s="32">
        <v>312</v>
      </c>
      <c r="H24096" s="32">
        <v>0</v>
      </c>
    </row>
    <row r="24097" spans="1:8" x14ac:dyDescent="0.55000000000000004">
      <c r="A24097" s="33">
        <v>44420</v>
      </c>
      <c r="B24097" s="1" t="s">
        <v>41</v>
      </c>
      <c r="C24097">
        <v>857</v>
      </c>
      <c r="D24097">
        <v>38671</v>
      </c>
      <c r="E24097" s="32">
        <v>749</v>
      </c>
      <c r="F24097">
        <v>2</v>
      </c>
      <c r="G24097" s="32">
        <v>106</v>
      </c>
      <c r="H24097" s="32">
        <v>1</v>
      </c>
    </row>
    <row r="24098" spans="1:8" x14ac:dyDescent="0.55000000000000004">
      <c r="A24098" s="33">
        <v>44420</v>
      </c>
      <c r="B24098" s="1" t="s">
        <v>42</v>
      </c>
      <c r="C24098">
        <v>9440</v>
      </c>
      <c r="D24098">
        <v>189599</v>
      </c>
      <c r="E24098" s="32">
        <v>7812</v>
      </c>
      <c r="F24098">
        <v>127</v>
      </c>
      <c r="G24098" s="32">
        <v>599</v>
      </c>
      <c r="H24098" s="32">
        <v>3</v>
      </c>
    </row>
    <row r="24099" spans="1:8" x14ac:dyDescent="0.55000000000000004">
      <c r="A24099" s="33">
        <v>44420</v>
      </c>
      <c r="B24099" s="1" t="s">
        <v>43</v>
      </c>
      <c r="C24099">
        <v>13084</v>
      </c>
      <c r="D24099">
        <v>621567</v>
      </c>
      <c r="E24099" s="32">
        <v>12097</v>
      </c>
      <c r="F24099">
        <v>180</v>
      </c>
      <c r="G24099" s="32">
        <v>655</v>
      </c>
      <c r="H24099" s="32">
        <v>8</v>
      </c>
    </row>
    <row r="24100" spans="1:8" x14ac:dyDescent="0.55000000000000004">
      <c r="A24100" s="33">
        <v>44420</v>
      </c>
      <c r="B24100" s="1" t="s">
        <v>44</v>
      </c>
      <c r="C24100">
        <v>3600</v>
      </c>
      <c r="D24100">
        <v>136504</v>
      </c>
      <c r="E24100" s="32">
        <v>3223</v>
      </c>
      <c r="F24100">
        <v>80</v>
      </c>
      <c r="G24100" s="32">
        <v>297</v>
      </c>
      <c r="H24100" s="32">
        <v>3</v>
      </c>
    </row>
    <row r="24101" spans="1:8" x14ac:dyDescent="0.55000000000000004">
      <c r="A24101" s="33">
        <v>44420</v>
      </c>
      <c r="B24101" s="1" t="s">
        <v>45</v>
      </c>
      <c r="C24101">
        <v>1887</v>
      </c>
      <c r="D24101">
        <v>76124</v>
      </c>
      <c r="E24101" s="32">
        <v>1740</v>
      </c>
      <c r="F24101">
        <v>63</v>
      </c>
      <c r="G24101" s="32">
        <v>84</v>
      </c>
      <c r="H24101" s="32">
        <v>1</v>
      </c>
    </row>
    <row r="24102" spans="1:8" x14ac:dyDescent="0.55000000000000004">
      <c r="A24102" s="33">
        <v>44420</v>
      </c>
      <c r="B24102" s="1" t="s">
        <v>46</v>
      </c>
      <c r="C24102">
        <v>2763</v>
      </c>
      <c r="D24102">
        <v>99515</v>
      </c>
      <c r="E24102" s="32">
        <v>2315</v>
      </c>
      <c r="F24102">
        <v>32</v>
      </c>
      <c r="G24102" s="32">
        <v>418</v>
      </c>
      <c r="H24102" s="32">
        <v>2</v>
      </c>
    </row>
    <row r="24103" spans="1:8" x14ac:dyDescent="0.55000000000000004">
      <c r="A24103" s="33">
        <v>44420</v>
      </c>
      <c r="B24103" s="1" t="s">
        <v>47</v>
      </c>
      <c r="C24103">
        <v>3385</v>
      </c>
      <c r="D24103">
        <v>110443</v>
      </c>
      <c r="E24103" s="32">
        <v>2873</v>
      </c>
      <c r="F24103">
        <v>77</v>
      </c>
      <c r="G24103" s="32">
        <v>435</v>
      </c>
      <c r="H24103" s="32">
        <v>5</v>
      </c>
    </row>
    <row r="24104" spans="1:8" x14ac:dyDescent="0.55000000000000004">
      <c r="A24104" s="33">
        <v>44420</v>
      </c>
      <c r="B24104" s="1" t="s">
        <v>48</v>
      </c>
      <c r="C24104">
        <v>2238</v>
      </c>
      <c r="D24104">
        <v>67136</v>
      </c>
      <c r="E24104" s="32">
        <v>2095</v>
      </c>
      <c r="F24104">
        <v>30</v>
      </c>
      <c r="G24104" s="32">
        <v>113</v>
      </c>
      <c r="H24104" s="32">
        <v>5</v>
      </c>
    </row>
    <row r="24105" spans="1:8" x14ac:dyDescent="0.55000000000000004">
      <c r="A24105" s="33">
        <v>44420</v>
      </c>
      <c r="B24105" s="1" t="s">
        <v>49</v>
      </c>
      <c r="C24105">
        <v>47282</v>
      </c>
      <c r="D24105">
        <v>979302</v>
      </c>
      <c r="E24105" s="32">
        <v>39283</v>
      </c>
      <c r="F24105">
        <v>546</v>
      </c>
      <c r="G24105" s="32">
        <v>6415</v>
      </c>
      <c r="H24105" s="32">
        <v>16</v>
      </c>
    </row>
    <row r="24106" spans="1:8" x14ac:dyDescent="0.55000000000000004">
      <c r="A24106" s="33">
        <v>44420</v>
      </c>
      <c r="B24106" s="1" t="s">
        <v>50</v>
      </c>
      <c r="C24106">
        <v>3220</v>
      </c>
      <c r="D24106">
        <v>70263</v>
      </c>
      <c r="E24106" s="32">
        <v>2787</v>
      </c>
      <c r="F24106">
        <v>26</v>
      </c>
      <c r="G24106" s="32">
        <v>321</v>
      </c>
      <c r="H24106" s="32">
        <v>0</v>
      </c>
    </row>
    <row r="24107" spans="1:8" x14ac:dyDescent="0.55000000000000004">
      <c r="A24107" s="33">
        <v>44420</v>
      </c>
      <c r="B24107" s="1" t="s">
        <v>51</v>
      </c>
      <c r="C24107">
        <v>3960</v>
      </c>
      <c r="D24107">
        <v>142782</v>
      </c>
      <c r="E24107" s="32">
        <v>3435</v>
      </c>
      <c r="F24107">
        <v>69</v>
      </c>
      <c r="G24107" s="32">
        <v>459</v>
      </c>
      <c r="H24107" s="32">
        <v>1</v>
      </c>
    </row>
    <row r="24108" spans="1:8" x14ac:dyDescent="0.55000000000000004">
      <c r="A24108" s="33">
        <v>44420</v>
      </c>
      <c r="B24108" s="1" t="s">
        <v>52</v>
      </c>
      <c r="C24108">
        <v>8164</v>
      </c>
      <c r="D24108">
        <v>91731</v>
      </c>
      <c r="E24108" s="32">
        <v>7121</v>
      </c>
      <c r="F24108">
        <v>121</v>
      </c>
      <c r="G24108" s="32">
        <v>922</v>
      </c>
      <c r="H24108" s="32">
        <v>7</v>
      </c>
    </row>
    <row r="24109" spans="1:8" x14ac:dyDescent="0.55000000000000004">
      <c r="A24109" s="33">
        <v>44420</v>
      </c>
      <c r="B24109" s="1" t="s">
        <v>53</v>
      </c>
      <c r="C24109">
        <v>4153</v>
      </c>
      <c r="D24109">
        <v>196764</v>
      </c>
      <c r="E24109" s="32">
        <v>3668</v>
      </c>
      <c r="F24109">
        <v>64</v>
      </c>
      <c r="G24109" s="32">
        <v>421</v>
      </c>
      <c r="H24109" s="32">
        <v>0</v>
      </c>
    </row>
    <row r="24110" spans="1:8" x14ac:dyDescent="0.55000000000000004">
      <c r="A24110" s="33">
        <v>44420</v>
      </c>
      <c r="B24110" s="1" t="s">
        <v>54</v>
      </c>
      <c r="C24110">
        <v>3581</v>
      </c>
      <c r="D24110">
        <v>49987</v>
      </c>
      <c r="E24110" s="32">
        <v>3233</v>
      </c>
      <c r="F24110">
        <v>27</v>
      </c>
      <c r="G24110" s="32">
        <v>317</v>
      </c>
      <c r="H24110" s="32">
        <v>1</v>
      </c>
    </row>
    <row r="24111" spans="1:8" x14ac:dyDescent="0.55000000000000004">
      <c r="A24111" s="33">
        <v>44420</v>
      </c>
      <c r="B24111" s="1" t="s">
        <v>55</v>
      </c>
      <c r="C24111">
        <v>4831</v>
      </c>
      <c r="D24111">
        <v>126114</v>
      </c>
      <c r="E24111" s="32">
        <v>4029</v>
      </c>
      <c r="F24111">
        <v>41</v>
      </c>
      <c r="G24111" s="32">
        <v>648</v>
      </c>
      <c r="H24111" s="32">
        <v>0</v>
      </c>
    </row>
    <row r="24112" spans="1:8" x14ac:dyDescent="0.55000000000000004">
      <c r="A24112" s="33">
        <v>44420</v>
      </c>
      <c r="B24112" s="1" t="s">
        <v>56</v>
      </c>
      <c r="C24112">
        <v>30775</v>
      </c>
      <c r="D24112">
        <v>304022</v>
      </c>
      <c r="E24112" s="32">
        <v>25380</v>
      </c>
      <c r="F24112">
        <v>243</v>
      </c>
      <c r="G24112" s="32">
        <v>5093</v>
      </c>
      <c r="H24112" s="32">
        <v>97</v>
      </c>
    </row>
    <row r="24113" spans="1:8" x14ac:dyDescent="0.55000000000000004">
      <c r="A24113" s="33">
        <v>44421</v>
      </c>
      <c r="B24113" s="1" t="s">
        <v>7</v>
      </c>
      <c r="C24113">
        <v>48707</v>
      </c>
      <c r="D24113">
        <v>904745</v>
      </c>
      <c r="E24113" s="32">
        <v>43760</v>
      </c>
      <c r="F24113">
        <v>1429</v>
      </c>
      <c r="G24113" s="32">
        <v>3291</v>
      </c>
      <c r="H24113" s="32">
        <v>16</v>
      </c>
    </row>
    <row r="24114" spans="1:8" x14ac:dyDescent="0.55000000000000004">
      <c r="A24114" s="33">
        <v>44421</v>
      </c>
      <c r="B24114" s="1" t="s">
        <v>11</v>
      </c>
      <c r="C24114">
        <v>3073</v>
      </c>
      <c r="D24114">
        <v>60856</v>
      </c>
      <c r="E24114" s="32">
        <v>2718</v>
      </c>
      <c r="F24114">
        <v>32</v>
      </c>
      <c r="G24114" s="32">
        <v>323</v>
      </c>
      <c r="H24114" s="32">
        <v>0</v>
      </c>
    </row>
    <row r="24115" spans="1:8" x14ac:dyDescent="0.55000000000000004">
      <c r="A24115" s="33">
        <v>44421</v>
      </c>
      <c r="B24115" s="1" t="s">
        <v>12</v>
      </c>
      <c r="C24115">
        <v>2335</v>
      </c>
      <c r="D24115">
        <v>98883</v>
      </c>
      <c r="E24115" s="32">
        <v>2013</v>
      </c>
      <c r="F24115">
        <v>47</v>
      </c>
      <c r="G24115" s="32">
        <v>275</v>
      </c>
      <c r="H24115" s="32">
        <v>1</v>
      </c>
    </row>
    <row r="24116" spans="1:8" x14ac:dyDescent="0.55000000000000004">
      <c r="A24116" s="33">
        <v>44421</v>
      </c>
      <c r="B24116" s="1" t="s">
        <v>13</v>
      </c>
      <c r="C24116">
        <v>11279</v>
      </c>
      <c r="D24116">
        <v>182363</v>
      </c>
      <c r="E24116" s="32">
        <v>9931</v>
      </c>
      <c r="F24116">
        <v>92</v>
      </c>
      <c r="G24116" s="32">
        <v>1132</v>
      </c>
      <c r="H24116" s="32">
        <v>11</v>
      </c>
    </row>
    <row r="24117" spans="1:8" x14ac:dyDescent="0.55000000000000004">
      <c r="A24117" s="33">
        <v>44421</v>
      </c>
      <c r="B24117" s="1" t="s">
        <v>14</v>
      </c>
      <c r="C24117">
        <v>1154</v>
      </c>
      <c r="D24117">
        <v>18445</v>
      </c>
      <c r="E24117" s="32">
        <v>1019</v>
      </c>
      <c r="F24117">
        <v>21</v>
      </c>
      <c r="G24117" s="32">
        <v>114</v>
      </c>
      <c r="H24117" s="32">
        <v>3</v>
      </c>
    </row>
    <row r="24118" spans="1:8" x14ac:dyDescent="0.55000000000000004">
      <c r="A24118" s="33">
        <v>44421</v>
      </c>
      <c r="B24118" s="1" t="s">
        <v>15</v>
      </c>
      <c r="C24118">
        <v>2499</v>
      </c>
      <c r="D24118">
        <v>75517</v>
      </c>
      <c r="E24118" s="32">
        <v>2168</v>
      </c>
      <c r="F24118">
        <v>47</v>
      </c>
      <c r="G24118" s="32">
        <v>284</v>
      </c>
      <c r="H24118" s="32">
        <v>5</v>
      </c>
    </row>
    <row r="24119" spans="1:8" x14ac:dyDescent="0.55000000000000004">
      <c r="A24119" s="33">
        <v>44421</v>
      </c>
      <c r="B24119" s="1" t="s">
        <v>16</v>
      </c>
      <c r="C24119">
        <v>7056</v>
      </c>
      <c r="D24119">
        <v>333764</v>
      </c>
      <c r="E24119" s="32">
        <v>5884</v>
      </c>
      <c r="F24119">
        <v>162</v>
      </c>
      <c r="G24119" s="32">
        <v>1010</v>
      </c>
      <c r="H24119" s="32">
        <v>13</v>
      </c>
    </row>
    <row r="24120" spans="1:8" x14ac:dyDescent="0.55000000000000004">
      <c r="A24120" s="33">
        <v>44421</v>
      </c>
      <c r="B24120" s="1" t="s">
        <v>17</v>
      </c>
      <c r="C24120">
        <v>15573</v>
      </c>
      <c r="D24120">
        <v>35770</v>
      </c>
      <c r="E24120" s="32">
        <v>13347</v>
      </c>
      <c r="F24120">
        <v>175</v>
      </c>
      <c r="G24120" s="32">
        <v>2051</v>
      </c>
      <c r="H24120" s="32">
        <v>27</v>
      </c>
    </row>
    <row r="24121" spans="1:8" x14ac:dyDescent="0.55000000000000004">
      <c r="A24121" s="33">
        <v>44421</v>
      </c>
      <c r="B24121" s="1" t="s">
        <v>18</v>
      </c>
      <c r="C24121">
        <v>10021</v>
      </c>
      <c r="D24121">
        <v>365323</v>
      </c>
      <c r="E24121" s="32">
        <v>8326</v>
      </c>
      <c r="F24121">
        <v>93</v>
      </c>
      <c r="G24121" s="32">
        <v>1602</v>
      </c>
      <c r="H24121" s="32">
        <v>17</v>
      </c>
    </row>
    <row r="24122" spans="1:8" x14ac:dyDescent="0.55000000000000004">
      <c r="A24122" s="33">
        <v>44421</v>
      </c>
      <c r="B24122" s="1" t="s">
        <v>19</v>
      </c>
      <c r="C24122">
        <v>10584</v>
      </c>
      <c r="D24122">
        <v>229987</v>
      </c>
      <c r="E24122" s="32">
        <v>9049</v>
      </c>
      <c r="F24122">
        <v>155</v>
      </c>
      <c r="G24122" s="32">
        <v>1380</v>
      </c>
      <c r="H24122" s="32">
        <v>19</v>
      </c>
    </row>
    <row r="24123" spans="1:8" x14ac:dyDescent="0.55000000000000004">
      <c r="A24123" s="33">
        <v>44421</v>
      </c>
      <c r="B24123" s="1" t="s">
        <v>20</v>
      </c>
      <c r="C24123">
        <v>72869</v>
      </c>
      <c r="D24123">
        <v>1170269</v>
      </c>
      <c r="E24123" s="32">
        <v>52552</v>
      </c>
      <c r="F24123">
        <v>858</v>
      </c>
      <c r="G24123" s="32">
        <v>19459</v>
      </c>
      <c r="H24123" s="32">
        <v>111</v>
      </c>
    </row>
    <row r="24124" spans="1:8" x14ac:dyDescent="0.55000000000000004">
      <c r="A24124" s="33">
        <v>44421</v>
      </c>
      <c r="B24124" s="1" t="s">
        <v>21</v>
      </c>
      <c r="C24124">
        <v>61306</v>
      </c>
      <c r="D24124">
        <v>845905</v>
      </c>
      <c r="E24124" s="32">
        <v>51481</v>
      </c>
      <c r="F24124">
        <v>749</v>
      </c>
      <c r="G24124" s="32">
        <v>9076</v>
      </c>
      <c r="H24124" s="32">
        <v>68</v>
      </c>
    </row>
    <row r="24125" spans="1:8" x14ac:dyDescent="0.55000000000000004">
      <c r="A24125" s="33">
        <v>44421</v>
      </c>
      <c r="B24125" s="1" t="s">
        <v>22</v>
      </c>
      <c r="C24125">
        <v>269743</v>
      </c>
      <c r="D24125">
        <v>2992835</v>
      </c>
      <c r="E24125" s="32">
        <v>227609</v>
      </c>
      <c r="F24125">
        <v>2332</v>
      </c>
      <c r="G24125" s="32">
        <v>39802</v>
      </c>
      <c r="H24125" s="32">
        <v>227</v>
      </c>
    </row>
    <row r="24126" spans="1:8" x14ac:dyDescent="0.55000000000000004">
      <c r="A24126" s="33">
        <v>44421</v>
      </c>
      <c r="B24126" s="1" t="s">
        <v>23</v>
      </c>
      <c r="C24126">
        <v>106141</v>
      </c>
      <c r="D24126">
        <v>1269861</v>
      </c>
      <c r="E24126" s="32">
        <v>91195</v>
      </c>
      <c r="F24126">
        <v>1018</v>
      </c>
      <c r="G24126" s="32">
        <v>13928</v>
      </c>
      <c r="H24126" s="32">
        <v>191</v>
      </c>
    </row>
    <row r="24127" spans="1:8" x14ac:dyDescent="0.55000000000000004">
      <c r="A24127" s="33">
        <v>44421</v>
      </c>
      <c r="B24127" s="1" t="s">
        <v>24</v>
      </c>
      <c r="C24127">
        <v>4987</v>
      </c>
      <c r="D24127">
        <v>212292</v>
      </c>
      <c r="E24127" s="32">
        <v>4123</v>
      </c>
      <c r="F24127">
        <v>54</v>
      </c>
      <c r="G24127" s="32">
        <v>810</v>
      </c>
      <c r="H24127" s="32">
        <v>5</v>
      </c>
    </row>
    <row r="24128" spans="1:8" x14ac:dyDescent="0.55000000000000004">
      <c r="A24128" s="33">
        <v>44421</v>
      </c>
      <c r="B24128" s="1" t="s">
        <v>25</v>
      </c>
      <c r="C24128">
        <v>2829</v>
      </c>
      <c r="D24128">
        <v>88265</v>
      </c>
      <c r="E24128" s="32">
        <v>2320</v>
      </c>
      <c r="F24128">
        <v>38</v>
      </c>
      <c r="G24128" s="32">
        <v>471</v>
      </c>
      <c r="H24128" s="32">
        <v>7</v>
      </c>
    </row>
    <row r="24129" spans="1:8" x14ac:dyDescent="0.55000000000000004">
      <c r="A24129" s="33">
        <v>44421</v>
      </c>
      <c r="B24129" s="1" t="s">
        <v>26</v>
      </c>
      <c r="C24129">
        <v>6103</v>
      </c>
      <c r="D24129">
        <v>145024</v>
      </c>
      <c r="E24129" s="32">
        <v>5167</v>
      </c>
      <c r="F24129">
        <v>119</v>
      </c>
      <c r="G24129" s="32">
        <v>808</v>
      </c>
      <c r="H24129" s="32">
        <v>11</v>
      </c>
    </row>
    <row r="24130" spans="1:8" x14ac:dyDescent="0.55000000000000004">
      <c r="A24130" s="33">
        <v>44421</v>
      </c>
      <c r="B24130" s="1" t="s">
        <v>27</v>
      </c>
      <c r="C24130">
        <v>1954</v>
      </c>
      <c r="D24130">
        <v>87031</v>
      </c>
      <c r="E24130" s="32">
        <v>1681</v>
      </c>
      <c r="F24130">
        <v>36</v>
      </c>
      <c r="G24130" s="32">
        <v>237</v>
      </c>
      <c r="H24130" s="32">
        <v>2</v>
      </c>
    </row>
    <row r="24131" spans="1:8" x14ac:dyDescent="0.55000000000000004">
      <c r="A24131" s="33">
        <v>44421</v>
      </c>
      <c r="B24131" s="1" t="s">
        <v>28</v>
      </c>
      <c r="C24131">
        <v>3057</v>
      </c>
      <c r="D24131">
        <v>80996</v>
      </c>
      <c r="E24131" s="32">
        <v>2560</v>
      </c>
      <c r="F24131">
        <v>22</v>
      </c>
      <c r="G24131" s="32">
        <v>477</v>
      </c>
      <c r="H24131" s="32">
        <v>2</v>
      </c>
    </row>
    <row r="24132" spans="1:8" x14ac:dyDescent="0.55000000000000004">
      <c r="A24132" s="33">
        <v>44421</v>
      </c>
      <c r="B24132" s="1" t="s">
        <v>29</v>
      </c>
      <c r="C24132">
        <v>6036</v>
      </c>
      <c r="D24132">
        <v>241613</v>
      </c>
      <c r="E24132" s="32">
        <v>5459</v>
      </c>
      <c r="F24132">
        <v>94</v>
      </c>
      <c r="G24132" s="32">
        <v>516</v>
      </c>
      <c r="H24132" s="32">
        <v>1</v>
      </c>
    </row>
    <row r="24133" spans="1:8" x14ac:dyDescent="0.55000000000000004">
      <c r="A24133" s="33">
        <v>44421</v>
      </c>
      <c r="B24133" s="1" t="s">
        <v>30</v>
      </c>
      <c r="C24133">
        <v>10645</v>
      </c>
      <c r="D24133">
        <v>309882</v>
      </c>
      <c r="E24133" s="32">
        <v>9767</v>
      </c>
      <c r="F24133">
        <v>189</v>
      </c>
      <c r="G24133" s="32">
        <v>689</v>
      </c>
      <c r="H24133" s="32">
        <v>4</v>
      </c>
    </row>
    <row r="24134" spans="1:8" x14ac:dyDescent="0.55000000000000004">
      <c r="A24134" s="33">
        <v>44421</v>
      </c>
      <c r="B24134" s="1" t="s">
        <v>31</v>
      </c>
      <c r="C24134">
        <v>13422</v>
      </c>
      <c r="D24134">
        <v>483975</v>
      </c>
      <c r="E24134" s="32">
        <v>10854</v>
      </c>
      <c r="F24134">
        <v>158</v>
      </c>
      <c r="G24134" s="32">
        <v>2410</v>
      </c>
      <c r="H24134" s="32">
        <v>12</v>
      </c>
    </row>
    <row r="24135" spans="1:8" x14ac:dyDescent="0.55000000000000004">
      <c r="A24135" s="33">
        <v>44421</v>
      </c>
      <c r="B24135" s="1" t="s">
        <v>32</v>
      </c>
      <c r="C24135">
        <v>58324</v>
      </c>
      <c r="D24135">
        <v>964765</v>
      </c>
      <c r="E24135" s="32">
        <v>53251</v>
      </c>
      <c r="F24135">
        <v>1016</v>
      </c>
      <c r="G24135" s="32">
        <v>4057</v>
      </c>
      <c r="H24135" s="32">
        <v>20</v>
      </c>
    </row>
    <row r="24136" spans="1:8" x14ac:dyDescent="0.55000000000000004">
      <c r="A24136" s="33">
        <v>44421</v>
      </c>
      <c r="B24136" s="1" t="s">
        <v>33</v>
      </c>
      <c r="C24136">
        <v>6779</v>
      </c>
      <c r="D24136">
        <v>170386</v>
      </c>
      <c r="E24136" s="32">
        <v>5912</v>
      </c>
      <c r="F24136">
        <v>114</v>
      </c>
      <c r="G24136" s="32">
        <v>918</v>
      </c>
      <c r="H24136" s="32">
        <v>11</v>
      </c>
    </row>
    <row r="24137" spans="1:8" x14ac:dyDescent="0.55000000000000004">
      <c r="A24137" s="33">
        <v>44421</v>
      </c>
      <c r="B24137" s="1" t="s">
        <v>34</v>
      </c>
      <c r="C24137">
        <v>7319</v>
      </c>
      <c r="D24137">
        <v>180698</v>
      </c>
      <c r="E24137" s="32">
        <v>6125</v>
      </c>
      <c r="F24137">
        <v>95</v>
      </c>
      <c r="G24137" s="32">
        <v>1099</v>
      </c>
      <c r="H24137" s="32">
        <v>4</v>
      </c>
    </row>
    <row r="24138" spans="1:8" x14ac:dyDescent="0.55000000000000004">
      <c r="A24138" s="33">
        <v>44421</v>
      </c>
      <c r="B24138" s="1" t="s">
        <v>35</v>
      </c>
      <c r="C24138">
        <v>21792</v>
      </c>
      <c r="D24138">
        <v>330953</v>
      </c>
      <c r="E24138" s="32">
        <v>18322</v>
      </c>
      <c r="F24138">
        <v>249</v>
      </c>
      <c r="G24138" s="32">
        <v>2771</v>
      </c>
      <c r="H24138" s="32">
        <v>73</v>
      </c>
    </row>
    <row r="24139" spans="1:8" x14ac:dyDescent="0.55000000000000004">
      <c r="A24139" s="33">
        <v>44421</v>
      </c>
      <c r="B24139" s="1" t="s">
        <v>36</v>
      </c>
      <c r="C24139">
        <v>128855</v>
      </c>
      <c r="D24139">
        <v>2630682</v>
      </c>
      <c r="E24139" s="32">
        <v>112558</v>
      </c>
      <c r="F24139">
        <v>2742</v>
      </c>
      <c r="G24139" s="32">
        <v>12301</v>
      </c>
      <c r="H24139" s="32">
        <v>428</v>
      </c>
    </row>
    <row r="24140" spans="1:8" x14ac:dyDescent="0.55000000000000004">
      <c r="A24140" s="33">
        <v>44421</v>
      </c>
      <c r="B24140" s="1" t="s">
        <v>37</v>
      </c>
      <c r="C24140">
        <v>49051</v>
      </c>
      <c r="D24140">
        <v>585765</v>
      </c>
      <c r="E24140" s="32">
        <v>43943</v>
      </c>
      <c r="F24140">
        <v>1323</v>
      </c>
      <c r="G24140" s="32">
        <v>3785</v>
      </c>
      <c r="H24140" s="32">
        <v>39</v>
      </c>
    </row>
    <row r="24141" spans="1:8" x14ac:dyDescent="0.55000000000000004">
      <c r="A24141" s="33">
        <v>44421</v>
      </c>
      <c r="B24141" s="1" t="s">
        <v>38</v>
      </c>
      <c r="C24141">
        <v>10234</v>
      </c>
      <c r="D24141">
        <v>197848</v>
      </c>
      <c r="E24141" s="32">
        <v>9149</v>
      </c>
      <c r="F24141">
        <v>134</v>
      </c>
      <c r="G24141" s="32">
        <v>951</v>
      </c>
      <c r="H24141" s="32">
        <v>13</v>
      </c>
    </row>
    <row r="24142" spans="1:8" x14ac:dyDescent="0.55000000000000004">
      <c r="A24142" s="33">
        <v>44421</v>
      </c>
      <c r="B24142" s="1" t="s">
        <v>39</v>
      </c>
      <c r="C24142">
        <v>3384</v>
      </c>
      <c r="D24142">
        <v>48285</v>
      </c>
      <c r="E24142" s="32">
        <v>3029</v>
      </c>
      <c r="F24142">
        <v>50</v>
      </c>
      <c r="G24142" s="32">
        <v>229</v>
      </c>
      <c r="H24142" s="32">
        <v>14</v>
      </c>
    </row>
    <row r="24143" spans="1:8" x14ac:dyDescent="0.55000000000000004">
      <c r="A24143" s="33">
        <v>44421</v>
      </c>
      <c r="B24143" s="1" t="s">
        <v>40</v>
      </c>
      <c r="C24143">
        <v>1078</v>
      </c>
      <c r="D24143">
        <v>108076</v>
      </c>
      <c r="E24143" s="32">
        <v>742</v>
      </c>
      <c r="F24143">
        <v>3</v>
      </c>
      <c r="G24143" s="32">
        <v>320</v>
      </c>
      <c r="H24143" s="32">
        <v>0</v>
      </c>
    </row>
    <row r="24144" spans="1:8" x14ac:dyDescent="0.55000000000000004">
      <c r="A24144" s="33">
        <v>44421</v>
      </c>
      <c r="B24144" s="1" t="s">
        <v>41</v>
      </c>
      <c r="C24144">
        <v>869</v>
      </c>
      <c r="D24144">
        <v>38671</v>
      </c>
      <c r="E24144" s="32">
        <v>757</v>
      </c>
      <c r="F24144">
        <v>2</v>
      </c>
      <c r="G24144" s="32">
        <v>110</v>
      </c>
      <c r="H24144" s="32">
        <v>1</v>
      </c>
    </row>
    <row r="24145" spans="1:8" x14ac:dyDescent="0.55000000000000004">
      <c r="A24145" s="33">
        <v>44421</v>
      </c>
      <c r="B24145" s="1" t="s">
        <v>42</v>
      </c>
      <c r="C24145">
        <v>9607</v>
      </c>
      <c r="D24145">
        <v>197807</v>
      </c>
      <c r="E24145" s="32">
        <v>8233</v>
      </c>
      <c r="F24145">
        <v>127</v>
      </c>
      <c r="G24145" s="32">
        <v>863</v>
      </c>
      <c r="H24145" s="32">
        <v>7</v>
      </c>
    </row>
    <row r="24146" spans="1:8" x14ac:dyDescent="0.55000000000000004">
      <c r="A24146" s="33">
        <v>44421</v>
      </c>
      <c r="B24146" s="1" t="s">
        <v>43</v>
      </c>
      <c r="C24146">
        <v>13084</v>
      </c>
      <c r="D24146">
        <v>621567</v>
      </c>
      <c r="E24146" s="32">
        <v>12097</v>
      </c>
      <c r="F24146">
        <v>180</v>
      </c>
      <c r="G24146" s="32">
        <v>655</v>
      </c>
      <c r="H24146" s="32">
        <v>8</v>
      </c>
    </row>
    <row r="24147" spans="1:8" x14ac:dyDescent="0.55000000000000004">
      <c r="A24147" s="33">
        <v>44421</v>
      </c>
      <c r="B24147" s="1" t="s">
        <v>44</v>
      </c>
      <c r="C24147">
        <v>3661</v>
      </c>
      <c r="D24147">
        <v>136504</v>
      </c>
      <c r="E24147" s="32">
        <v>3255</v>
      </c>
      <c r="F24147">
        <v>80</v>
      </c>
      <c r="G24147" s="32">
        <v>326</v>
      </c>
      <c r="H24147" s="32">
        <v>3</v>
      </c>
    </row>
    <row r="24148" spans="1:8" x14ac:dyDescent="0.55000000000000004">
      <c r="A24148" s="33">
        <v>44421</v>
      </c>
      <c r="B24148" s="1" t="s">
        <v>45</v>
      </c>
      <c r="C24148">
        <v>1906</v>
      </c>
      <c r="D24148">
        <v>76478</v>
      </c>
      <c r="E24148" s="32">
        <v>1752</v>
      </c>
      <c r="F24148">
        <v>63</v>
      </c>
      <c r="G24148" s="32">
        <v>91</v>
      </c>
      <c r="H24148" s="32">
        <v>1</v>
      </c>
    </row>
    <row r="24149" spans="1:8" x14ac:dyDescent="0.55000000000000004">
      <c r="A24149" s="33">
        <v>44421</v>
      </c>
      <c r="B24149" s="1" t="s">
        <v>46</v>
      </c>
      <c r="C24149">
        <v>2829</v>
      </c>
      <c r="D24149">
        <v>100319</v>
      </c>
      <c r="E24149" s="32">
        <v>2338</v>
      </c>
      <c r="F24149">
        <v>32</v>
      </c>
      <c r="G24149" s="32">
        <v>461</v>
      </c>
      <c r="H24149" s="32">
        <v>3</v>
      </c>
    </row>
    <row r="24150" spans="1:8" x14ac:dyDescent="0.55000000000000004">
      <c r="A24150" s="33">
        <v>44421</v>
      </c>
      <c r="B24150" s="1" t="s">
        <v>47</v>
      </c>
      <c r="C24150">
        <v>3476</v>
      </c>
      <c r="D24150">
        <v>113733</v>
      </c>
      <c r="E24150" s="32">
        <v>2898</v>
      </c>
      <c r="F24150">
        <v>77</v>
      </c>
      <c r="G24150" s="32">
        <v>501</v>
      </c>
      <c r="H24150" s="32">
        <v>6</v>
      </c>
    </row>
    <row r="24151" spans="1:8" x14ac:dyDescent="0.55000000000000004">
      <c r="A24151" s="33">
        <v>44421</v>
      </c>
      <c r="B24151" s="1" t="s">
        <v>48</v>
      </c>
      <c r="C24151">
        <v>2264</v>
      </c>
      <c r="D24151">
        <v>67204</v>
      </c>
      <c r="E24151" s="32">
        <v>2103</v>
      </c>
      <c r="F24151">
        <v>30</v>
      </c>
      <c r="G24151" s="32">
        <v>131</v>
      </c>
      <c r="H24151" s="32">
        <v>5</v>
      </c>
    </row>
    <row r="24152" spans="1:8" x14ac:dyDescent="0.55000000000000004">
      <c r="A24152" s="33">
        <v>44421</v>
      </c>
      <c r="B24152" s="1" t="s">
        <v>49</v>
      </c>
      <c r="C24152">
        <v>48232</v>
      </c>
      <c r="D24152">
        <v>985948</v>
      </c>
      <c r="E24152" s="32">
        <v>39581</v>
      </c>
      <c r="F24152">
        <v>547</v>
      </c>
      <c r="G24152" s="32">
        <v>7155</v>
      </c>
      <c r="H24152" s="32">
        <v>20</v>
      </c>
    </row>
    <row r="24153" spans="1:8" x14ac:dyDescent="0.55000000000000004">
      <c r="A24153" s="33">
        <v>44421</v>
      </c>
      <c r="B24153" s="1" t="s">
        <v>50</v>
      </c>
      <c r="C24153">
        <v>3314</v>
      </c>
      <c r="D24153">
        <v>71045</v>
      </c>
      <c r="E24153" s="32">
        <v>2848</v>
      </c>
      <c r="F24153">
        <v>26</v>
      </c>
      <c r="G24153" s="32">
        <v>360</v>
      </c>
      <c r="H24153" s="32">
        <v>0</v>
      </c>
    </row>
    <row r="24154" spans="1:8" x14ac:dyDescent="0.55000000000000004">
      <c r="A24154" s="33">
        <v>44421</v>
      </c>
      <c r="B24154" s="1" t="s">
        <v>51</v>
      </c>
      <c r="C24154">
        <v>4023</v>
      </c>
      <c r="D24154">
        <v>143914</v>
      </c>
      <c r="E24154" s="32">
        <v>3471</v>
      </c>
      <c r="F24154">
        <v>69</v>
      </c>
      <c r="G24154" s="32">
        <v>486</v>
      </c>
      <c r="H24154" s="32">
        <v>1</v>
      </c>
    </row>
    <row r="24155" spans="1:8" x14ac:dyDescent="0.55000000000000004">
      <c r="A24155" s="33">
        <v>44421</v>
      </c>
      <c r="B24155" s="1" t="s">
        <v>52</v>
      </c>
      <c r="C24155">
        <v>8559</v>
      </c>
      <c r="D24155">
        <v>92329</v>
      </c>
      <c r="E24155" s="32">
        <v>7361</v>
      </c>
      <c r="F24155">
        <v>121</v>
      </c>
      <c r="G24155" s="32">
        <v>1077</v>
      </c>
      <c r="H24155" s="32">
        <v>9</v>
      </c>
    </row>
    <row r="24156" spans="1:8" x14ac:dyDescent="0.55000000000000004">
      <c r="A24156" s="33">
        <v>44421</v>
      </c>
      <c r="B24156" s="1" t="s">
        <v>53</v>
      </c>
      <c r="C24156">
        <v>4248</v>
      </c>
      <c r="D24156">
        <v>198402</v>
      </c>
      <c r="E24156" s="32">
        <v>3702</v>
      </c>
      <c r="F24156">
        <v>64</v>
      </c>
      <c r="G24156" s="32">
        <v>482</v>
      </c>
      <c r="H24156" s="32">
        <v>0</v>
      </c>
    </row>
    <row r="24157" spans="1:8" x14ac:dyDescent="0.55000000000000004">
      <c r="A24157" s="33">
        <v>44421</v>
      </c>
      <c r="B24157" s="1" t="s">
        <v>54</v>
      </c>
      <c r="C24157">
        <v>3706</v>
      </c>
      <c r="D24157">
        <v>50655</v>
      </c>
      <c r="E24157" s="32">
        <v>3289</v>
      </c>
      <c r="F24157">
        <v>27</v>
      </c>
      <c r="G24157" s="32">
        <v>378</v>
      </c>
      <c r="H24157" s="32">
        <v>1</v>
      </c>
    </row>
    <row r="24158" spans="1:8" x14ac:dyDescent="0.55000000000000004">
      <c r="A24158" s="33">
        <v>44421</v>
      </c>
      <c r="B24158" s="1" t="s">
        <v>55</v>
      </c>
      <c r="C24158">
        <v>4989</v>
      </c>
      <c r="D24158">
        <v>126992</v>
      </c>
      <c r="E24158" s="32">
        <v>4096</v>
      </c>
      <c r="F24158">
        <v>42</v>
      </c>
      <c r="G24158" s="32">
        <v>735</v>
      </c>
      <c r="H24158" s="32">
        <v>0</v>
      </c>
    </row>
    <row r="24159" spans="1:8" x14ac:dyDescent="0.55000000000000004">
      <c r="A24159" s="33">
        <v>44421</v>
      </c>
      <c r="B24159" s="1" t="s">
        <v>56</v>
      </c>
      <c r="C24159">
        <v>31496</v>
      </c>
      <c r="D24159">
        <v>305870</v>
      </c>
      <c r="E24159" s="32">
        <v>25852</v>
      </c>
      <c r="F24159">
        <v>243</v>
      </c>
      <c r="G24159" s="32">
        <v>5287</v>
      </c>
      <c r="H24159" s="32">
        <v>101</v>
      </c>
    </row>
    <row r="24160" spans="1:8" x14ac:dyDescent="0.55000000000000004">
      <c r="A24160" s="33">
        <v>44422</v>
      </c>
      <c r="B24160" s="1" t="s">
        <v>7</v>
      </c>
      <c r="C24160">
        <v>49186</v>
      </c>
      <c r="D24160">
        <v>910202</v>
      </c>
      <c r="E24160" s="32">
        <v>44043</v>
      </c>
      <c r="F24160">
        <v>1430</v>
      </c>
      <c r="G24160" s="32">
        <v>3518</v>
      </c>
      <c r="H24160" s="32">
        <v>15</v>
      </c>
    </row>
    <row r="24161" spans="1:8" x14ac:dyDescent="0.55000000000000004">
      <c r="A24161" s="33">
        <v>44422</v>
      </c>
      <c r="B24161" s="1" t="s">
        <v>11</v>
      </c>
      <c r="C24161">
        <v>3129</v>
      </c>
      <c r="D24161">
        <v>61045</v>
      </c>
      <c r="E24161" s="32">
        <v>2732</v>
      </c>
      <c r="F24161">
        <v>32</v>
      </c>
      <c r="G24161" s="32">
        <v>365</v>
      </c>
      <c r="H24161" s="32">
        <v>0</v>
      </c>
    </row>
    <row r="24162" spans="1:8" x14ac:dyDescent="0.55000000000000004">
      <c r="A24162" s="33">
        <v>44422</v>
      </c>
      <c r="B24162" s="1" t="s">
        <v>12</v>
      </c>
      <c r="C24162">
        <v>2386</v>
      </c>
      <c r="D24162">
        <v>99236</v>
      </c>
      <c r="E24162" s="32">
        <v>2023</v>
      </c>
      <c r="F24162">
        <v>48</v>
      </c>
      <c r="G24162" s="32">
        <v>315</v>
      </c>
      <c r="H24162" s="32">
        <v>1</v>
      </c>
    </row>
    <row r="24163" spans="1:8" x14ac:dyDescent="0.55000000000000004">
      <c r="A24163" s="33">
        <v>44422</v>
      </c>
      <c r="B24163" s="1" t="s">
        <v>13</v>
      </c>
      <c r="C24163">
        <v>11432</v>
      </c>
      <c r="D24163">
        <v>183261</v>
      </c>
      <c r="E24163" s="32">
        <v>10016</v>
      </c>
      <c r="F24163">
        <v>92</v>
      </c>
      <c r="G24163" s="32">
        <v>1241</v>
      </c>
      <c r="H24163" s="32">
        <v>12</v>
      </c>
    </row>
    <row r="24164" spans="1:8" x14ac:dyDescent="0.55000000000000004">
      <c r="A24164" s="33">
        <v>44422</v>
      </c>
      <c r="B24164" s="1" t="s">
        <v>14</v>
      </c>
      <c r="C24164">
        <v>1174</v>
      </c>
      <c r="D24164">
        <v>18445</v>
      </c>
      <c r="E24164" s="32">
        <v>1026</v>
      </c>
      <c r="F24164">
        <v>21</v>
      </c>
      <c r="G24164" s="32">
        <v>127</v>
      </c>
      <c r="H24164" s="32">
        <v>3</v>
      </c>
    </row>
    <row r="24165" spans="1:8" x14ac:dyDescent="0.55000000000000004">
      <c r="A24165" s="33">
        <v>44422</v>
      </c>
      <c r="B24165" s="1" t="s">
        <v>15</v>
      </c>
      <c r="C24165">
        <v>2528</v>
      </c>
      <c r="D24165">
        <v>75521</v>
      </c>
      <c r="E24165" s="32">
        <v>2193</v>
      </c>
      <c r="F24165">
        <v>47</v>
      </c>
      <c r="G24165" s="32">
        <v>288</v>
      </c>
      <c r="H24165" s="32">
        <v>7</v>
      </c>
    </row>
    <row r="24166" spans="1:8" x14ac:dyDescent="0.55000000000000004">
      <c r="A24166" s="33">
        <v>44422</v>
      </c>
      <c r="B24166" s="1" t="s">
        <v>16</v>
      </c>
      <c r="C24166">
        <v>7177</v>
      </c>
      <c r="D24166">
        <v>335383</v>
      </c>
      <c r="E24166" s="32">
        <v>5982</v>
      </c>
      <c r="F24166">
        <v>162</v>
      </c>
      <c r="G24166" s="32">
        <v>1033</v>
      </c>
      <c r="H24166" s="32">
        <v>13</v>
      </c>
    </row>
    <row r="24167" spans="1:8" x14ac:dyDescent="0.55000000000000004">
      <c r="A24167" s="33">
        <v>44422</v>
      </c>
      <c r="B24167" s="1" t="s">
        <v>17</v>
      </c>
      <c r="C24167">
        <v>15964</v>
      </c>
      <c r="D24167">
        <v>35770</v>
      </c>
      <c r="E24167" s="32">
        <v>13601</v>
      </c>
      <c r="F24167">
        <v>175</v>
      </c>
      <c r="G24167" s="32">
        <v>2188</v>
      </c>
      <c r="H24167" s="32">
        <v>29</v>
      </c>
    </row>
    <row r="24168" spans="1:8" x14ac:dyDescent="0.55000000000000004">
      <c r="A24168" s="33">
        <v>44422</v>
      </c>
      <c r="B24168" s="1" t="s">
        <v>18</v>
      </c>
      <c r="C24168">
        <v>10216</v>
      </c>
      <c r="D24168">
        <v>367216</v>
      </c>
      <c r="E24168" s="32">
        <v>8403</v>
      </c>
      <c r="F24168">
        <v>94</v>
      </c>
      <c r="G24168" s="32">
        <v>1719</v>
      </c>
      <c r="H24168" s="32">
        <v>18</v>
      </c>
    </row>
    <row r="24169" spans="1:8" x14ac:dyDescent="0.55000000000000004">
      <c r="A24169" s="33">
        <v>44422</v>
      </c>
      <c r="B24169" s="1" t="s">
        <v>19</v>
      </c>
      <c r="C24169">
        <v>10802</v>
      </c>
      <c r="D24169">
        <v>229987</v>
      </c>
      <c r="E24169" s="32">
        <v>9156</v>
      </c>
      <c r="F24169">
        <v>155</v>
      </c>
      <c r="G24169" s="32">
        <v>1491</v>
      </c>
      <c r="H24169" s="32">
        <v>20</v>
      </c>
    </row>
    <row r="24170" spans="1:8" x14ac:dyDescent="0.55000000000000004">
      <c r="A24170" s="33">
        <v>44422</v>
      </c>
      <c r="B24170" s="1" t="s">
        <v>20</v>
      </c>
      <c r="C24170">
        <v>74669</v>
      </c>
      <c r="D24170">
        <v>1175904</v>
      </c>
      <c r="E24170" s="32">
        <v>53224</v>
      </c>
      <c r="F24170">
        <v>858</v>
      </c>
      <c r="G24170" s="32">
        <v>20587</v>
      </c>
      <c r="H24170" s="32">
        <v>113</v>
      </c>
    </row>
    <row r="24171" spans="1:8" x14ac:dyDescent="0.55000000000000004">
      <c r="A24171" s="33">
        <v>44422</v>
      </c>
      <c r="B24171" s="1" t="s">
        <v>21</v>
      </c>
      <c r="C24171">
        <v>62578</v>
      </c>
      <c r="D24171">
        <v>851088</v>
      </c>
      <c r="E24171" s="32">
        <v>52076</v>
      </c>
      <c r="F24171">
        <v>754</v>
      </c>
      <c r="G24171" s="32">
        <v>9748</v>
      </c>
      <c r="H24171" s="32">
        <v>70</v>
      </c>
    </row>
    <row r="24172" spans="1:8" x14ac:dyDescent="0.55000000000000004">
      <c r="A24172" s="33">
        <v>44422</v>
      </c>
      <c r="B24172" s="1" t="s">
        <v>22</v>
      </c>
      <c r="C24172">
        <v>274837</v>
      </c>
      <c r="D24172">
        <v>3005674</v>
      </c>
      <c r="E24172" s="32">
        <v>231599</v>
      </c>
      <c r="F24172">
        <v>2332</v>
      </c>
      <c r="G24172" s="32">
        <v>40906</v>
      </c>
      <c r="H24172" s="32">
        <v>245</v>
      </c>
    </row>
    <row r="24173" spans="1:8" x14ac:dyDescent="0.55000000000000004">
      <c r="A24173" s="33">
        <v>44422</v>
      </c>
      <c r="B24173" s="1" t="s">
        <v>23</v>
      </c>
      <c r="C24173">
        <v>108497</v>
      </c>
      <c r="D24173">
        <v>1269861</v>
      </c>
      <c r="E24173" s="32">
        <v>92894</v>
      </c>
      <c r="F24173">
        <v>1021</v>
      </c>
      <c r="G24173" s="32">
        <v>14582</v>
      </c>
      <c r="H24173" s="32">
        <v>191</v>
      </c>
    </row>
    <row r="24174" spans="1:8" x14ac:dyDescent="0.55000000000000004">
      <c r="A24174" s="33">
        <v>44422</v>
      </c>
      <c r="B24174" s="1" t="s">
        <v>24</v>
      </c>
      <c r="C24174">
        <v>5085</v>
      </c>
      <c r="D24174">
        <v>212809</v>
      </c>
      <c r="E24174" s="32">
        <v>4123</v>
      </c>
      <c r="F24174">
        <v>54</v>
      </c>
      <c r="G24174" s="32">
        <v>908</v>
      </c>
      <c r="H24174" s="32">
        <v>5</v>
      </c>
    </row>
    <row r="24175" spans="1:8" x14ac:dyDescent="0.55000000000000004">
      <c r="A24175" s="33">
        <v>44422</v>
      </c>
      <c r="B24175" s="1" t="s">
        <v>25</v>
      </c>
      <c r="C24175">
        <v>2889</v>
      </c>
      <c r="D24175">
        <v>88265</v>
      </c>
      <c r="E24175" s="32">
        <v>2361</v>
      </c>
      <c r="F24175">
        <v>38</v>
      </c>
      <c r="G24175" s="32">
        <v>490</v>
      </c>
      <c r="H24175" s="32">
        <v>6</v>
      </c>
    </row>
    <row r="24176" spans="1:8" x14ac:dyDescent="0.55000000000000004">
      <c r="A24176" s="33">
        <v>44422</v>
      </c>
      <c r="B24176" s="1" t="s">
        <v>26</v>
      </c>
      <c r="C24176">
        <v>6189</v>
      </c>
      <c r="D24176">
        <v>147701</v>
      </c>
      <c r="E24176" s="32">
        <v>5296</v>
      </c>
      <c r="F24176">
        <v>120</v>
      </c>
      <c r="G24176" s="32">
        <v>763</v>
      </c>
      <c r="H24176" s="32">
        <v>10</v>
      </c>
    </row>
    <row r="24177" spans="1:8" x14ac:dyDescent="0.55000000000000004">
      <c r="A24177" s="33">
        <v>44422</v>
      </c>
      <c r="B24177" s="1" t="s">
        <v>27</v>
      </c>
      <c r="C24177">
        <v>1983</v>
      </c>
      <c r="D24177">
        <v>87300</v>
      </c>
      <c r="E24177" s="32">
        <v>1718</v>
      </c>
      <c r="F24177">
        <v>36</v>
      </c>
      <c r="G24177" s="32">
        <v>229</v>
      </c>
      <c r="H24177" s="32">
        <v>2</v>
      </c>
    </row>
    <row r="24178" spans="1:8" x14ac:dyDescent="0.55000000000000004">
      <c r="A24178" s="33">
        <v>44422</v>
      </c>
      <c r="B24178" s="1" t="s">
        <v>28</v>
      </c>
      <c r="C24178">
        <v>3057</v>
      </c>
      <c r="D24178">
        <v>80996</v>
      </c>
      <c r="E24178" s="32">
        <v>2560</v>
      </c>
      <c r="F24178">
        <v>22</v>
      </c>
      <c r="G24178" s="32">
        <v>477</v>
      </c>
      <c r="H24178" s="32">
        <v>2</v>
      </c>
    </row>
    <row r="24179" spans="1:8" x14ac:dyDescent="0.55000000000000004">
      <c r="A24179" s="33">
        <v>44422</v>
      </c>
      <c r="B24179" s="1" t="s">
        <v>29</v>
      </c>
      <c r="C24179">
        <v>6136</v>
      </c>
      <c r="D24179">
        <v>241613</v>
      </c>
      <c r="E24179" s="32">
        <v>5509</v>
      </c>
      <c r="F24179">
        <v>94</v>
      </c>
      <c r="G24179" s="32">
        <v>554</v>
      </c>
      <c r="H24179" s="32">
        <v>3</v>
      </c>
    </row>
    <row r="24180" spans="1:8" x14ac:dyDescent="0.55000000000000004">
      <c r="A24180" s="33">
        <v>44422</v>
      </c>
      <c r="B24180" s="1" t="s">
        <v>30</v>
      </c>
      <c r="C24180">
        <v>10773</v>
      </c>
      <c r="D24180">
        <v>311513</v>
      </c>
      <c r="E24180" s="32">
        <v>9810</v>
      </c>
      <c r="F24180">
        <v>189</v>
      </c>
      <c r="G24180" s="32">
        <v>774</v>
      </c>
      <c r="H24180" s="32">
        <v>4</v>
      </c>
    </row>
    <row r="24181" spans="1:8" x14ac:dyDescent="0.55000000000000004">
      <c r="A24181" s="33">
        <v>44422</v>
      </c>
      <c r="B24181" s="1" t="s">
        <v>31</v>
      </c>
      <c r="C24181">
        <v>13692</v>
      </c>
      <c r="D24181">
        <v>483975</v>
      </c>
      <c r="E24181" s="32">
        <v>11066</v>
      </c>
      <c r="F24181">
        <v>158</v>
      </c>
      <c r="G24181" s="32">
        <v>2468</v>
      </c>
      <c r="H24181" s="32">
        <v>14</v>
      </c>
    </row>
    <row r="24182" spans="1:8" x14ac:dyDescent="0.55000000000000004">
      <c r="A24182" s="33">
        <v>44422</v>
      </c>
      <c r="B24182" s="1" t="s">
        <v>32</v>
      </c>
      <c r="C24182">
        <v>58961</v>
      </c>
      <c r="D24182">
        <v>964765</v>
      </c>
      <c r="E24182" s="32">
        <v>53553</v>
      </c>
      <c r="F24182">
        <v>1016</v>
      </c>
      <c r="G24182" s="32">
        <v>4392</v>
      </c>
      <c r="H24182" s="32">
        <v>26</v>
      </c>
    </row>
    <row r="24183" spans="1:8" x14ac:dyDescent="0.55000000000000004">
      <c r="A24183" s="33">
        <v>44422</v>
      </c>
      <c r="B24183" s="1" t="s">
        <v>33</v>
      </c>
      <c r="C24183">
        <v>6927</v>
      </c>
      <c r="D24183">
        <v>170386</v>
      </c>
      <c r="E24183" s="32">
        <v>5940</v>
      </c>
      <c r="F24183">
        <v>116</v>
      </c>
      <c r="G24183" s="32">
        <v>1037</v>
      </c>
      <c r="H24183" s="32">
        <v>12</v>
      </c>
    </row>
    <row r="24184" spans="1:8" x14ac:dyDescent="0.55000000000000004">
      <c r="A24184" s="33">
        <v>44422</v>
      </c>
      <c r="B24184" s="1" t="s">
        <v>34</v>
      </c>
      <c r="C24184">
        <v>7498</v>
      </c>
      <c r="D24184">
        <v>183482</v>
      </c>
      <c r="E24184" s="32">
        <v>6223</v>
      </c>
      <c r="F24184">
        <v>95</v>
      </c>
      <c r="G24184" s="32">
        <v>1180</v>
      </c>
      <c r="H24184" s="32">
        <v>4</v>
      </c>
    </row>
    <row r="24185" spans="1:8" x14ac:dyDescent="0.55000000000000004">
      <c r="A24185" s="33">
        <v>44422</v>
      </c>
      <c r="B24185" s="1" t="s">
        <v>35</v>
      </c>
      <c r="C24185">
        <v>22170</v>
      </c>
      <c r="D24185">
        <v>333346</v>
      </c>
      <c r="E24185" s="32">
        <v>18427</v>
      </c>
      <c r="F24185">
        <v>249</v>
      </c>
      <c r="G24185" s="32">
        <v>3116</v>
      </c>
      <c r="H24185" s="32">
        <v>73</v>
      </c>
    </row>
    <row r="24186" spans="1:8" x14ac:dyDescent="0.55000000000000004">
      <c r="A24186" s="33">
        <v>44422</v>
      </c>
      <c r="B24186" s="1" t="s">
        <v>36</v>
      </c>
      <c r="C24186">
        <v>130683</v>
      </c>
      <c r="D24186">
        <v>2647766</v>
      </c>
      <c r="E24186" s="32">
        <v>113516</v>
      </c>
      <c r="F24186">
        <v>2742</v>
      </c>
      <c r="G24186" s="32">
        <v>13151</v>
      </c>
      <c r="H24186" s="32">
        <v>431</v>
      </c>
    </row>
    <row r="24187" spans="1:8" x14ac:dyDescent="0.55000000000000004">
      <c r="A24187" s="33">
        <v>44422</v>
      </c>
      <c r="B24187" s="1" t="s">
        <v>37</v>
      </c>
      <c r="C24187">
        <v>49730</v>
      </c>
      <c r="D24187">
        <v>588824</v>
      </c>
      <c r="E24187" s="32">
        <v>44415</v>
      </c>
      <c r="F24187">
        <v>1323</v>
      </c>
      <c r="G24187" s="32">
        <v>3992</v>
      </c>
      <c r="H24187" s="32">
        <v>40</v>
      </c>
    </row>
    <row r="24188" spans="1:8" x14ac:dyDescent="0.55000000000000004">
      <c r="A24188" s="33">
        <v>44422</v>
      </c>
      <c r="B24188" s="1" t="s">
        <v>38</v>
      </c>
      <c r="C24188">
        <v>10339</v>
      </c>
      <c r="D24188">
        <v>197848</v>
      </c>
      <c r="E24188" s="32">
        <v>9234</v>
      </c>
      <c r="F24188">
        <v>134</v>
      </c>
      <c r="G24188" s="32">
        <v>971</v>
      </c>
      <c r="H24188" s="32">
        <v>14</v>
      </c>
    </row>
    <row r="24189" spans="1:8" x14ac:dyDescent="0.55000000000000004">
      <c r="A24189" s="33">
        <v>44422</v>
      </c>
      <c r="B24189" s="1" t="s">
        <v>39</v>
      </c>
      <c r="C24189">
        <v>3424</v>
      </c>
      <c r="D24189">
        <v>48672</v>
      </c>
      <c r="E24189" s="32">
        <v>3057</v>
      </c>
      <c r="F24189">
        <v>50</v>
      </c>
      <c r="G24189" s="32">
        <v>238</v>
      </c>
      <c r="H24189" s="32">
        <v>13</v>
      </c>
    </row>
    <row r="24190" spans="1:8" x14ac:dyDescent="0.55000000000000004">
      <c r="A24190" s="33">
        <v>44422</v>
      </c>
      <c r="B24190" s="1" t="s">
        <v>40</v>
      </c>
      <c r="C24190">
        <v>1078</v>
      </c>
      <c r="D24190">
        <v>108754</v>
      </c>
      <c r="E24190" s="32">
        <v>742</v>
      </c>
      <c r="F24190">
        <v>3</v>
      </c>
      <c r="G24190" s="32">
        <v>320</v>
      </c>
      <c r="H24190" s="32">
        <v>0</v>
      </c>
    </row>
    <row r="24191" spans="1:8" x14ac:dyDescent="0.55000000000000004">
      <c r="A24191" s="33">
        <v>44422</v>
      </c>
      <c r="B24191" s="1" t="s">
        <v>41</v>
      </c>
      <c r="C24191">
        <v>903</v>
      </c>
      <c r="D24191">
        <v>38671</v>
      </c>
      <c r="E24191" s="32">
        <v>786</v>
      </c>
      <c r="F24191">
        <v>2</v>
      </c>
      <c r="G24191" s="32">
        <v>115</v>
      </c>
      <c r="H24191" s="32">
        <v>1</v>
      </c>
    </row>
    <row r="24192" spans="1:8" x14ac:dyDescent="0.55000000000000004">
      <c r="A24192" s="33">
        <v>44422</v>
      </c>
      <c r="B24192" s="1" t="s">
        <v>42</v>
      </c>
      <c r="C24192">
        <v>9806</v>
      </c>
      <c r="D24192">
        <v>197807</v>
      </c>
      <c r="E24192" s="32">
        <v>8233</v>
      </c>
      <c r="F24192">
        <v>127</v>
      </c>
      <c r="G24192" s="32">
        <v>863</v>
      </c>
      <c r="H24192" s="32">
        <v>7</v>
      </c>
    </row>
    <row r="24193" spans="1:8" x14ac:dyDescent="0.55000000000000004">
      <c r="A24193" s="33">
        <v>44422</v>
      </c>
      <c r="B24193" s="1" t="s">
        <v>43</v>
      </c>
      <c r="C24193">
        <v>13441</v>
      </c>
      <c r="D24193">
        <v>621567</v>
      </c>
      <c r="E24193" s="32">
        <v>12259</v>
      </c>
      <c r="F24193">
        <v>180</v>
      </c>
      <c r="G24193" s="32">
        <v>788</v>
      </c>
      <c r="H24193" s="32">
        <v>8</v>
      </c>
    </row>
    <row r="24194" spans="1:8" x14ac:dyDescent="0.55000000000000004">
      <c r="A24194" s="33">
        <v>44422</v>
      </c>
      <c r="B24194" s="1" t="s">
        <v>44</v>
      </c>
      <c r="C24194">
        <v>3730</v>
      </c>
      <c r="D24194">
        <v>136504</v>
      </c>
      <c r="E24194" s="32">
        <v>3285</v>
      </c>
      <c r="F24194">
        <v>80</v>
      </c>
      <c r="G24194" s="32">
        <v>365</v>
      </c>
      <c r="H24194" s="32">
        <v>2</v>
      </c>
    </row>
    <row r="24195" spans="1:8" x14ac:dyDescent="0.55000000000000004">
      <c r="A24195" s="33">
        <v>44422</v>
      </c>
      <c r="B24195" s="1" t="s">
        <v>45</v>
      </c>
      <c r="C24195">
        <v>1923</v>
      </c>
      <c r="D24195">
        <v>76778</v>
      </c>
      <c r="E24195" s="32">
        <v>1762</v>
      </c>
      <c r="F24195">
        <v>63</v>
      </c>
      <c r="G24195" s="32">
        <v>98</v>
      </c>
      <c r="H24195" s="32">
        <v>1</v>
      </c>
    </row>
    <row r="24196" spans="1:8" x14ac:dyDescent="0.55000000000000004">
      <c r="A24196" s="33">
        <v>44422</v>
      </c>
      <c r="B24196" s="1" t="s">
        <v>46</v>
      </c>
      <c r="C24196">
        <v>2936</v>
      </c>
      <c r="D24196">
        <v>101028</v>
      </c>
      <c r="E24196" s="32">
        <v>2370</v>
      </c>
      <c r="F24196">
        <v>32</v>
      </c>
      <c r="G24196" s="32">
        <v>536</v>
      </c>
      <c r="H24196" s="32">
        <v>7</v>
      </c>
    </row>
    <row r="24197" spans="1:8" x14ac:dyDescent="0.55000000000000004">
      <c r="A24197" s="33">
        <v>44422</v>
      </c>
      <c r="B24197" s="1" t="s">
        <v>47</v>
      </c>
      <c r="C24197">
        <v>3528</v>
      </c>
      <c r="D24197">
        <v>114510</v>
      </c>
      <c r="E24197" s="32">
        <v>2927</v>
      </c>
      <c r="F24197">
        <v>77</v>
      </c>
      <c r="G24197" s="32">
        <v>524</v>
      </c>
      <c r="H24197" s="32">
        <v>5</v>
      </c>
    </row>
    <row r="24198" spans="1:8" x14ac:dyDescent="0.55000000000000004">
      <c r="A24198" s="33">
        <v>44422</v>
      </c>
      <c r="B24198" s="1" t="s">
        <v>48</v>
      </c>
      <c r="C24198">
        <v>2288</v>
      </c>
      <c r="D24198">
        <v>67267</v>
      </c>
      <c r="E24198" s="32">
        <v>2114</v>
      </c>
      <c r="F24198">
        <v>30</v>
      </c>
      <c r="G24198" s="32">
        <v>144</v>
      </c>
      <c r="H24198" s="32">
        <v>4</v>
      </c>
    </row>
    <row r="24199" spans="1:8" x14ac:dyDescent="0.55000000000000004">
      <c r="A24199" s="33">
        <v>44422</v>
      </c>
      <c r="B24199" s="1" t="s">
        <v>49</v>
      </c>
      <c r="C24199">
        <v>49120</v>
      </c>
      <c r="D24199">
        <v>991143</v>
      </c>
      <c r="E24199" s="32">
        <v>40069</v>
      </c>
      <c r="F24199">
        <v>548</v>
      </c>
      <c r="G24199" s="32">
        <v>7616</v>
      </c>
      <c r="H24199" s="32">
        <v>24</v>
      </c>
    </row>
    <row r="24200" spans="1:8" x14ac:dyDescent="0.55000000000000004">
      <c r="A24200" s="33">
        <v>44422</v>
      </c>
      <c r="B24200" s="1" t="s">
        <v>50</v>
      </c>
      <c r="C24200">
        <v>3399</v>
      </c>
      <c r="D24200">
        <v>71496</v>
      </c>
      <c r="E24200" s="32">
        <v>2858</v>
      </c>
      <c r="F24200">
        <v>26</v>
      </c>
      <c r="G24200" s="32">
        <v>405</v>
      </c>
      <c r="H24200" s="32">
        <v>0</v>
      </c>
    </row>
    <row r="24201" spans="1:8" x14ac:dyDescent="0.55000000000000004">
      <c r="A24201" s="33">
        <v>44422</v>
      </c>
      <c r="B24201" s="1" t="s">
        <v>51</v>
      </c>
      <c r="C24201">
        <v>4094</v>
      </c>
      <c r="D24201">
        <v>144705</v>
      </c>
      <c r="E24201" s="32">
        <v>3505</v>
      </c>
      <c r="F24201">
        <v>69</v>
      </c>
      <c r="G24201" s="32">
        <v>522</v>
      </c>
      <c r="H24201" s="32">
        <v>1</v>
      </c>
    </row>
    <row r="24202" spans="1:8" x14ac:dyDescent="0.55000000000000004">
      <c r="A24202" s="33">
        <v>44422</v>
      </c>
      <c r="B24202" s="1" t="s">
        <v>52</v>
      </c>
      <c r="C24202">
        <v>8751</v>
      </c>
      <c r="D24202">
        <v>93246</v>
      </c>
      <c r="E24202" s="32">
        <v>7438</v>
      </c>
      <c r="F24202">
        <v>121</v>
      </c>
      <c r="G24202" s="32">
        <v>1192</v>
      </c>
      <c r="H24202" s="32">
        <v>8</v>
      </c>
    </row>
    <row r="24203" spans="1:8" x14ac:dyDescent="0.55000000000000004">
      <c r="A24203" s="33">
        <v>44422</v>
      </c>
      <c r="B24203" s="1" t="s">
        <v>53</v>
      </c>
      <c r="C24203">
        <v>4336</v>
      </c>
      <c r="D24203">
        <v>199905</v>
      </c>
      <c r="E24203" s="32">
        <v>3742</v>
      </c>
      <c r="F24203">
        <v>64</v>
      </c>
      <c r="G24203" s="32">
        <v>530</v>
      </c>
      <c r="H24203" s="32">
        <v>1</v>
      </c>
    </row>
    <row r="24204" spans="1:8" x14ac:dyDescent="0.55000000000000004">
      <c r="A24204" s="33">
        <v>44422</v>
      </c>
      <c r="B24204" s="1" t="s">
        <v>54</v>
      </c>
      <c r="C24204">
        <v>3706</v>
      </c>
      <c r="D24204">
        <v>50655</v>
      </c>
      <c r="E24204" s="32">
        <v>3289</v>
      </c>
      <c r="F24204">
        <v>27</v>
      </c>
      <c r="G24204" s="32">
        <v>391</v>
      </c>
      <c r="H24204" s="32">
        <v>1</v>
      </c>
    </row>
    <row r="24205" spans="1:8" x14ac:dyDescent="0.55000000000000004">
      <c r="A24205" s="33">
        <v>44422</v>
      </c>
      <c r="B24205" s="1" t="s">
        <v>55</v>
      </c>
      <c r="C24205">
        <v>5153</v>
      </c>
      <c r="D24205">
        <v>128178</v>
      </c>
      <c r="E24205" s="32">
        <v>4149</v>
      </c>
      <c r="F24205">
        <v>42</v>
      </c>
      <c r="G24205" s="32">
        <v>840</v>
      </c>
      <c r="H24205" s="32">
        <v>0</v>
      </c>
    </row>
    <row r="24206" spans="1:8" x14ac:dyDescent="0.55000000000000004">
      <c r="A24206" s="33">
        <v>44422</v>
      </c>
      <c r="B24206" s="1" t="s">
        <v>56</v>
      </c>
      <c r="C24206">
        <v>32248</v>
      </c>
      <c r="D24206">
        <v>309884</v>
      </c>
      <c r="E24206" s="32">
        <v>26334</v>
      </c>
      <c r="F24206">
        <v>245</v>
      </c>
      <c r="G24206" s="32">
        <v>5529</v>
      </c>
      <c r="H24206" s="32">
        <v>97</v>
      </c>
    </row>
    <row r="24207" spans="1:8" x14ac:dyDescent="0.55000000000000004">
      <c r="A24207" s="33">
        <v>44423</v>
      </c>
      <c r="B24207" s="1" t="s">
        <v>7</v>
      </c>
      <c r="C24207">
        <v>49552</v>
      </c>
      <c r="D24207">
        <v>913598</v>
      </c>
      <c r="E24207" s="32">
        <v>44298</v>
      </c>
      <c r="F24207">
        <v>1430</v>
      </c>
      <c r="G24207" s="32">
        <v>3518</v>
      </c>
      <c r="H24207" s="32">
        <v>15</v>
      </c>
    </row>
    <row r="24208" spans="1:8" x14ac:dyDescent="0.55000000000000004">
      <c r="A24208" s="33">
        <v>44423</v>
      </c>
      <c r="B24208" s="1" t="s">
        <v>11</v>
      </c>
      <c r="C24208">
        <v>3140</v>
      </c>
      <c r="D24208">
        <v>61056</v>
      </c>
      <c r="E24208" s="32">
        <v>2745</v>
      </c>
      <c r="F24208">
        <v>32</v>
      </c>
      <c r="G24208" s="32">
        <v>363</v>
      </c>
      <c r="H24208" s="32">
        <v>0</v>
      </c>
    </row>
    <row r="24209" spans="1:8" x14ac:dyDescent="0.55000000000000004">
      <c r="A24209" s="33">
        <v>44423</v>
      </c>
      <c r="B24209" s="1" t="s">
        <v>12</v>
      </c>
      <c r="C24209">
        <v>2428</v>
      </c>
      <c r="D24209">
        <v>99454</v>
      </c>
      <c r="E24209" s="32">
        <v>2045</v>
      </c>
      <c r="F24209">
        <v>48</v>
      </c>
      <c r="G24209" s="32">
        <v>335</v>
      </c>
      <c r="H24209" s="32">
        <v>1</v>
      </c>
    </row>
    <row r="24210" spans="1:8" x14ac:dyDescent="0.55000000000000004">
      <c r="A24210" s="33">
        <v>44423</v>
      </c>
      <c r="B24210" s="1" t="s">
        <v>13</v>
      </c>
      <c r="C24210">
        <v>11597</v>
      </c>
      <c r="D24210">
        <v>184182</v>
      </c>
      <c r="E24210" s="32">
        <v>10114</v>
      </c>
      <c r="F24210">
        <v>92</v>
      </c>
      <c r="G24210" s="32">
        <v>1320</v>
      </c>
      <c r="H24210" s="32">
        <v>13</v>
      </c>
    </row>
    <row r="24211" spans="1:8" x14ac:dyDescent="0.55000000000000004">
      <c r="A24211" s="33">
        <v>44423</v>
      </c>
      <c r="B24211" s="1" t="s">
        <v>14</v>
      </c>
      <c r="C24211">
        <v>1185</v>
      </c>
      <c r="D24211">
        <v>18445</v>
      </c>
      <c r="E24211" s="32">
        <v>1034</v>
      </c>
      <c r="F24211">
        <v>21</v>
      </c>
      <c r="G24211" s="32">
        <v>130</v>
      </c>
      <c r="H24211" s="32">
        <v>3</v>
      </c>
    </row>
    <row r="24212" spans="1:8" x14ac:dyDescent="0.55000000000000004">
      <c r="A24212" s="33">
        <v>44423</v>
      </c>
      <c r="B24212" s="1" t="s">
        <v>15</v>
      </c>
      <c r="C24212">
        <v>2548</v>
      </c>
      <c r="D24212">
        <v>75540</v>
      </c>
      <c r="E24212" s="32">
        <v>2197</v>
      </c>
      <c r="F24212">
        <v>47</v>
      </c>
      <c r="G24212" s="32">
        <v>304</v>
      </c>
      <c r="H24212" s="32">
        <v>7</v>
      </c>
    </row>
    <row r="24213" spans="1:8" x14ac:dyDescent="0.55000000000000004">
      <c r="A24213" s="33">
        <v>44423</v>
      </c>
      <c r="B24213" s="1" t="s">
        <v>16</v>
      </c>
      <c r="C24213">
        <v>7292</v>
      </c>
      <c r="D24213">
        <v>337088</v>
      </c>
      <c r="E24213" s="32">
        <v>6076</v>
      </c>
      <c r="F24213">
        <v>162</v>
      </c>
      <c r="G24213" s="32">
        <v>1054</v>
      </c>
      <c r="H24213" s="32">
        <v>13</v>
      </c>
    </row>
    <row r="24214" spans="1:8" x14ac:dyDescent="0.55000000000000004">
      <c r="A24214" s="33">
        <v>44423</v>
      </c>
      <c r="B24214" s="1" t="s">
        <v>17</v>
      </c>
      <c r="C24214">
        <v>16201</v>
      </c>
      <c r="D24214">
        <v>35770</v>
      </c>
      <c r="E24214" s="32">
        <v>13831</v>
      </c>
      <c r="F24214">
        <v>176</v>
      </c>
      <c r="G24214" s="32">
        <v>2194</v>
      </c>
      <c r="H24214" s="32">
        <v>28</v>
      </c>
    </row>
    <row r="24215" spans="1:8" x14ac:dyDescent="0.55000000000000004">
      <c r="A24215" s="33">
        <v>44423</v>
      </c>
      <c r="B24215" s="1" t="s">
        <v>18</v>
      </c>
      <c r="C24215">
        <v>10328</v>
      </c>
      <c r="D24215">
        <v>368510</v>
      </c>
      <c r="E24215" s="32">
        <v>8537</v>
      </c>
      <c r="F24215">
        <v>94</v>
      </c>
      <c r="G24215" s="32">
        <v>1697</v>
      </c>
      <c r="H24215" s="32">
        <v>19</v>
      </c>
    </row>
    <row r="24216" spans="1:8" x14ac:dyDescent="0.55000000000000004">
      <c r="A24216" s="33">
        <v>44423</v>
      </c>
      <c r="B24216" s="1" t="s">
        <v>19</v>
      </c>
      <c r="C24216">
        <v>10979</v>
      </c>
      <c r="D24216">
        <v>229987</v>
      </c>
      <c r="E24216" s="32">
        <v>9345</v>
      </c>
      <c r="F24216">
        <v>155</v>
      </c>
      <c r="G24216" s="32">
        <v>1479</v>
      </c>
      <c r="H24216" s="32">
        <v>21</v>
      </c>
    </row>
    <row r="24217" spans="1:8" x14ac:dyDescent="0.55000000000000004">
      <c r="A24217" s="33">
        <v>44423</v>
      </c>
      <c r="B24217" s="1" t="s">
        <v>20</v>
      </c>
      <c r="C24217">
        <v>74669</v>
      </c>
      <c r="D24217">
        <v>1175904</v>
      </c>
      <c r="E24217" s="32">
        <v>53224</v>
      </c>
      <c r="F24217">
        <v>858</v>
      </c>
      <c r="G24217" s="32">
        <v>20587</v>
      </c>
      <c r="H24217" s="32">
        <v>113</v>
      </c>
    </row>
    <row r="24218" spans="1:8" x14ac:dyDescent="0.55000000000000004">
      <c r="A24218" s="33">
        <v>44423</v>
      </c>
      <c r="B24218" s="1" t="s">
        <v>21</v>
      </c>
      <c r="C24218">
        <v>63951</v>
      </c>
      <c r="D24218">
        <v>856183</v>
      </c>
      <c r="E24218" s="32">
        <v>52912</v>
      </c>
      <c r="F24218">
        <v>756</v>
      </c>
      <c r="G24218" s="32">
        <v>10283</v>
      </c>
      <c r="H24218" s="32">
        <v>73</v>
      </c>
    </row>
    <row r="24219" spans="1:8" x14ac:dyDescent="0.55000000000000004">
      <c r="A24219" s="33">
        <v>44423</v>
      </c>
      <c r="B24219" s="1" t="s">
        <v>22</v>
      </c>
      <c r="C24219">
        <v>279132</v>
      </c>
      <c r="D24219">
        <v>3005674</v>
      </c>
      <c r="E24219" s="32">
        <v>236272</v>
      </c>
      <c r="F24219">
        <v>2335</v>
      </c>
      <c r="G24219" s="32">
        <v>40525</v>
      </c>
      <c r="H24219" s="32">
        <v>251</v>
      </c>
    </row>
    <row r="24220" spans="1:8" x14ac:dyDescent="0.55000000000000004">
      <c r="A24220" s="33">
        <v>44423</v>
      </c>
      <c r="B24220" s="1" t="s">
        <v>23</v>
      </c>
      <c r="C24220">
        <v>110578</v>
      </c>
      <c r="D24220">
        <v>1269861</v>
      </c>
      <c r="E24220" s="32">
        <v>94992</v>
      </c>
      <c r="F24220">
        <v>1023</v>
      </c>
      <c r="G24220" s="32">
        <v>14563</v>
      </c>
      <c r="H24220" s="32">
        <v>200</v>
      </c>
    </row>
    <row r="24221" spans="1:8" x14ac:dyDescent="0.55000000000000004">
      <c r="A24221" s="33">
        <v>44423</v>
      </c>
      <c r="B24221" s="1" t="s">
        <v>24</v>
      </c>
      <c r="C24221">
        <v>5160</v>
      </c>
      <c r="D24221">
        <v>213562</v>
      </c>
      <c r="E24221" s="32">
        <v>4196</v>
      </c>
      <c r="F24221">
        <v>54</v>
      </c>
      <c r="G24221" s="32">
        <v>910</v>
      </c>
      <c r="H24221" s="32">
        <v>5</v>
      </c>
    </row>
    <row r="24222" spans="1:8" x14ac:dyDescent="0.55000000000000004">
      <c r="A24222" s="33">
        <v>44423</v>
      </c>
      <c r="B24222" s="1" t="s">
        <v>25</v>
      </c>
      <c r="C24222">
        <v>2959</v>
      </c>
      <c r="D24222">
        <v>88265</v>
      </c>
      <c r="E24222" s="32">
        <v>2405</v>
      </c>
      <c r="F24222">
        <v>38</v>
      </c>
      <c r="G24222" s="32">
        <v>516</v>
      </c>
      <c r="H24222" s="32">
        <v>7</v>
      </c>
    </row>
    <row r="24223" spans="1:8" x14ac:dyDescent="0.55000000000000004">
      <c r="A24223" s="33">
        <v>44423</v>
      </c>
      <c r="B24223" s="1" t="s">
        <v>26</v>
      </c>
      <c r="C24223">
        <v>6263</v>
      </c>
      <c r="D24223">
        <v>148386</v>
      </c>
      <c r="E24223" s="32">
        <v>5371</v>
      </c>
      <c r="F24223">
        <v>120</v>
      </c>
      <c r="G24223" s="32">
        <v>762</v>
      </c>
      <c r="H24223" s="32">
        <v>9</v>
      </c>
    </row>
    <row r="24224" spans="1:8" x14ac:dyDescent="0.55000000000000004">
      <c r="A24224" s="33">
        <v>44423</v>
      </c>
      <c r="B24224" s="1" t="s">
        <v>27</v>
      </c>
      <c r="C24224">
        <v>2014</v>
      </c>
      <c r="D24224">
        <v>87625</v>
      </c>
      <c r="E24224" s="32">
        <v>1742</v>
      </c>
      <c r="F24224">
        <v>36</v>
      </c>
      <c r="G24224" s="32">
        <v>236</v>
      </c>
      <c r="H24224" s="32">
        <v>2</v>
      </c>
    </row>
    <row r="24225" spans="1:8" x14ac:dyDescent="0.55000000000000004">
      <c r="A24225" s="33">
        <v>44423</v>
      </c>
      <c r="B24225" s="1" t="s">
        <v>28</v>
      </c>
      <c r="C24225">
        <v>3057</v>
      </c>
      <c r="D24225">
        <v>80996</v>
      </c>
      <c r="E24225" s="32">
        <v>2560</v>
      </c>
      <c r="F24225">
        <v>22</v>
      </c>
      <c r="G24225" s="32">
        <v>477</v>
      </c>
      <c r="H24225" s="32">
        <v>2</v>
      </c>
    </row>
    <row r="24226" spans="1:8" x14ac:dyDescent="0.55000000000000004">
      <c r="A24226" s="33">
        <v>44423</v>
      </c>
      <c r="B24226" s="1" t="s">
        <v>29</v>
      </c>
      <c r="C24226">
        <v>6235</v>
      </c>
      <c r="D24226">
        <v>241613</v>
      </c>
      <c r="E24226" s="32">
        <v>5549</v>
      </c>
      <c r="F24226">
        <v>94</v>
      </c>
      <c r="G24226" s="32">
        <v>603</v>
      </c>
      <c r="H24226" s="32">
        <v>3</v>
      </c>
    </row>
    <row r="24227" spans="1:8" x14ac:dyDescent="0.55000000000000004">
      <c r="A24227" s="33">
        <v>44423</v>
      </c>
      <c r="B24227" s="1" t="s">
        <v>30</v>
      </c>
      <c r="C24227">
        <v>10905</v>
      </c>
      <c r="D24227">
        <v>311845</v>
      </c>
      <c r="E24227" s="32">
        <v>9873</v>
      </c>
      <c r="F24227">
        <v>189</v>
      </c>
      <c r="G24227" s="32">
        <v>843</v>
      </c>
      <c r="H24227" s="32">
        <v>4</v>
      </c>
    </row>
    <row r="24228" spans="1:8" x14ac:dyDescent="0.55000000000000004">
      <c r="A24228" s="33">
        <v>44423</v>
      </c>
      <c r="B24228" s="1" t="s">
        <v>31</v>
      </c>
      <c r="C24228">
        <v>14026</v>
      </c>
      <c r="D24228">
        <v>483975</v>
      </c>
      <c r="E24228" s="32">
        <v>11287</v>
      </c>
      <c r="F24228">
        <v>158</v>
      </c>
      <c r="G24228" s="32">
        <v>2581</v>
      </c>
      <c r="H24228" s="32">
        <v>16</v>
      </c>
    </row>
    <row r="24229" spans="1:8" x14ac:dyDescent="0.55000000000000004">
      <c r="A24229" s="33">
        <v>44423</v>
      </c>
      <c r="B24229" s="1" t="s">
        <v>32</v>
      </c>
      <c r="C24229">
        <v>59658</v>
      </c>
      <c r="D24229">
        <v>964765</v>
      </c>
      <c r="E24229" s="32">
        <v>53811</v>
      </c>
      <c r="F24229">
        <v>1016</v>
      </c>
      <c r="G24229" s="32">
        <v>4831</v>
      </c>
      <c r="H24229" s="32">
        <v>27</v>
      </c>
    </row>
    <row r="24230" spans="1:8" x14ac:dyDescent="0.55000000000000004">
      <c r="A24230" s="33">
        <v>44423</v>
      </c>
      <c r="B24230" s="1" t="s">
        <v>33</v>
      </c>
      <c r="C24230">
        <v>7078</v>
      </c>
      <c r="D24230">
        <v>170386</v>
      </c>
      <c r="E24230" s="32">
        <v>6020</v>
      </c>
      <c r="F24230">
        <v>116</v>
      </c>
      <c r="G24230" s="32">
        <v>1112</v>
      </c>
      <c r="H24230" s="32">
        <v>13</v>
      </c>
    </row>
    <row r="24231" spans="1:8" x14ac:dyDescent="0.55000000000000004">
      <c r="A24231" s="33">
        <v>44423</v>
      </c>
      <c r="B24231" s="1" t="s">
        <v>34</v>
      </c>
      <c r="C24231">
        <v>7612</v>
      </c>
      <c r="D24231">
        <v>184140</v>
      </c>
      <c r="E24231" s="32">
        <v>6278</v>
      </c>
      <c r="F24231">
        <v>95</v>
      </c>
      <c r="G24231" s="32">
        <v>1239</v>
      </c>
      <c r="H24231" s="32">
        <v>5</v>
      </c>
    </row>
    <row r="24232" spans="1:8" x14ac:dyDescent="0.55000000000000004">
      <c r="A24232" s="33">
        <v>44423</v>
      </c>
      <c r="B24232" s="1" t="s">
        <v>35</v>
      </c>
      <c r="C24232">
        <v>22584</v>
      </c>
      <c r="D24232">
        <v>334772</v>
      </c>
      <c r="E24232" s="32">
        <v>18515</v>
      </c>
      <c r="F24232">
        <v>249</v>
      </c>
      <c r="G24232" s="32">
        <v>3406</v>
      </c>
      <c r="H24232" s="32">
        <v>79</v>
      </c>
    </row>
    <row r="24233" spans="1:8" x14ac:dyDescent="0.55000000000000004">
      <c r="A24233" s="33">
        <v>44423</v>
      </c>
      <c r="B24233" s="1" t="s">
        <v>36</v>
      </c>
      <c r="C24233">
        <v>132447</v>
      </c>
      <c r="D24233">
        <v>2661717</v>
      </c>
      <c r="E24233" s="32">
        <v>114574</v>
      </c>
      <c r="F24233">
        <v>2742</v>
      </c>
      <c r="G24233" s="32">
        <v>13777</v>
      </c>
      <c r="H24233" s="32">
        <v>442</v>
      </c>
    </row>
    <row r="24234" spans="1:8" x14ac:dyDescent="0.55000000000000004">
      <c r="A24234" s="33">
        <v>44423</v>
      </c>
      <c r="B24234" s="1" t="s">
        <v>37</v>
      </c>
      <c r="C24234">
        <v>50358</v>
      </c>
      <c r="D24234">
        <v>591416</v>
      </c>
      <c r="E24234" s="32">
        <v>44796</v>
      </c>
      <c r="F24234">
        <v>1323</v>
      </c>
      <c r="G24234" s="32">
        <v>4239</v>
      </c>
      <c r="H24234" s="32">
        <v>38</v>
      </c>
    </row>
    <row r="24235" spans="1:8" x14ac:dyDescent="0.55000000000000004">
      <c r="A24235" s="33">
        <v>44423</v>
      </c>
      <c r="B24235" s="1" t="s">
        <v>38</v>
      </c>
      <c r="C24235">
        <v>10469</v>
      </c>
      <c r="D24235">
        <v>197848</v>
      </c>
      <c r="E24235" s="32">
        <v>9324</v>
      </c>
      <c r="F24235">
        <v>134</v>
      </c>
      <c r="G24235" s="32">
        <v>1011</v>
      </c>
      <c r="H24235" s="32">
        <v>14</v>
      </c>
    </row>
    <row r="24236" spans="1:8" x14ac:dyDescent="0.55000000000000004">
      <c r="A24236" s="33">
        <v>44423</v>
      </c>
      <c r="B24236" s="1" t="s">
        <v>39</v>
      </c>
      <c r="C24236">
        <v>3475</v>
      </c>
      <c r="D24236">
        <v>49056</v>
      </c>
      <c r="E24236" s="32">
        <v>3081</v>
      </c>
      <c r="F24236">
        <v>50</v>
      </c>
      <c r="G24236" s="32">
        <v>263</v>
      </c>
      <c r="H24236" s="32">
        <v>15</v>
      </c>
    </row>
    <row r="24237" spans="1:8" x14ac:dyDescent="0.55000000000000004">
      <c r="A24237" s="33">
        <v>44423</v>
      </c>
      <c r="B24237" s="1" t="s">
        <v>40</v>
      </c>
      <c r="C24237">
        <v>1078</v>
      </c>
      <c r="D24237">
        <v>108882</v>
      </c>
      <c r="E24237" s="32">
        <v>742</v>
      </c>
      <c r="F24237">
        <v>3</v>
      </c>
      <c r="G24237" s="32">
        <v>320</v>
      </c>
      <c r="H24237" s="32">
        <v>0</v>
      </c>
    </row>
    <row r="24238" spans="1:8" x14ac:dyDescent="0.55000000000000004">
      <c r="A24238" s="33">
        <v>44423</v>
      </c>
      <c r="B24238" s="1" t="s">
        <v>41</v>
      </c>
      <c r="C24238">
        <v>917</v>
      </c>
      <c r="D24238">
        <v>38671</v>
      </c>
      <c r="E24238" s="32">
        <v>795</v>
      </c>
      <c r="F24238">
        <v>2</v>
      </c>
      <c r="G24238" s="32">
        <v>120</v>
      </c>
      <c r="H24238" s="32">
        <v>1</v>
      </c>
    </row>
    <row r="24239" spans="1:8" x14ac:dyDescent="0.55000000000000004">
      <c r="A24239" s="33">
        <v>44423</v>
      </c>
      <c r="B24239" s="1" t="s">
        <v>42</v>
      </c>
      <c r="C24239">
        <v>9975</v>
      </c>
      <c r="D24239">
        <v>197807</v>
      </c>
      <c r="E24239" s="32">
        <v>8233</v>
      </c>
      <c r="F24239">
        <v>127</v>
      </c>
      <c r="G24239" s="32">
        <v>863</v>
      </c>
      <c r="H24239" s="32">
        <v>7</v>
      </c>
    </row>
    <row r="24240" spans="1:8" x14ac:dyDescent="0.55000000000000004">
      <c r="A24240" s="33">
        <v>44423</v>
      </c>
      <c r="B24240" s="1" t="s">
        <v>43</v>
      </c>
      <c r="C24240">
        <v>13643</v>
      </c>
      <c r="D24240">
        <v>641590</v>
      </c>
      <c r="E24240" s="32">
        <v>12373</v>
      </c>
      <c r="F24240">
        <v>180</v>
      </c>
      <c r="G24240" s="32">
        <v>839</v>
      </c>
      <c r="H24240" s="32">
        <v>8</v>
      </c>
    </row>
    <row r="24241" spans="1:8" x14ac:dyDescent="0.55000000000000004">
      <c r="A24241" s="33">
        <v>44423</v>
      </c>
      <c r="B24241" s="1" t="s">
        <v>44</v>
      </c>
      <c r="C24241">
        <v>3768</v>
      </c>
      <c r="D24241">
        <v>136504</v>
      </c>
      <c r="E24241" s="32">
        <v>3299</v>
      </c>
      <c r="F24241">
        <v>80</v>
      </c>
      <c r="G24241" s="32">
        <v>389</v>
      </c>
      <c r="H24241" s="32">
        <v>2</v>
      </c>
    </row>
    <row r="24242" spans="1:8" x14ac:dyDescent="0.55000000000000004">
      <c r="A24242" s="33">
        <v>44423</v>
      </c>
      <c r="B24242" s="1" t="s">
        <v>45</v>
      </c>
      <c r="C24242">
        <v>1942</v>
      </c>
      <c r="D24242">
        <v>77180</v>
      </c>
      <c r="E24242" s="32">
        <v>1772</v>
      </c>
      <c r="F24242">
        <v>63</v>
      </c>
      <c r="G24242" s="32">
        <v>107</v>
      </c>
      <c r="H24242" s="32">
        <v>1</v>
      </c>
    </row>
    <row r="24243" spans="1:8" x14ac:dyDescent="0.55000000000000004">
      <c r="A24243" s="33">
        <v>44423</v>
      </c>
      <c r="B24243" s="1" t="s">
        <v>46</v>
      </c>
      <c r="C24243">
        <v>2985</v>
      </c>
      <c r="D24243">
        <v>101378</v>
      </c>
      <c r="E24243" s="32">
        <v>2399</v>
      </c>
      <c r="F24243">
        <v>32</v>
      </c>
      <c r="G24243" s="32">
        <v>556</v>
      </c>
      <c r="H24243" s="32">
        <v>7</v>
      </c>
    </row>
    <row r="24244" spans="1:8" x14ac:dyDescent="0.55000000000000004">
      <c r="A24244" s="33">
        <v>44423</v>
      </c>
      <c r="B24244" s="1" t="s">
        <v>47</v>
      </c>
      <c r="C24244">
        <v>3586</v>
      </c>
      <c r="D24244">
        <v>115386</v>
      </c>
      <c r="E24244" s="32">
        <v>2970</v>
      </c>
      <c r="F24244">
        <v>77</v>
      </c>
      <c r="G24244" s="32">
        <v>539</v>
      </c>
      <c r="H24244" s="32">
        <v>5</v>
      </c>
    </row>
    <row r="24245" spans="1:8" x14ac:dyDescent="0.55000000000000004">
      <c r="A24245" s="33">
        <v>44423</v>
      </c>
      <c r="B24245" s="1" t="s">
        <v>48</v>
      </c>
      <c r="C24245">
        <v>2315</v>
      </c>
      <c r="D24245">
        <v>67391</v>
      </c>
      <c r="E24245" s="32">
        <v>2127</v>
      </c>
      <c r="F24245">
        <v>30</v>
      </c>
      <c r="G24245" s="32">
        <v>158</v>
      </c>
      <c r="H24245" s="32">
        <v>4</v>
      </c>
    </row>
    <row r="24246" spans="1:8" x14ac:dyDescent="0.55000000000000004">
      <c r="A24246" s="33">
        <v>44423</v>
      </c>
      <c r="B24246" s="1" t="s">
        <v>49</v>
      </c>
      <c r="C24246">
        <v>49801</v>
      </c>
      <c r="D24246">
        <v>994829</v>
      </c>
      <c r="E24246" s="32">
        <v>40990</v>
      </c>
      <c r="F24246">
        <v>548</v>
      </c>
      <c r="G24246" s="32">
        <v>7582</v>
      </c>
      <c r="H24246" s="32">
        <v>23</v>
      </c>
    </row>
    <row r="24247" spans="1:8" x14ac:dyDescent="0.55000000000000004">
      <c r="A24247" s="33">
        <v>44423</v>
      </c>
      <c r="B24247" s="1" t="s">
        <v>50</v>
      </c>
      <c r="C24247">
        <v>3439</v>
      </c>
      <c r="D24247">
        <v>71803</v>
      </c>
      <c r="E24247" s="32">
        <v>2875</v>
      </c>
      <c r="F24247">
        <v>26</v>
      </c>
      <c r="G24247" s="32">
        <v>413</v>
      </c>
      <c r="H24247" s="32">
        <v>0</v>
      </c>
    </row>
    <row r="24248" spans="1:8" x14ac:dyDescent="0.55000000000000004">
      <c r="A24248" s="33">
        <v>44423</v>
      </c>
      <c r="B24248" s="1" t="s">
        <v>51</v>
      </c>
      <c r="C24248">
        <v>4132</v>
      </c>
      <c r="D24248">
        <v>145022</v>
      </c>
      <c r="E24248" s="32">
        <v>3547</v>
      </c>
      <c r="F24248">
        <v>69</v>
      </c>
      <c r="G24248" s="32">
        <v>519</v>
      </c>
      <c r="H24248" s="32">
        <v>1</v>
      </c>
    </row>
    <row r="24249" spans="1:8" x14ac:dyDescent="0.55000000000000004">
      <c r="A24249" s="33">
        <v>44423</v>
      </c>
      <c r="B24249" s="1" t="s">
        <v>52</v>
      </c>
      <c r="C24249">
        <v>8909</v>
      </c>
      <c r="D24249">
        <v>93917</v>
      </c>
      <c r="E24249" s="32">
        <v>7473</v>
      </c>
      <c r="F24249">
        <v>121</v>
      </c>
      <c r="G24249" s="32">
        <v>1315</v>
      </c>
      <c r="H24249" s="32">
        <v>8</v>
      </c>
    </row>
    <row r="24250" spans="1:8" x14ac:dyDescent="0.55000000000000004">
      <c r="A24250" s="33">
        <v>44423</v>
      </c>
      <c r="B24250" s="1" t="s">
        <v>53</v>
      </c>
      <c r="C24250">
        <v>4430</v>
      </c>
      <c r="D24250">
        <v>200270</v>
      </c>
      <c r="E24250" s="32">
        <v>3778</v>
      </c>
      <c r="F24250">
        <v>64</v>
      </c>
      <c r="G24250" s="32">
        <v>588</v>
      </c>
      <c r="H24250" s="32">
        <v>1</v>
      </c>
    </row>
    <row r="24251" spans="1:8" x14ac:dyDescent="0.55000000000000004">
      <c r="A24251" s="33">
        <v>44423</v>
      </c>
      <c r="B24251" s="1" t="s">
        <v>54</v>
      </c>
      <c r="C24251">
        <v>3706</v>
      </c>
      <c r="D24251">
        <v>50655</v>
      </c>
      <c r="E24251" s="32">
        <v>3289</v>
      </c>
      <c r="F24251">
        <v>27</v>
      </c>
      <c r="G24251" s="32">
        <v>389</v>
      </c>
      <c r="H24251" s="32">
        <v>1</v>
      </c>
    </row>
    <row r="24252" spans="1:8" x14ac:dyDescent="0.55000000000000004">
      <c r="A24252" s="33">
        <v>44423</v>
      </c>
      <c r="B24252" s="1" t="s">
        <v>55</v>
      </c>
      <c r="C24252">
        <v>5293</v>
      </c>
      <c r="D24252">
        <v>129245</v>
      </c>
      <c r="E24252" s="32">
        <v>4209</v>
      </c>
      <c r="F24252">
        <v>42</v>
      </c>
      <c r="G24252" s="32">
        <v>944</v>
      </c>
      <c r="H24252" s="32">
        <v>1</v>
      </c>
    </row>
    <row r="24253" spans="1:8" x14ac:dyDescent="0.55000000000000004">
      <c r="A24253" s="33">
        <v>44423</v>
      </c>
      <c r="B24253" s="1" t="s">
        <v>56</v>
      </c>
      <c r="C24253">
        <v>32909</v>
      </c>
      <c r="D24253">
        <v>310645</v>
      </c>
      <c r="E24253" s="32">
        <v>26887</v>
      </c>
      <c r="F24253">
        <v>245</v>
      </c>
      <c r="G24253" s="32">
        <v>5607</v>
      </c>
      <c r="H24253" s="32">
        <v>95</v>
      </c>
    </row>
    <row r="24254" spans="1:8" x14ac:dyDescent="0.55000000000000004">
      <c r="A24254" s="33">
        <v>44424</v>
      </c>
      <c r="B24254" s="1" t="s">
        <v>7</v>
      </c>
      <c r="C24254">
        <v>49909</v>
      </c>
      <c r="D24254">
        <v>916034</v>
      </c>
      <c r="E24254" s="32">
        <v>44621</v>
      </c>
      <c r="F24254">
        <v>1430</v>
      </c>
      <c r="G24254" s="32">
        <v>3824</v>
      </c>
      <c r="H24254" s="32">
        <v>16</v>
      </c>
    </row>
    <row r="24255" spans="1:8" x14ac:dyDescent="0.55000000000000004">
      <c r="A24255" s="33">
        <v>44424</v>
      </c>
      <c r="B24255" s="1" t="s">
        <v>11</v>
      </c>
      <c r="C24255">
        <v>3156</v>
      </c>
      <c r="D24255">
        <v>61787</v>
      </c>
      <c r="E24255" s="32">
        <v>2762</v>
      </c>
      <c r="F24255">
        <v>32</v>
      </c>
      <c r="G24255" s="32">
        <v>362</v>
      </c>
      <c r="H24255" s="32">
        <v>0</v>
      </c>
    </row>
    <row r="24256" spans="1:8" x14ac:dyDescent="0.55000000000000004">
      <c r="A24256" s="33">
        <v>44424</v>
      </c>
      <c r="B24256" s="1" t="s">
        <v>12</v>
      </c>
      <c r="C24256">
        <v>2454</v>
      </c>
      <c r="D24256">
        <v>99544</v>
      </c>
      <c r="E24256" s="32">
        <v>2069</v>
      </c>
      <c r="F24256">
        <v>48</v>
      </c>
      <c r="G24256" s="32">
        <v>337</v>
      </c>
      <c r="H24256" s="32">
        <v>1</v>
      </c>
    </row>
    <row r="24257" spans="1:8" x14ac:dyDescent="0.55000000000000004">
      <c r="A24257" s="33">
        <v>44424</v>
      </c>
      <c r="B24257" s="1" t="s">
        <v>13</v>
      </c>
      <c r="C24257">
        <v>11669</v>
      </c>
      <c r="D24257">
        <v>185104</v>
      </c>
      <c r="E24257" s="32">
        <v>10199</v>
      </c>
      <c r="F24257">
        <v>93</v>
      </c>
      <c r="G24257" s="32">
        <v>1347</v>
      </c>
      <c r="H24257" s="32">
        <v>13</v>
      </c>
    </row>
    <row r="24258" spans="1:8" x14ac:dyDescent="0.55000000000000004">
      <c r="A24258" s="33">
        <v>44424</v>
      </c>
      <c r="B24258" s="1" t="s">
        <v>14</v>
      </c>
      <c r="C24258">
        <v>1193</v>
      </c>
      <c r="D24258">
        <v>18907</v>
      </c>
      <c r="E24258" s="32">
        <v>1042</v>
      </c>
      <c r="F24258">
        <v>21</v>
      </c>
      <c r="G24258" s="32">
        <v>130</v>
      </c>
      <c r="H24258" s="32">
        <v>2</v>
      </c>
    </row>
    <row r="24259" spans="1:8" x14ac:dyDescent="0.55000000000000004">
      <c r="A24259" s="33">
        <v>44424</v>
      </c>
      <c r="B24259" s="1" t="s">
        <v>15</v>
      </c>
      <c r="C24259">
        <v>2565</v>
      </c>
      <c r="D24259">
        <v>76790</v>
      </c>
      <c r="E24259" s="32">
        <v>2245</v>
      </c>
      <c r="F24259">
        <v>47</v>
      </c>
      <c r="G24259" s="32">
        <v>273</v>
      </c>
      <c r="H24259" s="32">
        <v>5</v>
      </c>
    </row>
    <row r="24260" spans="1:8" x14ac:dyDescent="0.55000000000000004">
      <c r="A24260" s="33">
        <v>44424</v>
      </c>
      <c r="B24260" s="1" t="s">
        <v>16</v>
      </c>
      <c r="C24260">
        <v>7356</v>
      </c>
      <c r="D24260">
        <v>338415</v>
      </c>
      <c r="E24260" s="32">
        <v>6159</v>
      </c>
      <c r="F24260">
        <v>162</v>
      </c>
      <c r="G24260" s="32">
        <v>1035</v>
      </c>
      <c r="H24260" s="32">
        <v>11</v>
      </c>
    </row>
    <row r="24261" spans="1:8" x14ac:dyDescent="0.55000000000000004">
      <c r="A24261" s="33">
        <v>44424</v>
      </c>
      <c r="B24261" s="1" t="s">
        <v>17</v>
      </c>
      <c r="C24261">
        <v>16387</v>
      </c>
      <c r="D24261">
        <v>36486</v>
      </c>
      <c r="E24261" s="32">
        <v>14030</v>
      </c>
      <c r="F24261">
        <v>176</v>
      </c>
      <c r="G24261" s="32">
        <v>2181</v>
      </c>
      <c r="H24261" s="32">
        <v>29</v>
      </c>
    </row>
    <row r="24262" spans="1:8" x14ac:dyDescent="0.55000000000000004">
      <c r="A24262" s="33">
        <v>44424</v>
      </c>
      <c r="B24262" s="1" t="s">
        <v>18</v>
      </c>
      <c r="C24262">
        <v>10404</v>
      </c>
      <c r="D24262">
        <v>369096</v>
      </c>
      <c r="E24262" s="32">
        <v>8832</v>
      </c>
      <c r="F24262">
        <v>94</v>
      </c>
      <c r="G24262" s="32">
        <v>1478</v>
      </c>
      <c r="H24262" s="32">
        <v>19</v>
      </c>
    </row>
    <row r="24263" spans="1:8" x14ac:dyDescent="0.55000000000000004">
      <c r="A24263" s="33">
        <v>44424</v>
      </c>
      <c r="B24263" s="1" t="s">
        <v>19</v>
      </c>
      <c r="C24263">
        <v>11097</v>
      </c>
      <c r="D24263">
        <v>232574</v>
      </c>
      <c r="E24263" s="32">
        <v>9405</v>
      </c>
      <c r="F24263">
        <v>155</v>
      </c>
      <c r="G24263" s="32">
        <v>1537</v>
      </c>
      <c r="H24263" s="32">
        <v>21</v>
      </c>
    </row>
    <row r="24264" spans="1:8" x14ac:dyDescent="0.55000000000000004">
      <c r="A24264" s="33">
        <v>44424</v>
      </c>
      <c r="B24264" s="1" t="s">
        <v>20</v>
      </c>
      <c r="C24264">
        <v>77743</v>
      </c>
      <c r="D24264">
        <v>1184209</v>
      </c>
      <c r="E24264" s="32">
        <v>55818</v>
      </c>
      <c r="F24264">
        <v>861</v>
      </c>
      <c r="G24264" s="32">
        <v>21064</v>
      </c>
      <c r="H24264" s="32">
        <v>124</v>
      </c>
    </row>
    <row r="24265" spans="1:8" x14ac:dyDescent="0.55000000000000004">
      <c r="A24265" s="33">
        <v>44424</v>
      </c>
      <c r="B24265" s="1" t="s">
        <v>21</v>
      </c>
      <c r="C24265">
        <v>63951</v>
      </c>
      <c r="D24265">
        <v>856183</v>
      </c>
      <c r="E24265" s="32">
        <v>52912</v>
      </c>
      <c r="F24265">
        <v>756</v>
      </c>
      <c r="G24265" s="32">
        <v>10283</v>
      </c>
      <c r="H24265" s="32">
        <v>73</v>
      </c>
    </row>
    <row r="24266" spans="1:8" x14ac:dyDescent="0.55000000000000004">
      <c r="A24266" s="33">
        <v>44424</v>
      </c>
      <c r="B24266" s="1" t="s">
        <v>22</v>
      </c>
      <c r="C24266">
        <v>282094</v>
      </c>
      <c r="D24266">
        <v>3025554</v>
      </c>
      <c r="E24266" s="32">
        <v>240436</v>
      </c>
      <c r="F24266">
        <v>2340</v>
      </c>
      <c r="G24266" s="32">
        <v>39318</v>
      </c>
      <c r="H24266" s="32">
        <v>268</v>
      </c>
    </row>
    <row r="24267" spans="1:8" x14ac:dyDescent="0.55000000000000004">
      <c r="A24267" s="33">
        <v>44424</v>
      </c>
      <c r="B24267" s="1" t="s">
        <v>23</v>
      </c>
      <c r="C24267">
        <v>113161</v>
      </c>
      <c r="D24267">
        <v>1286120</v>
      </c>
      <c r="E24267" s="32">
        <v>97309</v>
      </c>
      <c r="F24267">
        <v>1023</v>
      </c>
      <c r="G24267" s="32">
        <v>14829</v>
      </c>
      <c r="H24267" s="32">
        <v>202</v>
      </c>
    </row>
    <row r="24268" spans="1:8" x14ac:dyDescent="0.55000000000000004">
      <c r="A24268" s="33">
        <v>44424</v>
      </c>
      <c r="B24268" s="1" t="s">
        <v>24</v>
      </c>
      <c r="C24268">
        <v>5218</v>
      </c>
      <c r="D24268">
        <v>214909</v>
      </c>
      <c r="E24268" s="32">
        <v>4377</v>
      </c>
      <c r="F24268">
        <v>54</v>
      </c>
      <c r="G24268" s="32">
        <v>787</v>
      </c>
      <c r="H24268" s="32">
        <v>6</v>
      </c>
    </row>
    <row r="24269" spans="1:8" x14ac:dyDescent="0.55000000000000004">
      <c r="A24269" s="33">
        <v>44424</v>
      </c>
      <c r="B24269" s="1" t="s">
        <v>25</v>
      </c>
      <c r="C24269">
        <v>3036</v>
      </c>
      <c r="D24269">
        <v>89598</v>
      </c>
      <c r="E24269" s="32">
        <v>2436</v>
      </c>
      <c r="F24269">
        <v>38</v>
      </c>
      <c r="G24269" s="32">
        <v>562</v>
      </c>
      <c r="H24269" s="32">
        <v>7</v>
      </c>
    </row>
    <row r="24270" spans="1:8" x14ac:dyDescent="0.55000000000000004">
      <c r="A24270" s="33">
        <v>44424</v>
      </c>
      <c r="B24270" s="1" t="s">
        <v>26</v>
      </c>
      <c r="C24270">
        <v>6309</v>
      </c>
      <c r="D24270">
        <v>148669</v>
      </c>
      <c r="E24270" s="32">
        <v>5427</v>
      </c>
      <c r="F24270">
        <v>120</v>
      </c>
      <c r="G24270" s="32">
        <v>752</v>
      </c>
      <c r="H24270" s="32">
        <v>9</v>
      </c>
    </row>
    <row r="24271" spans="1:8" x14ac:dyDescent="0.55000000000000004">
      <c r="A24271" s="33">
        <v>44424</v>
      </c>
      <c r="B24271" s="1" t="s">
        <v>27</v>
      </c>
      <c r="C24271">
        <v>2031</v>
      </c>
      <c r="D24271">
        <v>87792</v>
      </c>
      <c r="E24271" s="32">
        <v>1779</v>
      </c>
      <c r="F24271">
        <v>36</v>
      </c>
      <c r="G24271" s="32">
        <v>216</v>
      </c>
      <c r="H24271" s="32">
        <v>2</v>
      </c>
    </row>
    <row r="24272" spans="1:8" x14ac:dyDescent="0.55000000000000004">
      <c r="A24272" s="33">
        <v>44424</v>
      </c>
      <c r="B24272" s="1" t="s">
        <v>28</v>
      </c>
      <c r="C24272">
        <v>3276</v>
      </c>
      <c r="D24272">
        <v>80996</v>
      </c>
      <c r="E24272" s="32">
        <v>2736</v>
      </c>
      <c r="F24272">
        <v>23</v>
      </c>
      <c r="G24272" s="32">
        <v>523</v>
      </c>
      <c r="H24272" s="32">
        <v>2</v>
      </c>
    </row>
    <row r="24273" spans="1:8" x14ac:dyDescent="0.55000000000000004">
      <c r="A24273" s="33">
        <v>44424</v>
      </c>
      <c r="B24273" s="1" t="s">
        <v>29</v>
      </c>
      <c r="C24273">
        <v>6295</v>
      </c>
      <c r="D24273">
        <v>244117</v>
      </c>
      <c r="E24273" s="32">
        <v>5611</v>
      </c>
      <c r="F24273">
        <v>94</v>
      </c>
      <c r="G24273" s="32">
        <v>620</v>
      </c>
      <c r="H24273" s="32">
        <v>2</v>
      </c>
    </row>
    <row r="24274" spans="1:8" x14ac:dyDescent="0.55000000000000004">
      <c r="A24274" s="33">
        <v>44424</v>
      </c>
      <c r="B24274" s="1" t="s">
        <v>30</v>
      </c>
      <c r="C24274">
        <v>11022</v>
      </c>
      <c r="D24274">
        <v>312064</v>
      </c>
      <c r="E24274" s="32">
        <v>9930</v>
      </c>
      <c r="F24274">
        <v>190</v>
      </c>
      <c r="G24274" s="32">
        <v>902</v>
      </c>
      <c r="H24274" s="32">
        <v>2</v>
      </c>
    </row>
    <row r="24275" spans="1:8" x14ac:dyDescent="0.55000000000000004">
      <c r="A24275" s="33">
        <v>44424</v>
      </c>
      <c r="B24275" s="1" t="s">
        <v>31</v>
      </c>
      <c r="C24275">
        <v>14254</v>
      </c>
      <c r="D24275">
        <v>483975</v>
      </c>
      <c r="E24275" s="32">
        <v>11287</v>
      </c>
      <c r="F24275">
        <v>159</v>
      </c>
      <c r="G24275" s="32">
        <v>2808</v>
      </c>
      <c r="H24275" s="32">
        <v>19</v>
      </c>
    </row>
    <row r="24276" spans="1:8" x14ac:dyDescent="0.55000000000000004">
      <c r="A24276" s="33">
        <v>44424</v>
      </c>
      <c r="B24276" s="1" t="s">
        <v>32</v>
      </c>
      <c r="C24276">
        <v>60267</v>
      </c>
      <c r="D24276">
        <v>973801</v>
      </c>
      <c r="E24276" s="32">
        <v>54085</v>
      </c>
      <c r="F24276">
        <v>1018</v>
      </c>
      <c r="G24276" s="32">
        <v>5164</v>
      </c>
      <c r="H24276" s="32">
        <v>28</v>
      </c>
    </row>
    <row r="24277" spans="1:8" x14ac:dyDescent="0.55000000000000004">
      <c r="A24277" s="33">
        <v>44424</v>
      </c>
      <c r="B24277" s="1" t="s">
        <v>33</v>
      </c>
      <c r="C24277">
        <v>7186</v>
      </c>
      <c r="D24277">
        <v>170386</v>
      </c>
      <c r="E24277" s="32">
        <v>6071</v>
      </c>
      <c r="F24277">
        <v>117</v>
      </c>
      <c r="G24277" s="32">
        <v>1170</v>
      </c>
      <c r="H24277" s="32">
        <v>12</v>
      </c>
    </row>
    <row r="24278" spans="1:8" x14ac:dyDescent="0.55000000000000004">
      <c r="A24278" s="33">
        <v>44424</v>
      </c>
      <c r="B24278" s="1" t="s">
        <v>34</v>
      </c>
      <c r="C24278">
        <v>7732</v>
      </c>
      <c r="D24278">
        <v>185018</v>
      </c>
      <c r="E24278" s="32">
        <v>6337</v>
      </c>
      <c r="F24278">
        <v>95</v>
      </c>
      <c r="G24278" s="32">
        <v>1300</v>
      </c>
      <c r="H24278" s="32">
        <v>4</v>
      </c>
    </row>
    <row r="24279" spans="1:8" x14ac:dyDescent="0.55000000000000004">
      <c r="A24279" s="33">
        <v>44424</v>
      </c>
      <c r="B24279" s="1" t="s">
        <v>35</v>
      </c>
      <c r="C24279">
        <v>22905</v>
      </c>
      <c r="D24279">
        <v>335588</v>
      </c>
      <c r="E24279" s="32">
        <v>18693</v>
      </c>
      <c r="F24279">
        <v>249</v>
      </c>
      <c r="G24279" s="32">
        <v>3642</v>
      </c>
      <c r="H24279" s="32">
        <v>82</v>
      </c>
    </row>
    <row r="24280" spans="1:8" x14ac:dyDescent="0.55000000000000004">
      <c r="A24280" s="33">
        <v>44424</v>
      </c>
      <c r="B24280" s="1" t="s">
        <v>36</v>
      </c>
      <c r="C24280">
        <v>133411</v>
      </c>
      <c r="D24280">
        <v>2673141</v>
      </c>
      <c r="E24280" s="32">
        <v>115134</v>
      </c>
      <c r="F24280">
        <v>2743</v>
      </c>
      <c r="G24280" s="32">
        <v>14137</v>
      </c>
      <c r="H24280" s="32">
        <v>445</v>
      </c>
    </row>
    <row r="24281" spans="1:8" x14ac:dyDescent="0.55000000000000004">
      <c r="A24281" s="33">
        <v>44424</v>
      </c>
      <c r="B24281" s="1" t="s">
        <v>37</v>
      </c>
      <c r="C24281">
        <v>50875</v>
      </c>
      <c r="D24281">
        <v>593686</v>
      </c>
      <c r="E24281" s="32">
        <v>45159</v>
      </c>
      <c r="F24281">
        <v>1325</v>
      </c>
      <c r="G24281" s="32">
        <v>4393</v>
      </c>
      <c r="H24281" s="32">
        <v>40</v>
      </c>
    </row>
    <row r="24282" spans="1:8" x14ac:dyDescent="0.55000000000000004">
      <c r="A24282" s="33">
        <v>44424</v>
      </c>
      <c r="B24282" s="1" t="s">
        <v>38</v>
      </c>
      <c r="C24282">
        <v>10564</v>
      </c>
      <c r="D24282">
        <v>199767</v>
      </c>
      <c r="E24282" s="32">
        <v>9391</v>
      </c>
      <c r="F24282">
        <v>134</v>
      </c>
      <c r="G24282" s="32">
        <v>1039</v>
      </c>
      <c r="H24282" s="32">
        <v>13</v>
      </c>
    </row>
    <row r="24283" spans="1:8" x14ac:dyDescent="0.55000000000000004">
      <c r="A24283" s="33">
        <v>44424</v>
      </c>
      <c r="B24283" s="1" t="s">
        <v>39</v>
      </c>
      <c r="C24283">
        <v>3517</v>
      </c>
      <c r="D24283">
        <v>49235</v>
      </c>
      <c r="E24283" s="32">
        <v>3111</v>
      </c>
      <c r="F24283">
        <v>50</v>
      </c>
      <c r="G24283" s="32">
        <v>275</v>
      </c>
      <c r="H24283" s="32">
        <v>12</v>
      </c>
    </row>
    <row r="24284" spans="1:8" x14ac:dyDescent="0.55000000000000004">
      <c r="A24284" s="33">
        <v>44424</v>
      </c>
      <c r="B24284" s="1" t="s">
        <v>40</v>
      </c>
      <c r="C24284">
        <v>1118</v>
      </c>
      <c r="D24284">
        <v>108983</v>
      </c>
      <c r="E24284" s="32">
        <v>822</v>
      </c>
      <c r="F24284">
        <v>3</v>
      </c>
      <c r="G24284" s="32">
        <v>280</v>
      </c>
      <c r="H24284" s="32">
        <v>0</v>
      </c>
    </row>
    <row r="24285" spans="1:8" x14ac:dyDescent="0.55000000000000004">
      <c r="A24285" s="33">
        <v>44424</v>
      </c>
      <c r="B24285" s="1" t="s">
        <v>41</v>
      </c>
      <c r="C24285">
        <v>938</v>
      </c>
      <c r="D24285">
        <v>38671</v>
      </c>
      <c r="E24285" s="32">
        <v>798</v>
      </c>
      <c r="F24285">
        <v>2</v>
      </c>
      <c r="G24285" s="32">
        <v>138</v>
      </c>
      <c r="H24285" s="32">
        <v>1</v>
      </c>
    </row>
    <row r="24286" spans="1:8" x14ac:dyDescent="0.55000000000000004">
      <c r="A24286" s="33">
        <v>44424</v>
      </c>
      <c r="B24286" s="1" t="s">
        <v>42</v>
      </c>
      <c r="C24286">
        <v>10117</v>
      </c>
      <c r="D24286">
        <v>197807</v>
      </c>
      <c r="E24286" s="32">
        <v>8233</v>
      </c>
      <c r="F24286">
        <v>127</v>
      </c>
      <c r="G24286" s="32">
        <v>863</v>
      </c>
      <c r="H24286" s="32">
        <v>7</v>
      </c>
    </row>
    <row r="24287" spans="1:8" x14ac:dyDescent="0.55000000000000004">
      <c r="A24287" s="33">
        <v>44424</v>
      </c>
      <c r="B24287" s="1" t="s">
        <v>43</v>
      </c>
      <c r="C24287">
        <v>13768</v>
      </c>
      <c r="D24287">
        <v>646233</v>
      </c>
      <c r="E24287" s="32">
        <v>12458</v>
      </c>
      <c r="F24287">
        <v>180</v>
      </c>
      <c r="G24287" s="32">
        <v>878</v>
      </c>
      <c r="H24287" s="32">
        <v>7</v>
      </c>
    </row>
    <row r="24288" spans="1:8" x14ac:dyDescent="0.55000000000000004">
      <c r="A24288" s="33">
        <v>44424</v>
      </c>
      <c r="B24288" s="1" t="s">
        <v>44</v>
      </c>
      <c r="C24288">
        <v>3815</v>
      </c>
      <c r="D24288">
        <v>136504</v>
      </c>
      <c r="E24288" s="32">
        <v>3322</v>
      </c>
      <c r="F24288">
        <v>80</v>
      </c>
      <c r="G24288" s="32">
        <v>413</v>
      </c>
      <c r="H24288" s="32">
        <v>2</v>
      </c>
    </row>
    <row r="24289" spans="1:8" x14ac:dyDescent="0.55000000000000004">
      <c r="A24289" s="33">
        <v>44424</v>
      </c>
      <c r="B24289" s="1" t="s">
        <v>45</v>
      </c>
      <c r="C24289">
        <v>1961</v>
      </c>
      <c r="D24289">
        <v>77530</v>
      </c>
      <c r="E24289" s="32">
        <v>1781</v>
      </c>
      <c r="F24289">
        <v>63</v>
      </c>
      <c r="G24289" s="32">
        <v>117</v>
      </c>
      <c r="H24289" s="32">
        <v>1</v>
      </c>
    </row>
    <row r="24290" spans="1:8" x14ac:dyDescent="0.55000000000000004">
      <c r="A24290" s="33">
        <v>44424</v>
      </c>
      <c r="B24290" s="1" t="s">
        <v>46</v>
      </c>
      <c r="C24290">
        <v>3042</v>
      </c>
      <c r="D24290">
        <v>101662</v>
      </c>
      <c r="E24290" s="32">
        <v>2469</v>
      </c>
      <c r="F24290">
        <v>33</v>
      </c>
      <c r="G24290" s="32">
        <v>541</v>
      </c>
      <c r="H24290" s="32">
        <v>7</v>
      </c>
    </row>
    <row r="24291" spans="1:8" x14ac:dyDescent="0.55000000000000004">
      <c r="A24291" s="33">
        <v>44424</v>
      </c>
      <c r="B24291" s="1" t="s">
        <v>47</v>
      </c>
      <c r="C24291">
        <v>3657</v>
      </c>
      <c r="D24291">
        <v>115736</v>
      </c>
      <c r="E24291" s="32">
        <v>3012</v>
      </c>
      <c r="F24291">
        <v>77</v>
      </c>
      <c r="G24291" s="32">
        <v>568</v>
      </c>
      <c r="H24291" s="32">
        <v>5</v>
      </c>
    </row>
    <row r="24292" spans="1:8" x14ac:dyDescent="0.55000000000000004">
      <c r="A24292" s="33">
        <v>44424</v>
      </c>
      <c r="B24292" s="1" t="s">
        <v>48</v>
      </c>
      <c r="C24292">
        <v>2335</v>
      </c>
      <c r="D24292">
        <v>68850</v>
      </c>
      <c r="E24292" s="32">
        <v>2143</v>
      </c>
      <c r="F24292">
        <v>30</v>
      </c>
      <c r="G24292" s="32">
        <v>162</v>
      </c>
      <c r="H24292" s="32">
        <v>4</v>
      </c>
    </row>
    <row r="24293" spans="1:8" x14ac:dyDescent="0.55000000000000004">
      <c r="A24293" s="33">
        <v>44424</v>
      </c>
      <c r="B24293" s="1" t="s">
        <v>49</v>
      </c>
      <c r="C24293">
        <v>50484</v>
      </c>
      <c r="D24293">
        <v>998325</v>
      </c>
      <c r="E24293" s="32">
        <v>41580</v>
      </c>
      <c r="F24293">
        <v>550</v>
      </c>
      <c r="G24293" s="32">
        <v>7673</v>
      </c>
      <c r="H24293" s="32">
        <v>24</v>
      </c>
    </row>
    <row r="24294" spans="1:8" x14ac:dyDescent="0.55000000000000004">
      <c r="A24294" s="33">
        <v>44424</v>
      </c>
      <c r="B24294" s="1" t="s">
        <v>50</v>
      </c>
      <c r="C24294">
        <v>3553</v>
      </c>
      <c r="D24294">
        <v>72455</v>
      </c>
      <c r="E24294" s="32">
        <v>2909</v>
      </c>
      <c r="F24294">
        <v>27</v>
      </c>
      <c r="G24294" s="32">
        <v>473</v>
      </c>
      <c r="H24294" s="32">
        <v>0</v>
      </c>
    </row>
    <row r="24295" spans="1:8" x14ac:dyDescent="0.55000000000000004">
      <c r="A24295" s="33">
        <v>44424</v>
      </c>
      <c r="B24295" s="1" t="s">
        <v>51</v>
      </c>
      <c r="C24295">
        <v>4169</v>
      </c>
      <c r="D24295">
        <v>145379</v>
      </c>
      <c r="E24295" s="32">
        <v>3585</v>
      </c>
      <c r="F24295">
        <v>69</v>
      </c>
      <c r="G24295" s="32">
        <v>520</v>
      </c>
      <c r="H24295" s="32">
        <v>1</v>
      </c>
    </row>
    <row r="24296" spans="1:8" x14ac:dyDescent="0.55000000000000004">
      <c r="A24296" s="33">
        <v>44424</v>
      </c>
      <c r="B24296" s="1" t="s">
        <v>52</v>
      </c>
      <c r="C24296">
        <v>9060</v>
      </c>
      <c r="D24296">
        <v>94512</v>
      </c>
      <c r="E24296" s="32">
        <v>7551</v>
      </c>
      <c r="F24296">
        <v>121</v>
      </c>
      <c r="G24296" s="32">
        <v>1388</v>
      </c>
      <c r="H24296" s="32">
        <v>10</v>
      </c>
    </row>
    <row r="24297" spans="1:8" x14ac:dyDescent="0.55000000000000004">
      <c r="A24297" s="33">
        <v>44424</v>
      </c>
      <c r="B24297" s="1" t="s">
        <v>53</v>
      </c>
      <c r="C24297">
        <v>4512</v>
      </c>
      <c r="D24297">
        <v>200743</v>
      </c>
      <c r="E24297" s="32">
        <v>3801</v>
      </c>
      <c r="F24297">
        <v>64</v>
      </c>
      <c r="G24297" s="32">
        <v>647</v>
      </c>
      <c r="H24297" s="32">
        <v>1</v>
      </c>
    </row>
    <row r="24298" spans="1:8" x14ac:dyDescent="0.55000000000000004">
      <c r="A24298" s="33">
        <v>44424</v>
      </c>
      <c r="B24298" s="1" t="s">
        <v>54</v>
      </c>
      <c r="C24298">
        <v>3821</v>
      </c>
      <c r="D24298">
        <v>51832</v>
      </c>
      <c r="E24298" s="32">
        <v>3387</v>
      </c>
      <c r="F24298">
        <v>27</v>
      </c>
      <c r="G24298" s="32">
        <v>394</v>
      </c>
      <c r="H24298" s="32">
        <v>1</v>
      </c>
    </row>
    <row r="24299" spans="1:8" x14ac:dyDescent="0.55000000000000004">
      <c r="A24299" s="33">
        <v>44424</v>
      </c>
      <c r="B24299" s="1" t="s">
        <v>55</v>
      </c>
      <c r="C24299">
        <v>5444</v>
      </c>
      <c r="D24299">
        <v>130152</v>
      </c>
      <c r="E24299" s="32">
        <v>4259</v>
      </c>
      <c r="F24299">
        <v>42</v>
      </c>
      <c r="G24299" s="32">
        <v>1034</v>
      </c>
      <c r="H24299" s="32">
        <v>2</v>
      </c>
    </row>
    <row r="24300" spans="1:8" x14ac:dyDescent="0.55000000000000004">
      <c r="A24300" s="33">
        <v>44424</v>
      </c>
      <c r="B24300" s="1" t="s">
        <v>56</v>
      </c>
      <c r="C24300">
        <v>33248</v>
      </c>
      <c r="D24300">
        <v>312049</v>
      </c>
      <c r="E24300" s="32">
        <v>27466</v>
      </c>
      <c r="F24300">
        <v>246</v>
      </c>
      <c r="G24300" s="32">
        <v>5381</v>
      </c>
      <c r="H24300" s="32">
        <v>104</v>
      </c>
    </row>
    <row r="24301" spans="1:8" x14ac:dyDescent="0.55000000000000004">
      <c r="A24301" s="33">
        <v>44425</v>
      </c>
      <c r="B24301" s="1" t="s">
        <v>7</v>
      </c>
      <c r="C24301">
        <v>50319</v>
      </c>
      <c r="D24301">
        <v>919563</v>
      </c>
      <c r="E24301" s="32">
        <v>45032</v>
      </c>
      <c r="F24301">
        <v>1433</v>
      </c>
      <c r="G24301" s="32">
        <v>3858</v>
      </c>
      <c r="H24301" s="32">
        <v>19</v>
      </c>
    </row>
    <row r="24302" spans="1:8" x14ac:dyDescent="0.55000000000000004">
      <c r="A24302" s="33">
        <v>44425</v>
      </c>
      <c r="B24302" s="1" t="s">
        <v>11</v>
      </c>
      <c r="C24302">
        <v>3247</v>
      </c>
      <c r="D24302">
        <v>62277</v>
      </c>
      <c r="E24302" s="32">
        <v>2811</v>
      </c>
      <c r="F24302">
        <v>32</v>
      </c>
      <c r="G24302" s="32">
        <v>404</v>
      </c>
      <c r="H24302" s="32">
        <v>0</v>
      </c>
    </row>
    <row r="24303" spans="1:8" x14ac:dyDescent="0.55000000000000004">
      <c r="A24303" s="33">
        <v>44425</v>
      </c>
      <c r="B24303" s="1" t="s">
        <v>12</v>
      </c>
      <c r="C24303">
        <v>2497</v>
      </c>
      <c r="D24303">
        <v>99867</v>
      </c>
      <c r="E24303" s="32">
        <v>2089</v>
      </c>
      <c r="F24303">
        <v>48</v>
      </c>
      <c r="G24303" s="32">
        <v>360</v>
      </c>
      <c r="H24303" s="32">
        <v>1</v>
      </c>
    </row>
    <row r="24304" spans="1:8" x14ac:dyDescent="0.55000000000000004">
      <c r="A24304" s="33">
        <v>44425</v>
      </c>
      <c r="B24304" s="1" t="s">
        <v>13</v>
      </c>
      <c r="C24304">
        <v>11880</v>
      </c>
      <c r="D24304">
        <v>186856</v>
      </c>
      <c r="E24304" s="32">
        <v>10319</v>
      </c>
      <c r="F24304">
        <v>93</v>
      </c>
      <c r="G24304" s="32">
        <v>1336</v>
      </c>
      <c r="H24304" s="32">
        <v>12</v>
      </c>
    </row>
    <row r="24305" spans="1:8" x14ac:dyDescent="0.55000000000000004">
      <c r="A24305" s="33">
        <v>44425</v>
      </c>
      <c r="B24305" s="1" t="s">
        <v>14</v>
      </c>
      <c r="C24305">
        <v>1222</v>
      </c>
      <c r="D24305">
        <v>18967</v>
      </c>
      <c r="E24305" s="32">
        <v>1060</v>
      </c>
      <c r="F24305">
        <v>21</v>
      </c>
      <c r="G24305" s="32">
        <v>141</v>
      </c>
      <c r="H24305" s="32">
        <v>2</v>
      </c>
    </row>
    <row r="24306" spans="1:8" x14ac:dyDescent="0.55000000000000004">
      <c r="A24306" s="33">
        <v>44425</v>
      </c>
      <c r="B24306" s="1" t="s">
        <v>15</v>
      </c>
      <c r="C24306">
        <v>2609</v>
      </c>
      <c r="D24306">
        <v>77032</v>
      </c>
      <c r="E24306" s="32">
        <v>2285</v>
      </c>
      <c r="F24306">
        <v>47</v>
      </c>
      <c r="G24306" s="32">
        <v>277</v>
      </c>
      <c r="H24306" s="32">
        <v>5</v>
      </c>
    </row>
    <row r="24307" spans="1:8" x14ac:dyDescent="0.55000000000000004">
      <c r="A24307" s="33">
        <v>44425</v>
      </c>
      <c r="B24307" s="1" t="s">
        <v>16</v>
      </c>
      <c r="C24307">
        <v>7455</v>
      </c>
      <c r="D24307">
        <v>340501</v>
      </c>
      <c r="E24307" s="32">
        <v>6231</v>
      </c>
      <c r="F24307">
        <v>164</v>
      </c>
      <c r="G24307" s="32">
        <v>1060</v>
      </c>
      <c r="H24307" s="32">
        <v>16</v>
      </c>
    </row>
    <row r="24308" spans="1:8" x14ac:dyDescent="0.55000000000000004">
      <c r="A24308" s="33">
        <v>44425</v>
      </c>
      <c r="B24308" s="1" t="s">
        <v>17</v>
      </c>
      <c r="C24308">
        <v>16647</v>
      </c>
      <c r="D24308">
        <v>36486</v>
      </c>
      <c r="E24308" s="32">
        <v>14401</v>
      </c>
      <c r="F24308">
        <v>176</v>
      </c>
      <c r="G24308" s="32">
        <v>2070</v>
      </c>
      <c r="H24308" s="32">
        <v>28</v>
      </c>
    </row>
    <row r="24309" spans="1:8" x14ac:dyDescent="0.55000000000000004">
      <c r="A24309" s="33">
        <v>44425</v>
      </c>
      <c r="B24309" s="1" t="s">
        <v>18</v>
      </c>
      <c r="C24309">
        <v>10581</v>
      </c>
      <c r="D24309">
        <v>369433</v>
      </c>
      <c r="E24309" s="32">
        <v>8920</v>
      </c>
      <c r="F24309">
        <v>96</v>
      </c>
      <c r="G24309" s="32">
        <v>1565</v>
      </c>
      <c r="H24309" s="32">
        <v>19</v>
      </c>
    </row>
    <row r="24310" spans="1:8" x14ac:dyDescent="0.55000000000000004">
      <c r="A24310" s="33">
        <v>44425</v>
      </c>
      <c r="B24310" s="1" t="s">
        <v>19</v>
      </c>
      <c r="C24310">
        <v>11335</v>
      </c>
      <c r="D24310">
        <v>234786</v>
      </c>
      <c r="E24310" s="32">
        <v>9550</v>
      </c>
      <c r="F24310">
        <v>156</v>
      </c>
      <c r="G24310" s="32">
        <v>1629</v>
      </c>
      <c r="H24310" s="32">
        <v>21</v>
      </c>
    </row>
    <row r="24311" spans="1:8" x14ac:dyDescent="0.55000000000000004">
      <c r="A24311" s="33">
        <v>44425</v>
      </c>
      <c r="B24311" s="1" t="s">
        <v>20</v>
      </c>
      <c r="C24311">
        <v>79377</v>
      </c>
      <c r="D24311">
        <v>1193888</v>
      </c>
      <c r="E24311" s="32">
        <v>56540</v>
      </c>
      <c r="F24311">
        <v>864</v>
      </c>
      <c r="G24311" s="32">
        <v>21973</v>
      </c>
      <c r="H24311" s="32">
        <v>125</v>
      </c>
    </row>
    <row r="24312" spans="1:8" x14ac:dyDescent="0.55000000000000004">
      <c r="A24312" s="33">
        <v>44425</v>
      </c>
      <c r="B24312" s="1" t="s">
        <v>21</v>
      </c>
      <c r="C24312">
        <v>65560</v>
      </c>
      <c r="D24312">
        <v>861896</v>
      </c>
      <c r="E24312" s="32">
        <v>54244</v>
      </c>
      <c r="F24312">
        <v>759</v>
      </c>
      <c r="G24312" s="32">
        <v>10557</v>
      </c>
      <c r="H24312" s="32">
        <v>94</v>
      </c>
    </row>
    <row r="24313" spans="1:8" x14ac:dyDescent="0.55000000000000004">
      <c r="A24313" s="33">
        <v>44425</v>
      </c>
      <c r="B24313" s="1" t="s">
        <v>22</v>
      </c>
      <c r="C24313">
        <v>286471</v>
      </c>
      <c r="D24313">
        <v>3043648</v>
      </c>
      <c r="E24313" s="32">
        <v>245256</v>
      </c>
      <c r="F24313">
        <v>2348</v>
      </c>
      <c r="G24313" s="32">
        <v>38867</v>
      </c>
      <c r="H24313" s="32">
        <v>276</v>
      </c>
    </row>
    <row r="24314" spans="1:8" x14ac:dyDescent="0.55000000000000004">
      <c r="A24314" s="33">
        <v>44425</v>
      </c>
      <c r="B24314" s="1" t="s">
        <v>23</v>
      </c>
      <c r="C24314">
        <v>115178</v>
      </c>
      <c r="D24314">
        <v>1302614</v>
      </c>
      <c r="E24314" s="32">
        <v>99010</v>
      </c>
      <c r="F24314">
        <v>1026</v>
      </c>
      <c r="G24314" s="32">
        <v>15142</v>
      </c>
      <c r="H24314" s="32">
        <v>212</v>
      </c>
    </row>
    <row r="24315" spans="1:8" x14ac:dyDescent="0.55000000000000004">
      <c r="A24315" s="33">
        <v>44425</v>
      </c>
      <c r="B24315" s="1" t="s">
        <v>24</v>
      </c>
      <c r="C24315">
        <v>5287</v>
      </c>
      <c r="D24315">
        <v>216207</v>
      </c>
      <c r="E24315" s="32">
        <v>4461</v>
      </c>
      <c r="F24315">
        <v>54</v>
      </c>
      <c r="G24315" s="32">
        <v>772</v>
      </c>
      <c r="H24315" s="32">
        <v>7</v>
      </c>
    </row>
    <row r="24316" spans="1:8" x14ac:dyDescent="0.55000000000000004">
      <c r="A24316" s="33">
        <v>44425</v>
      </c>
      <c r="B24316" s="1" t="s">
        <v>25</v>
      </c>
      <c r="C24316">
        <v>3114</v>
      </c>
      <c r="D24316">
        <v>90372</v>
      </c>
      <c r="E24316" s="32">
        <v>2467</v>
      </c>
      <c r="F24316">
        <v>38</v>
      </c>
      <c r="G24316" s="32">
        <v>609</v>
      </c>
      <c r="H24316" s="32">
        <v>10</v>
      </c>
    </row>
    <row r="24317" spans="1:8" x14ac:dyDescent="0.55000000000000004">
      <c r="A24317" s="33">
        <v>44425</v>
      </c>
      <c r="B24317" s="1" t="s">
        <v>26</v>
      </c>
      <c r="C24317">
        <v>6375</v>
      </c>
      <c r="D24317">
        <v>151761</v>
      </c>
      <c r="E24317" s="32">
        <v>5500</v>
      </c>
      <c r="F24317">
        <v>120</v>
      </c>
      <c r="G24317" s="32">
        <v>743</v>
      </c>
      <c r="H24317" s="32">
        <v>9</v>
      </c>
    </row>
    <row r="24318" spans="1:8" x14ac:dyDescent="0.55000000000000004">
      <c r="A24318" s="33">
        <v>44425</v>
      </c>
      <c r="B24318" s="1" t="s">
        <v>27</v>
      </c>
      <c r="C24318">
        <v>2065</v>
      </c>
      <c r="D24318">
        <v>88489</v>
      </c>
      <c r="E24318" s="32">
        <v>1820</v>
      </c>
      <c r="F24318">
        <v>36</v>
      </c>
      <c r="G24318" s="32">
        <v>209</v>
      </c>
      <c r="H24318" s="32">
        <v>2</v>
      </c>
    </row>
    <row r="24319" spans="1:8" x14ac:dyDescent="0.55000000000000004">
      <c r="A24319" s="33">
        <v>44425</v>
      </c>
      <c r="B24319" s="1" t="s">
        <v>28</v>
      </c>
      <c r="C24319">
        <v>3332</v>
      </c>
      <c r="D24319">
        <v>80996</v>
      </c>
      <c r="E24319" s="32">
        <v>2782</v>
      </c>
      <c r="F24319">
        <v>23</v>
      </c>
      <c r="G24319" s="32">
        <v>533</v>
      </c>
      <c r="H24319" s="32">
        <v>2</v>
      </c>
    </row>
    <row r="24320" spans="1:8" x14ac:dyDescent="0.55000000000000004">
      <c r="A24320" s="33">
        <v>44425</v>
      </c>
      <c r="B24320" s="1" t="s">
        <v>29</v>
      </c>
      <c r="C24320">
        <v>6380</v>
      </c>
      <c r="D24320">
        <v>247777</v>
      </c>
      <c r="E24320" s="32">
        <v>5659</v>
      </c>
      <c r="F24320">
        <v>94</v>
      </c>
      <c r="G24320" s="32">
        <v>640</v>
      </c>
      <c r="H24320" s="32">
        <v>3</v>
      </c>
    </row>
    <row r="24321" spans="1:8" x14ac:dyDescent="0.55000000000000004">
      <c r="A24321" s="33">
        <v>44425</v>
      </c>
      <c r="B24321" s="1" t="s">
        <v>30</v>
      </c>
      <c r="C24321">
        <v>11350</v>
      </c>
      <c r="D24321">
        <v>315743</v>
      </c>
      <c r="E24321" s="32">
        <v>10015</v>
      </c>
      <c r="F24321">
        <v>191</v>
      </c>
      <c r="G24321" s="32">
        <v>1144</v>
      </c>
      <c r="H24321" s="32">
        <v>2</v>
      </c>
    </row>
    <row r="24322" spans="1:8" x14ac:dyDescent="0.55000000000000004">
      <c r="A24322" s="33">
        <v>44425</v>
      </c>
      <c r="B24322" s="1" t="s">
        <v>31</v>
      </c>
      <c r="C24322">
        <v>14615</v>
      </c>
      <c r="D24322">
        <v>493559</v>
      </c>
      <c r="E24322" s="32">
        <v>11358</v>
      </c>
      <c r="F24322">
        <v>159</v>
      </c>
      <c r="G24322" s="32">
        <v>3098</v>
      </c>
      <c r="H24322" s="32">
        <v>20</v>
      </c>
    </row>
    <row r="24323" spans="1:8" x14ac:dyDescent="0.55000000000000004">
      <c r="A24323" s="33">
        <v>44425</v>
      </c>
      <c r="B24323" s="1" t="s">
        <v>32</v>
      </c>
      <c r="C24323">
        <v>60834</v>
      </c>
      <c r="D24323">
        <v>975976</v>
      </c>
      <c r="E24323" s="32">
        <v>54348</v>
      </c>
      <c r="F24323">
        <v>1018</v>
      </c>
      <c r="G24323" s="32">
        <v>5468</v>
      </c>
      <c r="H24323" s="32">
        <v>28</v>
      </c>
    </row>
    <row r="24324" spans="1:8" x14ac:dyDescent="0.55000000000000004">
      <c r="A24324" s="33">
        <v>44425</v>
      </c>
      <c r="B24324" s="1" t="s">
        <v>33</v>
      </c>
      <c r="C24324">
        <v>7394</v>
      </c>
      <c r="D24324">
        <v>170386</v>
      </c>
      <c r="E24324" s="32">
        <v>6145</v>
      </c>
      <c r="F24324">
        <v>117</v>
      </c>
      <c r="G24324" s="32">
        <v>1307</v>
      </c>
      <c r="H24324" s="32">
        <v>13</v>
      </c>
    </row>
    <row r="24325" spans="1:8" x14ac:dyDescent="0.55000000000000004">
      <c r="A24325" s="33">
        <v>44425</v>
      </c>
      <c r="B24325" s="1" t="s">
        <v>34</v>
      </c>
      <c r="C24325">
        <v>7908</v>
      </c>
      <c r="D24325">
        <v>185479</v>
      </c>
      <c r="E24325" s="32">
        <v>6404</v>
      </c>
      <c r="F24325">
        <v>95</v>
      </c>
      <c r="G24325" s="32">
        <v>1409</v>
      </c>
      <c r="H24325" s="32">
        <v>4</v>
      </c>
    </row>
    <row r="24326" spans="1:8" x14ac:dyDescent="0.55000000000000004">
      <c r="A24326" s="33">
        <v>44425</v>
      </c>
      <c r="B24326" s="1" t="s">
        <v>35</v>
      </c>
      <c r="C24326">
        <v>23325</v>
      </c>
      <c r="D24326">
        <v>336408</v>
      </c>
      <c r="E24326" s="32">
        <v>18829</v>
      </c>
      <c r="F24326">
        <v>249</v>
      </c>
      <c r="G24326" s="32">
        <v>3827</v>
      </c>
      <c r="H24326" s="32">
        <v>84</v>
      </c>
    </row>
    <row r="24327" spans="1:8" x14ac:dyDescent="0.55000000000000004">
      <c r="A24327" s="33">
        <v>44425</v>
      </c>
      <c r="B24327" s="1" t="s">
        <v>36</v>
      </c>
      <c r="C24327">
        <v>135267</v>
      </c>
      <c r="D24327">
        <v>2683382</v>
      </c>
      <c r="E24327" s="32">
        <v>116627</v>
      </c>
      <c r="F24327">
        <v>2747</v>
      </c>
      <c r="G24327" s="32">
        <v>14438</v>
      </c>
      <c r="H24327" s="32">
        <v>450</v>
      </c>
    </row>
    <row r="24328" spans="1:8" x14ac:dyDescent="0.55000000000000004">
      <c r="A24328" s="33">
        <v>44425</v>
      </c>
      <c r="B24328" s="1" t="s">
        <v>37</v>
      </c>
      <c r="C24328">
        <v>51277</v>
      </c>
      <c r="D24328">
        <v>596185</v>
      </c>
      <c r="E24328" s="32">
        <v>45627</v>
      </c>
      <c r="F24328">
        <v>1326</v>
      </c>
      <c r="G24328" s="32">
        <v>4325</v>
      </c>
      <c r="H24328" s="32">
        <v>43</v>
      </c>
    </row>
    <row r="24329" spans="1:8" x14ac:dyDescent="0.55000000000000004">
      <c r="A24329" s="33">
        <v>44425</v>
      </c>
      <c r="B24329" s="1" t="s">
        <v>38</v>
      </c>
      <c r="C24329">
        <v>10695</v>
      </c>
      <c r="D24329">
        <v>201790</v>
      </c>
      <c r="E24329" s="32">
        <v>9479</v>
      </c>
      <c r="F24329">
        <v>134</v>
      </c>
      <c r="G24329" s="32">
        <v>1082</v>
      </c>
      <c r="H24329" s="32">
        <v>12</v>
      </c>
    </row>
    <row r="24330" spans="1:8" x14ac:dyDescent="0.55000000000000004">
      <c r="A24330" s="33">
        <v>44425</v>
      </c>
      <c r="B24330" s="1" t="s">
        <v>39</v>
      </c>
      <c r="C24330">
        <v>3584</v>
      </c>
      <c r="D24330">
        <v>49507</v>
      </c>
      <c r="E24330" s="32">
        <v>3157</v>
      </c>
      <c r="F24330">
        <v>50</v>
      </c>
      <c r="G24330" s="32">
        <v>296</v>
      </c>
      <c r="H24330" s="32">
        <v>11</v>
      </c>
    </row>
    <row r="24331" spans="1:8" x14ac:dyDescent="0.55000000000000004">
      <c r="A24331" s="33">
        <v>44425</v>
      </c>
      <c r="B24331" s="1" t="s">
        <v>40</v>
      </c>
      <c r="C24331">
        <v>1142</v>
      </c>
      <c r="D24331">
        <v>110078</v>
      </c>
      <c r="E24331" s="32">
        <v>856</v>
      </c>
      <c r="F24331">
        <v>3</v>
      </c>
      <c r="G24331" s="32">
        <v>270</v>
      </c>
      <c r="H24331" s="32">
        <v>1</v>
      </c>
    </row>
    <row r="24332" spans="1:8" x14ac:dyDescent="0.55000000000000004">
      <c r="A24332" s="33">
        <v>44425</v>
      </c>
      <c r="B24332" s="1" t="s">
        <v>41</v>
      </c>
      <c r="C24332">
        <v>968</v>
      </c>
      <c r="D24332">
        <v>38671</v>
      </c>
      <c r="E24332" s="32">
        <v>825</v>
      </c>
      <c r="F24332">
        <v>2</v>
      </c>
      <c r="G24332" s="32">
        <v>141</v>
      </c>
      <c r="H24332" s="32">
        <v>1</v>
      </c>
    </row>
    <row r="24333" spans="1:8" x14ac:dyDescent="0.55000000000000004">
      <c r="A24333" s="33">
        <v>44425</v>
      </c>
      <c r="B24333" s="1" t="s">
        <v>42</v>
      </c>
      <c r="C24333">
        <v>10280</v>
      </c>
      <c r="D24333">
        <v>197807</v>
      </c>
      <c r="E24333" s="32">
        <v>8233</v>
      </c>
      <c r="F24333">
        <v>127</v>
      </c>
      <c r="G24333" s="32">
        <v>863</v>
      </c>
      <c r="H24333" s="32">
        <v>7</v>
      </c>
    </row>
    <row r="24334" spans="1:8" x14ac:dyDescent="0.55000000000000004">
      <c r="A24334" s="33">
        <v>44425</v>
      </c>
      <c r="B24334" s="1" t="s">
        <v>43</v>
      </c>
      <c r="C24334">
        <v>13922</v>
      </c>
      <c r="D24334">
        <v>646233</v>
      </c>
      <c r="E24334" s="32">
        <v>12568</v>
      </c>
      <c r="F24334">
        <v>180</v>
      </c>
      <c r="G24334" s="32">
        <v>928</v>
      </c>
      <c r="H24334" s="32">
        <v>10</v>
      </c>
    </row>
    <row r="24335" spans="1:8" x14ac:dyDescent="0.55000000000000004">
      <c r="A24335" s="33">
        <v>44425</v>
      </c>
      <c r="B24335" s="1" t="s">
        <v>44</v>
      </c>
      <c r="C24335">
        <v>3890</v>
      </c>
      <c r="D24335">
        <v>136504</v>
      </c>
      <c r="E24335" s="32">
        <v>3405</v>
      </c>
      <c r="F24335">
        <v>80</v>
      </c>
      <c r="G24335" s="32">
        <v>405</v>
      </c>
      <c r="H24335" s="32">
        <v>2</v>
      </c>
    </row>
    <row r="24336" spans="1:8" x14ac:dyDescent="0.55000000000000004">
      <c r="A24336" s="33">
        <v>44425</v>
      </c>
      <c r="B24336" s="1" t="s">
        <v>45</v>
      </c>
      <c r="C24336">
        <v>1997</v>
      </c>
      <c r="D24336">
        <v>78144</v>
      </c>
      <c r="E24336" s="32">
        <v>1788</v>
      </c>
      <c r="F24336">
        <v>63</v>
      </c>
      <c r="G24336" s="32">
        <v>146</v>
      </c>
      <c r="H24336" s="32">
        <v>1</v>
      </c>
    </row>
    <row r="24337" spans="1:8" x14ac:dyDescent="0.55000000000000004">
      <c r="A24337" s="33">
        <v>44425</v>
      </c>
      <c r="B24337" s="1" t="s">
        <v>46</v>
      </c>
      <c r="C24337">
        <v>3125</v>
      </c>
      <c r="D24337">
        <v>102275</v>
      </c>
      <c r="E24337" s="32">
        <v>2510</v>
      </c>
      <c r="F24337">
        <v>34</v>
      </c>
      <c r="G24337" s="32">
        <v>582</v>
      </c>
      <c r="H24337" s="32">
        <v>7</v>
      </c>
    </row>
    <row r="24338" spans="1:8" x14ac:dyDescent="0.55000000000000004">
      <c r="A24338" s="33">
        <v>44425</v>
      </c>
      <c r="B24338" s="1" t="s">
        <v>47</v>
      </c>
      <c r="C24338">
        <v>3736</v>
      </c>
      <c r="D24338">
        <v>115997</v>
      </c>
      <c r="E24338" s="32">
        <v>3064</v>
      </c>
      <c r="F24338">
        <v>77</v>
      </c>
      <c r="G24338" s="32">
        <v>595</v>
      </c>
      <c r="H24338" s="32">
        <v>5</v>
      </c>
    </row>
    <row r="24339" spans="1:8" x14ac:dyDescent="0.55000000000000004">
      <c r="A24339" s="33">
        <v>44425</v>
      </c>
      <c r="B24339" s="1" t="s">
        <v>48</v>
      </c>
      <c r="C24339">
        <v>2375</v>
      </c>
      <c r="D24339">
        <v>68954</v>
      </c>
      <c r="E24339" s="32">
        <v>2151</v>
      </c>
      <c r="F24339">
        <v>31</v>
      </c>
      <c r="G24339" s="32">
        <v>193</v>
      </c>
      <c r="H24339" s="32">
        <v>5</v>
      </c>
    </row>
    <row r="24340" spans="1:8" x14ac:dyDescent="0.55000000000000004">
      <c r="A24340" s="33">
        <v>44425</v>
      </c>
      <c r="B24340" s="1" t="s">
        <v>49</v>
      </c>
      <c r="C24340">
        <v>51200</v>
      </c>
      <c r="D24340">
        <v>1004882</v>
      </c>
      <c r="E24340" s="32">
        <v>41969</v>
      </c>
      <c r="F24340">
        <v>552</v>
      </c>
      <c r="G24340" s="32">
        <v>7965</v>
      </c>
      <c r="H24340" s="32">
        <v>28</v>
      </c>
    </row>
    <row r="24341" spans="1:8" x14ac:dyDescent="0.55000000000000004">
      <c r="A24341" s="33">
        <v>44425</v>
      </c>
      <c r="B24341" s="1" t="s">
        <v>50</v>
      </c>
      <c r="C24341">
        <v>3674</v>
      </c>
      <c r="D24341">
        <v>73259</v>
      </c>
      <c r="E24341" s="32">
        <v>2881</v>
      </c>
      <c r="F24341">
        <v>27</v>
      </c>
      <c r="G24341" s="32">
        <v>519</v>
      </c>
      <c r="H24341" s="32">
        <v>0</v>
      </c>
    </row>
    <row r="24342" spans="1:8" x14ac:dyDescent="0.55000000000000004">
      <c r="A24342" s="33">
        <v>44425</v>
      </c>
      <c r="B24342" s="1" t="s">
        <v>51</v>
      </c>
      <c r="C24342">
        <v>4273</v>
      </c>
      <c r="D24342">
        <v>146196</v>
      </c>
      <c r="E24342" s="32">
        <v>3617</v>
      </c>
      <c r="F24342">
        <v>69</v>
      </c>
      <c r="G24342" s="32">
        <v>592</v>
      </c>
      <c r="H24342" s="32">
        <v>1</v>
      </c>
    </row>
    <row r="24343" spans="1:8" x14ac:dyDescent="0.55000000000000004">
      <c r="A24343" s="33">
        <v>44425</v>
      </c>
      <c r="B24343" s="1" t="s">
        <v>52</v>
      </c>
      <c r="C24343">
        <v>9331</v>
      </c>
      <c r="D24343">
        <v>94512</v>
      </c>
      <c r="E24343" s="32">
        <v>7815</v>
      </c>
      <c r="F24343">
        <v>121</v>
      </c>
      <c r="G24343" s="32">
        <v>1395</v>
      </c>
      <c r="H24343" s="32">
        <v>8</v>
      </c>
    </row>
    <row r="24344" spans="1:8" x14ac:dyDescent="0.55000000000000004">
      <c r="A24344" s="33">
        <v>44425</v>
      </c>
      <c r="B24344" s="1" t="s">
        <v>53</v>
      </c>
      <c r="C24344">
        <v>4660</v>
      </c>
      <c r="D24344">
        <v>202381</v>
      </c>
      <c r="E24344" s="32">
        <v>3846</v>
      </c>
      <c r="F24344">
        <v>64</v>
      </c>
      <c r="G24344" s="32">
        <v>750</v>
      </c>
      <c r="H24344" s="32">
        <v>1</v>
      </c>
    </row>
    <row r="24345" spans="1:8" x14ac:dyDescent="0.55000000000000004">
      <c r="A24345" s="33">
        <v>44425</v>
      </c>
      <c r="B24345" s="1" t="s">
        <v>54</v>
      </c>
      <c r="C24345">
        <v>3932</v>
      </c>
      <c r="D24345">
        <v>52244</v>
      </c>
      <c r="E24345" s="32">
        <v>3407</v>
      </c>
      <c r="F24345">
        <v>27</v>
      </c>
      <c r="G24345" s="32">
        <v>485</v>
      </c>
      <c r="H24345" s="32">
        <v>0</v>
      </c>
    </row>
    <row r="24346" spans="1:8" x14ac:dyDescent="0.55000000000000004">
      <c r="A24346" s="33">
        <v>44425</v>
      </c>
      <c r="B24346" s="1" t="s">
        <v>55</v>
      </c>
      <c r="C24346">
        <v>5689</v>
      </c>
      <c r="D24346">
        <v>131321</v>
      </c>
      <c r="E24346" s="32">
        <v>4303</v>
      </c>
      <c r="F24346">
        <v>42</v>
      </c>
      <c r="G24346" s="32">
        <v>1141</v>
      </c>
      <c r="H24346" s="32">
        <v>2</v>
      </c>
    </row>
    <row r="24347" spans="1:8" x14ac:dyDescent="0.55000000000000004">
      <c r="A24347" s="33">
        <v>44425</v>
      </c>
      <c r="B24347" s="1" t="s">
        <v>56</v>
      </c>
      <c r="C24347">
        <v>33932</v>
      </c>
      <c r="D24347">
        <v>313751</v>
      </c>
      <c r="E24347" s="32">
        <v>27945</v>
      </c>
      <c r="F24347">
        <v>247</v>
      </c>
      <c r="G24347" s="32">
        <v>5590</v>
      </c>
      <c r="H24347" s="32">
        <v>107</v>
      </c>
    </row>
    <row r="24348" spans="1:8" x14ac:dyDescent="0.55000000000000004">
      <c r="A24348" s="33">
        <v>44426</v>
      </c>
      <c r="B24348" s="1" t="s">
        <v>7</v>
      </c>
      <c r="C24348">
        <v>50914</v>
      </c>
      <c r="D24348">
        <v>926135</v>
      </c>
      <c r="E24348" s="32">
        <v>45376</v>
      </c>
      <c r="F24348">
        <v>1433</v>
      </c>
      <c r="G24348" s="32">
        <v>3854</v>
      </c>
      <c r="H24348" s="32">
        <v>22</v>
      </c>
    </row>
    <row r="24349" spans="1:8" x14ac:dyDescent="0.55000000000000004">
      <c r="A24349" s="33">
        <v>44426</v>
      </c>
      <c r="B24349" s="1" t="s">
        <v>11</v>
      </c>
      <c r="C24349">
        <v>3305</v>
      </c>
      <c r="D24349">
        <v>62640</v>
      </c>
      <c r="E24349" s="32">
        <v>2838</v>
      </c>
      <c r="F24349">
        <v>32</v>
      </c>
      <c r="G24349" s="32">
        <v>435</v>
      </c>
      <c r="H24349" s="32">
        <v>0</v>
      </c>
    </row>
    <row r="24350" spans="1:8" x14ac:dyDescent="0.55000000000000004">
      <c r="A24350" s="33">
        <v>44426</v>
      </c>
      <c r="B24350" s="1" t="s">
        <v>12</v>
      </c>
      <c r="C24350">
        <v>2544</v>
      </c>
      <c r="D24350">
        <v>100361</v>
      </c>
      <c r="E24350" s="32">
        <v>2124</v>
      </c>
      <c r="F24350">
        <v>48</v>
      </c>
      <c r="G24350" s="32">
        <v>372</v>
      </c>
      <c r="H24350" s="32">
        <v>1</v>
      </c>
    </row>
    <row r="24351" spans="1:8" x14ac:dyDescent="0.55000000000000004">
      <c r="A24351" s="33">
        <v>44426</v>
      </c>
      <c r="B24351" s="1" t="s">
        <v>13</v>
      </c>
      <c r="C24351">
        <v>12151</v>
      </c>
      <c r="D24351">
        <v>187203</v>
      </c>
      <c r="E24351" s="32">
        <v>10428</v>
      </c>
      <c r="F24351">
        <v>93</v>
      </c>
      <c r="G24351" s="32">
        <v>1462</v>
      </c>
      <c r="H24351" s="32">
        <v>14</v>
      </c>
    </row>
    <row r="24352" spans="1:8" x14ac:dyDescent="0.55000000000000004">
      <c r="A24352" s="33">
        <v>44426</v>
      </c>
      <c r="B24352" s="1" t="s">
        <v>14</v>
      </c>
      <c r="C24352">
        <v>1251</v>
      </c>
      <c r="D24352">
        <v>19097</v>
      </c>
      <c r="E24352" s="32">
        <v>1071</v>
      </c>
      <c r="F24352">
        <v>21</v>
      </c>
      <c r="G24352" s="32">
        <v>159</v>
      </c>
      <c r="H24352" s="32">
        <v>2</v>
      </c>
    </row>
    <row r="24353" spans="1:8" x14ac:dyDescent="0.55000000000000004">
      <c r="A24353" s="33">
        <v>44426</v>
      </c>
      <c r="B24353" s="1" t="s">
        <v>15</v>
      </c>
      <c r="C24353">
        <v>2660</v>
      </c>
      <c r="D24353">
        <v>77423</v>
      </c>
      <c r="E24353" s="32">
        <v>2305</v>
      </c>
      <c r="F24353">
        <v>47</v>
      </c>
      <c r="G24353" s="32">
        <v>308</v>
      </c>
      <c r="H24353" s="32">
        <v>7</v>
      </c>
    </row>
    <row r="24354" spans="1:8" x14ac:dyDescent="0.55000000000000004">
      <c r="A24354" s="33">
        <v>44426</v>
      </c>
      <c r="B24354" s="1" t="s">
        <v>16</v>
      </c>
      <c r="C24354">
        <v>7572</v>
      </c>
      <c r="D24354">
        <v>342722</v>
      </c>
      <c r="E24354" s="32">
        <v>6357</v>
      </c>
      <c r="F24354">
        <v>164</v>
      </c>
      <c r="G24354" s="32">
        <v>1051</v>
      </c>
      <c r="H24354" s="32">
        <v>17</v>
      </c>
    </row>
    <row r="24355" spans="1:8" x14ac:dyDescent="0.55000000000000004">
      <c r="A24355" s="33">
        <v>44426</v>
      </c>
      <c r="B24355" s="1" t="s">
        <v>17</v>
      </c>
      <c r="C24355">
        <v>16992</v>
      </c>
      <c r="D24355">
        <v>36482</v>
      </c>
      <c r="E24355" s="32">
        <v>14615</v>
      </c>
      <c r="F24355">
        <v>176</v>
      </c>
      <c r="G24355" s="32">
        <v>2201</v>
      </c>
      <c r="H24355" s="32">
        <v>27</v>
      </c>
    </row>
    <row r="24356" spans="1:8" x14ac:dyDescent="0.55000000000000004">
      <c r="A24356" s="33">
        <v>44426</v>
      </c>
      <c r="B24356" s="1" t="s">
        <v>18</v>
      </c>
      <c r="C24356">
        <v>10781</v>
      </c>
      <c r="D24356">
        <v>371156</v>
      </c>
      <c r="E24356" s="32">
        <v>9002</v>
      </c>
      <c r="F24356">
        <v>97</v>
      </c>
      <c r="G24356" s="32">
        <v>1682</v>
      </c>
      <c r="H24356" s="32">
        <v>17</v>
      </c>
    </row>
    <row r="24357" spans="1:8" x14ac:dyDescent="0.55000000000000004">
      <c r="A24357" s="33">
        <v>44426</v>
      </c>
      <c r="B24357" s="1" t="s">
        <v>19</v>
      </c>
      <c r="C24357">
        <v>11649</v>
      </c>
      <c r="D24357">
        <v>236371</v>
      </c>
      <c r="E24357" s="32">
        <v>9671</v>
      </c>
      <c r="F24357">
        <v>156</v>
      </c>
      <c r="G24357" s="32">
        <v>1822</v>
      </c>
      <c r="H24357" s="32">
        <v>19</v>
      </c>
    </row>
    <row r="24358" spans="1:8" x14ac:dyDescent="0.55000000000000004">
      <c r="A24358" s="33">
        <v>44426</v>
      </c>
      <c r="B24358" s="1" t="s">
        <v>20</v>
      </c>
      <c r="C24358">
        <v>80827</v>
      </c>
      <c r="D24358">
        <v>1202739</v>
      </c>
      <c r="E24358" s="32">
        <v>58070</v>
      </c>
      <c r="F24358">
        <v>864</v>
      </c>
      <c r="G24358" s="32">
        <v>21893</v>
      </c>
      <c r="H24358" s="32">
        <v>126</v>
      </c>
    </row>
    <row r="24359" spans="1:8" x14ac:dyDescent="0.55000000000000004">
      <c r="A24359" s="33">
        <v>44426</v>
      </c>
      <c r="B24359" s="1" t="s">
        <v>21</v>
      </c>
      <c r="C24359">
        <v>66862</v>
      </c>
      <c r="D24359">
        <v>867090</v>
      </c>
      <c r="E24359" s="32">
        <v>55286</v>
      </c>
      <c r="F24359">
        <v>767</v>
      </c>
      <c r="G24359" s="32">
        <v>10809</v>
      </c>
      <c r="H24359" s="32">
        <v>103</v>
      </c>
    </row>
    <row r="24360" spans="1:8" x14ac:dyDescent="0.55000000000000004">
      <c r="A24360" s="33">
        <v>44426</v>
      </c>
      <c r="B24360" s="1" t="s">
        <v>22</v>
      </c>
      <c r="C24360">
        <v>291857</v>
      </c>
      <c r="D24360">
        <v>3065160</v>
      </c>
      <c r="E24360" s="32">
        <v>249306</v>
      </c>
      <c r="F24360">
        <v>2354</v>
      </c>
      <c r="G24360" s="32">
        <v>40197</v>
      </c>
      <c r="H24360" s="32">
        <v>275</v>
      </c>
    </row>
    <row r="24361" spans="1:8" x14ac:dyDescent="0.55000000000000004">
      <c r="A24361" s="33">
        <v>44426</v>
      </c>
      <c r="B24361" s="1" t="s">
        <v>23</v>
      </c>
      <c r="C24361">
        <v>117199</v>
      </c>
      <c r="D24361">
        <v>1312568</v>
      </c>
      <c r="E24361" s="32">
        <v>100675</v>
      </c>
      <c r="F24361">
        <v>1037</v>
      </c>
      <c r="G24361" s="32">
        <v>15487</v>
      </c>
      <c r="H24361" s="32">
        <v>222</v>
      </c>
    </row>
    <row r="24362" spans="1:8" x14ac:dyDescent="0.55000000000000004">
      <c r="A24362" s="33">
        <v>44426</v>
      </c>
      <c r="B24362" s="1" t="s">
        <v>24</v>
      </c>
      <c r="C24362">
        <v>5403</v>
      </c>
      <c r="D24362">
        <v>219420</v>
      </c>
      <c r="E24362" s="32">
        <v>4556</v>
      </c>
      <c r="F24362">
        <v>54</v>
      </c>
      <c r="G24362" s="32">
        <v>793</v>
      </c>
      <c r="H24362" s="32">
        <v>8</v>
      </c>
    </row>
    <row r="24363" spans="1:8" x14ac:dyDescent="0.55000000000000004">
      <c r="A24363" s="33">
        <v>44426</v>
      </c>
      <c r="B24363" s="1" t="s">
        <v>25</v>
      </c>
      <c r="C24363">
        <v>3235</v>
      </c>
      <c r="D24363">
        <v>91299</v>
      </c>
      <c r="E24363" s="32">
        <v>2497</v>
      </c>
      <c r="F24363">
        <v>38</v>
      </c>
      <c r="G24363" s="32">
        <v>700</v>
      </c>
      <c r="H24363" s="32">
        <v>12</v>
      </c>
    </row>
    <row r="24364" spans="1:8" x14ac:dyDescent="0.55000000000000004">
      <c r="A24364" s="33">
        <v>44426</v>
      </c>
      <c r="B24364" s="1" t="s">
        <v>26</v>
      </c>
      <c r="C24364">
        <v>6465</v>
      </c>
      <c r="D24364">
        <v>152975</v>
      </c>
      <c r="E24364" s="32">
        <v>5562</v>
      </c>
      <c r="F24364">
        <v>120</v>
      </c>
      <c r="G24364" s="32">
        <v>771</v>
      </c>
      <c r="H24364" s="32">
        <v>9</v>
      </c>
    </row>
    <row r="24365" spans="1:8" x14ac:dyDescent="0.55000000000000004">
      <c r="A24365" s="33">
        <v>44426</v>
      </c>
      <c r="B24365" s="1" t="s">
        <v>27</v>
      </c>
      <c r="C24365">
        <v>2094</v>
      </c>
      <c r="D24365">
        <v>90162</v>
      </c>
      <c r="E24365" s="32">
        <v>1841</v>
      </c>
      <c r="F24365">
        <v>36</v>
      </c>
      <c r="G24365" s="32">
        <v>217</v>
      </c>
      <c r="H24365" s="32">
        <v>2</v>
      </c>
    </row>
    <row r="24366" spans="1:8" x14ac:dyDescent="0.55000000000000004">
      <c r="A24366" s="33">
        <v>44426</v>
      </c>
      <c r="B24366" s="1" t="s">
        <v>28</v>
      </c>
      <c r="C24366">
        <v>3421</v>
      </c>
      <c r="D24366">
        <v>80996</v>
      </c>
      <c r="E24366" s="32">
        <v>2833</v>
      </c>
      <c r="F24366">
        <v>23</v>
      </c>
      <c r="G24366" s="32">
        <v>572</v>
      </c>
      <c r="H24366" s="32">
        <v>2</v>
      </c>
    </row>
    <row r="24367" spans="1:8" x14ac:dyDescent="0.55000000000000004">
      <c r="A24367" s="33">
        <v>44426</v>
      </c>
      <c r="B24367" s="1" t="s">
        <v>29</v>
      </c>
      <c r="C24367">
        <v>6532</v>
      </c>
      <c r="D24367">
        <v>249578</v>
      </c>
      <c r="E24367" s="32">
        <v>5726</v>
      </c>
      <c r="F24367">
        <v>94</v>
      </c>
      <c r="G24367" s="32">
        <v>719</v>
      </c>
      <c r="H24367" s="32">
        <v>3</v>
      </c>
    </row>
    <row r="24368" spans="1:8" x14ac:dyDescent="0.55000000000000004">
      <c r="A24368" s="33">
        <v>44426</v>
      </c>
      <c r="B24368" s="1" t="s">
        <v>30</v>
      </c>
      <c r="C24368">
        <v>11692</v>
      </c>
      <c r="D24368">
        <v>318209</v>
      </c>
      <c r="E24368" s="32">
        <v>10076</v>
      </c>
      <c r="F24368">
        <v>191</v>
      </c>
      <c r="G24368" s="32">
        <v>1425</v>
      </c>
      <c r="H24368" s="32">
        <v>2</v>
      </c>
    </row>
    <row r="24369" spans="1:8" x14ac:dyDescent="0.55000000000000004">
      <c r="A24369" s="33">
        <v>44426</v>
      </c>
      <c r="B24369" s="1" t="s">
        <v>31</v>
      </c>
      <c r="C24369">
        <v>15084</v>
      </c>
      <c r="D24369">
        <v>496889</v>
      </c>
      <c r="E24369" s="32">
        <v>11702</v>
      </c>
      <c r="F24369">
        <v>159</v>
      </c>
      <c r="G24369" s="32">
        <v>3223</v>
      </c>
      <c r="H24369" s="32">
        <v>18</v>
      </c>
    </row>
    <row r="24370" spans="1:8" x14ac:dyDescent="0.55000000000000004">
      <c r="A24370" s="33">
        <v>44426</v>
      </c>
      <c r="B24370" s="1" t="s">
        <v>32</v>
      </c>
      <c r="C24370">
        <v>61799</v>
      </c>
      <c r="D24370">
        <v>984241</v>
      </c>
      <c r="E24370" s="32">
        <v>54721</v>
      </c>
      <c r="F24370">
        <v>1019</v>
      </c>
      <c r="G24370" s="32">
        <v>6059</v>
      </c>
      <c r="H24370" s="32">
        <v>35</v>
      </c>
    </row>
    <row r="24371" spans="1:8" x14ac:dyDescent="0.55000000000000004">
      <c r="A24371" s="33">
        <v>44426</v>
      </c>
      <c r="B24371" s="1" t="s">
        <v>33</v>
      </c>
      <c r="C24371">
        <v>7670</v>
      </c>
      <c r="D24371">
        <v>170386</v>
      </c>
      <c r="E24371" s="32">
        <v>6219</v>
      </c>
      <c r="F24371">
        <v>117</v>
      </c>
      <c r="G24371" s="32">
        <v>1510</v>
      </c>
      <c r="H24371" s="32">
        <v>13</v>
      </c>
    </row>
    <row r="24372" spans="1:8" x14ac:dyDescent="0.55000000000000004">
      <c r="A24372" s="33">
        <v>44426</v>
      </c>
      <c r="B24372" s="1" t="s">
        <v>34</v>
      </c>
      <c r="C24372">
        <v>8115</v>
      </c>
      <c r="D24372">
        <v>186935</v>
      </c>
      <c r="E24372" s="32">
        <v>6489</v>
      </c>
      <c r="F24372">
        <v>95</v>
      </c>
      <c r="G24372" s="32">
        <v>1531</v>
      </c>
      <c r="H24372" s="32">
        <v>6</v>
      </c>
    </row>
    <row r="24373" spans="1:8" x14ac:dyDescent="0.55000000000000004">
      <c r="A24373" s="33">
        <v>44426</v>
      </c>
      <c r="B24373" s="1" t="s">
        <v>35</v>
      </c>
      <c r="C24373">
        <v>23746</v>
      </c>
      <c r="D24373">
        <v>339358</v>
      </c>
      <c r="E24373" s="32">
        <v>18993</v>
      </c>
      <c r="F24373">
        <v>249</v>
      </c>
      <c r="G24373" s="32">
        <v>4083</v>
      </c>
      <c r="H24373" s="32">
        <v>86</v>
      </c>
    </row>
    <row r="24374" spans="1:8" x14ac:dyDescent="0.55000000000000004">
      <c r="A24374" s="33">
        <v>44426</v>
      </c>
      <c r="B24374" s="1" t="s">
        <v>36</v>
      </c>
      <c r="C24374">
        <v>137563</v>
      </c>
      <c r="D24374">
        <v>2699965</v>
      </c>
      <c r="E24374" s="32">
        <v>117638</v>
      </c>
      <c r="F24374">
        <v>2752</v>
      </c>
      <c r="G24374" s="32">
        <v>15710</v>
      </c>
      <c r="H24374" s="32">
        <v>451</v>
      </c>
    </row>
    <row r="24375" spans="1:8" x14ac:dyDescent="0.55000000000000004">
      <c r="A24375" s="33">
        <v>44426</v>
      </c>
      <c r="B24375" s="1" t="s">
        <v>37</v>
      </c>
      <c r="C24375">
        <v>52130</v>
      </c>
      <c r="D24375">
        <v>599425</v>
      </c>
      <c r="E24375" s="32">
        <v>46081</v>
      </c>
      <c r="F24375">
        <v>1326</v>
      </c>
      <c r="G24375" s="32">
        <v>4723</v>
      </c>
      <c r="H24375" s="32">
        <v>57</v>
      </c>
    </row>
    <row r="24376" spans="1:8" x14ac:dyDescent="0.55000000000000004">
      <c r="A24376" s="33">
        <v>44426</v>
      </c>
      <c r="B24376" s="1" t="s">
        <v>38</v>
      </c>
      <c r="C24376">
        <v>10860</v>
      </c>
      <c r="D24376">
        <v>202840</v>
      </c>
      <c r="E24376" s="32">
        <v>9603</v>
      </c>
      <c r="F24376">
        <v>134</v>
      </c>
      <c r="G24376" s="32">
        <v>1123</v>
      </c>
      <c r="H24376" s="32">
        <v>11</v>
      </c>
    </row>
    <row r="24377" spans="1:8" x14ac:dyDescent="0.55000000000000004">
      <c r="A24377" s="33">
        <v>44426</v>
      </c>
      <c r="B24377" s="1" t="s">
        <v>39</v>
      </c>
      <c r="C24377">
        <v>3648</v>
      </c>
      <c r="D24377">
        <v>49979</v>
      </c>
      <c r="E24377" s="32">
        <v>3188</v>
      </c>
      <c r="F24377">
        <v>50</v>
      </c>
      <c r="G24377" s="32">
        <v>327</v>
      </c>
      <c r="H24377" s="32">
        <v>15</v>
      </c>
    </row>
    <row r="24378" spans="1:8" x14ac:dyDescent="0.55000000000000004">
      <c r="A24378" s="33">
        <v>44426</v>
      </c>
      <c r="B24378" s="1" t="s">
        <v>40</v>
      </c>
      <c r="C24378">
        <v>1164</v>
      </c>
      <c r="D24378">
        <v>111129</v>
      </c>
      <c r="E24378" s="32">
        <v>878</v>
      </c>
      <c r="F24378">
        <v>3</v>
      </c>
      <c r="G24378" s="32">
        <v>269</v>
      </c>
      <c r="H24378" s="32">
        <v>3</v>
      </c>
    </row>
    <row r="24379" spans="1:8" x14ac:dyDescent="0.55000000000000004">
      <c r="A24379" s="33">
        <v>44426</v>
      </c>
      <c r="B24379" s="1" t="s">
        <v>41</v>
      </c>
      <c r="C24379">
        <v>999</v>
      </c>
      <c r="D24379">
        <v>38671</v>
      </c>
      <c r="E24379" s="32">
        <v>842</v>
      </c>
      <c r="F24379">
        <v>2</v>
      </c>
      <c r="G24379" s="32">
        <v>155</v>
      </c>
      <c r="H24379" s="32">
        <v>1</v>
      </c>
    </row>
    <row r="24380" spans="1:8" x14ac:dyDescent="0.55000000000000004">
      <c r="A24380" s="33">
        <v>44426</v>
      </c>
      <c r="B24380" s="1" t="s">
        <v>42</v>
      </c>
      <c r="C24380">
        <v>10587</v>
      </c>
      <c r="D24380">
        <v>197807</v>
      </c>
      <c r="E24380" s="32">
        <v>8233</v>
      </c>
      <c r="F24380">
        <v>127</v>
      </c>
      <c r="G24380" s="32">
        <v>863</v>
      </c>
      <c r="H24380" s="32">
        <v>7</v>
      </c>
    </row>
    <row r="24381" spans="1:8" x14ac:dyDescent="0.55000000000000004">
      <c r="A24381" s="33">
        <v>44426</v>
      </c>
      <c r="B24381" s="1" t="s">
        <v>43</v>
      </c>
      <c r="C24381">
        <v>14148</v>
      </c>
      <c r="D24381">
        <v>646233</v>
      </c>
      <c r="E24381" s="32">
        <v>12647</v>
      </c>
      <c r="F24381">
        <v>180</v>
      </c>
      <c r="G24381" s="32">
        <v>991</v>
      </c>
      <c r="H24381" s="32">
        <v>8</v>
      </c>
    </row>
    <row r="24382" spans="1:8" x14ac:dyDescent="0.55000000000000004">
      <c r="A24382" s="33">
        <v>44426</v>
      </c>
      <c r="B24382" s="1" t="s">
        <v>44</v>
      </c>
      <c r="C24382">
        <v>3995</v>
      </c>
      <c r="D24382">
        <v>140551</v>
      </c>
      <c r="E24382" s="32">
        <v>3400</v>
      </c>
      <c r="F24382">
        <v>80</v>
      </c>
      <c r="G24382" s="32">
        <v>515</v>
      </c>
      <c r="H24382" s="32">
        <v>3</v>
      </c>
    </row>
    <row r="24383" spans="1:8" x14ac:dyDescent="0.55000000000000004">
      <c r="A24383" s="33">
        <v>44426</v>
      </c>
      <c r="B24383" s="1" t="s">
        <v>45</v>
      </c>
      <c r="C24383">
        <v>2034</v>
      </c>
      <c r="D24383">
        <v>78651</v>
      </c>
      <c r="E24383" s="32">
        <v>1795</v>
      </c>
      <c r="F24383">
        <v>63</v>
      </c>
      <c r="G24383" s="32">
        <v>176</v>
      </c>
      <c r="H24383" s="32">
        <v>0</v>
      </c>
    </row>
    <row r="24384" spans="1:8" x14ac:dyDescent="0.55000000000000004">
      <c r="A24384" s="33">
        <v>44426</v>
      </c>
      <c r="B24384" s="1" t="s">
        <v>46</v>
      </c>
      <c r="C24384">
        <v>3190</v>
      </c>
      <c r="D24384">
        <v>103488</v>
      </c>
      <c r="E24384" s="32">
        <v>2553</v>
      </c>
      <c r="F24384">
        <v>34</v>
      </c>
      <c r="G24384" s="32">
        <v>604</v>
      </c>
      <c r="H24384" s="32">
        <v>9</v>
      </c>
    </row>
    <row r="24385" spans="1:8" x14ac:dyDescent="0.55000000000000004">
      <c r="A24385" s="33">
        <v>44426</v>
      </c>
      <c r="B24385" s="1" t="s">
        <v>47</v>
      </c>
      <c r="C24385">
        <v>3827</v>
      </c>
      <c r="D24385">
        <v>116363</v>
      </c>
      <c r="E24385" s="32">
        <v>3116</v>
      </c>
      <c r="F24385">
        <v>77</v>
      </c>
      <c r="G24385" s="32">
        <v>634</v>
      </c>
      <c r="H24385" s="32">
        <v>5</v>
      </c>
    </row>
    <row r="24386" spans="1:8" x14ac:dyDescent="0.55000000000000004">
      <c r="A24386" s="33">
        <v>44426</v>
      </c>
      <c r="B24386" s="1" t="s">
        <v>48</v>
      </c>
      <c r="C24386">
        <v>2439</v>
      </c>
      <c r="D24386">
        <v>69148</v>
      </c>
      <c r="E24386" s="32">
        <v>2163</v>
      </c>
      <c r="F24386">
        <v>31</v>
      </c>
      <c r="G24386" s="32">
        <v>245</v>
      </c>
      <c r="H24386" s="32">
        <v>4</v>
      </c>
    </row>
    <row r="24387" spans="1:8" x14ac:dyDescent="0.55000000000000004">
      <c r="A24387" s="33">
        <v>44426</v>
      </c>
      <c r="B24387" s="1" t="s">
        <v>49</v>
      </c>
      <c r="C24387">
        <v>52452</v>
      </c>
      <c r="D24387">
        <v>1012731</v>
      </c>
      <c r="E24387" s="32">
        <v>42870</v>
      </c>
      <c r="F24387">
        <v>553</v>
      </c>
      <c r="G24387" s="32">
        <v>7778</v>
      </c>
      <c r="H24387" s="32">
        <v>27</v>
      </c>
    </row>
    <row r="24388" spans="1:8" x14ac:dyDescent="0.55000000000000004">
      <c r="A24388" s="33">
        <v>44426</v>
      </c>
      <c r="B24388" s="1" t="s">
        <v>50</v>
      </c>
      <c r="C24388">
        <v>3856</v>
      </c>
      <c r="D24388">
        <v>74339</v>
      </c>
      <c r="E24388" s="32">
        <v>2961</v>
      </c>
      <c r="F24388">
        <v>27</v>
      </c>
      <c r="G24388" s="32">
        <v>571</v>
      </c>
      <c r="H24388" s="32">
        <v>0</v>
      </c>
    </row>
    <row r="24389" spans="1:8" x14ac:dyDescent="0.55000000000000004">
      <c r="A24389" s="33">
        <v>44426</v>
      </c>
      <c r="B24389" s="1" t="s">
        <v>51</v>
      </c>
      <c r="C24389">
        <v>4362</v>
      </c>
      <c r="D24389">
        <v>147140</v>
      </c>
      <c r="E24389" s="32">
        <v>3660</v>
      </c>
      <c r="F24389">
        <v>69</v>
      </c>
      <c r="G24389" s="32">
        <v>637</v>
      </c>
      <c r="H24389" s="32">
        <v>1</v>
      </c>
    </row>
    <row r="24390" spans="1:8" x14ac:dyDescent="0.55000000000000004">
      <c r="A24390" s="33">
        <v>44426</v>
      </c>
      <c r="B24390" s="1" t="s">
        <v>52</v>
      </c>
      <c r="C24390">
        <v>9595</v>
      </c>
      <c r="D24390">
        <v>95310</v>
      </c>
      <c r="E24390" s="32">
        <v>8023</v>
      </c>
      <c r="F24390">
        <v>121</v>
      </c>
      <c r="G24390" s="32">
        <v>1451</v>
      </c>
      <c r="H24390" s="32">
        <v>8</v>
      </c>
    </row>
    <row r="24391" spans="1:8" x14ac:dyDescent="0.55000000000000004">
      <c r="A24391" s="33">
        <v>44426</v>
      </c>
      <c r="B24391" s="1" t="s">
        <v>53</v>
      </c>
      <c r="C24391">
        <v>4822</v>
      </c>
      <c r="D24391">
        <v>204516</v>
      </c>
      <c r="E24391" s="32">
        <v>3908</v>
      </c>
      <c r="F24391">
        <v>65</v>
      </c>
      <c r="G24391" s="32">
        <v>849</v>
      </c>
      <c r="H24391" s="32">
        <v>1</v>
      </c>
    </row>
    <row r="24392" spans="1:8" x14ac:dyDescent="0.55000000000000004">
      <c r="A24392" s="33">
        <v>44426</v>
      </c>
      <c r="B24392" s="1" t="s">
        <v>54</v>
      </c>
      <c r="C24392">
        <v>4059</v>
      </c>
      <c r="D24392">
        <v>52761</v>
      </c>
      <c r="E24392" s="32">
        <v>3438</v>
      </c>
      <c r="F24392">
        <v>27</v>
      </c>
      <c r="G24392" s="32">
        <v>581</v>
      </c>
      <c r="H24392" s="32">
        <v>1</v>
      </c>
    </row>
    <row r="24393" spans="1:8" x14ac:dyDescent="0.55000000000000004">
      <c r="A24393" s="33">
        <v>44426</v>
      </c>
      <c r="B24393" s="1" t="s">
        <v>55</v>
      </c>
      <c r="C24393">
        <v>5891</v>
      </c>
      <c r="D24393">
        <v>132761</v>
      </c>
      <c r="E24393" s="32">
        <v>4392</v>
      </c>
      <c r="F24393">
        <v>42</v>
      </c>
      <c r="G24393" s="32">
        <v>1297</v>
      </c>
      <c r="H24393" s="32">
        <v>2</v>
      </c>
    </row>
    <row r="24394" spans="1:8" x14ac:dyDescent="0.55000000000000004">
      <c r="A24394" s="33">
        <v>44426</v>
      </c>
      <c r="B24394" s="1" t="s">
        <v>56</v>
      </c>
      <c r="C24394">
        <v>34693</v>
      </c>
      <c r="D24394">
        <v>315128</v>
      </c>
      <c r="E24394" s="32">
        <v>28432</v>
      </c>
      <c r="F24394">
        <v>247</v>
      </c>
      <c r="G24394" s="32">
        <v>5865</v>
      </c>
      <c r="H24394" s="32">
        <v>103</v>
      </c>
    </row>
    <row r="24395" spans="1:8" x14ac:dyDescent="0.55000000000000004">
      <c r="A24395" s="33">
        <v>44427</v>
      </c>
      <c r="B24395" s="1" t="s">
        <v>7</v>
      </c>
      <c r="C24395">
        <v>51489</v>
      </c>
      <c r="D24395">
        <v>931353</v>
      </c>
      <c r="E24395" s="32">
        <v>45687</v>
      </c>
      <c r="F24395">
        <v>1434</v>
      </c>
      <c r="G24395" s="32">
        <v>4105</v>
      </c>
      <c r="H24395" s="32">
        <v>22</v>
      </c>
    </row>
    <row r="24396" spans="1:8" x14ac:dyDescent="0.55000000000000004">
      <c r="A24396" s="33">
        <v>44427</v>
      </c>
      <c r="B24396" s="1" t="s">
        <v>11</v>
      </c>
      <c r="C24396">
        <v>3384</v>
      </c>
      <c r="D24396">
        <v>63163</v>
      </c>
      <c r="E24396" s="32">
        <v>2889</v>
      </c>
      <c r="F24396">
        <v>32</v>
      </c>
      <c r="G24396" s="32">
        <v>463</v>
      </c>
      <c r="H24396" s="32">
        <v>0</v>
      </c>
    </row>
    <row r="24397" spans="1:8" x14ac:dyDescent="0.55000000000000004">
      <c r="A24397" s="33">
        <v>44427</v>
      </c>
      <c r="B24397" s="1" t="s">
        <v>12</v>
      </c>
      <c r="C24397">
        <v>2590</v>
      </c>
      <c r="D24397">
        <v>101673</v>
      </c>
      <c r="E24397" s="32">
        <v>2149</v>
      </c>
      <c r="F24397">
        <v>48</v>
      </c>
      <c r="G24397" s="32">
        <v>393</v>
      </c>
      <c r="H24397" s="32">
        <v>1</v>
      </c>
    </row>
    <row r="24398" spans="1:8" x14ac:dyDescent="0.55000000000000004">
      <c r="A24398" s="33">
        <v>44427</v>
      </c>
      <c r="B24398" s="1" t="s">
        <v>13</v>
      </c>
      <c r="C24398">
        <v>12382</v>
      </c>
      <c r="D24398">
        <v>188781</v>
      </c>
      <c r="E24398" s="32">
        <v>10526</v>
      </c>
      <c r="F24398">
        <v>94</v>
      </c>
      <c r="G24398" s="32">
        <v>1626</v>
      </c>
      <c r="H24398" s="32">
        <v>17</v>
      </c>
    </row>
    <row r="24399" spans="1:8" x14ac:dyDescent="0.55000000000000004">
      <c r="A24399" s="33">
        <v>44427</v>
      </c>
      <c r="B24399" s="1" t="s">
        <v>14</v>
      </c>
      <c r="C24399">
        <v>1290</v>
      </c>
      <c r="D24399">
        <v>19196</v>
      </c>
      <c r="E24399" s="32">
        <v>1087</v>
      </c>
      <c r="F24399">
        <v>21</v>
      </c>
      <c r="G24399" s="32">
        <v>182</v>
      </c>
      <c r="H24399" s="32">
        <v>1</v>
      </c>
    </row>
    <row r="24400" spans="1:8" x14ac:dyDescent="0.55000000000000004">
      <c r="A24400" s="33">
        <v>44427</v>
      </c>
      <c r="B24400" s="1" t="s">
        <v>15</v>
      </c>
      <c r="C24400">
        <v>2700</v>
      </c>
      <c r="D24400">
        <v>78003</v>
      </c>
      <c r="E24400" s="32">
        <v>2334</v>
      </c>
      <c r="F24400">
        <v>47</v>
      </c>
      <c r="G24400" s="32">
        <v>319</v>
      </c>
      <c r="H24400" s="32">
        <v>6</v>
      </c>
    </row>
    <row r="24401" spans="1:8" x14ac:dyDescent="0.55000000000000004">
      <c r="A24401" s="33">
        <v>44427</v>
      </c>
      <c r="B24401" s="1" t="s">
        <v>16</v>
      </c>
      <c r="C24401">
        <v>7667</v>
      </c>
      <c r="D24401">
        <v>344687</v>
      </c>
      <c r="E24401" s="32">
        <v>6479</v>
      </c>
      <c r="F24401">
        <v>164</v>
      </c>
      <c r="G24401" s="32">
        <v>1024</v>
      </c>
      <c r="H24401" s="32">
        <v>17</v>
      </c>
    </row>
    <row r="24402" spans="1:8" x14ac:dyDescent="0.55000000000000004">
      <c r="A24402" s="33">
        <v>44427</v>
      </c>
      <c r="B24402" s="1" t="s">
        <v>17</v>
      </c>
      <c r="C24402">
        <v>17288</v>
      </c>
      <c r="D24402">
        <v>36482</v>
      </c>
      <c r="E24402" s="32">
        <v>14831</v>
      </c>
      <c r="F24402">
        <v>177</v>
      </c>
      <c r="G24402" s="32">
        <v>2280</v>
      </c>
      <c r="H24402" s="32">
        <v>25</v>
      </c>
    </row>
    <row r="24403" spans="1:8" x14ac:dyDescent="0.55000000000000004">
      <c r="A24403" s="33">
        <v>44427</v>
      </c>
      <c r="B24403" s="1" t="s">
        <v>18</v>
      </c>
      <c r="C24403">
        <v>11054</v>
      </c>
      <c r="D24403">
        <v>372991</v>
      </c>
      <c r="E24403" s="32">
        <v>9243</v>
      </c>
      <c r="F24403">
        <v>98</v>
      </c>
      <c r="G24403" s="32">
        <v>1713</v>
      </c>
      <c r="H24403" s="32">
        <v>19</v>
      </c>
    </row>
    <row r="24404" spans="1:8" x14ac:dyDescent="0.55000000000000004">
      <c r="A24404" s="33">
        <v>44427</v>
      </c>
      <c r="B24404" s="1" t="s">
        <v>19</v>
      </c>
      <c r="C24404">
        <v>11965</v>
      </c>
      <c r="D24404">
        <v>283389</v>
      </c>
      <c r="E24404" s="32">
        <v>9900</v>
      </c>
      <c r="F24404">
        <v>156</v>
      </c>
      <c r="G24404" s="32">
        <v>1909</v>
      </c>
      <c r="H24404" s="32">
        <v>17</v>
      </c>
    </row>
    <row r="24405" spans="1:8" x14ac:dyDescent="0.55000000000000004">
      <c r="A24405" s="33">
        <v>44427</v>
      </c>
      <c r="B24405" s="1" t="s">
        <v>20</v>
      </c>
      <c r="C24405">
        <v>82997</v>
      </c>
      <c r="D24405">
        <v>1212755</v>
      </c>
      <c r="E24405" s="32">
        <v>58230</v>
      </c>
      <c r="F24405">
        <v>865</v>
      </c>
      <c r="G24405" s="32">
        <v>23902</v>
      </c>
      <c r="H24405" s="32">
        <v>134</v>
      </c>
    </row>
    <row r="24406" spans="1:8" x14ac:dyDescent="0.55000000000000004">
      <c r="A24406" s="33">
        <v>44427</v>
      </c>
      <c r="B24406" s="1" t="s">
        <v>21</v>
      </c>
      <c r="C24406">
        <v>68551</v>
      </c>
      <c r="D24406">
        <v>869272</v>
      </c>
      <c r="E24406" s="32">
        <v>56188</v>
      </c>
      <c r="F24406">
        <v>772</v>
      </c>
      <c r="G24406" s="32">
        <v>11591</v>
      </c>
      <c r="H24406" s="32">
        <v>105</v>
      </c>
    </row>
    <row r="24407" spans="1:8" x14ac:dyDescent="0.55000000000000004">
      <c r="A24407" s="33">
        <v>44427</v>
      </c>
      <c r="B24407" s="1" t="s">
        <v>22</v>
      </c>
      <c r="C24407">
        <v>297391</v>
      </c>
      <c r="D24407">
        <v>3085568</v>
      </c>
      <c r="E24407" s="32">
        <v>252488</v>
      </c>
      <c r="F24407">
        <v>2358</v>
      </c>
      <c r="G24407" s="32">
        <v>42545</v>
      </c>
      <c r="H24407" s="32">
        <v>274</v>
      </c>
    </row>
    <row r="24408" spans="1:8" x14ac:dyDescent="0.55000000000000004">
      <c r="A24408" s="33">
        <v>44427</v>
      </c>
      <c r="B24408" s="1" t="s">
        <v>23</v>
      </c>
      <c r="C24408">
        <v>119539</v>
      </c>
      <c r="D24408">
        <v>1320680</v>
      </c>
      <c r="E24408" s="32">
        <v>102557</v>
      </c>
      <c r="F24408">
        <v>1045</v>
      </c>
      <c r="G24408" s="32">
        <v>15937</v>
      </c>
      <c r="H24408" s="32">
        <v>218</v>
      </c>
    </row>
    <row r="24409" spans="1:8" x14ac:dyDescent="0.55000000000000004">
      <c r="A24409" s="33">
        <v>44427</v>
      </c>
      <c r="B24409" s="1" t="s">
        <v>24</v>
      </c>
      <c r="C24409">
        <v>5535</v>
      </c>
      <c r="D24409">
        <v>220468</v>
      </c>
      <c r="E24409" s="32">
        <v>4585</v>
      </c>
      <c r="F24409">
        <v>54</v>
      </c>
      <c r="G24409" s="32">
        <v>896</v>
      </c>
      <c r="H24409" s="32">
        <v>6</v>
      </c>
    </row>
    <row r="24410" spans="1:8" x14ac:dyDescent="0.55000000000000004">
      <c r="A24410" s="33">
        <v>44427</v>
      </c>
      <c r="B24410" s="1" t="s">
        <v>25</v>
      </c>
      <c r="C24410">
        <v>3382</v>
      </c>
      <c r="D24410">
        <v>92138</v>
      </c>
      <c r="E24410" s="32">
        <v>2545</v>
      </c>
      <c r="F24410">
        <v>38</v>
      </c>
      <c r="G24410" s="32">
        <v>799</v>
      </c>
      <c r="H24410" s="32">
        <v>10</v>
      </c>
    </row>
    <row r="24411" spans="1:8" x14ac:dyDescent="0.55000000000000004">
      <c r="A24411" s="33">
        <v>44427</v>
      </c>
      <c r="B24411" s="1" t="s">
        <v>26</v>
      </c>
      <c r="C24411">
        <v>6547</v>
      </c>
      <c r="D24411">
        <v>153817</v>
      </c>
      <c r="E24411" s="32">
        <v>5641</v>
      </c>
      <c r="F24411">
        <v>121</v>
      </c>
      <c r="G24411" s="32">
        <v>773</v>
      </c>
      <c r="H24411" s="32">
        <v>8</v>
      </c>
    </row>
    <row r="24412" spans="1:8" x14ac:dyDescent="0.55000000000000004">
      <c r="A24412" s="33">
        <v>44427</v>
      </c>
      <c r="B24412" s="1" t="s">
        <v>27</v>
      </c>
      <c r="C24412">
        <v>2125</v>
      </c>
      <c r="D24412">
        <v>90672</v>
      </c>
      <c r="E24412" s="32">
        <v>1865</v>
      </c>
      <c r="F24412">
        <v>36</v>
      </c>
      <c r="G24412" s="32">
        <v>224</v>
      </c>
      <c r="H24412" s="32">
        <v>2</v>
      </c>
    </row>
    <row r="24413" spans="1:8" x14ac:dyDescent="0.55000000000000004">
      <c r="A24413" s="33">
        <v>44427</v>
      </c>
      <c r="B24413" s="1" t="s">
        <v>28</v>
      </c>
      <c r="C24413">
        <v>3514</v>
      </c>
      <c r="D24413">
        <v>80996</v>
      </c>
      <c r="E24413" s="32">
        <v>2891</v>
      </c>
      <c r="F24413">
        <v>23</v>
      </c>
      <c r="G24413" s="32">
        <v>607</v>
      </c>
      <c r="H24413" s="32">
        <v>2</v>
      </c>
    </row>
    <row r="24414" spans="1:8" x14ac:dyDescent="0.55000000000000004">
      <c r="A24414" s="33">
        <v>44427</v>
      </c>
      <c r="B24414" s="1" t="s">
        <v>29</v>
      </c>
      <c r="C24414">
        <v>6690</v>
      </c>
      <c r="D24414">
        <v>250897</v>
      </c>
      <c r="E24414" s="32">
        <v>5795</v>
      </c>
      <c r="F24414">
        <v>94</v>
      </c>
      <c r="G24414" s="32">
        <v>770</v>
      </c>
      <c r="H24414" s="32">
        <v>5</v>
      </c>
    </row>
    <row r="24415" spans="1:8" x14ac:dyDescent="0.55000000000000004">
      <c r="A24415" s="33">
        <v>44427</v>
      </c>
      <c r="B24415" s="1" t="s">
        <v>30</v>
      </c>
      <c r="C24415">
        <v>12022</v>
      </c>
      <c r="D24415">
        <v>320775</v>
      </c>
      <c r="E24415" s="32">
        <v>10150</v>
      </c>
      <c r="F24415">
        <v>191</v>
      </c>
      <c r="G24415" s="32">
        <v>1681</v>
      </c>
      <c r="H24415" s="32">
        <v>2</v>
      </c>
    </row>
    <row r="24416" spans="1:8" x14ac:dyDescent="0.55000000000000004">
      <c r="A24416" s="33">
        <v>44427</v>
      </c>
      <c r="B24416" s="1" t="s">
        <v>31</v>
      </c>
      <c r="C24416">
        <v>15686</v>
      </c>
      <c r="D24416">
        <v>496889</v>
      </c>
      <c r="E24416" s="32">
        <v>11745</v>
      </c>
      <c r="F24416">
        <v>160</v>
      </c>
      <c r="G24416" s="32">
        <v>3781</v>
      </c>
      <c r="H24416" s="32">
        <v>21</v>
      </c>
    </row>
    <row r="24417" spans="1:8" x14ac:dyDescent="0.55000000000000004">
      <c r="A24417" s="33">
        <v>44427</v>
      </c>
      <c r="B24417" s="1" t="s">
        <v>32</v>
      </c>
      <c r="C24417">
        <v>63019</v>
      </c>
      <c r="D24417">
        <v>989390</v>
      </c>
      <c r="E24417" s="32">
        <v>54999</v>
      </c>
      <c r="F24417">
        <v>1020</v>
      </c>
      <c r="G24417" s="32">
        <v>7000</v>
      </c>
      <c r="H24417" s="32">
        <v>34</v>
      </c>
    </row>
    <row r="24418" spans="1:8" x14ac:dyDescent="0.55000000000000004">
      <c r="A24418" s="33">
        <v>44427</v>
      </c>
      <c r="B24418" s="1" t="s">
        <v>33</v>
      </c>
      <c r="C24418">
        <v>7981</v>
      </c>
      <c r="D24418">
        <v>170386</v>
      </c>
      <c r="E24418" s="32">
        <v>6301</v>
      </c>
      <c r="F24418">
        <v>118</v>
      </c>
      <c r="G24418" s="32">
        <v>1746</v>
      </c>
      <c r="H24418" s="32">
        <v>10</v>
      </c>
    </row>
    <row r="24419" spans="1:8" x14ac:dyDescent="0.55000000000000004">
      <c r="A24419" s="33">
        <v>44427</v>
      </c>
      <c r="B24419" s="1" t="s">
        <v>34</v>
      </c>
      <c r="C24419">
        <v>8347</v>
      </c>
      <c r="D24419">
        <v>187932</v>
      </c>
      <c r="E24419" s="32">
        <v>6516</v>
      </c>
      <c r="F24419">
        <v>95</v>
      </c>
      <c r="G24419" s="32">
        <v>1736</v>
      </c>
      <c r="H24419" s="32">
        <v>6</v>
      </c>
    </row>
    <row r="24420" spans="1:8" x14ac:dyDescent="0.55000000000000004">
      <c r="A24420" s="33">
        <v>44427</v>
      </c>
      <c r="B24420" s="1" t="s">
        <v>35</v>
      </c>
      <c r="C24420">
        <v>24152</v>
      </c>
      <c r="D24420">
        <v>341829</v>
      </c>
      <c r="E24420" s="32">
        <v>19214</v>
      </c>
      <c r="F24420">
        <v>250</v>
      </c>
      <c r="G24420" s="32">
        <v>4282</v>
      </c>
      <c r="H24420" s="32">
        <v>94</v>
      </c>
    </row>
    <row r="24421" spans="1:8" x14ac:dyDescent="0.55000000000000004">
      <c r="A24421" s="33">
        <v>44427</v>
      </c>
      <c r="B24421" s="1" t="s">
        <v>36</v>
      </c>
      <c r="C24421">
        <v>140006</v>
      </c>
      <c r="D24421">
        <v>2718697</v>
      </c>
      <c r="E24421" s="32">
        <v>118959</v>
      </c>
      <c r="F24421">
        <v>2753</v>
      </c>
      <c r="G24421" s="32">
        <v>16776</v>
      </c>
      <c r="H24421" s="32">
        <v>487</v>
      </c>
    </row>
    <row r="24422" spans="1:8" x14ac:dyDescent="0.55000000000000004">
      <c r="A24422" s="33">
        <v>44427</v>
      </c>
      <c r="B24422" s="1" t="s">
        <v>37</v>
      </c>
      <c r="C24422">
        <v>53217</v>
      </c>
      <c r="D24422">
        <v>603211</v>
      </c>
      <c r="E24422" s="32">
        <v>46797</v>
      </c>
      <c r="F24422">
        <v>1328</v>
      </c>
      <c r="G24422" s="32">
        <v>5094</v>
      </c>
      <c r="H24422" s="32">
        <v>55</v>
      </c>
    </row>
    <row r="24423" spans="1:8" x14ac:dyDescent="0.55000000000000004">
      <c r="A24423" s="33">
        <v>44427</v>
      </c>
      <c r="B24423" s="1" t="s">
        <v>38</v>
      </c>
      <c r="C24423">
        <v>11040</v>
      </c>
      <c r="D24423">
        <v>203935</v>
      </c>
      <c r="E24423" s="32">
        <v>9716</v>
      </c>
      <c r="F24423">
        <v>134</v>
      </c>
      <c r="G24423" s="32">
        <v>1190</v>
      </c>
      <c r="H24423" s="32">
        <v>8</v>
      </c>
    </row>
    <row r="24424" spans="1:8" x14ac:dyDescent="0.55000000000000004">
      <c r="A24424" s="33">
        <v>44427</v>
      </c>
      <c r="B24424" s="1" t="s">
        <v>39</v>
      </c>
      <c r="C24424">
        <v>3732</v>
      </c>
      <c r="D24424">
        <v>50471</v>
      </c>
      <c r="E24424" s="32">
        <v>3209</v>
      </c>
      <c r="F24424">
        <v>50</v>
      </c>
      <c r="G24424" s="32">
        <v>386</v>
      </c>
      <c r="H24424" s="32">
        <v>17</v>
      </c>
    </row>
    <row r="24425" spans="1:8" x14ac:dyDescent="0.55000000000000004">
      <c r="A24425" s="33">
        <v>44427</v>
      </c>
      <c r="B24425" s="1" t="s">
        <v>40</v>
      </c>
      <c r="C24425">
        <v>1178</v>
      </c>
      <c r="D24425">
        <v>112250</v>
      </c>
      <c r="E24425" s="32">
        <v>913</v>
      </c>
      <c r="F24425">
        <v>3</v>
      </c>
      <c r="G24425" s="32">
        <v>248</v>
      </c>
      <c r="H24425" s="32">
        <v>3</v>
      </c>
    </row>
    <row r="24426" spans="1:8" x14ac:dyDescent="0.55000000000000004">
      <c r="A24426" s="33">
        <v>44427</v>
      </c>
      <c r="B24426" s="1" t="s">
        <v>41</v>
      </c>
      <c r="C24426">
        <v>1027</v>
      </c>
      <c r="D24426">
        <v>40685</v>
      </c>
      <c r="E24426" s="32">
        <v>850</v>
      </c>
      <c r="F24426">
        <v>2</v>
      </c>
      <c r="G24426" s="32">
        <v>175</v>
      </c>
      <c r="H24426" s="32">
        <v>1</v>
      </c>
    </row>
    <row r="24427" spans="1:8" x14ac:dyDescent="0.55000000000000004">
      <c r="A24427" s="33">
        <v>44427</v>
      </c>
      <c r="B24427" s="1" t="s">
        <v>42</v>
      </c>
      <c r="C24427">
        <v>10841</v>
      </c>
      <c r="D24427">
        <v>197807</v>
      </c>
      <c r="E24427" s="32">
        <v>8233</v>
      </c>
      <c r="F24427">
        <v>127</v>
      </c>
      <c r="G24427" s="32">
        <v>863</v>
      </c>
      <c r="H24427" s="32">
        <v>7</v>
      </c>
    </row>
    <row r="24428" spans="1:8" x14ac:dyDescent="0.55000000000000004">
      <c r="A24428" s="33">
        <v>44427</v>
      </c>
      <c r="B24428" s="1" t="s">
        <v>43</v>
      </c>
      <c r="C24428">
        <v>14451</v>
      </c>
      <c r="D24428">
        <v>646233</v>
      </c>
      <c r="E24428" s="32">
        <v>12761</v>
      </c>
      <c r="F24428">
        <v>180</v>
      </c>
      <c r="G24428" s="32">
        <v>1136</v>
      </c>
      <c r="H24428" s="32">
        <v>9</v>
      </c>
    </row>
    <row r="24429" spans="1:8" x14ac:dyDescent="0.55000000000000004">
      <c r="A24429" s="33">
        <v>44427</v>
      </c>
      <c r="B24429" s="1" t="s">
        <v>44</v>
      </c>
      <c r="C24429">
        <v>4114</v>
      </c>
      <c r="D24429">
        <v>140551</v>
      </c>
      <c r="E24429" s="32">
        <v>3450</v>
      </c>
      <c r="F24429">
        <v>80</v>
      </c>
      <c r="G24429" s="32">
        <v>584</v>
      </c>
      <c r="H24429" s="32">
        <v>3</v>
      </c>
    </row>
    <row r="24430" spans="1:8" x14ac:dyDescent="0.55000000000000004">
      <c r="A24430" s="33">
        <v>44427</v>
      </c>
      <c r="B24430" s="1" t="s">
        <v>45</v>
      </c>
      <c r="C24430">
        <v>2086</v>
      </c>
      <c r="D24430">
        <v>79190</v>
      </c>
      <c r="E24430" s="32">
        <v>1800</v>
      </c>
      <c r="F24430">
        <v>63</v>
      </c>
      <c r="G24430" s="32">
        <v>223</v>
      </c>
      <c r="H24430" s="32">
        <v>0</v>
      </c>
    </row>
    <row r="24431" spans="1:8" x14ac:dyDescent="0.55000000000000004">
      <c r="A24431" s="33">
        <v>44427</v>
      </c>
      <c r="B24431" s="1" t="s">
        <v>46</v>
      </c>
      <c r="C24431">
        <v>3301</v>
      </c>
      <c r="D24431">
        <v>104547</v>
      </c>
      <c r="E24431" s="32">
        <v>2598</v>
      </c>
      <c r="F24431">
        <v>34</v>
      </c>
      <c r="G24431" s="32">
        <v>670</v>
      </c>
      <c r="H24431" s="32">
        <v>11</v>
      </c>
    </row>
    <row r="24432" spans="1:8" x14ac:dyDescent="0.55000000000000004">
      <c r="A24432" s="33">
        <v>44427</v>
      </c>
      <c r="B24432" s="1" t="s">
        <v>47</v>
      </c>
      <c r="C24432">
        <v>3929</v>
      </c>
      <c r="D24432">
        <v>116783</v>
      </c>
      <c r="E24432" s="32">
        <v>3154</v>
      </c>
      <c r="F24432">
        <v>77</v>
      </c>
      <c r="G24432" s="32">
        <v>698</v>
      </c>
      <c r="H24432" s="32">
        <v>6</v>
      </c>
    </row>
    <row r="24433" spans="1:8" x14ac:dyDescent="0.55000000000000004">
      <c r="A24433" s="33">
        <v>44427</v>
      </c>
      <c r="B24433" s="1" t="s">
        <v>48</v>
      </c>
      <c r="C24433">
        <v>2519</v>
      </c>
      <c r="D24433">
        <v>138482</v>
      </c>
      <c r="E24433" s="32">
        <v>2179</v>
      </c>
      <c r="F24433">
        <v>31</v>
      </c>
      <c r="G24433" s="32">
        <v>309</v>
      </c>
      <c r="H24433" s="32">
        <v>4</v>
      </c>
    </row>
    <row r="24434" spans="1:8" x14ac:dyDescent="0.55000000000000004">
      <c r="A24434" s="33">
        <v>44427</v>
      </c>
      <c r="B24434" s="1" t="s">
        <v>49</v>
      </c>
      <c r="C24434">
        <v>53585</v>
      </c>
      <c r="D24434">
        <v>1020318</v>
      </c>
      <c r="E24434" s="32">
        <v>43458</v>
      </c>
      <c r="F24434">
        <v>555</v>
      </c>
      <c r="G24434" s="32">
        <v>8441</v>
      </c>
      <c r="H24434" s="32">
        <v>26</v>
      </c>
    </row>
    <row r="24435" spans="1:8" x14ac:dyDescent="0.55000000000000004">
      <c r="A24435" s="33">
        <v>44427</v>
      </c>
      <c r="B24435" s="1" t="s">
        <v>50</v>
      </c>
      <c r="C24435">
        <v>3999</v>
      </c>
      <c r="D24435">
        <v>75281</v>
      </c>
      <c r="E24435" s="32">
        <v>2961</v>
      </c>
      <c r="F24435">
        <v>27</v>
      </c>
      <c r="G24435" s="32">
        <v>588</v>
      </c>
      <c r="H24435" s="32">
        <v>0</v>
      </c>
    </row>
    <row r="24436" spans="1:8" x14ac:dyDescent="0.55000000000000004">
      <c r="A24436" s="33">
        <v>44427</v>
      </c>
      <c r="B24436" s="1" t="s">
        <v>51</v>
      </c>
      <c r="C24436">
        <v>4476</v>
      </c>
      <c r="D24436">
        <v>148351</v>
      </c>
      <c r="E24436" s="32">
        <v>3711</v>
      </c>
      <c r="F24436">
        <v>69</v>
      </c>
      <c r="G24436" s="32">
        <v>700</v>
      </c>
      <c r="H24436" s="32">
        <v>1</v>
      </c>
    </row>
    <row r="24437" spans="1:8" x14ac:dyDescent="0.55000000000000004">
      <c r="A24437" s="33">
        <v>44427</v>
      </c>
      <c r="B24437" s="1" t="s">
        <v>52</v>
      </c>
      <c r="C24437">
        <v>9862</v>
      </c>
      <c r="D24437">
        <v>96222</v>
      </c>
      <c r="E24437" s="32">
        <v>8251</v>
      </c>
      <c r="F24437">
        <v>121</v>
      </c>
      <c r="G24437" s="32">
        <v>1490</v>
      </c>
      <c r="H24437" s="32">
        <v>10</v>
      </c>
    </row>
    <row r="24438" spans="1:8" x14ac:dyDescent="0.55000000000000004">
      <c r="A24438" s="33">
        <v>44427</v>
      </c>
      <c r="B24438" s="1" t="s">
        <v>53</v>
      </c>
      <c r="C24438">
        <v>5020</v>
      </c>
      <c r="D24438">
        <v>206534</v>
      </c>
      <c r="E24438" s="32">
        <v>3958</v>
      </c>
      <c r="F24438">
        <v>65</v>
      </c>
      <c r="G24438" s="32">
        <v>997</v>
      </c>
      <c r="H24438" s="32">
        <v>1</v>
      </c>
    </row>
    <row r="24439" spans="1:8" x14ac:dyDescent="0.55000000000000004">
      <c r="A24439" s="33">
        <v>44427</v>
      </c>
      <c r="B24439" s="1" t="s">
        <v>54</v>
      </c>
      <c r="C24439">
        <v>4180</v>
      </c>
      <c r="D24439">
        <v>53355</v>
      </c>
      <c r="E24439" s="32">
        <v>3462</v>
      </c>
      <c r="F24439">
        <v>27</v>
      </c>
      <c r="G24439" s="32">
        <v>678</v>
      </c>
      <c r="H24439" s="32">
        <v>1</v>
      </c>
    </row>
    <row r="24440" spans="1:8" x14ac:dyDescent="0.55000000000000004">
      <c r="A24440" s="33">
        <v>44427</v>
      </c>
      <c r="B24440" s="1" t="s">
        <v>55</v>
      </c>
      <c r="C24440">
        <v>6142</v>
      </c>
      <c r="D24440">
        <v>134296</v>
      </c>
      <c r="E24440" s="32">
        <v>4504</v>
      </c>
      <c r="F24440">
        <v>42</v>
      </c>
      <c r="G24440" s="32">
        <v>1387</v>
      </c>
      <c r="H24440" s="32">
        <v>2</v>
      </c>
    </row>
    <row r="24441" spans="1:8" x14ac:dyDescent="0.55000000000000004">
      <c r="A24441" s="33">
        <v>44427</v>
      </c>
      <c r="B24441" s="1" t="s">
        <v>56</v>
      </c>
      <c r="C24441">
        <v>35461</v>
      </c>
      <c r="D24441">
        <v>317516</v>
      </c>
      <c r="E24441" s="32">
        <v>28839</v>
      </c>
      <c r="F24441">
        <v>248</v>
      </c>
      <c r="G24441" s="32">
        <v>6189</v>
      </c>
      <c r="H24441" s="32">
        <v>108</v>
      </c>
    </row>
    <row r="24442" spans="1:8" x14ac:dyDescent="0.55000000000000004">
      <c r="A24442" s="33">
        <v>44428</v>
      </c>
      <c r="B24442" s="1" t="s">
        <v>7</v>
      </c>
      <c r="C24442">
        <v>52012</v>
      </c>
      <c r="D24442">
        <v>937143</v>
      </c>
      <c r="E24442" s="32">
        <v>46057</v>
      </c>
      <c r="F24442">
        <v>1435</v>
      </c>
      <c r="G24442" s="32">
        <v>4368</v>
      </c>
      <c r="H24442" s="32">
        <v>17</v>
      </c>
    </row>
    <row r="24443" spans="1:8" x14ac:dyDescent="0.55000000000000004">
      <c r="A24443" s="33">
        <v>44428</v>
      </c>
      <c r="B24443" s="1" t="s">
        <v>11</v>
      </c>
      <c r="C24443">
        <v>3458</v>
      </c>
      <c r="D24443">
        <v>63701</v>
      </c>
      <c r="E24443" s="32">
        <v>2921</v>
      </c>
      <c r="F24443">
        <v>33</v>
      </c>
      <c r="G24443" s="32">
        <v>504</v>
      </c>
      <c r="H24443" s="32">
        <v>0</v>
      </c>
    </row>
    <row r="24444" spans="1:8" x14ac:dyDescent="0.55000000000000004">
      <c r="A24444" s="33">
        <v>44428</v>
      </c>
      <c r="B24444" s="1" t="s">
        <v>12</v>
      </c>
      <c r="C24444">
        <v>2653</v>
      </c>
      <c r="D24444">
        <v>102114</v>
      </c>
      <c r="E24444" s="32">
        <v>2185</v>
      </c>
      <c r="F24444">
        <v>48</v>
      </c>
      <c r="G24444" s="32">
        <v>420</v>
      </c>
      <c r="H24444" s="32">
        <v>2</v>
      </c>
    </row>
    <row r="24445" spans="1:8" x14ac:dyDescent="0.55000000000000004">
      <c r="A24445" s="33">
        <v>44428</v>
      </c>
      <c r="B24445" s="1" t="s">
        <v>13</v>
      </c>
      <c r="C24445">
        <v>12674</v>
      </c>
      <c r="D24445">
        <v>190728</v>
      </c>
      <c r="E24445" s="32">
        <v>10619</v>
      </c>
      <c r="F24445">
        <v>94</v>
      </c>
      <c r="G24445" s="32">
        <v>1769</v>
      </c>
      <c r="H24445" s="32">
        <v>20</v>
      </c>
    </row>
    <row r="24446" spans="1:8" x14ac:dyDescent="0.55000000000000004">
      <c r="A24446" s="33">
        <v>44428</v>
      </c>
      <c r="B24446" s="1" t="s">
        <v>14</v>
      </c>
      <c r="C24446">
        <v>1328</v>
      </c>
      <c r="D24446">
        <v>19331</v>
      </c>
      <c r="E24446" s="32">
        <v>1094</v>
      </c>
      <c r="F24446">
        <v>21</v>
      </c>
      <c r="G24446" s="32">
        <v>213</v>
      </c>
      <c r="H24446" s="32">
        <v>2</v>
      </c>
    </row>
    <row r="24447" spans="1:8" x14ac:dyDescent="0.55000000000000004">
      <c r="A24447" s="33">
        <v>44428</v>
      </c>
      <c r="B24447" s="1" t="s">
        <v>15</v>
      </c>
      <c r="C24447">
        <v>2753</v>
      </c>
      <c r="D24447">
        <v>78423</v>
      </c>
      <c r="E24447" s="32">
        <v>2365</v>
      </c>
      <c r="F24447">
        <v>47</v>
      </c>
      <c r="G24447" s="32">
        <v>341</v>
      </c>
      <c r="H24447" s="32">
        <v>5</v>
      </c>
    </row>
    <row r="24448" spans="1:8" x14ac:dyDescent="0.55000000000000004">
      <c r="A24448" s="33">
        <v>44428</v>
      </c>
      <c r="B24448" s="1" t="s">
        <v>16</v>
      </c>
      <c r="C24448">
        <v>7775</v>
      </c>
      <c r="D24448">
        <v>346438</v>
      </c>
      <c r="E24448" s="32">
        <v>6538</v>
      </c>
      <c r="F24448">
        <v>164</v>
      </c>
      <c r="G24448" s="32">
        <v>1073</v>
      </c>
      <c r="H24448" s="32">
        <v>20</v>
      </c>
    </row>
    <row r="24449" spans="1:8" x14ac:dyDescent="0.55000000000000004">
      <c r="A24449" s="33">
        <v>44428</v>
      </c>
      <c r="B24449" s="1" t="s">
        <v>17</v>
      </c>
      <c r="C24449">
        <v>17644</v>
      </c>
      <c r="D24449">
        <v>36482</v>
      </c>
      <c r="E24449" s="32">
        <v>15028</v>
      </c>
      <c r="F24449">
        <v>178</v>
      </c>
      <c r="G24449" s="32">
        <v>2438</v>
      </c>
      <c r="H24449" s="32">
        <v>25</v>
      </c>
    </row>
    <row r="24450" spans="1:8" x14ac:dyDescent="0.55000000000000004">
      <c r="A24450" s="33">
        <v>44428</v>
      </c>
      <c r="B24450" s="1" t="s">
        <v>18</v>
      </c>
      <c r="C24450">
        <v>11316</v>
      </c>
      <c r="D24450">
        <v>375437</v>
      </c>
      <c r="E24450" s="32">
        <v>9461</v>
      </c>
      <c r="F24450">
        <v>99</v>
      </c>
      <c r="G24450" s="32">
        <v>1756</v>
      </c>
      <c r="H24450" s="32">
        <v>21</v>
      </c>
    </row>
    <row r="24451" spans="1:8" x14ac:dyDescent="0.55000000000000004">
      <c r="A24451" s="33">
        <v>44428</v>
      </c>
      <c r="B24451" s="1" t="s">
        <v>19</v>
      </c>
      <c r="C24451">
        <v>12269</v>
      </c>
      <c r="D24451">
        <v>239512</v>
      </c>
      <c r="E24451" s="32">
        <v>10020</v>
      </c>
      <c r="F24451">
        <v>156</v>
      </c>
      <c r="G24451" s="32">
        <v>2093</v>
      </c>
      <c r="H24451" s="32">
        <v>18</v>
      </c>
    </row>
    <row r="24452" spans="1:8" x14ac:dyDescent="0.55000000000000004">
      <c r="A24452" s="33">
        <v>44428</v>
      </c>
      <c r="B24452" s="1" t="s">
        <v>20</v>
      </c>
      <c r="C24452">
        <v>84820</v>
      </c>
      <c r="D24452">
        <v>1220807</v>
      </c>
      <c r="E24452" s="32">
        <v>58381</v>
      </c>
      <c r="F24452">
        <v>866</v>
      </c>
      <c r="G24452" s="32">
        <v>25573</v>
      </c>
      <c r="H24452" s="32">
        <v>147</v>
      </c>
    </row>
    <row r="24453" spans="1:8" x14ac:dyDescent="0.55000000000000004">
      <c r="A24453" s="33">
        <v>44428</v>
      </c>
      <c r="B24453" s="1" t="s">
        <v>21</v>
      </c>
      <c r="C24453">
        <v>69961</v>
      </c>
      <c r="D24453">
        <v>876622</v>
      </c>
      <c r="E24453" s="32">
        <v>57238</v>
      </c>
      <c r="F24453">
        <v>777</v>
      </c>
      <c r="G24453" s="32">
        <v>11946</v>
      </c>
      <c r="H24453" s="32">
        <v>106</v>
      </c>
    </row>
    <row r="24454" spans="1:8" x14ac:dyDescent="0.55000000000000004">
      <c r="A24454" s="33">
        <v>44428</v>
      </c>
      <c r="B24454" s="1" t="s">
        <v>22</v>
      </c>
      <c r="C24454">
        <v>302796</v>
      </c>
      <c r="D24454">
        <v>3104681</v>
      </c>
      <c r="E24454" s="32">
        <v>255928</v>
      </c>
      <c r="F24454">
        <v>2365</v>
      </c>
      <c r="G24454" s="32">
        <v>44503</v>
      </c>
      <c r="H24454" s="32">
        <v>273</v>
      </c>
    </row>
    <row r="24455" spans="1:8" x14ac:dyDescent="0.55000000000000004">
      <c r="A24455" s="33">
        <v>44428</v>
      </c>
      <c r="B24455" s="1" t="s">
        <v>23</v>
      </c>
      <c r="C24455">
        <v>122416</v>
      </c>
      <c r="D24455">
        <v>1329499</v>
      </c>
      <c r="E24455" s="32">
        <v>105046</v>
      </c>
      <c r="F24455">
        <v>1049</v>
      </c>
      <c r="G24455" s="32">
        <v>16321</v>
      </c>
      <c r="H24455" s="32">
        <v>232</v>
      </c>
    </row>
    <row r="24456" spans="1:8" x14ac:dyDescent="0.55000000000000004">
      <c r="A24456" s="33">
        <v>44428</v>
      </c>
      <c r="B24456" s="1" t="s">
        <v>24</v>
      </c>
      <c r="C24456">
        <v>5641</v>
      </c>
      <c r="D24456">
        <v>222479</v>
      </c>
      <c r="E24456" s="32">
        <v>4646</v>
      </c>
      <c r="F24456">
        <v>54</v>
      </c>
      <c r="G24456" s="32">
        <v>942</v>
      </c>
      <c r="H24456" s="32">
        <v>6</v>
      </c>
    </row>
    <row r="24457" spans="1:8" x14ac:dyDescent="0.55000000000000004">
      <c r="A24457" s="33">
        <v>44428</v>
      </c>
      <c r="B24457" s="1" t="s">
        <v>25</v>
      </c>
      <c r="C24457">
        <v>3499</v>
      </c>
      <c r="D24457">
        <v>93111</v>
      </c>
      <c r="E24457" s="32">
        <v>2578</v>
      </c>
      <c r="F24457">
        <v>38</v>
      </c>
      <c r="G24457" s="32">
        <v>883</v>
      </c>
      <c r="H24457" s="32">
        <v>11</v>
      </c>
    </row>
    <row r="24458" spans="1:8" x14ac:dyDescent="0.55000000000000004">
      <c r="A24458" s="33">
        <v>44428</v>
      </c>
      <c r="B24458" s="1" t="s">
        <v>26</v>
      </c>
      <c r="C24458">
        <v>6629</v>
      </c>
      <c r="D24458">
        <v>155727</v>
      </c>
      <c r="E24458" s="32">
        <v>5705</v>
      </c>
      <c r="F24458">
        <v>121</v>
      </c>
      <c r="G24458" s="32">
        <v>790</v>
      </c>
      <c r="H24458" s="32">
        <v>7</v>
      </c>
    </row>
    <row r="24459" spans="1:8" x14ac:dyDescent="0.55000000000000004">
      <c r="A24459" s="33">
        <v>44428</v>
      </c>
      <c r="B24459" s="1" t="s">
        <v>27</v>
      </c>
      <c r="C24459">
        <v>2162</v>
      </c>
      <c r="D24459">
        <v>91115</v>
      </c>
      <c r="E24459" s="32">
        <v>1880</v>
      </c>
      <c r="F24459">
        <v>36</v>
      </c>
      <c r="G24459" s="32">
        <v>246</v>
      </c>
      <c r="H24459" s="32">
        <v>1</v>
      </c>
    </row>
    <row r="24460" spans="1:8" x14ac:dyDescent="0.55000000000000004">
      <c r="A24460" s="33">
        <v>44428</v>
      </c>
      <c r="B24460" s="1" t="s">
        <v>28</v>
      </c>
      <c r="C24460">
        <v>3598</v>
      </c>
      <c r="D24460">
        <v>86511</v>
      </c>
      <c r="E24460" s="32">
        <v>2943</v>
      </c>
      <c r="F24460">
        <v>23</v>
      </c>
      <c r="G24460" s="32">
        <v>639</v>
      </c>
      <c r="H24460" s="32">
        <v>2</v>
      </c>
    </row>
    <row r="24461" spans="1:8" x14ac:dyDescent="0.55000000000000004">
      <c r="A24461" s="33">
        <v>44428</v>
      </c>
      <c r="B24461" s="1" t="s">
        <v>29</v>
      </c>
      <c r="C24461">
        <v>6826</v>
      </c>
      <c r="D24461">
        <v>252666</v>
      </c>
      <c r="E24461" s="32">
        <v>5873</v>
      </c>
      <c r="F24461">
        <v>94</v>
      </c>
      <c r="G24461" s="32">
        <v>781</v>
      </c>
      <c r="H24461" s="32">
        <v>6</v>
      </c>
    </row>
    <row r="24462" spans="1:8" x14ac:dyDescent="0.55000000000000004">
      <c r="A24462" s="33">
        <v>44428</v>
      </c>
      <c r="B24462" s="1" t="s">
        <v>30</v>
      </c>
      <c r="C24462">
        <v>12022</v>
      </c>
      <c r="D24462">
        <v>320775</v>
      </c>
      <c r="E24462" s="32">
        <v>10150</v>
      </c>
      <c r="F24462">
        <v>191</v>
      </c>
      <c r="G24462" s="32">
        <v>1681</v>
      </c>
      <c r="H24462" s="32">
        <v>2</v>
      </c>
    </row>
    <row r="24463" spans="1:8" x14ac:dyDescent="0.55000000000000004">
      <c r="A24463" s="33">
        <v>44428</v>
      </c>
      <c r="B24463" s="1" t="s">
        <v>31</v>
      </c>
      <c r="C24463">
        <v>16290</v>
      </c>
      <c r="D24463">
        <v>500269</v>
      </c>
      <c r="E24463" s="32">
        <v>11745</v>
      </c>
      <c r="F24463">
        <v>162</v>
      </c>
      <c r="G24463" s="32">
        <v>4383</v>
      </c>
      <c r="H24463" s="32">
        <v>24</v>
      </c>
    </row>
    <row r="24464" spans="1:8" x14ac:dyDescent="0.55000000000000004">
      <c r="A24464" s="33">
        <v>44428</v>
      </c>
      <c r="B24464" s="1" t="s">
        <v>32</v>
      </c>
      <c r="C24464">
        <v>64240</v>
      </c>
      <c r="D24464">
        <v>994915</v>
      </c>
      <c r="E24464" s="32">
        <v>55349</v>
      </c>
      <c r="F24464">
        <v>1020</v>
      </c>
      <c r="G24464" s="32">
        <v>7871</v>
      </c>
      <c r="H24464" s="32">
        <v>35</v>
      </c>
    </row>
    <row r="24465" spans="1:8" x14ac:dyDescent="0.55000000000000004">
      <c r="A24465" s="33">
        <v>44428</v>
      </c>
      <c r="B24465" s="1" t="s">
        <v>33</v>
      </c>
      <c r="C24465">
        <v>8369</v>
      </c>
      <c r="D24465">
        <v>170434</v>
      </c>
      <c r="E24465" s="32">
        <v>6480</v>
      </c>
      <c r="F24465">
        <v>118</v>
      </c>
      <c r="G24465" s="32">
        <v>1957</v>
      </c>
      <c r="H24465" s="32">
        <v>11</v>
      </c>
    </row>
    <row r="24466" spans="1:8" x14ac:dyDescent="0.55000000000000004">
      <c r="A24466" s="33">
        <v>44428</v>
      </c>
      <c r="B24466" s="1" t="s">
        <v>34</v>
      </c>
      <c r="C24466">
        <v>8557</v>
      </c>
      <c r="D24466">
        <v>190649</v>
      </c>
      <c r="E24466" s="32">
        <v>6654</v>
      </c>
      <c r="F24466">
        <v>95</v>
      </c>
      <c r="G24466" s="32">
        <v>1808</v>
      </c>
      <c r="H24466" s="32">
        <v>7</v>
      </c>
    </row>
    <row r="24467" spans="1:8" x14ac:dyDescent="0.55000000000000004">
      <c r="A24467" s="33">
        <v>44428</v>
      </c>
      <c r="B24467" s="1" t="s">
        <v>35</v>
      </c>
      <c r="C24467">
        <v>24700</v>
      </c>
      <c r="D24467">
        <v>344185</v>
      </c>
      <c r="E24467" s="32">
        <v>19363</v>
      </c>
      <c r="F24467">
        <v>250</v>
      </c>
      <c r="G24467" s="32">
        <v>4539</v>
      </c>
      <c r="H24467" s="32">
        <v>109</v>
      </c>
    </row>
    <row r="24468" spans="1:8" x14ac:dyDescent="0.55000000000000004">
      <c r="A24468" s="33">
        <v>44428</v>
      </c>
      <c r="B24468" s="1" t="s">
        <v>36</v>
      </c>
      <c r="C24468">
        <v>142592</v>
      </c>
      <c r="D24468">
        <v>2739605</v>
      </c>
      <c r="E24468" s="32">
        <v>119967</v>
      </c>
      <c r="F24468">
        <v>2754</v>
      </c>
      <c r="G24468" s="32">
        <v>18297</v>
      </c>
      <c r="H24468" s="32">
        <v>494</v>
      </c>
    </row>
    <row r="24469" spans="1:8" x14ac:dyDescent="0.55000000000000004">
      <c r="A24469" s="33">
        <v>44428</v>
      </c>
      <c r="B24469" s="1" t="s">
        <v>37</v>
      </c>
      <c r="C24469">
        <v>54295</v>
      </c>
      <c r="D24469">
        <v>607246</v>
      </c>
      <c r="E24469" s="32">
        <v>47314</v>
      </c>
      <c r="F24469">
        <v>1328</v>
      </c>
      <c r="G24469" s="32">
        <v>5653</v>
      </c>
      <c r="H24469" s="32">
        <v>54</v>
      </c>
    </row>
    <row r="24470" spans="1:8" x14ac:dyDescent="0.55000000000000004">
      <c r="A24470" s="33">
        <v>44428</v>
      </c>
      <c r="B24470" s="1" t="s">
        <v>38</v>
      </c>
      <c r="C24470">
        <v>11235</v>
      </c>
      <c r="D24470">
        <v>205095</v>
      </c>
      <c r="E24470" s="32">
        <v>9830</v>
      </c>
      <c r="F24470">
        <v>134</v>
      </c>
      <c r="G24470" s="32">
        <v>1271</v>
      </c>
      <c r="H24470" s="32">
        <v>8</v>
      </c>
    </row>
    <row r="24471" spans="1:8" x14ac:dyDescent="0.55000000000000004">
      <c r="A24471" s="33">
        <v>44428</v>
      </c>
      <c r="B24471" s="1" t="s">
        <v>39</v>
      </c>
      <c r="C24471">
        <v>3822</v>
      </c>
      <c r="D24471">
        <v>51035</v>
      </c>
      <c r="E24471" s="32">
        <v>3258</v>
      </c>
      <c r="F24471">
        <v>51</v>
      </c>
      <c r="G24471" s="32">
        <v>425</v>
      </c>
      <c r="H24471" s="32">
        <v>16</v>
      </c>
    </row>
    <row r="24472" spans="1:8" x14ac:dyDescent="0.55000000000000004">
      <c r="A24472" s="33">
        <v>44428</v>
      </c>
      <c r="B24472" s="1" t="s">
        <v>40</v>
      </c>
      <c r="C24472">
        <v>1200</v>
      </c>
      <c r="D24472">
        <v>113182</v>
      </c>
      <c r="E24472" s="32">
        <v>933</v>
      </c>
      <c r="F24472">
        <v>3</v>
      </c>
      <c r="G24472" s="32">
        <v>250</v>
      </c>
      <c r="H24472" s="32">
        <v>3</v>
      </c>
    </row>
    <row r="24473" spans="1:8" x14ac:dyDescent="0.55000000000000004">
      <c r="A24473" s="33">
        <v>44428</v>
      </c>
      <c r="B24473" s="1" t="s">
        <v>41</v>
      </c>
      <c r="C24473">
        <v>1046</v>
      </c>
      <c r="D24473">
        <v>40685</v>
      </c>
      <c r="E24473" s="32">
        <v>861</v>
      </c>
      <c r="F24473">
        <v>2</v>
      </c>
      <c r="G24473" s="32">
        <v>183</v>
      </c>
      <c r="H24473" s="32">
        <v>1</v>
      </c>
    </row>
    <row r="24474" spans="1:8" x14ac:dyDescent="0.55000000000000004">
      <c r="A24474" s="33">
        <v>44428</v>
      </c>
      <c r="B24474" s="1" t="s">
        <v>42</v>
      </c>
      <c r="C24474">
        <v>11115</v>
      </c>
      <c r="D24474">
        <v>208397</v>
      </c>
      <c r="E24474" s="32">
        <v>8975</v>
      </c>
      <c r="F24474">
        <v>127</v>
      </c>
      <c r="G24474" s="32">
        <v>1485</v>
      </c>
      <c r="H24474" s="32">
        <v>7</v>
      </c>
    </row>
    <row r="24475" spans="1:8" x14ac:dyDescent="0.55000000000000004">
      <c r="A24475" s="33">
        <v>44428</v>
      </c>
      <c r="B24475" s="1" t="s">
        <v>43</v>
      </c>
      <c r="C24475">
        <v>14813</v>
      </c>
      <c r="D24475">
        <v>646233</v>
      </c>
      <c r="E24475" s="32">
        <v>12874</v>
      </c>
      <c r="F24475">
        <v>180</v>
      </c>
      <c r="G24475" s="32">
        <v>1235</v>
      </c>
      <c r="H24475" s="32">
        <v>9</v>
      </c>
    </row>
    <row r="24476" spans="1:8" x14ac:dyDescent="0.55000000000000004">
      <c r="A24476" s="33">
        <v>44428</v>
      </c>
      <c r="B24476" s="1" t="s">
        <v>44</v>
      </c>
      <c r="C24476">
        <v>4208</v>
      </c>
      <c r="D24476">
        <v>140551</v>
      </c>
      <c r="E24476" s="32">
        <v>3496</v>
      </c>
      <c r="F24476">
        <v>80</v>
      </c>
      <c r="G24476" s="32">
        <v>632</v>
      </c>
      <c r="H24476" s="32">
        <v>3</v>
      </c>
    </row>
    <row r="24477" spans="1:8" x14ac:dyDescent="0.55000000000000004">
      <c r="A24477" s="33">
        <v>44428</v>
      </c>
      <c r="B24477" s="1" t="s">
        <v>45</v>
      </c>
      <c r="C24477">
        <v>2114</v>
      </c>
      <c r="D24477">
        <v>79811</v>
      </c>
      <c r="E24477" s="32">
        <v>1809</v>
      </c>
      <c r="F24477">
        <v>63</v>
      </c>
      <c r="G24477" s="32">
        <v>242</v>
      </c>
      <c r="H24477" s="32">
        <v>0</v>
      </c>
    </row>
    <row r="24478" spans="1:8" x14ac:dyDescent="0.55000000000000004">
      <c r="A24478" s="33">
        <v>44428</v>
      </c>
      <c r="B24478" s="1" t="s">
        <v>46</v>
      </c>
      <c r="C24478">
        <v>3406</v>
      </c>
      <c r="D24478">
        <v>105461</v>
      </c>
      <c r="E24478" s="32">
        <v>2644</v>
      </c>
      <c r="F24478">
        <v>34</v>
      </c>
      <c r="G24478" s="32">
        <v>729</v>
      </c>
      <c r="H24478" s="32">
        <v>10</v>
      </c>
    </row>
    <row r="24479" spans="1:8" x14ac:dyDescent="0.55000000000000004">
      <c r="A24479" s="33">
        <v>44428</v>
      </c>
      <c r="B24479" s="1" t="s">
        <v>47</v>
      </c>
      <c r="C24479">
        <v>4006</v>
      </c>
      <c r="D24479">
        <v>119512</v>
      </c>
      <c r="E24479" s="32">
        <v>3192</v>
      </c>
      <c r="F24479">
        <v>77</v>
      </c>
      <c r="G24479" s="32">
        <v>737</v>
      </c>
      <c r="H24479" s="32">
        <v>6</v>
      </c>
    </row>
    <row r="24480" spans="1:8" x14ac:dyDescent="0.55000000000000004">
      <c r="A24480" s="33">
        <v>44428</v>
      </c>
      <c r="B24480" s="1" t="s">
        <v>48</v>
      </c>
      <c r="C24480">
        <v>2597</v>
      </c>
      <c r="D24480">
        <v>69567</v>
      </c>
      <c r="E24480" s="32">
        <v>2193</v>
      </c>
      <c r="F24480">
        <v>31</v>
      </c>
      <c r="G24480" s="32">
        <v>373</v>
      </c>
      <c r="H24480" s="32">
        <v>2</v>
      </c>
    </row>
    <row r="24481" spans="1:8" x14ac:dyDescent="0.55000000000000004">
      <c r="A24481" s="33">
        <v>44428</v>
      </c>
      <c r="B24481" s="1" t="s">
        <v>49</v>
      </c>
      <c r="C24481">
        <v>54780</v>
      </c>
      <c r="D24481">
        <v>1027750</v>
      </c>
      <c r="E24481" s="32">
        <v>43908</v>
      </c>
      <c r="F24481">
        <v>557</v>
      </c>
      <c r="G24481" s="32">
        <v>9122</v>
      </c>
      <c r="H24481" s="32">
        <v>30</v>
      </c>
    </row>
    <row r="24482" spans="1:8" x14ac:dyDescent="0.55000000000000004">
      <c r="A24482" s="33">
        <v>44428</v>
      </c>
      <c r="B24482" s="1" t="s">
        <v>50</v>
      </c>
      <c r="C24482">
        <v>4138</v>
      </c>
      <c r="D24482">
        <v>76348</v>
      </c>
      <c r="E24482" s="32">
        <v>2961</v>
      </c>
      <c r="F24482">
        <v>27</v>
      </c>
      <c r="G24482" s="32">
        <v>581</v>
      </c>
      <c r="H24482" s="32">
        <v>0</v>
      </c>
    </row>
    <row r="24483" spans="1:8" x14ac:dyDescent="0.55000000000000004">
      <c r="A24483" s="33">
        <v>44428</v>
      </c>
      <c r="B24483" s="1" t="s">
        <v>51</v>
      </c>
      <c r="C24483">
        <v>4570</v>
      </c>
      <c r="D24483">
        <v>149712</v>
      </c>
      <c r="E24483" s="32">
        <v>3757</v>
      </c>
      <c r="F24483">
        <v>69</v>
      </c>
      <c r="G24483" s="32">
        <v>748</v>
      </c>
      <c r="H24483" s="32">
        <v>1</v>
      </c>
    </row>
    <row r="24484" spans="1:8" x14ac:dyDescent="0.55000000000000004">
      <c r="A24484" s="33">
        <v>44428</v>
      </c>
      <c r="B24484" s="1" t="s">
        <v>52</v>
      </c>
      <c r="C24484">
        <v>10179</v>
      </c>
      <c r="D24484">
        <v>97145</v>
      </c>
      <c r="E24484" s="32">
        <v>8255</v>
      </c>
      <c r="F24484">
        <v>122</v>
      </c>
      <c r="G24484" s="32">
        <v>1802</v>
      </c>
      <c r="H24484" s="32">
        <v>13</v>
      </c>
    </row>
    <row r="24485" spans="1:8" x14ac:dyDescent="0.55000000000000004">
      <c r="A24485" s="33">
        <v>44428</v>
      </c>
      <c r="B24485" s="1" t="s">
        <v>53</v>
      </c>
      <c r="C24485">
        <v>5234</v>
      </c>
      <c r="D24485">
        <v>208349</v>
      </c>
      <c r="E24485" s="32">
        <v>4042</v>
      </c>
      <c r="F24485">
        <v>65</v>
      </c>
      <c r="G24485" s="32">
        <v>1127</v>
      </c>
      <c r="H24485" s="32">
        <v>1</v>
      </c>
    </row>
    <row r="24486" spans="1:8" x14ac:dyDescent="0.55000000000000004">
      <c r="A24486" s="33">
        <v>44428</v>
      </c>
      <c r="B24486" s="1" t="s">
        <v>54</v>
      </c>
      <c r="C24486">
        <v>4286</v>
      </c>
      <c r="D24486">
        <v>53900</v>
      </c>
      <c r="E24486" s="32">
        <v>3511</v>
      </c>
      <c r="F24486">
        <v>28</v>
      </c>
      <c r="G24486" s="32">
        <v>734</v>
      </c>
      <c r="H24486" s="32">
        <v>1</v>
      </c>
    </row>
    <row r="24487" spans="1:8" x14ac:dyDescent="0.55000000000000004">
      <c r="A24487" s="33">
        <v>44428</v>
      </c>
      <c r="B24487" s="1" t="s">
        <v>55</v>
      </c>
      <c r="C24487">
        <v>6142</v>
      </c>
      <c r="D24487">
        <v>134296</v>
      </c>
      <c r="E24487" s="32">
        <v>4504</v>
      </c>
      <c r="F24487">
        <v>42</v>
      </c>
      <c r="G24487" s="32">
        <v>1387</v>
      </c>
      <c r="H24487" s="32">
        <v>2</v>
      </c>
    </row>
    <row r="24488" spans="1:8" x14ac:dyDescent="0.55000000000000004">
      <c r="A24488" s="33">
        <v>44428</v>
      </c>
      <c r="B24488" s="1" t="s">
        <v>56</v>
      </c>
      <c r="C24488">
        <v>36204</v>
      </c>
      <c r="D24488">
        <v>320491</v>
      </c>
      <c r="E24488" s="32">
        <v>29234</v>
      </c>
      <c r="F24488">
        <v>248</v>
      </c>
      <c r="G24488" s="32">
        <v>6504</v>
      </c>
      <c r="H24488" s="32">
        <v>118</v>
      </c>
    </row>
    <row r="24489" spans="1:8" x14ac:dyDescent="0.55000000000000004">
      <c r="A24489" s="33">
        <v>44429</v>
      </c>
      <c r="B24489" s="1" t="s">
        <v>7</v>
      </c>
      <c r="C24489">
        <v>52591</v>
      </c>
      <c r="D24489">
        <v>942602</v>
      </c>
      <c r="E24489" s="32">
        <v>46445</v>
      </c>
      <c r="F24489">
        <v>1435</v>
      </c>
      <c r="G24489" s="32">
        <v>4520</v>
      </c>
      <c r="H24489" s="32">
        <v>14</v>
      </c>
    </row>
    <row r="24490" spans="1:8" x14ac:dyDescent="0.55000000000000004">
      <c r="A24490" s="33">
        <v>44429</v>
      </c>
      <c r="B24490" s="1" t="s">
        <v>11</v>
      </c>
      <c r="C24490">
        <v>3541</v>
      </c>
      <c r="D24490">
        <v>63875</v>
      </c>
      <c r="E24490" s="32">
        <v>2956</v>
      </c>
      <c r="F24490">
        <v>33</v>
      </c>
      <c r="G24490" s="32">
        <v>552</v>
      </c>
      <c r="H24490" s="32">
        <v>0</v>
      </c>
    </row>
    <row r="24491" spans="1:8" x14ac:dyDescent="0.55000000000000004">
      <c r="A24491" s="33">
        <v>44429</v>
      </c>
      <c r="B24491" s="1" t="s">
        <v>12</v>
      </c>
      <c r="C24491">
        <v>2678</v>
      </c>
      <c r="D24491">
        <v>102585</v>
      </c>
      <c r="E24491" s="32">
        <v>2230</v>
      </c>
      <c r="F24491">
        <v>48</v>
      </c>
      <c r="G24491" s="32">
        <v>400</v>
      </c>
      <c r="H24491" s="32">
        <v>2</v>
      </c>
    </row>
    <row r="24492" spans="1:8" x14ac:dyDescent="0.55000000000000004">
      <c r="A24492" s="33">
        <v>44429</v>
      </c>
      <c r="B24492" s="1" t="s">
        <v>13</v>
      </c>
      <c r="C24492">
        <v>12947</v>
      </c>
      <c r="D24492">
        <v>192876</v>
      </c>
      <c r="E24492" s="32">
        <v>10753</v>
      </c>
      <c r="F24492">
        <v>95</v>
      </c>
      <c r="G24492" s="32">
        <v>1930</v>
      </c>
      <c r="H24492" s="32">
        <v>20</v>
      </c>
    </row>
    <row r="24493" spans="1:8" x14ac:dyDescent="0.55000000000000004">
      <c r="A24493" s="33">
        <v>44429</v>
      </c>
      <c r="B24493" s="1" t="s">
        <v>14</v>
      </c>
      <c r="C24493">
        <v>1364</v>
      </c>
      <c r="D24493">
        <v>19331</v>
      </c>
      <c r="E24493" s="32">
        <v>1113</v>
      </c>
      <c r="F24493">
        <v>21</v>
      </c>
      <c r="G24493" s="32">
        <v>230</v>
      </c>
      <c r="H24493" s="32">
        <v>2</v>
      </c>
    </row>
    <row r="24494" spans="1:8" x14ac:dyDescent="0.55000000000000004">
      <c r="A24494" s="33">
        <v>44429</v>
      </c>
      <c r="B24494" s="1" t="s">
        <v>15</v>
      </c>
      <c r="C24494">
        <v>2822</v>
      </c>
      <c r="D24494">
        <v>78465</v>
      </c>
      <c r="E24494" s="32">
        <v>2388</v>
      </c>
      <c r="F24494">
        <v>48</v>
      </c>
      <c r="G24494" s="32">
        <v>386</v>
      </c>
      <c r="H24494" s="32">
        <v>5</v>
      </c>
    </row>
    <row r="24495" spans="1:8" x14ac:dyDescent="0.55000000000000004">
      <c r="A24495" s="33">
        <v>44429</v>
      </c>
      <c r="B24495" s="1" t="s">
        <v>16</v>
      </c>
      <c r="C24495">
        <v>7884</v>
      </c>
      <c r="D24495">
        <v>348599</v>
      </c>
      <c r="E24495" s="32">
        <v>6687</v>
      </c>
      <c r="F24495">
        <v>164</v>
      </c>
      <c r="G24495" s="32">
        <v>1033</v>
      </c>
      <c r="H24495" s="32">
        <v>20</v>
      </c>
    </row>
    <row r="24496" spans="1:8" x14ac:dyDescent="0.55000000000000004">
      <c r="A24496" s="33">
        <v>44429</v>
      </c>
      <c r="B24496" s="1" t="s">
        <v>17</v>
      </c>
      <c r="C24496">
        <v>18008</v>
      </c>
      <c r="D24496">
        <v>36482</v>
      </c>
      <c r="E24496" s="32">
        <v>15332</v>
      </c>
      <c r="F24496">
        <v>179</v>
      </c>
      <c r="G24496" s="32">
        <v>2497</v>
      </c>
      <c r="H24496" s="32">
        <v>23</v>
      </c>
    </row>
    <row r="24497" spans="1:8" x14ac:dyDescent="0.55000000000000004">
      <c r="A24497" s="33">
        <v>44429</v>
      </c>
      <c r="B24497" s="1" t="s">
        <v>18</v>
      </c>
      <c r="C24497">
        <v>11560</v>
      </c>
      <c r="D24497">
        <v>376712</v>
      </c>
      <c r="E24497" s="32">
        <v>9551</v>
      </c>
      <c r="F24497">
        <v>99</v>
      </c>
      <c r="G24497" s="32">
        <v>1910</v>
      </c>
      <c r="H24497" s="32">
        <v>21</v>
      </c>
    </row>
    <row r="24498" spans="1:8" x14ac:dyDescent="0.55000000000000004">
      <c r="A24498" s="33">
        <v>44429</v>
      </c>
      <c r="B24498" s="1" t="s">
        <v>19</v>
      </c>
      <c r="C24498">
        <v>12594</v>
      </c>
      <c r="D24498">
        <v>239512</v>
      </c>
      <c r="E24498" s="32">
        <v>10136</v>
      </c>
      <c r="F24498">
        <v>157</v>
      </c>
      <c r="G24498" s="32">
        <v>2301</v>
      </c>
      <c r="H24498" s="32">
        <v>23</v>
      </c>
    </row>
    <row r="24499" spans="1:8" x14ac:dyDescent="0.55000000000000004">
      <c r="A24499" s="33">
        <v>44429</v>
      </c>
      <c r="B24499" s="1" t="s">
        <v>20</v>
      </c>
      <c r="C24499">
        <v>86694</v>
      </c>
      <c r="D24499">
        <v>1230608</v>
      </c>
      <c r="E24499" s="32">
        <v>58573</v>
      </c>
      <c r="F24499">
        <v>868</v>
      </c>
      <c r="G24499" s="32">
        <v>27253</v>
      </c>
      <c r="H24499" s="32">
        <v>153</v>
      </c>
    </row>
    <row r="24500" spans="1:8" x14ac:dyDescent="0.55000000000000004">
      <c r="A24500" s="33">
        <v>44429</v>
      </c>
      <c r="B24500" s="1" t="s">
        <v>21</v>
      </c>
      <c r="C24500">
        <v>71737</v>
      </c>
      <c r="D24500">
        <v>882835</v>
      </c>
      <c r="E24500" s="32">
        <v>58975</v>
      </c>
      <c r="F24500">
        <v>783</v>
      </c>
      <c r="G24500" s="32">
        <v>11979</v>
      </c>
      <c r="H24500" s="32">
        <v>103</v>
      </c>
    </row>
    <row r="24501" spans="1:8" x14ac:dyDescent="0.55000000000000004">
      <c r="A24501" s="33">
        <v>44429</v>
      </c>
      <c r="B24501" s="1" t="s">
        <v>22</v>
      </c>
      <c r="C24501">
        <v>307870</v>
      </c>
      <c r="D24501">
        <v>3119292</v>
      </c>
      <c r="E24501" s="32">
        <v>260043</v>
      </c>
      <c r="F24501">
        <v>2371</v>
      </c>
      <c r="G24501" s="32">
        <v>45456</v>
      </c>
      <c r="H24501" s="32">
        <v>270</v>
      </c>
    </row>
    <row r="24502" spans="1:8" x14ac:dyDescent="0.55000000000000004">
      <c r="A24502" s="33">
        <v>44429</v>
      </c>
      <c r="B24502" s="1" t="s">
        <v>23</v>
      </c>
      <c r="C24502">
        <v>125121</v>
      </c>
      <c r="D24502">
        <v>1329499</v>
      </c>
      <c r="E24502" s="32">
        <v>106697</v>
      </c>
      <c r="F24502">
        <v>1052</v>
      </c>
      <c r="G24502" s="32">
        <v>17372</v>
      </c>
      <c r="H24502" s="32">
        <v>221</v>
      </c>
    </row>
    <row r="24503" spans="1:8" x14ac:dyDescent="0.55000000000000004">
      <c r="A24503" s="33">
        <v>44429</v>
      </c>
      <c r="B24503" s="1" t="s">
        <v>24</v>
      </c>
      <c r="C24503">
        <v>5768</v>
      </c>
      <c r="D24503">
        <v>223131</v>
      </c>
      <c r="E24503" s="32">
        <v>4703</v>
      </c>
      <c r="F24503">
        <v>54</v>
      </c>
      <c r="G24503" s="32">
        <v>1011</v>
      </c>
      <c r="H24503" s="32">
        <v>6</v>
      </c>
    </row>
    <row r="24504" spans="1:8" x14ac:dyDescent="0.55000000000000004">
      <c r="A24504" s="33">
        <v>44429</v>
      </c>
      <c r="B24504" s="1" t="s">
        <v>25</v>
      </c>
      <c r="C24504">
        <v>3631</v>
      </c>
      <c r="D24504">
        <v>93111</v>
      </c>
      <c r="E24504" s="32">
        <v>2600</v>
      </c>
      <c r="F24504">
        <v>38</v>
      </c>
      <c r="G24504" s="32">
        <v>993</v>
      </c>
      <c r="H24504" s="32">
        <v>10</v>
      </c>
    </row>
    <row r="24505" spans="1:8" x14ac:dyDescent="0.55000000000000004">
      <c r="A24505" s="33">
        <v>44429</v>
      </c>
      <c r="B24505" s="1" t="s">
        <v>26</v>
      </c>
      <c r="C24505">
        <v>6698</v>
      </c>
      <c r="D24505">
        <v>156743</v>
      </c>
      <c r="E24505" s="32">
        <v>5781</v>
      </c>
      <c r="F24505">
        <v>121</v>
      </c>
      <c r="G24505" s="32">
        <v>783</v>
      </c>
      <c r="H24505" s="32">
        <v>8</v>
      </c>
    </row>
    <row r="24506" spans="1:8" x14ac:dyDescent="0.55000000000000004">
      <c r="A24506" s="33">
        <v>44429</v>
      </c>
      <c r="B24506" s="1" t="s">
        <v>27</v>
      </c>
      <c r="C24506">
        <v>2192</v>
      </c>
      <c r="D24506">
        <v>91545</v>
      </c>
      <c r="E24506" s="32">
        <v>1906</v>
      </c>
      <c r="F24506">
        <v>36</v>
      </c>
      <c r="G24506" s="32">
        <v>250</v>
      </c>
      <c r="H24506" s="32">
        <v>1</v>
      </c>
    </row>
    <row r="24507" spans="1:8" x14ac:dyDescent="0.55000000000000004">
      <c r="A24507" s="33">
        <v>44429</v>
      </c>
      <c r="B24507" s="1" t="s">
        <v>28</v>
      </c>
      <c r="C24507">
        <v>3598</v>
      </c>
      <c r="D24507">
        <v>86511</v>
      </c>
      <c r="E24507" s="32">
        <v>2943</v>
      </c>
      <c r="F24507">
        <v>23</v>
      </c>
      <c r="G24507" s="32">
        <v>639</v>
      </c>
      <c r="H24507" s="32">
        <v>2</v>
      </c>
    </row>
    <row r="24508" spans="1:8" x14ac:dyDescent="0.55000000000000004">
      <c r="A24508" s="33">
        <v>44429</v>
      </c>
      <c r="B24508" s="1" t="s">
        <v>29</v>
      </c>
      <c r="C24508">
        <v>6976</v>
      </c>
      <c r="D24508">
        <v>252666</v>
      </c>
      <c r="E24508" s="32">
        <v>5932</v>
      </c>
      <c r="F24508">
        <v>94</v>
      </c>
      <c r="G24508" s="32">
        <v>817</v>
      </c>
      <c r="H24508" s="32">
        <v>5</v>
      </c>
    </row>
    <row r="24509" spans="1:8" x14ac:dyDescent="0.55000000000000004">
      <c r="A24509" s="33">
        <v>44429</v>
      </c>
      <c r="B24509" s="1" t="s">
        <v>30</v>
      </c>
      <c r="C24509">
        <v>12684</v>
      </c>
      <c r="D24509">
        <v>326128</v>
      </c>
      <c r="E24509" s="32">
        <v>10484</v>
      </c>
      <c r="F24509">
        <v>193</v>
      </c>
      <c r="G24509" s="32">
        <v>1913</v>
      </c>
      <c r="H24509" s="32">
        <v>4</v>
      </c>
    </row>
    <row r="24510" spans="1:8" x14ac:dyDescent="0.55000000000000004">
      <c r="A24510" s="33">
        <v>44429</v>
      </c>
      <c r="B24510" s="1" t="s">
        <v>31</v>
      </c>
      <c r="C24510">
        <v>16828</v>
      </c>
      <c r="D24510">
        <v>500269</v>
      </c>
      <c r="E24510" s="32">
        <v>11745</v>
      </c>
      <c r="F24510">
        <v>162</v>
      </c>
      <c r="G24510" s="32">
        <v>4921</v>
      </c>
      <c r="H24510" s="32">
        <v>24</v>
      </c>
    </row>
    <row r="24511" spans="1:8" x14ac:dyDescent="0.55000000000000004">
      <c r="A24511" s="33">
        <v>44429</v>
      </c>
      <c r="B24511" s="1" t="s">
        <v>32</v>
      </c>
      <c r="C24511">
        <v>65581</v>
      </c>
      <c r="D24511">
        <v>994915</v>
      </c>
      <c r="E24511" s="32">
        <v>55719</v>
      </c>
      <c r="F24511">
        <v>1026</v>
      </c>
      <c r="G24511" s="32">
        <v>8836</v>
      </c>
      <c r="H24511" s="32">
        <v>33</v>
      </c>
    </row>
    <row r="24512" spans="1:8" x14ac:dyDescent="0.55000000000000004">
      <c r="A24512" s="33">
        <v>44429</v>
      </c>
      <c r="B24512" s="1" t="s">
        <v>33</v>
      </c>
      <c r="C24512">
        <v>8796</v>
      </c>
      <c r="D24512">
        <v>170434</v>
      </c>
      <c r="E24512" s="32">
        <v>6566</v>
      </c>
      <c r="F24512">
        <v>118</v>
      </c>
      <c r="G24512" s="32">
        <v>2303</v>
      </c>
      <c r="H24512" s="32">
        <v>11</v>
      </c>
    </row>
    <row r="24513" spans="1:8" x14ac:dyDescent="0.55000000000000004">
      <c r="A24513" s="33">
        <v>44429</v>
      </c>
      <c r="B24513" s="1" t="s">
        <v>34</v>
      </c>
      <c r="C24513">
        <v>8787</v>
      </c>
      <c r="D24513">
        <v>191367</v>
      </c>
      <c r="E24513" s="32">
        <v>6746</v>
      </c>
      <c r="F24513">
        <v>95</v>
      </c>
      <c r="G24513" s="32">
        <v>1946</v>
      </c>
      <c r="H24513" s="32">
        <v>8</v>
      </c>
    </row>
    <row r="24514" spans="1:8" x14ac:dyDescent="0.55000000000000004">
      <c r="A24514" s="33">
        <v>44429</v>
      </c>
      <c r="B24514" s="1" t="s">
        <v>35</v>
      </c>
      <c r="C24514">
        <v>25272</v>
      </c>
      <c r="D24514">
        <v>346389</v>
      </c>
      <c r="E24514" s="32">
        <v>19525</v>
      </c>
      <c r="F24514">
        <v>250</v>
      </c>
      <c r="G24514" s="32">
        <v>4925</v>
      </c>
      <c r="H24514" s="32">
        <v>106</v>
      </c>
    </row>
    <row r="24515" spans="1:8" x14ac:dyDescent="0.55000000000000004">
      <c r="A24515" s="33">
        <v>44429</v>
      </c>
      <c r="B24515" s="1" t="s">
        <v>36</v>
      </c>
      <c r="C24515">
        <v>145148</v>
      </c>
      <c r="D24515">
        <v>2760556</v>
      </c>
      <c r="E24515" s="32">
        <v>121262</v>
      </c>
      <c r="F24515">
        <v>2756</v>
      </c>
      <c r="G24515" s="32">
        <v>19512</v>
      </c>
      <c r="H24515" s="32">
        <v>496</v>
      </c>
    </row>
    <row r="24516" spans="1:8" x14ac:dyDescent="0.55000000000000004">
      <c r="A24516" s="33">
        <v>44429</v>
      </c>
      <c r="B24516" s="1" t="s">
        <v>37</v>
      </c>
      <c r="C24516">
        <v>55199</v>
      </c>
      <c r="D24516">
        <v>610937</v>
      </c>
      <c r="E24516" s="32">
        <v>47975</v>
      </c>
      <c r="F24516">
        <v>1328</v>
      </c>
      <c r="G24516" s="32">
        <v>5896</v>
      </c>
      <c r="H24516" s="32">
        <v>62</v>
      </c>
    </row>
    <row r="24517" spans="1:8" x14ac:dyDescent="0.55000000000000004">
      <c r="A24517" s="33">
        <v>44429</v>
      </c>
      <c r="B24517" s="1" t="s">
        <v>38</v>
      </c>
      <c r="C24517">
        <v>11424</v>
      </c>
      <c r="D24517">
        <v>205095</v>
      </c>
      <c r="E24517" s="32">
        <v>9935</v>
      </c>
      <c r="F24517">
        <v>134</v>
      </c>
      <c r="G24517" s="32">
        <v>1355</v>
      </c>
      <c r="H24517" s="32">
        <v>8</v>
      </c>
    </row>
    <row r="24518" spans="1:8" x14ac:dyDescent="0.55000000000000004">
      <c r="A24518" s="33">
        <v>44429</v>
      </c>
      <c r="B24518" s="1" t="s">
        <v>39</v>
      </c>
      <c r="C24518">
        <v>3902</v>
      </c>
      <c r="D24518">
        <v>51512</v>
      </c>
      <c r="E24518" s="32">
        <v>3300</v>
      </c>
      <c r="F24518">
        <v>51</v>
      </c>
      <c r="G24518" s="32">
        <v>462</v>
      </c>
      <c r="H24518" s="32">
        <v>20</v>
      </c>
    </row>
    <row r="24519" spans="1:8" x14ac:dyDescent="0.55000000000000004">
      <c r="A24519" s="33">
        <v>44429</v>
      </c>
      <c r="B24519" s="1" t="s">
        <v>40</v>
      </c>
      <c r="C24519">
        <v>1226</v>
      </c>
      <c r="D24519">
        <v>114006</v>
      </c>
      <c r="E24519" s="32">
        <v>951</v>
      </c>
      <c r="F24519">
        <v>3</v>
      </c>
      <c r="G24519" s="32">
        <v>250</v>
      </c>
      <c r="H24519" s="32">
        <v>3</v>
      </c>
    </row>
    <row r="24520" spans="1:8" x14ac:dyDescent="0.55000000000000004">
      <c r="A24520" s="33">
        <v>44429</v>
      </c>
      <c r="B24520" s="1" t="s">
        <v>41</v>
      </c>
      <c r="C24520">
        <v>1063</v>
      </c>
      <c r="D24520">
        <v>40685</v>
      </c>
      <c r="E24520" s="32">
        <v>867</v>
      </c>
      <c r="F24520">
        <v>2</v>
      </c>
      <c r="G24520" s="32">
        <v>194</v>
      </c>
      <c r="H24520" s="32">
        <v>1</v>
      </c>
    </row>
    <row r="24521" spans="1:8" x14ac:dyDescent="0.55000000000000004">
      <c r="A24521" s="33">
        <v>44429</v>
      </c>
      <c r="B24521" s="1" t="s">
        <v>42</v>
      </c>
      <c r="C24521">
        <v>11366</v>
      </c>
      <c r="D24521">
        <v>208397</v>
      </c>
      <c r="E24521" s="32">
        <v>8975</v>
      </c>
      <c r="F24521">
        <v>127</v>
      </c>
      <c r="G24521" s="32">
        <v>1485</v>
      </c>
      <c r="H24521" s="32">
        <v>7</v>
      </c>
    </row>
    <row r="24522" spans="1:8" x14ac:dyDescent="0.55000000000000004">
      <c r="A24522" s="33">
        <v>44429</v>
      </c>
      <c r="B24522" s="1" t="s">
        <v>43</v>
      </c>
      <c r="C24522">
        <v>14813</v>
      </c>
      <c r="D24522">
        <v>662019</v>
      </c>
      <c r="E24522" s="32">
        <v>12874</v>
      </c>
      <c r="F24522">
        <v>180</v>
      </c>
      <c r="G24522" s="32">
        <v>1235</v>
      </c>
      <c r="H24522" s="32">
        <v>9</v>
      </c>
    </row>
    <row r="24523" spans="1:8" x14ac:dyDescent="0.55000000000000004">
      <c r="A24523" s="33">
        <v>44429</v>
      </c>
      <c r="B24523" s="1" t="s">
        <v>44</v>
      </c>
      <c r="C24523">
        <v>4294</v>
      </c>
      <c r="D24523">
        <v>140551</v>
      </c>
      <c r="E24523" s="32">
        <v>3494</v>
      </c>
      <c r="F24523">
        <v>80</v>
      </c>
      <c r="G24523" s="32">
        <v>720</v>
      </c>
      <c r="H24523" s="32">
        <v>2</v>
      </c>
    </row>
    <row r="24524" spans="1:8" x14ac:dyDescent="0.55000000000000004">
      <c r="A24524" s="33">
        <v>44429</v>
      </c>
      <c r="B24524" s="1" t="s">
        <v>45</v>
      </c>
      <c r="C24524">
        <v>2168</v>
      </c>
      <c r="D24524">
        <v>80273</v>
      </c>
      <c r="E24524" s="32">
        <v>1821</v>
      </c>
      <c r="F24524">
        <v>63</v>
      </c>
      <c r="G24524" s="32">
        <v>284</v>
      </c>
      <c r="H24524" s="32">
        <v>0</v>
      </c>
    </row>
    <row r="24525" spans="1:8" x14ac:dyDescent="0.55000000000000004">
      <c r="A24525" s="33">
        <v>44429</v>
      </c>
      <c r="B24525" s="1" t="s">
        <v>46</v>
      </c>
      <c r="C24525">
        <v>3496</v>
      </c>
      <c r="D24525">
        <v>106442</v>
      </c>
      <c r="E24525" s="32">
        <v>2699</v>
      </c>
      <c r="F24525">
        <v>34</v>
      </c>
      <c r="G24525" s="32">
        <v>764</v>
      </c>
      <c r="H24525" s="32">
        <v>9</v>
      </c>
    </row>
    <row r="24526" spans="1:8" x14ac:dyDescent="0.55000000000000004">
      <c r="A24526" s="33">
        <v>44429</v>
      </c>
      <c r="B24526" s="1" t="s">
        <v>47</v>
      </c>
      <c r="C24526">
        <v>4075</v>
      </c>
      <c r="D24526">
        <v>120179</v>
      </c>
      <c r="E24526" s="32">
        <v>3270</v>
      </c>
      <c r="F24526">
        <v>78</v>
      </c>
      <c r="G24526" s="32">
        <v>727</v>
      </c>
      <c r="H24526" s="32">
        <v>6</v>
      </c>
    </row>
    <row r="24527" spans="1:8" x14ac:dyDescent="0.55000000000000004">
      <c r="A24527" s="33">
        <v>44429</v>
      </c>
      <c r="B24527" s="1" t="s">
        <v>48</v>
      </c>
      <c r="C24527">
        <v>2684</v>
      </c>
      <c r="D24527">
        <v>71421</v>
      </c>
      <c r="E24527" s="32">
        <v>2218</v>
      </c>
      <c r="F24527">
        <v>31</v>
      </c>
      <c r="G24527" s="32">
        <v>435</v>
      </c>
      <c r="H24527" s="32">
        <v>2</v>
      </c>
    </row>
    <row r="24528" spans="1:8" x14ac:dyDescent="0.55000000000000004">
      <c r="A24528" s="33">
        <v>44429</v>
      </c>
      <c r="B24528" s="1" t="s">
        <v>49</v>
      </c>
      <c r="C24528">
        <v>55849</v>
      </c>
      <c r="D24528">
        <v>1034976</v>
      </c>
      <c r="E24528" s="32">
        <v>44820</v>
      </c>
      <c r="F24528">
        <v>557</v>
      </c>
      <c r="G24528" s="32">
        <v>9403</v>
      </c>
      <c r="H24528" s="32">
        <v>34</v>
      </c>
    </row>
    <row r="24529" spans="1:8" x14ac:dyDescent="0.55000000000000004">
      <c r="A24529" s="33">
        <v>44429</v>
      </c>
      <c r="B24529" s="1" t="s">
        <v>50</v>
      </c>
      <c r="C24529">
        <v>4260</v>
      </c>
      <c r="D24529">
        <v>77148</v>
      </c>
      <c r="E24529" s="32">
        <v>2961</v>
      </c>
      <c r="F24529">
        <v>27</v>
      </c>
      <c r="G24529" s="32">
        <v>756</v>
      </c>
      <c r="H24529" s="32">
        <v>0</v>
      </c>
    </row>
    <row r="24530" spans="1:8" x14ac:dyDescent="0.55000000000000004">
      <c r="A24530" s="33">
        <v>44429</v>
      </c>
      <c r="B24530" s="1" t="s">
        <v>51</v>
      </c>
      <c r="C24530">
        <v>4656</v>
      </c>
      <c r="D24530">
        <v>150985</v>
      </c>
      <c r="E24530" s="32">
        <v>3820</v>
      </c>
      <c r="F24530">
        <v>69</v>
      </c>
      <c r="G24530" s="32">
        <v>771</v>
      </c>
      <c r="H24530" s="32">
        <v>1</v>
      </c>
    </row>
    <row r="24531" spans="1:8" x14ac:dyDescent="0.55000000000000004">
      <c r="A24531" s="33">
        <v>44429</v>
      </c>
      <c r="B24531" s="1" t="s">
        <v>52</v>
      </c>
      <c r="C24531">
        <v>10426</v>
      </c>
      <c r="D24531">
        <v>98074</v>
      </c>
      <c r="E24531" s="32">
        <v>8466</v>
      </c>
      <c r="F24531">
        <v>123</v>
      </c>
      <c r="G24531" s="32">
        <v>1837</v>
      </c>
      <c r="H24531" s="32">
        <v>13</v>
      </c>
    </row>
    <row r="24532" spans="1:8" x14ac:dyDescent="0.55000000000000004">
      <c r="A24532" s="33">
        <v>44429</v>
      </c>
      <c r="B24532" s="1" t="s">
        <v>53</v>
      </c>
      <c r="C24532">
        <v>5449</v>
      </c>
      <c r="D24532">
        <v>210368</v>
      </c>
      <c r="E24532" s="32">
        <v>4086</v>
      </c>
      <c r="F24532">
        <v>65</v>
      </c>
      <c r="G24532" s="32">
        <v>1298</v>
      </c>
      <c r="H24532" s="32">
        <v>1</v>
      </c>
    </row>
    <row r="24533" spans="1:8" x14ac:dyDescent="0.55000000000000004">
      <c r="A24533" s="33">
        <v>44429</v>
      </c>
      <c r="B24533" s="1" t="s">
        <v>54</v>
      </c>
      <c r="C24533">
        <v>4286</v>
      </c>
      <c r="D24533">
        <v>53900</v>
      </c>
      <c r="E24533" s="32">
        <v>3511</v>
      </c>
      <c r="F24533">
        <v>28</v>
      </c>
      <c r="G24533" s="32">
        <v>800</v>
      </c>
      <c r="H24533" s="32">
        <v>1</v>
      </c>
    </row>
    <row r="24534" spans="1:8" x14ac:dyDescent="0.55000000000000004">
      <c r="A24534" s="33">
        <v>44429</v>
      </c>
      <c r="B24534" s="1" t="s">
        <v>55</v>
      </c>
      <c r="C24534">
        <v>6615</v>
      </c>
      <c r="D24534">
        <v>135705</v>
      </c>
      <c r="E24534" s="32">
        <v>4693</v>
      </c>
      <c r="F24534">
        <v>42</v>
      </c>
      <c r="G24534" s="32">
        <v>1691</v>
      </c>
      <c r="H24534" s="32">
        <v>4</v>
      </c>
    </row>
    <row r="24535" spans="1:8" x14ac:dyDescent="0.55000000000000004">
      <c r="A24535" s="33">
        <v>44429</v>
      </c>
      <c r="B24535" s="1" t="s">
        <v>56</v>
      </c>
      <c r="C24535">
        <v>36882</v>
      </c>
      <c r="D24535">
        <v>321707</v>
      </c>
      <c r="E24535" s="32">
        <v>29941</v>
      </c>
      <c r="F24535">
        <v>248</v>
      </c>
      <c r="G24535" s="32">
        <v>6509</v>
      </c>
      <c r="H24535" s="32">
        <v>117</v>
      </c>
    </row>
    <row r="24536" spans="1:8" x14ac:dyDescent="0.55000000000000004">
      <c r="A24536" s="33">
        <v>44430</v>
      </c>
      <c r="B24536" s="1" t="s">
        <v>7</v>
      </c>
      <c r="C24536">
        <v>53120</v>
      </c>
      <c r="D24536">
        <v>946662</v>
      </c>
      <c r="E24536" s="32">
        <v>46786</v>
      </c>
      <c r="F24536">
        <v>1435</v>
      </c>
      <c r="G24536" s="32">
        <v>4711</v>
      </c>
      <c r="H24536" s="32">
        <v>15</v>
      </c>
    </row>
    <row r="24537" spans="1:8" x14ac:dyDescent="0.55000000000000004">
      <c r="A24537" s="33">
        <v>44430</v>
      </c>
      <c r="B24537" s="1" t="s">
        <v>11</v>
      </c>
      <c r="C24537">
        <v>3602</v>
      </c>
      <c r="D24537">
        <v>63967</v>
      </c>
      <c r="E24537" s="32">
        <v>2973</v>
      </c>
      <c r="F24537">
        <v>33</v>
      </c>
      <c r="G24537" s="32">
        <v>596</v>
      </c>
      <c r="H24537" s="32">
        <v>0</v>
      </c>
    </row>
    <row r="24538" spans="1:8" x14ac:dyDescent="0.55000000000000004">
      <c r="A24538" s="33">
        <v>44430</v>
      </c>
      <c r="B24538" s="1" t="s">
        <v>12</v>
      </c>
      <c r="C24538">
        <v>2698</v>
      </c>
      <c r="D24538">
        <v>102896</v>
      </c>
      <c r="E24538" s="32">
        <v>2261</v>
      </c>
      <c r="F24538">
        <v>48</v>
      </c>
      <c r="G24538" s="32">
        <v>389</v>
      </c>
      <c r="H24538" s="32">
        <v>2</v>
      </c>
    </row>
    <row r="24539" spans="1:8" x14ac:dyDescent="0.55000000000000004">
      <c r="A24539" s="33">
        <v>44430</v>
      </c>
      <c r="B24539" s="1" t="s">
        <v>13</v>
      </c>
      <c r="C24539">
        <v>13145</v>
      </c>
      <c r="D24539">
        <v>193368</v>
      </c>
      <c r="E24539" s="32">
        <v>10877</v>
      </c>
      <c r="F24539">
        <v>95</v>
      </c>
      <c r="G24539" s="32">
        <v>2060</v>
      </c>
      <c r="H24539" s="32">
        <v>22</v>
      </c>
    </row>
    <row r="24540" spans="1:8" x14ac:dyDescent="0.55000000000000004">
      <c r="A24540" s="33">
        <v>44430</v>
      </c>
      <c r="B24540" s="1" t="s">
        <v>14</v>
      </c>
      <c r="C24540">
        <v>1391</v>
      </c>
      <c r="D24540">
        <v>19331</v>
      </c>
      <c r="E24540" s="32">
        <v>1129</v>
      </c>
      <c r="F24540">
        <v>21</v>
      </c>
      <c r="G24540" s="32">
        <v>241</v>
      </c>
      <c r="H24540" s="32">
        <v>2</v>
      </c>
    </row>
    <row r="24541" spans="1:8" x14ac:dyDescent="0.55000000000000004">
      <c r="A24541" s="33">
        <v>44430</v>
      </c>
      <c r="B24541" s="1" t="s">
        <v>15</v>
      </c>
      <c r="C24541">
        <v>2867</v>
      </c>
      <c r="D24541">
        <v>78465</v>
      </c>
      <c r="E24541" s="32">
        <v>2389</v>
      </c>
      <c r="F24541">
        <v>48</v>
      </c>
      <c r="G24541" s="32">
        <v>430</v>
      </c>
      <c r="H24541" s="32">
        <v>5</v>
      </c>
    </row>
    <row r="24542" spans="1:8" x14ac:dyDescent="0.55000000000000004">
      <c r="A24542" s="33">
        <v>44430</v>
      </c>
      <c r="B24542" s="1" t="s">
        <v>16</v>
      </c>
      <c r="C24542">
        <v>7978</v>
      </c>
      <c r="D24542">
        <v>349631</v>
      </c>
      <c r="E24542" s="32">
        <v>6755</v>
      </c>
      <c r="F24542">
        <v>165</v>
      </c>
      <c r="G24542" s="32">
        <v>1058</v>
      </c>
      <c r="H24542" s="32">
        <v>20</v>
      </c>
    </row>
    <row r="24543" spans="1:8" x14ac:dyDescent="0.55000000000000004">
      <c r="A24543" s="33">
        <v>44430</v>
      </c>
      <c r="B24543" s="1" t="s">
        <v>17</v>
      </c>
      <c r="C24543">
        <v>18344</v>
      </c>
      <c r="D24543">
        <v>36482</v>
      </c>
      <c r="E24543" s="32">
        <v>15644</v>
      </c>
      <c r="F24543">
        <v>180</v>
      </c>
      <c r="G24543" s="32">
        <v>2520</v>
      </c>
      <c r="H24543" s="32">
        <v>23</v>
      </c>
    </row>
    <row r="24544" spans="1:8" x14ac:dyDescent="0.55000000000000004">
      <c r="A24544" s="33">
        <v>44430</v>
      </c>
      <c r="B24544" s="1" t="s">
        <v>18</v>
      </c>
      <c r="C24544">
        <v>11755</v>
      </c>
      <c r="D24544">
        <v>379591</v>
      </c>
      <c r="E24544" s="32">
        <v>9650</v>
      </c>
      <c r="F24544">
        <v>99</v>
      </c>
      <c r="G24544" s="32">
        <v>2006</v>
      </c>
      <c r="H24544" s="32">
        <v>21</v>
      </c>
    </row>
    <row r="24545" spans="1:8" x14ac:dyDescent="0.55000000000000004">
      <c r="A24545" s="33">
        <v>44430</v>
      </c>
      <c r="B24545" s="1" t="s">
        <v>19</v>
      </c>
      <c r="C24545">
        <v>12895</v>
      </c>
      <c r="D24545">
        <v>239512</v>
      </c>
      <c r="E24545" s="32">
        <v>10136</v>
      </c>
      <c r="F24545">
        <v>157</v>
      </c>
      <c r="G24545" s="32">
        <v>2301</v>
      </c>
      <c r="H24545" s="32">
        <v>23</v>
      </c>
    </row>
    <row r="24546" spans="1:8" x14ac:dyDescent="0.55000000000000004">
      <c r="A24546" s="33">
        <v>44430</v>
      </c>
      <c r="B24546" s="1" t="s">
        <v>20</v>
      </c>
      <c r="C24546">
        <v>88390</v>
      </c>
      <c r="D24546">
        <v>1232641</v>
      </c>
      <c r="E24546" s="32">
        <v>58775</v>
      </c>
      <c r="F24546">
        <v>868</v>
      </c>
      <c r="G24546" s="32">
        <v>28747</v>
      </c>
      <c r="H24546" s="32">
        <v>155</v>
      </c>
    </row>
    <row r="24547" spans="1:8" x14ac:dyDescent="0.55000000000000004">
      <c r="A24547" s="33">
        <v>44430</v>
      </c>
      <c r="B24547" s="1" t="s">
        <v>21</v>
      </c>
      <c r="C24547">
        <v>73498</v>
      </c>
      <c r="D24547">
        <v>888212</v>
      </c>
      <c r="E24547" s="32">
        <v>59812</v>
      </c>
      <c r="F24547">
        <v>789</v>
      </c>
      <c r="G24547" s="32">
        <v>12897</v>
      </c>
      <c r="H24547" s="32">
        <v>102</v>
      </c>
    </row>
    <row r="24548" spans="1:8" x14ac:dyDescent="0.55000000000000004">
      <c r="A24548" s="33">
        <v>44430</v>
      </c>
      <c r="B24548" s="1" t="s">
        <v>22</v>
      </c>
      <c r="C24548">
        <v>312262</v>
      </c>
      <c r="D24548">
        <v>3119292</v>
      </c>
      <c r="E24548" s="32">
        <v>264510</v>
      </c>
      <c r="F24548">
        <v>2379</v>
      </c>
      <c r="G24548" s="32">
        <v>45373</v>
      </c>
      <c r="H24548" s="32">
        <v>271</v>
      </c>
    </row>
    <row r="24549" spans="1:8" x14ac:dyDescent="0.55000000000000004">
      <c r="A24549" s="33">
        <v>44430</v>
      </c>
      <c r="B24549" s="1" t="s">
        <v>23</v>
      </c>
      <c r="C24549">
        <v>127645</v>
      </c>
      <c r="D24549">
        <v>1329499</v>
      </c>
      <c r="E24549" s="32">
        <v>108952</v>
      </c>
      <c r="F24549">
        <v>1061</v>
      </c>
      <c r="G24549" s="32">
        <v>17632</v>
      </c>
      <c r="H24549" s="32">
        <v>220</v>
      </c>
    </row>
    <row r="24550" spans="1:8" x14ac:dyDescent="0.55000000000000004">
      <c r="A24550" s="33">
        <v>44430</v>
      </c>
      <c r="B24550" s="1" t="s">
        <v>24</v>
      </c>
      <c r="C24550">
        <v>5853</v>
      </c>
      <c r="D24550">
        <v>223882</v>
      </c>
      <c r="E24550" s="32">
        <v>4703</v>
      </c>
      <c r="F24550">
        <v>54</v>
      </c>
      <c r="G24550" s="32">
        <v>1096</v>
      </c>
      <c r="H24550" s="32">
        <v>6</v>
      </c>
    </row>
    <row r="24551" spans="1:8" x14ac:dyDescent="0.55000000000000004">
      <c r="A24551" s="33">
        <v>44430</v>
      </c>
      <c r="B24551" s="1" t="s">
        <v>25</v>
      </c>
      <c r="C24551">
        <v>3736</v>
      </c>
      <c r="D24551">
        <v>93111</v>
      </c>
      <c r="E24551" s="32">
        <v>2627</v>
      </c>
      <c r="F24551">
        <v>39</v>
      </c>
      <c r="G24551" s="32">
        <v>1070</v>
      </c>
      <c r="H24551" s="32">
        <v>9</v>
      </c>
    </row>
    <row r="24552" spans="1:8" x14ac:dyDescent="0.55000000000000004">
      <c r="A24552" s="33">
        <v>44430</v>
      </c>
      <c r="B24552" s="1" t="s">
        <v>26</v>
      </c>
      <c r="C24552">
        <v>6764</v>
      </c>
      <c r="D24552">
        <v>157209</v>
      </c>
      <c r="E24552" s="32">
        <v>5859</v>
      </c>
      <c r="F24552">
        <v>121</v>
      </c>
      <c r="G24552" s="32">
        <v>769</v>
      </c>
      <c r="H24552" s="32">
        <v>8</v>
      </c>
    </row>
    <row r="24553" spans="1:8" x14ac:dyDescent="0.55000000000000004">
      <c r="A24553" s="33">
        <v>44430</v>
      </c>
      <c r="B24553" s="1" t="s">
        <v>27</v>
      </c>
      <c r="C24553">
        <v>2223</v>
      </c>
      <c r="D24553">
        <v>91847</v>
      </c>
      <c r="E24553" s="32">
        <v>1925</v>
      </c>
      <c r="F24553">
        <v>36</v>
      </c>
      <c r="G24553" s="32">
        <v>262</v>
      </c>
      <c r="H24553" s="32">
        <v>1</v>
      </c>
    </row>
    <row r="24554" spans="1:8" x14ac:dyDescent="0.55000000000000004">
      <c r="A24554" s="33">
        <v>44430</v>
      </c>
      <c r="B24554" s="1" t="s">
        <v>28</v>
      </c>
      <c r="C24554">
        <v>3598</v>
      </c>
      <c r="D24554">
        <v>86511</v>
      </c>
      <c r="E24554" s="32">
        <v>2943</v>
      </c>
      <c r="F24554">
        <v>23</v>
      </c>
      <c r="G24554" s="32">
        <v>639</v>
      </c>
      <c r="H24554" s="32">
        <v>2</v>
      </c>
    </row>
    <row r="24555" spans="1:8" x14ac:dyDescent="0.55000000000000004">
      <c r="A24555" s="33">
        <v>44430</v>
      </c>
      <c r="B24555" s="1" t="s">
        <v>29</v>
      </c>
      <c r="C24555">
        <v>7098</v>
      </c>
      <c r="D24555">
        <v>252666</v>
      </c>
      <c r="E24555" s="32">
        <v>6000</v>
      </c>
      <c r="F24555">
        <v>94</v>
      </c>
      <c r="G24555" s="32">
        <v>847</v>
      </c>
      <c r="H24555" s="32">
        <v>6</v>
      </c>
    </row>
    <row r="24556" spans="1:8" x14ac:dyDescent="0.55000000000000004">
      <c r="A24556" s="33">
        <v>44430</v>
      </c>
      <c r="B24556" s="1" t="s">
        <v>30</v>
      </c>
      <c r="C24556">
        <v>12684</v>
      </c>
      <c r="D24556">
        <v>326128</v>
      </c>
      <c r="E24556" s="32">
        <v>10484</v>
      </c>
      <c r="F24556">
        <v>193</v>
      </c>
      <c r="G24556" s="32">
        <v>1913</v>
      </c>
      <c r="H24556" s="32">
        <v>4</v>
      </c>
    </row>
    <row r="24557" spans="1:8" x14ac:dyDescent="0.55000000000000004">
      <c r="A24557" s="33">
        <v>44430</v>
      </c>
      <c r="B24557" s="1" t="s">
        <v>31</v>
      </c>
      <c r="C24557">
        <v>17249</v>
      </c>
      <c r="D24557">
        <v>500269</v>
      </c>
      <c r="E24557" s="32">
        <v>12268</v>
      </c>
      <c r="F24557">
        <v>162</v>
      </c>
      <c r="G24557" s="32">
        <v>4819</v>
      </c>
      <c r="H24557" s="32">
        <v>24</v>
      </c>
    </row>
    <row r="24558" spans="1:8" x14ac:dyDescent="0.55000000000000004">
      <c r="A24558" s="33">
        <v>44430</v>
      </c>
      <c r="B24558" s="1" t="s">
        <v>32</v>
      </c>
      <c r="C24558">
        <v>67020</v>
      </c>
      <c r="D24558">
        <v>994915</v>
      </c>
      <c r="E24558" s="32">
        <v>56107</v>
      </c>
      <c r="F24558">
        <v>1029</v>
      </c>
      <c r="G24558" s="32">
        <v>9884</v>
      </c>
      <c r="H24558" s="32">
        <v>36</v>
      </c>
    </row>
    <row r="24559" spans="1:8" x14ac:dyDescent="0.55000000000000004">
      <c r="A24559" s="33">
        <v>44430</v>
      </c>
      <c r="B24559" s="1" t="s">
        <v>33</v>
      </c>
      <c r="C24559">
        <v>9228</v>
      </c>
      <c r="D24559">
        <v>170434</v>
      </c>
      <c r="E24559" s="32">
        <v>6594</v>
      </c>
      <c r="F24559">
        <v>120</v>
      </c>
      <c r="G24559" s="32">
        <v>2707</v>
      </c>
      <c r="H24559" s="32">
        <v>11</v>
      </c>
    </row>
    <row r="24560" spans="1:8" x14ac:dyDescent="0.55000000000000004">
      <c r="A24560" s="33">
        <v>44430</v>
      </c>
      <c r="B24560" s="1" t="s">
        <v>34</v>
      </c>
      <c r="C24560">
        <v>8939</v>
      </c>
      <c r="D24560">
        <v>191972</v>
      </c>
      <c r="E24560" s="32">
        <v>6836</v>
      </c>
      <c r="F24560">
        <v>95</v>
      </c>
      <c r="G24560" s="32">
        <v>2008</v>
      </c>
      <c r="H24560" s="32">
        <v>8</v>
      </c>
    </row>
    <row r="24561" spans="1:8" x14ac:dyDescent="0.55000000000000004">
      <c r="A24561" s="33">
        <v>44430</v>
      </c>
      <c r="B24561" s="1" t="s">
        <v>35</v>
      </c>
      <c r="C24561">
        <v>25814</v>
      </c>
      <c r="D24561">
        <v>348678</v>
      </c>
      <c r="E24561" s="32">
        <v>19874</v>
      </c>
      <c r="F24561">
        <v>250</v>
      </c>
      <c r="G24561" s="32">
        <v>5123</v>
      </c>
      <c r="H24561" s="32">
        <v>96</v>
      </c>
    </row>
    <row r="24562" spans="1:8" x14ac:dyDescent="0.55000000000000004">
      <c r="A24562" s="33">
        <v>44430</v>
      </c>
      <c r="B24562" s="1" t="s">
        <v>36</v>
      </c>
      <c r="C24562">
        <v>147369</v>
      </c>
      <c r="D24562">
        <v>2776816</v>
      </c>
      <c r="E24562" s="32">
        <v>122440</v>
      </c>
      <c r="F24562">
        <v>2758</v>
      </c>
      <c r="G24562" s="32">
        <v>20513</v>
      </c>
      <c r="H24562" s="32">
        <v>505</v>
      </c>
    </row>
    <row r="24563" spans="1:8" x14ac:dyDescent="0.55000000000000004">
      <c r="A24563" s="33">
        <v>44430</v>
      </c>
      <c r="B24563" s="1" t="s">
        <v>37</v>
      </c>
      <c r="C24563">
        <v>56224</v>
      </c>
      <c r="D24563">
        <v>614871</v>
      </c>
      <c r="E24563" s="32">
        <v>48423</v>
      </c>
      <c r="F24563">
        <v>1328</v>
      </c>
      <c r="G24563" s="32">
        <v>6473</v>
      </c>
      <c r="H24563" s="32">
        <v>60</v>
      </c>
    </row>
    <row r="24564" spans="1:8" x14ac:dyDescent="0.55000000000000004">
      <c r="A24564" s="33">
        <v>44430</v>
      </c>
      <c r="B24564" s="1" t="s">
        <v>38</v>
      </c>
      <c r="C24564">
        <v>11625</v>
      </c>
      <c r="D24564">
        <v>205095</v>
      </c>
      <c r="E24564" s="32">
        <v>10035</v>
      </c>
      <c r="F24564">
        <v>134</v>
      </c>
      <c r="G24564" s="32">
        <v>1456</v>
      </c>
      <c r="H24564" s="32">
        <v>11</v>
      </c>
    </row>
    <row r="24565" spans="1:8" x14ac:dyDescent="0.55000000000000004">
      <c r="A24565" s="33">
        <v>44430</v>
      </c>
      <c r="B24565" s="1" t="s">
        <v>39</v>
      </c>
      <c r="C24565">
        <v>3976</v>
      </c>
      <c r="D24565">
        <v>51967</v>
      </c>
      <c r="E24565" s="32">
        <v>3330</v>
      </c>
      <c r="F24565">
        <v>51</v>
      </c>
      <c r="G24565" s="32">
        <v>505</v>
      </c>
      <c r="H24565" s="32">
        <v>16</v>
      </c>
    </row>
    <row r="24566" spans="1:8" x14ac:dyDescent="0.55000000000000004">
      <c r="A24566" s="33">
        <v>44430</v>
      </c>
      <c r="B24566" s="1" t="s">
        <v>40</v>
      </c>
      <c r="C24566">
        <v>1242</v>
      </c>
      <c r="D24566">
        <v>114344</v>
      </c>
      <c r="E24566" s="32">
        <v>976</v>
      </c>
      <c r="F24566">
        <v>3</v>
      </c>
      <c r="G24566" s="32">
        <v>250</v>
      </c>
      <c r="H24566" s="32">
        <v>3</v>
      </c>
    </row>
    <row r="24567" spans="1:8" x14ac:dyDescent="0.55000000000000004">
      <c r="A24567" s="33">
        <v>44430</v>
      </c>
      <c r="B24567" s="1" t="s">
        <v>41</v>
      </c>
      <c r="C24567">
        <v>1078</v>
      </c>
      <c r="D24567">
        <v>40685</v>
      </c>
      <c r="E24567" s="32">
        <v>881</v>
      </c>
      <c r="F24567">
        <v>2</v>
      </c>
      <c r="G24567" s="32">
        <v>195</v>
      </c>
      <c r="H24567" s="32">
        <v>1</v>
      </c>
    </row>
    <row r="24568" spans="1:8" x14ac:dyDescent="0.55000000000000004">
      <c r="A24568" s="33">
        <v>44430</v>
      </c>
      <c r="B24568" s="1" t="s">
        <v>42</v>
      </c>
      <c r="C24568">
        <v>11612</v>
      </c>
      <c r="D24568">
        <v>208397</v>
      </c>
      <c r="E24568" s="32">
        <v>8975</v>
      </c>
      <c r="F24568">
        <v>127</v>
      </c>
      <c r="G24568" s="32">
        <v>1485</v>
      </c>
      <c r="H24568" s="32">
        <v>7</v>
      </c>
    </row>
    <row r="24569" spans="1:8" x14ac:dyDescent="0.55000000000000004">
      <c r="A24569" s="33">
        <v>44430</v>
      </c>
      <c r="B24569" s="1" t="s">
        <v>43</v>
      </c>
      <c r="C24569">
        <v>15568</v>
      </c>
      <c r="D24569">
        <v>662019</v>
      </c>
      <c r="E24569" s="32">
        <v>13149</v>
      </c>
      <c r="F24569">
        <v>180</v>
      </c>
      <c r="G24569" s="32">
        <v>1513</v>
      </c>
      <c r="H24569" s="32">
        <v>9</v>
      </c>
    </row>
    <row r="24570" spans="1:8" x14ac:dyDescent="0.55000000000000004">
      <c r="A24570" s="33">
        <v>44430</v>
      </c>
      <c r="B24570" s="1" t="s">
        <v>44</v>
      </c>
      <c r="C24570">
        <v>4358</v>
      </c>
      <c r="D24570">
        <v>140551</v>
      </c>
      <c r="E24570" s="32">
        <v>3533</v>
      </c>
      <c r="F24570">
        <v>80</v>
      </c>
      <c r="G24570" s="32">
        <v>745</v>
      </c>
      <c r="H24570" s="32">
        <v>3</v>
      </c>
    </row>
    <row r="24571" spans="1:8" x14ac:dyDescent="0.55000000000000004">
      <c r="A24571" s="33">
        <v>44430</v>
      </c>
      <c r="B24571" s="1" t="s">
        <v>45</v>
      </c>
      <c r="C24571">
        <v>2223</v>
      </c>
      <c r="D24571">
        <v>81001</v>
      </c>
      <c r="E24571" s="32">
        <v>1830</v>
      </c>
      <c r="F24571">
        <v>63</v>
      </c>
      <c r="G24571" s="32">
        <v>330</v>
      </c>
      <c r="H24571" s="32">
        <v>0</v>
      </c>
    </row>
    <row r="24572" spans="1:8" x14ac:dyDescent="0.55000000000000004">
      <c r="A24572" s="33">
        <v>44430</v>
      </c>
      <c r="B24572" s="1" t="s">
        <v>46</v>
      </c>
      <c r="C24572">
        <v>3584</v>
      </c>
      <c r="D24572">
        <v>106986</v>
      </c>
      <c r="E24572" s="32">
        <v>2738</v>
      </c>
      <c r="F24572">
        <v>34</v>
      </c>
      <c r="G24572" s="32">
        <v>813</v>
      </c>
      <c r="H24572" s="32">
        <v>9</v>
      </c>
    </row>
    <row r="24573" spans="1:8" x14ac:dyDescent="0.55000000000000004">
      <c r="A24573" s="33">
        <v>44430</v>
      </c>
      <c r="B24573" s="1" t="s">
        <v>47</v>
      </c>
      <c r="C24573">
        <v>4141</v>
      </c>
      <c r="D24573">
        <v>120543</v>
      </c>
      <c r="E24573" s="32">
        <v>3327</v>
      </c>
      <c r="F24573">
        <v>78</v>
      </c>
      <c r="G24573" s="32">
        <v>736</v>
      </c>
      <c r="H24573" s="32">
        <v>6</v>
      </c>
    </row>
    <row r="24574" spans="1:8" x14ac:dyDescent="0.55000000000000004">
      <c r="A24574" s="33">
        <v>44430</v>
      </c>
      <c r="B24574" s="1" t="s">
        <v>48</v>
      </c>
      <c r="C24574">
        <v>2765</v>
      </c>
      <c r="D24574">
        <v>71651</v>
      </c>
      <c r="E24574" s="32">
        <v>2239</v>
      </c>
      <c r="F24574">
        <v>31</v>
      </c>
      <c r="G24574" s="32">
        <v>495</v>
      </c>
      <c r="H24574" s="32">
        <v>3</v>
      </c>
    </row>
    <row r="24575" spans="1:8" x14ac:dyDescent="0.55000000000000004">
      <c r="A24575" s="33">
        <v>44430</v>
      </c>
      <c r="B24575" s="1" t="s">
        <v>49</v>
      </c>
      <c r="C24575">
        <v>56993</v>
      </c>
      <c r="D24575">
        <v>1040330</v>
      </c>
      <c r="E24575" s="32">
        <v>45635</v>
      </c>
      <c r="F24575">
        <v>557</v>
      </c>
      <c r="G24575" s="32">
        <v>9657</v>
      </c>
      <c r="H24575" s="32">
        <v>31</v>
      </c>
    </row>
    <row r="24576" spans="1:8" x14ac:dyDescent="0.55000000000000004">
      <c r="A24576" s="33">
        <v>44430</v>
      </c>
      <c r="B24576" s="1" t="s">
        <v>50</v>
      </c>
      <c r="C24576">
        <v>4343</v>
      </c>
      <c r="D24576">
        <v>77739</v>
      </c>
      <c r="E24576" s="32">
        <v>2961</v>
      </c>
      <c r="F24576">
        <v>27</v>
      </c>
      <c r="G24576" s="32">
        <v>832</v>
      </c>
      <c r="H24576" s="32">
        <v>0</v>
      </c>
    </row>
    <row r="24577" spans="1:8" x14ac:dyDescent="0.55000000000000004">
      <c r="A24577" s="33">
        <v>44430</v>
      </c>
      <c r="B24577" s="1" t="s">
        <v>51</v>
      </c>
      <c r="C24577">
        <v>4724</v>
      </c>
      <c r="D24577">
        <v>151276</v>
      </c>
      <c r="E24577" s="32">
        <v>3858</v>
      </c>
      <c r="F24577">
        <v>69</v>
      </c>
      <c r="G24577" s="32">
        <v>801</v>
      </c>
      <c r="H24577" s="32">
        <v>1</v>
      </c>
    </row>
    <row r="24578" spans="1:8" x14ac:dyDescent="0.55000000000000004">
      <c r="A24578" s="33">
        <v>44430</v>
      </c>
      <c r="B24578" s="1" t="s">
        <v>52</v>
      </c>
      <c r="C24578">
        <v>10600</v>
      </c>
      <c r="D24578">
        <v>98074</v>
      </c>
      <c r="E24578" s="32">
        <v>8423</v>
      </c>
      <c r="F24578">
        <v>123</v>
      </c>
      <c r="G24578" s="32">
        <v>2054</v>
      </c>
      <c r="H24578" s="32">
        <v>13</v>
      </c>
    </row>
    <row r="24579" spans="1:8" x14ac:dyDescent="0.55000000000000004">
      <c r="A24579" s="33">
        <v>44430</v>
      </c>
      <c r="B24579" s="1" t="s">
        <v>53</v>
      </c>
      <c r="C24579">
        <v>5655</v>
      </c>
      <c r="D24579">
        <v>211068</v>
      </c>
      <c r="E24579" s="32">
        <v>4195</v>
      </c>
      <c r="F24579">
        <v>65</v>
      </c>
      <c r="G24579" s="32">
        <v>1395</v>
      </c>
      <c r="H24579" s="32">
        <v>1</v>
      </c>
    </row>
    <row r="24580" spans="1:8" x14ac:dyDescent="0.55000000000000004">
      <c r="A24580" s="33">
        <v>44430</v>
      </c>
      <c r="B24580" s="1" t="s">
        <v>54</v>
      </c>
      <c r="C24580">
        <v>4286</v>
      </c>
      <c r="D24580">
        <v>53900</v>
      </c>
      <c r="E24580" s="32">
        <v>3511</v>
      </c>
      <c r="F24580">
        <v>28</v>
      </c>
      <c r="G24580" s="32">
        <v>898</v>
      </c>
      <c r="H24580" s="32">
        <v>1</v>
      </c>
    </row>
    <row r="24581" spans="1:8" x14ac:dyDescent="0.55000000000000004">
      <c r="A24581" s="33">
        <v>44430</v>
      </c>
      <c r="B24581" s="1" t="s">
        <v>55</v>
      </c>
      <c r="C24581">
        <v>6775</v>
      </c>
      <c r="D24581">
        <v>138602</v>
      </c>
      <c r="E24581" s="32">
        <v>4759</v>
      </c>
      <c r="F24581">
        <v>44</v>
      </c>
      <c r="G24581" s="32">
        <v>1856</v>
      </c>
      <c r="H24581" s="32">
        <v>4</v>
      </c>
    </row>
    <row r="24582" spans="1:8" x14ac:dyDescent="0.55000000000000004">
      <c r="A24582" s="33">
        <v>44430</v>
      </c>
      <c r="B24582" s="1" t="s">
        <v>56</v>
      </c>
      <c r="C24582">
        <v>37468</v>
      </c>
      <c r="D24582">
        <v>323644</v>
      </c>
      <c r="E24582" s="32">
        <v>30452</v>
      </c>
      <c r="F24582">
        <v>248</v>
      </c>
      <c r="G24582" s="32">
        <v>6610</v>
      </c>
      <c r="H24582" s="32">
        <v>122</v>
      </c>
    </row>
    <row r="24583" spans="1:8" x14ac:dyDescent="0.55000000000000004">
      <c r="A24583" s="33">
        <v>44431</v>
      </c>
      <c r="B24583" s="1" t="s">
        <v>7</v>
      </c>
      <c r="C24583">
        <v>53540</v>
      </c>
      <c r="D24583">
        <v>950073</v>
      </c>
      <c r="E24583" s="32">
        <v>47143</v>
      </c>
      <c r="F24583">
        <v>1436</v>
      </c>
      <c r="G24583" s="32">
        <v>4899</v>
      </c>
      <c r="H24583" s="32">
        <v>14</v>
      </c>
    </row>
    <row r="24584" spans="1:8" x14ac:dyDescent="0.55000000000000004">
      <c r="A24584" s="33">
        <v>44431</v>
      </c>
      <c r="B24584" s="1" t="s">
        <v>11</v>
      </c>
      <c r="C24584">
        <v>3627</v>
      </c>
      <c r="D24584">
        <v>64916</v>
      </c>
      <c r="E24584" s="32">
        <v>3012</v>
      </c>
      <c r="F24584">
        <v>33</v>
      </c>
      <c r="G24584" s="32">
        <v>582</v>
      </c>
      <c r="H24584" s="32">
        <v>1</v>
      </c>
    </row>
    <row r="24585" spans="1:8" x14ac:dyDescent="0.55000000000000004">
      <c r="A24585" s="33">
        <v>44431</v>
      </c>
      <c r="B24585" s="1" t="s">
        <v>12</v>
      </c>
      <c r="C24585">
        <v>2701</v>
      </c>
      <c r="D24585">
        <v>103028</v>
      </c>
      <c r="E24585" s="32">
        <v>2299</v>
      </c>
      <c r="F24585">
        <v>48</v>
      </c>
      <c r="G24585" s="32">
        <v>354</v>
      </c>
      <c r="H24585" s="32">
        <v>2</v>
      </c>
    </row>
    <row r="24586" spans="1:8" x14ac:dyDescent="0.55000000000000004">
      <c r="A24586" s="33">
        <v>44431</v>
      </c>
      <c r="B24586" s="1" t="s">
        <v>13</v>
      </c>
      <c r="C24586">
        <v>13306</v>
      </c>
      <c r="D24586">
        <v>194514</v>
      </c>
      <c r="E24586" s="32">
        <v>10983</v>
      </c>
      <c r="F24586">
        <v>96</v>
      </c>
      <c r="G24586" s="32">
        <v>2138</v>
      </c>
      <c r="H24586" s="32">
        <v>23</v>
      </c>
    </row>
    <row r="24587" spans="1:8" x14ac:dyDescent="0.55000000000000004">
      <c r="A24587" s="33">
        <v>44431</v>
      </c>
      <c r="B24587" s="1" t="s">
        <v>14</v>
      </c>
      <c r="C24587">
        <v>1413</v>
      </c>
      <c r="D24587">
        <v>20021</v>
      </c>
      <c r="E24587" s="32">
        <v>1154</v>
      </c>
      <c r="F24587">
        <v>21</v>
      </c>
      <c r="G24587" s="32">
        <v>238</v>
      </c>
      <c r="H24587" s="32">
        <v>2</v>
      </c>
    </row>
    <row r="24588" spans="1:8" x14ac:dyDescent="0.55000000000000004">
      <c r="A24588" s="33">
        <v>44431</v>
      </c>
      <c r="B24588" s="1" t="s">
        <v>15</v>
      </c>
      <c r="C24588">
        <v>2899</v>
      </c>
      <c r="D24588">
        <v>81287</v>
      </c>
      <c r="E24588" s="32">
        <v>2391</v>
      </c>
      <c r="F24588">
        <v>48</v>
      </c>
      <c r="G24588" s="32">
        <v>460</v>
      </c>
      <c r="H24588" s="32">
        <v>5</v>
      </c>
    </row>
    <row r="24589" spans="1:8" x14ac:dyDescent="0.55000000000000004">
      <c r="A24589" s="33">
        <v>44431</v>
      </c>
      <c r="B24589" s="1" t="s">
        <v>16</v>
      </c>
      <c r="C24589">
        <v>8074</v>
      </c>
      <c r="D24589">
        <v>350937</v>
      </c>
      <c r="E24589" s="32">
        <v>6844</v>
      </c>
      <c r="F24589">
        <v>165</v>
      </c>
      <c r="G24589" s="32">
        <v>1065</v>
      </c>
      <c r="H24589" s="32">
        <v>18</v>
      </c>
    </row>
    <row r="24590" spans="1:8" x14ac:dyDescent="0.55000000000000004">
      <c r="A24590" s="33">
        <v>44431</v>
      </c>
      <c r="B24590" s="1" t="s">
        <v>17</v>
      </c>
      <c r="C24590">
        <v>18620</v>
      </c>
      <c r="D24590">
        <v>37322</v>
      </c>
      <c r="E24590" s="32">
        <v>15939</v>
      </c>
      <c r="F24590">
        <v>180</v>
      </c>
      <c r="G24590" s="32">
        <v>2501</v>
      </c>
      <c r="H24590" s="32">
        <v>23</v>
      </c>
    </row>
    <row r="24591" spans="1:8" x14ac:dyDescent="0.55000000000000004">
      <c r="A24591" s="33">
        <v>44431</v>
      </c>
      <c r="B24591" s="1" t="s">
        <v>18</v>
      </c>
      <c r="C24591">
        <v>11856</v>
      </c>
      <c r="D24591">
        <v>380576</v>
      </c>
      <c r="E24591" s="32">
        <v>9815</v>
      </c>
      <c r="F24591">
        <v>100</v>
      </c>
      <c r="G24591" s="32">
        <v>1941</v>
      </c>
      <c r="H24591" s="32">
        <v>21</v>
      </c>
    </row>
    <row r="24592" spans="1:8" x14ac:dyDescent="0.55000000000000004">
      <c r="A24592" s="33">
        <v>44431</v>
      </c>
      <c r="B24592" s="1" t="s">
        <v>19</v>
      </c>
      <c r="C24592">
        <v>13045</v>
      </c>
      <c r="D24592">
        <v>243835</v>
      </c>
      <c r="E24592" s="32">
        <v>10486</v>
      </c>
      <c r="F24592">
        <v>158</v>
      </c>
      <c r="G24592" s="32">
        <v>2401</v>
      </c>
      <c r="H24592" s="32">
        <v>25</v>
      </c>
    </row>
    <row r="24593" spans="1:8" x14ac:dyDescent="0.55000000000000004">
      <c r="A24593" s="33">
        <v>44431</v>
      </c>
      <c r="B24593" s="1" t="s">
        <v>20</v>
      </c>
      <c r="C24593">
        <v>89722</v>
      </c>
      <c r="D24593">
        <v>1240682</v>
      </c>
      <c r="E24593" s="32">
        <v>63080</v>
      </c>
      <c r="F24593">
        <v>869</v>
      </c>
      <c r="G24593" s="32">
        <v>25773</v>
      </c>
      <c r="H24593" s="32">
        <v>156</v>
      </c>
    </row>
    <row r="24594" spans="1:8" x14ac:dyDescent="0.55000000000000004">
      <c r="A24594" s="33">
        <v>44431</v>
      </c>
      <c r="B24594" s="1" t="s">
        <v>21</v>
      </c>
      <c r="C24594">
        <v>74744</v>
      </c>
      <c r="D24594">
        <v>892784</v>
      </c>
      <c r="E24594" s="32">
        <v>60745</v>
      </c>
      <c r="F24594">
        <v>791</v>
      </c>
      <c r="G24594" s="32">
        <v>13208</v>
      </c>
      <c r="H24594" s="32">
        <v>95</v>
      </c>
    </row>
    <row r="24595" spans="1:8" x14ac:dyDescent="0.55000000000000004">
      <c r="A24595" s="33">
        <v>44431</v>
      </c>
      <c r="B24595" s="1" t="s">
        <v>22</v>
      </c>
      <c r="C24595">
        <v>314709</v>
      </c>
      <c r="D24595">
        <v>3141241</v>
      </c>
      <c r="E24595" s="32">
        <v>269660</v>
      </c>
      <c r="F24595">
        <v>2384</v>
      </c>
      <c r="G24595" s="32">
        <v>42665</v>
      </c>
      <c r="H24595" s="32">
        <v>272</v>
      </c>
    </row>
    <row r="24596" spans="1:8" x14ac:dyDescent="0.55000000000000004">
      <c r="A24596" s="33">
        <v>44431</v>
      </c>
      <c r="B24596" s="1" t="s">
        <v>23</v>
      </c>
      <c r="C24596">
        <v>130224</v>
      </c>
      <c r="D24596">
        <v>1346470</v>
      </c>
      <c r="E24596" s="32">
        <v>111615</v>
      </c>
      <c r="F24596">
        <v>1064</v>
      </c>
      <c r="G24596" s="32">
        <v>17545</v>
      </c>
      <c r="H24596" s="32">
        <v>247</v>
      </c>
    </row>
    <row r="24597" spans="1:8" x14ac:dyDescent="0.55000000000000004">
      <c r="A24597" s="33">
        <v>44431</v>
      </c>
      <c r="B24597" s="1" t="s">
        <v>24</v>
      </c>
      <c r="C24597">
        <v>5919</v>
      </c>
      <c r="D24597">
        <v>225621</v>
      </c>
      <c r="E24597" s="32">
        <v>4950</v>
      </c>
      <c r="F24597">
        <v>54</v>
      </c>
      <c r="G24597" s="32">
        <v>915</v>
      </c>
      <c r="H24597" s="32">
        <v>4</v>
      </c>
    </row>
    <row r="24598" spans="1:8" x14ac:dyDescent="0.55000000000000004">
      <c r="A24598" s="33">
        <v>44431</v>
      </c>
      <c r="B24598" s="1" t="s">
        <v>25</v>
      </c>
      <c r="C24598">
        <v>3806</v>
      </c>
      <c r="D24598">
        <v>94584</v>
      </c>
      <c r="E24598" s="32">
        <v>2700</v>
      </c>
      <c r="F24598">
        <v>39</v>
      </c>
      <c r="G24598" s="32">
        <v>1067</v>
      </c>
      <c r="H24598" s="32">
        <v>7</v>
      </c>
    </row>
    <row r="24599" spans="1:8" x14ac:dyDescent="0.55000000000000004">
      <c r="A24599" s="33">
        <v>44431</v>
      </c>
      <c r="B24599" s="1" t="s">
        <v>26</v>
      </c>
      <c r="C24599">
        <v>6812</v>
      </c>
      <c r="D24599">
        <v>157399</v>
      </c>
      <c r="E24599" s="32">
        <v>5916</v>
      </c>
      <c r="F24599">
        <v>121</v>
      </c>
      <c r="G24599" s="32">
        <v>758</v>
      </c>
      <c r="H24599" s="32">
        <v>8</v>
      </c>
    </row>
    <row r="24600" spans="1:8" x14ac:dyDescent="0.55000000000000004">
      <c r="A24600" s="33">
        <v>44431</v>
      </c>
      <c r="B24600" s="1" t="s">
        <v>27</v>
      </c>
      <c r="C24600">
        <v>2251</v>
      </c>
      <c r="D24600">
        <v>92260</v>
      </c>
      <c r="E24600" s="32">
        <v>1955</v>
      </c>
      <c r="F24600">
        <v>36</v>
      </c>
      <c r="G24600" s="32">
        <v>260</v>
      </c>
      <c r="H24600" s="32">
        <v>1</v>
      </c>
    </row>
    <row r="24601" spans="1:8" x14ac:dyDescent="0.55000000000000004">
      <c r="A24601" s="33">
        <v>44431</v>
      </c>
      <c r="B24601" s="1" t="s">
        <v>28</v>
      </c>
      <c r="C24601">
        <v>3874</v>
      </c>
      <c r="D24601">
        <v>86511</v>
      </c>
      <c r="E24601" s="32">
        <v>3145</v>
      </c>
      <c r="F24601">
        <v>23</v>
      </c>
      <c r="G24601" s="32">
        <v>709</v>
      </c>
      <c r="H24601" s="32">
        <v>3</v>
      </c>
    </row>
    <row r="24602" spans="1:8" x14ac:dyDescent="0.55000000000000004">
      <c r="A24602" s="33">
        <v>44431</v>
      </c>
      <c r="B24602" s="1" t="s">
        <v>29</v>
      </c>
      <c r="C24602">
        <v>7175</v>
      </c>
      <c r="D24602">
        <v>255466</v>
      </c>
      <c r="E24602" s="32">
        <v>6087</v>
      </c>
      <c r="F24602">
        <v>94</v>
      </c>
      <c r="G24602" s="32">
        <v>867</v>
      </c>
      <c r="H24602" s="32">
        <v>6</v>
      </c>
    </row>
    <row r="24603" spans="1:8" x14ac:dyDescent="0.55000000000000004">
      <c r="A24603" s="33">
        <v>44431</v>
      </c>
      <c r="B24603" s="1" t="s">
        <v>30</v>
      </c>
      <c r="C24603">
        <v>13151</v>
      </c>
      <c r="D24603">
        <v>327631</v>
      </c>
      <c r="E24603" s="32">
        <v>10746</v>
      </c>
      <c r="F24603">
        <v>194</v>
      </c>
      <c r="G24603" s="32">
        <v>2233</v>
      </c>
      <c r="H24603" s="32">
        <v>4</v>
      </c>
    </row>
    <row r="24604" spans="1:8" x14ac:dyDescent="0.55000000000000004">
      <c r="A24604" s="33">
        <v>44431</v>
      </c>
      <c r="B24604" s="1" t="s">
        <v>31</v>
      </c>
      <c r="C24604">
        <v>17534</v>
      </c>
      <c r="D24604">
        <v>505464</v>
      </c>
      <c r="E24604" s="32">
        <v>12650</v>
      </c>
      <c r="F24604">
        <v>162</v>
      </c>
      <c r="G24604" s="32">
        <v>4722</v>
      </c>
      <c r="H24604" s="32">
        <v>27</v>
      </c>
    </row>
    <row r="24605" spans="1:8" x14ac:dyDescent="0.55000000000000004">
      <c r="A24605" s="33">
        <v>44431</v>
      </c>
      <c r="B24605" s="1" t="s">
        <v>32</v>
      </c>
      <c r="C24605">
        <v>68217</v>
      </c>
      <c r="D24605">
        <v>1007810</v>
      </c>
      <c r="E24605" s="32">
        <v>56577</v>
      </c>
      <c r="F24605">
        <v>1029</v>
      </c>
      <c r="G24605" s="32">
        <v>10611</v>
      </c>
      <c r="H24605" s="32">
        <v>38</v>
      </c>
    </row>
    <row r="24606" spans="1:8" x14ac:dyDescent="0.55000000000000004">
      <c r="A24606" s="33">
        <v>44431</v>
      </c>
      <c r="B24606" s="1" t="s">
        <v>33</v>
      </c>
      <c r="C24606">
        <v>9496</v>
      </c>
      <c r="D24606">
        <v>170434</v>
      </c>
      <c r="E24606" s="32">
        <v>6702</v>
      </c>
      <c r="F24606">
        <v>120</v>
      </c>
      <c r="G24606" s="32">
        <v>2871</v>
      </c>
      <c r="H24606" s="32">
        <v>11</v>
      </c>
    </row>
    <row r="24607" spans="1:8" x14ac:dyDescent="0.55000000000000004">
      <c r="A24607" s="33">
        <v>44431</v>
      </c>
      <c r="B24607" s="1" t="s">
        <v>34</v>
      </c>
      <c r="C24607">
        <v>9111</v>
      </c>
      <c r="D24607">
        <v>192875</v>
      </c>
      <c r="E24607" s="32">
        <v>6920</v>
      </c>
      <c r="F24607">
        <v>95</v>
      </c>
      <c r="G24607" s="32">
        <v>2096</v>
      </c>
      <c r="H24607" s="32">
        <v>8</v>
      </c>
    </row>
    <row r="24608" spans="1:8" x14ac:dyDescent="0.55000000000000004">
      <c r="A24608" s="33">
        <v>44431</v>
      </c>
      <c r="B24608" s="1" t="s">
        <v>35</v>
      </c>
      <c r="C24608">
        <v>26156</v>
      </c>
      <c r="D24608">
        <v>349462</v>
      </c>
      <c r="E24608" s="32">
        <v>19961</v>
      </c>
      <c r="F24608">
        <v>250</v>
      </c>
      <c r="G24608" s="32">
        <v>5575</v>
      </c>
      <c r="H24608" s="32">
        <v>99</v>
      </c>
    </row>
    <row r="24609" spans="1:8" x14ac:dyDescent="0.55000000000000004">
      <c r="A24609" s="33">
        <v>44431</v>
      </c>
      <c r="B24609" s="1" t="s">
        <v>36</v>
      </c>
      <c r="C24609">
        <v>148927</v>
      </c>
      <c r="D24609">
        <v>2791288</v>
      </c>
      <c r="E24609" s="32">
        <v>123492</v>
      </c>
      <c r="F24609">
        <v>2766</v>
      </c>
      <c r="G24609" s="32">
        <v>20967</v>
      </c>
      <c r="H24609" s="32">
        <v>508</v>
      </c>
    </row>
    <row r="24610" spans="1:8" x14ac:dyDescent="0.55000000000000004">
      <c r="A24610" s="33">
        <v>44431</v>
      </c>
      <c r="B24610" s="1" t="s">
        <v>37</v>
      </c>
      <c r="C24610">
        <v>57259</v>
      </c>
      <c r="D24610">
        <v>618802</v>
      </c>
      <c r="E24610" s="32">
        <v>49229</v>
      </c>
      <c r="F24610">
        <v>1330</v>
      </c>
      <c r="G24610" s="32">
        <v>6702</v>
      </c>
      <c r="H24610" s="32">
        <v>61</v>
      </c>
    </row>
    <row r="24611" spans="1:8" x14ac:dyDescent="0.55000000000000004">
      <c r="A24611" s="33">
        <v>44431</v>
      </c>
      <c r="B24611" s="1" t="s">
        <v>38</v>
      </c>
      <c r="C24611">
        <v>11777</v>
      </c>
      <c r="D24611">
        <v>207645</v>
      </c>
      <c r="E24611" s="32">
        <v>10144</v>
      </c>
      <c r="F24611">
        <v>135</v>
      </c>
      <c r="G24611" s="32">
        <v>1498</v>
      </c>
      <c r="H24611" s="32">
        <v>11</v>
      </c>
    </row>
    <row r="24612" spans="1:8" x14ac:dyDescent="0.55000000000000004">
      <c r="A24612" s="33">
        <v>44431</v>
      </c>
      <c r="B24612" s="1" t="s">
        <v>39</v>
      </c>
      <c r="C24612">
        <v>4043</v>
      </c>
      <c r="D24612">
        <v>52454</v>
      </c>
      <c r="E24612" s="32">
        <v>3399</v>
      </c>
      <c r="F24612">
        <v>51</v>
      </c>
      <c r="G24612" s="32">
        <v>503</v>
      </c>
      <c r="H24612" s="32">
        <v>20</v>
      </c>
    </row>
    <row r="24613" spans="1:8" x14ac:dyDescent="0.55000000000000004">
      <c r="A24613" s="33">
        <v>44431</v>
      </c>
      <c r="B24613" s="1" t="s">
        <v>40</v>
      </c>
      <c r="C24613">
        <v>1259</v>
      </c>
      <c r="D24613">
        <v>114743</v>
      </c>
      <c r="E24613" s="32">
        <v>988</v>
      </c>
      <c r="F24613">
        <v>3</v>
      </c>
      <c r="G24613" s="32">
        <v>252</v>
      </c>
      <c r="H24613" s="32">
        <v>3</v>
      </c>
    </row>
    <row r="24614" spans="1:8" x14ac:dyDescent="0.55000000000000004">
      <c r="A24614" s="33">
        <v>44431</v>
      </c>
      <c r="B24614" s="1" t="s">
        <v>41</v>
      </c>
      <c r="C24614">
        <v>1091</v>
      </c>
      <c r="D24614">
        <v>40685</v>
      </c>
      <c r="E24614" s="32">
        <v>896</v>
      </c>
      <c r="F24614">
        <v>2</v>
      </c>
      <c r="G24614" s="32">
        <v>193</v>
      </c>
      <c r="H24614" s="32">
        <v>1</v>
      </c>
    </row>
    <row r="24615" spans="1:8" x14ac:dyDescent="0.55000000000000004">
      <c r="A24615" s="33">
        <v>44431</v>
      </c>
      <c r="B24615" s="1" t="s">
        <v>42</v>
      </c>
      <c r="C24615">
        <v>11779</v>
      </c>
      <c r="D24615">
        <v>208397</v>
      </c>
      <c r="E24615" s="32">
        <v>8975</v>
      </c>
      <c r="F24615">
        <v>127</v>
      </c>
      <c r="G24615" s="32">
        <v>1485</v>
      </c>
      <c r="H24615" s="32">
        <v>7</v>
      </c>
    </row>
    <row r="24616" spans="1:8" x14ac:dyDescent="0.55000000000000004">
      <c r="A24616" s="33">
        <v>44431</v>
      </c>
      <c r="B24616" s="1" t="s">
        <v>43</v>
      </c>
      <c r="C24616">
        <v>15901</v>
      </c>
      <c r="D24616">
        <v>662019</v>
      </c>
      <c r="E24616" s="32">
        <v>13299</v>
      </c>
      <c r="F24616">
        <v>180</v>
      </c>
      <c r="G24616" s="32">
        <v>1633</v>
      </c>
      <c r="H24616" s="32">
        <v>12</v>
      </c>
    </row>
    <row r="24617" spans="1:8" x14ac:dyDescent="0.55000000000000004">
      <c r="A24617" s="33">
        <v>44431</v>
      </c>
      <c r="B24617" s="1" t="s">
        <v>44</v>
      </c>
      <c r="C24617">
        <v>4414</v>
      </c>
      <c r="D24617">
        <v>140551</v>
      </c>
      <c r="E24617" s="32">
        <v>3566</v>
      </c>
      <c r="F24617">
        <v>83</v>
      </c>
      <c r="G24617" s="32">
        <v>765</v>
      </c>
      <c r="H24617" s="32">
        <v>2</v>
      </c>
    </row>
    <row r="24618" spans="1:8" x14ac:dyDescent="0.55000000000000004">
      <c r="A24618" s="33">
        <v>44431</v>
      </c>
      <c r="B24618" s="1" t="s">
        <v>45</v>
      </c>
      <c r="C24618">
        <v>2270</v>
      </c>
      <c r="D24618">
        <v>81502</v>
      </c>
      <c r="E24618" s="32">
        <v>1850</v>
      </c>
      <c r="F24618">
        <v>63</v>
      </c>
      <c r="G24618" s="32">
        <v>357</v>
      </c>
      <c r="H24618" s="32">
        <v>1</v>
      </c>
    </row>
    <row r="24619" spans="1:8" x14ac:dyDescent="0.55000000000000004">
      <c r="A24619" s="33">
        <v>44431</v>
      </c>
      <c r="B24619" s="1" t="s">
        <v>46</v>
      </c>
      <c r="C24619">
        <v>3645</v>
      </c>
      <c r="D24619">
        <v>107346</v>
      </c>
      <c r="E24619" s="32">
        <v>2799</v>
      </c>
      <c r="F24619">
        <v>34</v>
      </c>
      <c r="G24619" s="32">
        <v>813</v>
      </c>
      <c r="H24619" s="32">
        <v>9</v>
      </c>
    </row>
    <row r="24620" spans="1:8" x14ac:dyDescent="0.55000000000000004">
      <c r="A24620" s="33">
        <v>44431</v>
      </c>
      <c r="B24620" s="1" t="s">
        <v>47</v>
      </c>
      <c r="C24620">
        <v>4201</v>
      </c>
      <c r="D24620">
        <v>120824</v>
      </c>
      <c r="E24620" s="32">
        <v>3399</v>
      </c>
      <c r="F24620">
        <v>78</v>
      </c>
      <c r="G24620" s="32">
        <v>724</v>
      </c>
      <c r="H24620" s="32">
        <v>7</v>
      </c>
    </row>
    <row r="24621" spans="1:8" x14ac:dyDescent="0.55000000000000004">
      <c r="A24621" s="33">
        <v>44431</v>
      </c>
      <c r="B24621" s="1" t="s">
        <v>48</v>
      </c>
      <c r="C24621">
        <v>2807</v>
      </c>
      <c r="D24621">
        <v>74118</v>
      </c>
      <c r="E24621" s="32">
        <v>2270</v>
      </c>
      <c r="F24621">
        <v>31</v>
      </c>
      <c r="G24621" s="32">
        <v>506</v>
      </c>
      <c r="H24621" s="32">
        <v>1</v>
      </c>
    </row>
    <row r="24622" spans="1:8" x14ac:dyDescent="0.55000000000000004">
      <c r="A24622" s="33">
        <v>44431</v>
      </c>
      <c r="B24622" s="1" t="s">
        <v>49</v>
      </c>
      <c r="C24622">
        <v>57888</v>
      </c>
      <c r="D24622">
        <v>1044580</v>
      </c>
      <c r="E24622" s="32">
        <v>46176</v>
      </c>
      <c r="F24622">
        <v>557</v>
      </c>
      <c r="G24622" s="32">
        <v>10260</v>
      </c>
      <c r="H24622" s="32">
        <v>31</v>
      </c>
    </row>
    <row r="24623" spans="1:8" x14ac:dyDescent="0.55000000000000004">
      <c r="A24623" s="33">
        <v>44431</v>
      </c>
      <c r="B24623" s="1" t="s">
        <v>50</v>
      </c>
      <c r="C24623">
        <v>4461</v>
      </c>
      <c r="D24623">
        <v>78294</v>
      </c>
      <c r="E24623" s="32">
        <v>3178</v>
      </c>
      <c r="F24623">
        <v>27</v>
      </c>
      <c r="G24623" s="32">
        <v>927</v>
      </c>
      <c r="H24623" s="32">
        <v>2</v>
      </c>
    </row>
    <row r="24624" spans="1:8" x14ac:dyDescent="0.55000000000000004">
      <c r="A24624" s="33">
        <v>44431</v>
      </c>
      <c r="B24624" s="1" t="s">
        <v>51</v>
      </c>
      <c r="C24624">
        <v>4784</v>
      </c>
      <c r="D24624">
        <v>151766</v>
      </c>
      <c r="E24624" s="32">
        <v>3901</v>
      </c>
      <c r="F24624">
        <v>69</v>
      </c>
      <c r="G24624" s="32">
        <v>818</v>
      </c>
      <c r="H24624" s="32">
        <v>0</v>
      </c>
    </row>
    <row r="24625" spans="1:8" x14ac:dyDescent="0.55000000000000004">
      <c r="A24625" s="33">
        <v>44431</v>
      </c>
      <c r="B24625" s="1" t="s">
        <v>52</v>
      </c>
      <c r="C24625">
        <v>10779</v>
      </c>
      <c r="D24625">
        <v>100142</v>
      </c>
      <c r="E24625" s="32">
        <v>8531</v>
      </c>
      <c r="F24625">
        <v>123</v>
      </c>
      <c r="G24625" s="32">
        <v>2125</v>
      </c>
      <c r="H24625" s="32">
        <v>12</v>
      </c>
    </row>
    <row r="24626" spans="1:8" x14ac:dyDescent="0.55000000000000004">
      <c r="A24626" s="33">
        <v>44431</v>
      </c>
      <c r="B24626" s="1" t="s">
        <v>53</v>
      </c>
      <c r="C24626">
        <v>5809</v>
      </c>
      <c r="D24626">
        <v>211649</v>
      </c>
      <c r="E24626" s="32">
        <v>4283</v>
      </c>
      <c r="F24626">
        <v>65</v>
      </c>
      <c r="G24626" s="32">
        <v>1461</v>
      </c>
      <c r="H24626" s="32">
        <v>1</v>
      </c>
    </row>
    <row r="24627" spans="1:8" x14ac:dyDescent="0.55000000000000004">
      <c r="A24627" s="33">
        <v>44431</v>
      </c>
      <c r="B24627" s="1" t="s">
        <v>54</v>
      </c>
      <c r="C24627">
        <v>4636</v>
      </c>
      <c r="D24627">
        <v>56157</v>
      </c>
      <c r="E24627" s="32">
        <v>3635</v>
      </c>
      <c r="F24627">
        <v>29</v>
      </c>
      <c r="G24627" s="32">
        <v>958</v>
      </c>
      <c r="H24627" s="32">
        <v>2</v>
      </c>
    </row>
    <row r="24628" spans="1:8" x14ac:dyDescent="0.55000000000000004">
      <c r="A24628" s="33">
        <v>44431</v>
      </c>
      <c r="B24628" s="1" t="s">
        <v>55</v>
      </c>
      <c r="C24628">
        <v>6922</v>
      </c>
      <c r="D24628">
        <v>139687</v>
      </c>
      <c r="E24628" s="32">
        <v>4857</v>
      </c>
      <c r="F24628">
        <v>44</v>
      </c>
      <c r="G24628" s="32">
        <v>1918</v>
      </c>
      <c r="H24628" s="32">
        <v>4</v>
      </c>
    </row>
    <row r="24629" spans="1:8" x14ac:dyDescent="0.55000000000000004">
      <c r="A24629" s="33">
        <v>44431</v>
      </c>
      <c r="B24629" s="1" t="s">
        <v>56</v>
      </c>
      <c r="C24629">
        <v>37748</v>
      </c>
      <c r="D24629">
        <v>323799</v>
      </c>
      <c r="E24629" s="32">
        <v>31065</v>
      </c>
      <c r="F24629">
        <v>249</v>
      </c>
      <c r="G24629" s="32">
        <v>6244</v>
      </c>
      <c r="H24629" s="32">
        <v>120</v>
      </c>
    </row>
    <row r="24630" spans="1:8" x14ac:dyDescent="0.55000000000000004">
      <c r="A24630" s="33">
        <v>44432</v>
      </c>
      <c r="B24630" s="1" t="s">
        <v>7</v>
      </c>
      <c r="C24630">
        <v>53966</v>
      </c>
      <c r="D24630">
        <v>954184</v>
      </c>
      <c r="E24630" s="32">
        <v>47591</v>
      </c>
      <c r="F24630">
        <v>1437</v>
      </c>
      <c r="G24630" s="32">
        <v>4961</v>
      </c>
      <c r="H24630" s="32">
        <v>16</v>
      </c>
    </row>
    <row r="24631" spans="1:8" x14ac:dyDescent="0.55000000000000004">
      <c r="A24631" s="33">
        <v>44432</v>
      </c>
      <c r="B24631" s="1" t="s">
        <v>11</v>
      </c>
      <c r="C24631">
        <v>3708</v>
      </c>
      <c r="D24631">
        <v>65555</v>
      </c>
      <c r="E24631" s="32">
        <v>3046</v>
      </c>
      <c r="F24631">
        <v>33</v>
      </c>
      <c r="G24631" s="32">
        <v>629</v>
      </c>
      <c r="H24631" s="32">
        <v>1</v>
      </c>
    </row>
    <row r="24632" spans="1:8" x14ac:dyDescent="0.55000000000000004">
      <c r="A24632" s="33">
        <v>44432</v>
      </c>
      <c r="B24632" s="1" t="s">
        <v>12</v>
      </c>
      <c r="C24632">
        <v>2740</v>
      </c>
      <c r="D24632">
        <v>103442</v>
      </c>
      <c r="E24632" s="32">
        <v>2346</v>
      </c>
      <c r="F24632">
        <v>48</v>
      </c>
      <c r="G24632" s="32">
        <v>346</v>
      </c>
      <c r="H24632" s="32">
        <v>2</v>
      </c>
    </row>
    <row r="24633" spans="1:8" x14ac:dyDescent="0.55000000000000004">
      <c r="A24633" s="33">
        <v>44432</v>
      </c>
      <c r="B24633" s="1" t="s">
        <v>13</v>
      </c>
      <c r="C24633">
        <v>13460</v>
      </c>
      <c r="D24633">
        <v>196615</v>
      </c>
      <c r="E24633" s="32">
        <v>11151</v>
      </c>
      <c r="F24633">
        <v>96</v>
      </c>
      <c r="G24633" s="32">
        <v>2114</v>
      </c>
      <c r="H24633" s="32">
        <v>25</v>
      </c>
    </row>
    <row r="24634" spans="1:8" x14ac:dyDescent="0.55000000000000004">
      <c r="A24634" s="33">
        <v>44432</v>
      </c>
      <c r="B24634" s="1" t="s">
        <v>14</v>
      </c>
      <c r="C24634">
        <v>1463</v>
      </c>
      <c r="D24634">
        <v>20188</v>
      </c>
      <c r="E24634" s="32">
        <v>1173</v>
      </c>
      <c r="F24634">
        <v>21</v>
      </c>
      <c r="G24634" s="32">
        <v>269</v>
      </c>
      <c r="H24634" s="32">
        <v>2</v>
      </c>
    </row>
    <row r="24635" spans="1:8" x14ac:dyDescent="0.55000000000000004">
      <c r="A24635" s="33">
        <v>44432</v>
      </c>
      <c r="B24635" s="1" t="s">
        <v>15</v>
      </c>
      <c r="C24635">
        <v>2942</v>
      </c>
      <c r="D24635">
        <v>81502</v>
      </c>
      <c r="E24635" s="32">
        <v>2457</v>
      </c>
      <c r="F24635">
        <v>48</v>
      </c>
      <c r="G24635" s="32">
        <v>437</v>
      </c>
      <c r="H24635" s="32">
        <v>5</v>
      </c>
    </row>
    <row r="24636" spans="1:8" x14ac:dyDescent="0.55000000000000004">
      <c r="A24636" s="33">
        <v>44432</v>
      </c>
      <c r="B24636" s="1" t="s">
        <v>16</v>
      </c>
      <c r="C24636">
        <v>8148</v>
      </c>
      <c r="D24636">
        <v>352984</v>
      </c>
      <c r="E24636" s="32">
        <v>6926</v>
      </c>
      <c r="F24636">
        <v>165</v>
      </c>
      <c r="G24636" s="32">
        <v>1057</v>
      </c>
      <c r="H24636" s="32">
        <v>18</v>
      </c>
    </row>
    <row r="24637" spans="1:8" x14ac:dyDescent="0.55000000000000004">
      <c r="A24637" s="33">
        <v>44432</v>
      </c>
      <c r="B24637" s="1" t="s">
        <v>17</v>
      </c>
      <c r="C24637">
        <v>18867</v>
      </c>
      <c r="D24637">
        <v>37322</v>
      </c>
      <c r="E24637" s="32">
        <v>16221</v>
      </c>
      <c r="F24637">
        <v>180</v>
      </c>
      <c r="G24637" s="32">
        <v>2466</v>
      </c>
      <c r="H24637" s="32">
        <v>23</v>
      </c>
    </row>
    <row r="24638" spans="1:8" x14ac:dyDescent="0.55000000000000004">
      <c r="A24638" s="33">
        <v>44432</v>
      </c>
      <c r="B24638" s="1" t="s">
        <v>18</v>
      </c>
      <c r="C24638">
        <v>12079</v>
      </c>
      <c r="D24638">
        <v>381205</v>
      </c>
      <c r="E24638" s="32">
        <v>9922</v>
      </c>
      <c r="F24638">
        <v>100</v>
      </c>
      <c r="G24638" s="32">
        <v>2057</v>
      </c>
      <c r="H24638" s="32">
        <v>17</v>
      </c>
    </row>
    <row r="24639" spans="1:8" x14ac:dyDescent="0.55000000000000004">
      <c r="A24639" s="33">
        <v>44432</v>
      </c>
      <c r="B24639" s="1" t="s">
        <v>19</v>
      </c>
      <c r="C24639">
        <v>13310</v>
      </c>
      <c r="D24639">
        <v>247150</v>
      </c>
      <c r="E24639" s="32">
        <v>10624</v>
      </c>
      <c r="F24639">
        <v>158</v>
      </c>
      <c r="G24639" s="32">
        <v>2528</v>
      </c>
      <c r="H24639" s="32">
        <v>22</v>
      </c>
    </row>
    <row r="24640" spans="1:8" x14ac:dyDescent="0.55000000000000004">
      <c r="A24640" s="33">
        <v>44432</v>
      </c>
      <c r="B24640" s="1" t="s">
        <v>20</v>
      </c>
      <c r="C24640">
        <v>91038</v>
      </c>
      <c r="D24640">
        <v>1251098</v>
      </c>
      <c r="E24640" s="32">
        <v>63080</v>
      </c>
      <c r="F24640">
        <v>872</v>
      </c>
      <c r="G24640" s="32">
        <v>25701</v>
      </c>
      <c r="H24640" s="32">
        <v>164</v>
      </c>
    </row>
    <row r="24641" spans="1:8" x14ac:dyDescent="0.55000000000000004">
      <c r="A24641" s="33">
        <v>44432</v>
      </c>
      <c r="B24641" s="1" t="s">
        <v>21</v>
      </c>
      <c r="C24641">
        <v>76248</v>
      </c>
      <c r="D24641">
        <v>901106</v>
      </c>
      <c r="E24641" s="32">
        <v>61677</v>
      </c>
      <c r="F24641">
        <v>795</v>
      </c>
      <c r="G24641" s="32">
        <v>13776</v>
      </c>
      <c r="H24641" s="32">
        <v>102</v>
      </c>
    </row>
    <row r="24642" spans="1:8" x14ac:dyDescent="0.55000000000000004">
      <c r="A24642" s="33">
        <v>44432</v>
      </c>
      <c r="B24642" s="1" t="s">
        <v>22</v>
      </c>
      <c r="C24642">
        <v>318929</v>
      </c>
      <c r="D24642">
        <v>3164327</v>
      </c>
      <c r="E24642" s="32">
        <v>274882</v>
      </c>
      <c r="F24642">
        <v>2393</v>
      </c>
      <c r="G24642" s="32">
        <v>41654</v>
      </c>
      <c r="H24642" s="32">
        <v>268</v>
      </c>
    </row>
    <row r="24643" spans="1:8" x14ac:dyDescent="0.55000000000000004">
      <c r="A24643" s="33">
        <v>44432</v>
      </c>
      <c r="B24643" s="1" t="s">
        <v>23</v>
      </c>
      <c r="C24643">
        <v>132172</v>
      </c>
      <c r="D24643">
        <v>1355494</v>
      </c>
      <c r="E24643" s="32">
        <v>113553</v>
      </c>
      <c r="F24643">
        <v>1066</v>
      </c>
      <c r="G24643" s="32">
        <v>17553</v>
      </c>
      <c r="H24643" s="32">
        <v>245</v>
      </c>
    </row>
    <row r="24644" spans="1:8" x14ac:dyDescent="0.55000000000000004">
      <c r="A24644" s="33">
        <v>44432</v>
      </c>
      <c r="B24644" s="1" t="s">
        <v>24</v>
      </c>
      <c r="C24644">
        <v>6032</v>
      </c>
      <c r="D24644">
        <v>228695</v>
      </c>
      <c r="E24644" s="32">
        <v>5047</v>
      </c>
      <c r="F24644">
        <v>54</v>
      </c>
      <c r="G24644" s="32">
        <v>931</v>
      </c>
      <c r="H24644" s="32">
        <v>3</v>
      </c>
    </row>
    <row r="24645" spans="1:8" x14ac:dyDescent="0.55000000000000004">
      <c r="A24645" s="33">
        <v>44432</v>
      </c>
      <c r="B24645" s="1" t="s">
        <v>25</v>
      </c>
      <c r="C24645">
        <v>3874</v>
      </c>
      <c r="D24645">
        <v>95627</v>
      </c>
      <c r="E24645" s="32">
        <v>2765</v>
      </c>
      <c r="F24645">
        <v>39</v>
      </c>
      <c r="G24645" s="32">
        <v>1070</v>
      </c>
      <c r="H24645" s="32">
        <v>9</v>
      </c>
    </row>
    <row r="24646" spans="1:8" x14ac:dyDescent="0.55000000000000004">
      <c r="A24646" s="33">
        <v>44432</v>
      </c>
      <c r="B24646" s="1" t="s">
        <v>26</v>
      </c>
      <c r="C24646">
        <v>6882</v>
      </c>
      <c r="D24646">
        <v>158764</v>
      </c>
      <c r="E24646" s="32">
        <v>5999</v>
      </c>
      <c r="F24646">
        <v>121</v>
      </c>
      <c r="G24646" s="32">
        <v>747</v>
      </c>
      <c r="H24646" s="32">
        <v>9</v>
      </c>
    </row>
    <row r="24647" spans="1:8" x14ac:dyDescent="0.55000000000000004">
      <c r="A24647" s="33">
        <v>44432</v>
      </c>
      <c r="B24647" s="1" t="s">
        <v>27</v>
      </c>
      <c r="C24647">
        <v>2292</v>
      </c>
      <c r="D24647">
        <v>93122</v>
      </c>
      <c r="E24647" s="32">
        <v>1990</v>
      </c>
      <c r="F24647">
        <v>36</v>
      </c>
      <c r="G24647" s="32">
        <v>266</v>
      </c>
      <c r="H24647" s="32">
        <v>1</v>
      </c>
    </row>
    <row r="24648" spans="1:8" x14ac:dyDescent="0.55000000000000004">
      <c r="A24648" s="33">
        <v>44432</v>
      </c>
      <c r="B24648" s="1" t="s">
        <v>28</v>
      </c>
      <c r="C24648">
        <v>3932</v>
      </c>
      <c r="D24648">
        <v>86511</v>
      </c>
      <c r="E24648" s="32">
        <v>3219</v>
      </c>
      <c r="F24648">
        <v>23</v>
      </c>
      <c r="G24648" s="32">
        <v>692</v>
      </c>
      <c r="H24648" s="32">
        <v>3</v>
      </c>
    </row>
    <row r="24649" spans="1:8" x14ac:dyDescent="0.55000000000000004">
      <c r="A24649" s="33">
        <v>44432</v>
      </c>
      <c r="B24649" s="1" t="s">
        <v>29</v>
      </c>
      <c r="C24649">
        <v>7268</v>
      </c>
      <c r="D24649">
        <v>259386</v>
      </c>
      <c r="E24649" s="32">
        <v>6207</v>
      </c>
      <c r="F24649">
        <v>94</v>
      </c>
      <c r="G24649" s="32">
        <v>828</v>
      </c>
      <c r="H24649" s="32">
        <v>6</v>
      </c>
    </row>
    <row r="24650" spans="1:8" x14ac:dyDescent="0.55000000000000004">
      <c r="A24650" s="33">
        <v>44432</v>
      </c>
      <c r="B24650" s="1" t="s">
        <v>30</v>
      </c>
      <c r="C24650">
        <v>13540</v>
      </c>
      <c r="D24650">
        <v>332258</v>
      </c>
      <c r="E24650" s="32">
        <v>10880</v>
      </c>
      <c r="F24650">
        <v>195</v>
      </c>
      <c r="G24650" s="32">
        <v>2271</v>
      </c>
      <c r="H24650" s="32">
        <v>4</v>
      </c>
    </row>
    <row r="24651" spans="1:8" x14ac:dyDescent="0.55000000000000004">
      <c r="A24651" s="33">
        <v>44432</v>
      </c>
      <c r="B24651" s="1" t="s">
        <v>31</v>
      </c>
      <c r="C24651">
        <v>18027</v>
      </c>
      <c r="D24651">
        <v>510880</v>
      </c>
      <c r="E24651" s="32">
        <v>12698</v>
      </c>
      <c r="F24651">
        <v>163</v>
      </c>
      <c r="G24651" s="32">
        <v>5166</v>
      </c>
      <c r="H24651" s="32">
        <v>28</v>
      </c>
    </row>
    <row r="24652" spans="1:8" x14ac:dyDescent="0.55000000000000004">
      <c r="A24652" s="33">
        <v>44432</v>
      </c>
      <c r="B24652" s="1" t="s">
        <v>32</v>
      </c>
      <c r="C24652">
        <v>69271</v>
      </c>
      <c r="D24652">
        <v>1014154</v>
      </c>
      <c r="E24652" s="32">
        <v>57160</v>
      </c>
      <c r="F24652">
        <v>1030</v>
      </c>
      <c r="G24652" s="32">
        <v>11081</v>
      </c>
      <c r="H24652" s="32">
        <v>40</v>
      </c>
    </row>
    <row r="24653" spans="1:8" x14ac:dyDescent="0.55000000000000004">
      <c r="A24653" s="33">
        <v>44432</v>
      </c>
      <c r="B24653" s="1" t="s">
        <v>33</v>
      </c>
      <c r="C24653">
        <v>9838</v>
      </c>
      <c r="D24653">
        <v>170434</v>
      </c>
      <c r="E24653" s="32">
        <v>6761</v>
      </c>
      <c r="F24653">
        <v>121</v>
      </c>
      <c r="G24653" s="32">
        <v>3158</v>
      </c>
      <c r="H24653" s="32">
        <v>13</v>
      </c>
    </row>
    <row r="24654" spans="1:8" x14ac:dyDescent="0.55000000000000004">
      <c r="A24654" s="33">
        <v>44432</v>
      </c>
      <c r="B24654" s="1" t="s">
        <v>34</v>
      </c>
      <c r="C24654">
        <v>9346</v>
      </c>
      <c r="D24654">
        <v>193559</v>
      </c>
      <c r="E24654" s="32">
        <v>7018</v>
      </c>
      <c r="F24654">
        <v>95</v>
      </c>
      <c r="G24654" s="32">
        <v>2233</v>
      </c>
      <c r="H24654" s="32">
        <v>8</v>
      </c>
    </row>
    <row r="24655" spans="1:8" x14ac:dyDescent="0.55000000000000004">
      <c r="A24655" s="33">
        <v>44432</v>
      </c>
      <c r="B24655" s="1" t="s">
        <v>35</v>
      </c>
      <c r="C24655">
        <v>26743</v>
      </c>
      <c r="D24655">
        <v>350632</v>
      </c>
      <c r="E24655" s="32">
        <v>20119</v>
      </c>
      <c r="F24655">
        <v>250</v>
      </c>
      <c r="G24655" s="32">
        <v>5787</v>
      </c>
      <c r="H24655" s="32">
        <v>107</v>
      </c>
    </row>
    <row r="24656" spans="1:8" x14ac:dyDescent="0.55000000000000004">
      <c r="A24656" s="33">
        <v>44432</v>
      </c>
      <c r="B24656" s="1" t="s">
        <v>36</v>
      </c>
      <c r="C24656">
        <v>151295</v>
      </c>
      <c r="D24656">
        <v>2799201</v>
      </c>
      <c r="E24656" s="32">
        <v>125077</v>
      </c>
      <c r="F24656">
        <v>2771</v>
      </c>
      <c r="G24656" s="32">
        <v>21675</v>
      </c>
      <c r="H24656" s="32">
        <v>516</v>
      </c>
    </row>
    <row r="24657" spans="1:8" x14ac:dyDescent="0.55000000000000004">
      <c r="A24657" s="33">
        <v>44432</v>
      </c>
      <c r="B24657" s="1" t="s">
        <v>37</v>
      </c>
      <c r="C24657">
        <v>57796</v>
      </c>
      <c r="D24657">
        <v>622091</v>
      </c>
      <c r="E24657" s="32">
        <v>49584</v>
      </c>
      <c r="F24657">
        <v>1331</v>
      </c>
      <c r="G24657" s="32">
        <v>6882</v>
      </c>
      <c r="H24657" s="32">
        <v>65</v>
      </c>
    </row>
    <row r="24658" spans="1:8" x14ac:dyDescent="0.55000000000000004">
      <c r="A24658" s="33">
        <v>44432</v>
      </c>
      <c r="B24658" s="1" t="s">
        <v>38</v>
      </c>
      <c r="C24658">
        <v>12004</v>
      </c>
      <c r="D24658">
        <v>209773</v>
      </c>
      <c r="E24658" s="32">
        <v>10306</v>
      </c>
      <c r="F24658">
        <v>135</v>
      </c>
      <c r="G24658" s="32">
        <v>1548</v>
      </c>
      <c r="H24658" s="32">
        <v>14</v>
      </c>
    </row>
    <row r="24659" spans="1:8" x14ac:dyDescent="0.55000000000000004">
      <c r="A24659" s="33">
        <v>44432</v>
      </c>
      <c r="B24659" s="1" t="s">
        <v>39</v>
      </c>
      <c r="C24659">
        <v>4133</v>
      </c>
      <c r="D24659">
        <v>53060</v>
      </c>
      <c r="E24659" s="32">
        <v>3466</v>
      </c>
      <c r="F24659">
        <v>51</v>
      </c>
      <c r="G24659" s="32">
        <v>525</v>
      </c>
      <c r="H24659" s="32">
        <v>21</v>
      </c>
    </row>
    <row r="24660" spans="1:8" x14ac:dyDescent="0.55000000000000004">
      <c r="A24660" s="33">
        <v>44432</v>
      </c>
      <c r="B24660" s="1" t="s">
        <v>40</v>
      </c>
      <c r="C24660">
        <v>1270</v>
      </c>
      <c r="D24660">
        <v>115596</v>
      </c>
      <c r="E24660" s="32">
        <v>1007</v>
      </c>
      <c r="F24660">
        <v>3</v>
      </c>
      <c r="G24660" s="32">
        <v>244</v>
      </c>
      <c r="H24660" s="32">
        <v>2</v>
      </c>
    </row>
    <row r="24661" spans="1:8" x14ac:dyDescent="0.55000000000000004">
      <c r="A24661" s="33">
        <v>44432</v>
      </c>
      <c r="B24661" s="1" t="s">
        <v>41</v>
      </c>
      <c r="C24661">
        <v>1127</v>
      </c>
      <c r="D24661">
        <v>40685</v>
      </c>
      <c r="E24661" s="32">
        <v>947</v>
      </c>
      <c r="F24661">
        <v>2</v>
      </c>
      <c r="G24661" s="32">
        <v>178</v>
      </c>
      <c r="H24661" s="32">
        <v>1</v>
      </c>
    </row>
    <row r="24662" spans="1:8" x14ac:dyDescent="0.55000000000000004">
      <c r="A24662" s="33">
        <v>44432</v>
      </c>
      <c r="B24662" s="1" t="s">
        <v>42</v>
      </c>
      <c r="C24662">
        <v>11939</v>
      </c>
      <c r="D24662">
        <v>208397</v>
      </c>
      <c r="E24662" s="32">
        <v>8975</v>
      </c>
      <c r="F24662">
        <v>127</v>
      </c>
      <c r="G24662" s="32">
        <v>1485</v>
      </c>
      <c r="H24662" s="32">
        <v>7</v>
      </c>
    </row>
    <row r="24663" spans="1:8" x14ac:dyDescent="0.55000000000000004">
      <c r="A24663" s="33">
        <v>44432</v>
      </c>
      <c r="B24663" s="1" t="s">
        <v>43</v>
      </c>
      <c r="C24663">
        <v>16193</v>
      </c>
      <c r="D24663">
        <v>694007</v>
      </c>
      <c r="E24663" s="32">
        <v>13473</v>
      </c>
      <c r="F24663">
        <v>180</v>
      </c>
      <c r="G24663" s="32">
        <v>1659</v>
      </c>
      <c r="H24663" s="32">
        <v>11</v>
      </c>
    </row>
    <row r="24664" spans="1:8" x14ac:dyDescent="0.55000000000000004">
      <c r="A24664" s="33">
        <v>44432</v>
      </c>
      <c r="B24664" s="1" t="s">
        <v>44</v>
      </c>
      <c r="C24664">
        <v>4494</v>
      </c>
      <c r="D24664">
        <v>140551</v>
      </c>
      <c r="E24664" s="32">
        <v>3634</v>
      </c>
      <c r="F24664">
        <v>83</v>
      </c>
      <c r="G24664" s="32">
        <v>777</v>
      </c>
      <c r="H24664" s="32">
        <v>3</v>
      </c>
    </row>
    <row r="24665" spans="1:8" x14ac:dyDescent="0.55000000000000004">
      <c r="A24665" s="33">
        <v>44432</v>
      </c>
      <c r="B24665" s="1" t="s">
        <v>45</v>
      </c>
      <c r="C24665">
        <v>2319</v>
      </c>
      <c r="D24665">
        <v>82442</v>
      </c>
      <c r="E24665" s="32">
        <v>1875</v>
      </c>
      <c r="F24665">
        <v>63</v>
      </c>
      <c r="G24665" s="32">
        <v>357</v>
      </c>
      <c r="H24665" s="32">
        <v>1</v>
      </c>
    </row>
    <row r="24666" spans="1:8" x14ac:dyDescent="0.55000000000000004">
      <c r="A24666" s="33">
        <v>44432</v>
      </c>
      <c r="B24666" s="1" t="s">
        <v>46</v>
      </c>
      <c r="C24666">
        <v>3740</v>
      </c>
      <c r="D24666">
        <v>107783</v>
      </c>
      <c r="E24666" s="32">
        <v>2887</v>
      </c>
      <c r="F24666">
        <v>34</v>
      </c>
      <c r="G24666" s="32">
        <v>820</v>
      </c>
      <c r="H24666" s="32">
        <v>8</v>
      </c>
    </row>
    <row r="24667" spans="1:8" x14ac:dyDescent="0.55000000000000004">
      <c r="A24667" s="33">
        <v>44432</v>
      </c>
      <c r="B24667" s="1" t="s">
        <v>47</v>
      </c>
      <c r="C24667">
        <v>4273</v>
      </c>
      <c r="D24667">
        <v>121159</v>
      </c>
      <c r="E24667" s="32">
        <v>3455</v>
      </c>
      <c r="F24667">
        <v>78</v>
      </c>
      <c r="G24667" s="32">
        <v>740</v>
      </c>
      <c r="H24667" s="32">
        <v>4</v>
      </c>
    </row>
    <row r="24668" spans="1:8" x14ac:dyDescent="0.55000000000000004">
      <c r="A24668" s="33">
        <v>44432</v>
      </c>
      <c r="B24668" s="1" t="s">
        <v>48</v>
      </c>
      <c r="C24668">
        <v>2895</v>
      </c>
      <c r="D24668">
        <v>74310</v>
      </c>
      <c r="E24668" s="32">
        <v>2310</v>
      </c>
      <c r="F24668">
        <v>31</v>
      </c>
      <c r="G24668" s="32">
        <v>554</v>
      </c>
      <c r="H24668" s="32">
        <v>2</v>
      </c>
    </row>
    <row r="24669" spans="1:8" x14ac:dyDescent="0.55000000000000004">
      <c r="A24669" s="33">
        <v>44432</v>
      </c>
      <c r="B24669" s="1" t="s">
        <v>49</v>
      </c>
      <c r="C24669">
        <v>58766</v>
      </c>
      <c r="D24669">
        <v>1053126</v>
      </c>
      <c r="E24669" s="32">
        <v>46619</v>
      </c>
      <c r="F24669">
        <v>558</v>
      </c>
      <c r="G24669" s="32">
        <v>10712</v>
      </c>
      <c r="H24669" s="32">
        <v>35</v>
      </c>
    </row>
    <row r="24670" spans="1:8" x14ac:dyDescent="0.55000000000000004">
      <c r="A24670" s="33">
        <v>44432</v>
      </c>
      <c r="B24670" s="1" t="s">
        <v>50</v>
      </c>
      <c r="C24670">
        <v>4557</v>
      </c>
      <c r="D24670">
        <v>79706</v>
      </c>
      <c r="E24670" s="32">
        <v>3261</v>
      </c>
      <c r="F24670">
        <v>27</v>
      </c>
      <c r="G24670" s="32">
        <v>957</v>
      </c>
      <c r="H24670" s="32">
        <v>2</v>
      </c>
    </row>
    <row r="24671" spans="1:8" x14ac:dyDescent="0.55000000000000004">
      <c r="A24671" s="33">
        <v>44432</v>
      </c>
      <c r="B24671" s="1" t="s">
        <v>51</v>
      </c>
      <c r="C24671">
        <v>4857</v>
      </c>
      <c r="D24671">
        <v>152800</v>
      </c>
      <c r="E24671" s="32">
        <v>3992</v>
      </c>
      <c r="F24671">
        <v>69</v>
      </c>
      <c r="G24671" s="32">
        <v>800</v>
      </c>
      <c r="H24671" s="32">
        <v>0</v>
      </c>
    </row>
    <row r="24672" spans="1:8" x14ac:dyDescent="0.55000000000000004">
      <c r="A24672" s="33">
        <v>44432</v>
      </c>
      <c r="B24672" s="1" t="s">
        <v>52</v>
      </c>
      <c r="C24672">
        <v>11020</v>
      </c>
      <c r="D24672">
        <v>100962</v>
      </c>
      <c r="E24672" s="32">
        <v>8862</v>
      </c>
      <c r="F24672">
        <v>123</v>
      </c>
      <c r="G24672" s="32">
        <v>2035</v>
      </c>
      <c r="H24672" s="32">
        <v>14</v>
      </c>
    </row>
    <row r="24673" spans="1:8" x14ac:dyDescent="0.55000000000000004">
      <c r="A24673" s="33">
        <v>44432</v>
      </c>
      <c r="B24673" s="1" t="s">
        <v>53</v>
      </c>
      <c r="C24673">
        <v>5966</v>
      </c>
      <c r="D24673">
        <v>214423</v>
      </c>
      <c r="E24673" s="32">
        <v>4421</v>
      </c>
      <c r="F24673">
        <v>65</v>
      </c>
      <c r="G24673" s="32">
        <v>1480</v>
      </c>
      <c r="H24673" s="32">
        <v>2</v>
      </c>
    </row>
    <row r="24674" spans="1:8" x14ac:dyDescent="0.55000000000000004">
      <c r="A24674" s="33">
        <v>44432</v>
      </c>
      <c r="B24674" s="1" t="s">
        <v>54</v>
      </c>
      <c r="C24674">
        <v>4772</v>
      </c>
      <c r="D24674">
        <v>56729</v>
      </c>
      <c r="E24674" s="32">
        <v>3693</v>
      </c>
      <c r="F24674">
        <v>29</v>
      </c>
      <c r="G24674" s="32">
        <v>1036</v>
      </c>
      <c r="H24674" s="32">
        <v>3</v>
      </c>
    </row>
    <row r="24675" spans="1:8" x14ac:dyDescent="0.55000000000000004">
      <c r="A24675" s="33">
        <v>44432</v>
      </c>
      <c r="B24675" s="1" t="s">
        <v>55</v>
      </c>
      <c r="C24675">
        <v>7113</v>
      </c>
      <c r="D24675">
        <v>141025</v>
      </c>
      <c r="E24675" s="32">
        <v>4960</v>
      </c>
      <c r="F24675">
        <v>44</v>
      </c>
      <c r="G24675" s="32">
        <v>1962</v>
      </c>
      <c r="H24675" s="32">
        <v>3</v>
      </c>
    </row>
    <row r="24676" spans="1:8" x14ac:dyDescent="0.55000000000000004">
      <c r="A24676" s="33">
        <v>44432</v>
      </c>
      <c r="B24676" s="1" t="s">
        <v>56</v>
      </c>
      <c r="C24676">
        <v>38498</v>
      </c>
      <c r="D24676">
        <v>327368</v>
      </c>
      <c r="E24676" s="32">
        <v>31771</v>
      </c>
      <c r="F24676">
        <v>249</v>
      </c>
      <c r="G24676" s="32">
        <v>6363</v>
      </c>
      <c r="H24676" s="32">
        <v>109</v>
      </c>
    </row>
    <row r="24677" spans="1:8" x14ac:dyDescent="0.55000000000000004">
      <c r="A24677" s="33">
        <v>44433</v>
      </c>
      <c r="B24677" s="1" t="s">
        <v>7</v>
      </c>
      <c r="C24677">
        <v>54534</v>
      </c>
      <c r="D24677">
        <v>961855</v>
      </c>
      <c r="E24677" s="32">
        <v>48046</v>
      </c>
      <c r="F24677">
        <v>1437</v>
      </c>
      <c r="G24677" s="32">
        <v>4938</v>
      </c>
      <c r="H24677" s="32">
        <v>18</v>
      </c>
    </row>
    <row r="24678" spans="1:8" x14ac:dyDescent="0.55000000000000004">
      <c r="A24678" s="33">
        <v>44433</v>
      </c>
      <c r="B24678" s="1" t="s">
        <v>11</v>
      </c>
      <c r="C24678">
        <v>3812</v>
      </c>
      <c r="D24678">
        <v>66412</v>
      </c>
      <c r="E24678" s="32">
        <v>3128</v>
      </c>
      <c r="F24678">
        <v>33</v>
      </c>
      <c r="G24678" s="32">
        <v>651</v>
      </c>
      <c r="H24678" s="32">
        <v>1</v>
      </c>
    </row>
    <row r="24679" spans="1:8" x14ac:dyDescent="0.55000000000000004">
      <c r="A24679" s="33">
        <v>44433</v>
      </c>
      <c r="B24679" s="1" t="s">
        <v>12</v>
      </c>
      <c r="C24679">
        <v>2780</v>
      </c>
      <c r="D24679">
        <v>104106</v>
      </c>
      <c r="E24679" s="32">
        <v>2387</v>
      </c>
      <c r="F24679">
        <v>48</v>
      </c>
      <c r="G24679" s="32">
        <v>345</v>
      </c>
      <c r="H24679" s="32">
        <v>2</v>
      </c>
    </row>
    <row r="24680" spans="1:8" x14ac:dyDescent="0.55000000000000004">
      <c r="A24680" s="33">
        <v>44433</v>
      </c>
      <c r="B24680" s="1" t="s">
        <v>13</v>
      </c>
      <c r="C24680">
        <v>13761</v>
      </c>
      <c r="D24680">
        <v>198343</v>
      </c>
      <c r="E24680" s="32">
        <v>11341</v>
      </c>
      <c r="F24680">
        <v>97</v>
      </c>
      <c r="G24680" s="32">
        <v>2126</v>
      </c>
      <c r="H24680" s="32">
        <v>23</v>
      </c>
    </row>
    <row r="24681" spans="1:8" x14ac:dyDescent="0.55000000000000004">
      <c r="A24681" s="33">
        <v>44433</v>
      </c>
      <c r="B24681" s="1" t="s">
        <v>14</v>
      </c>
      <c r="C24681">
        <v>1500</v>
      </c>
      <c r="D24681">
        <v>20341</v>
      </c>
      <c r="E24681" s="32">
        <v>1194</v>
      </c>
      <c r="F24681">
        <v>21</v>
      </c>
      <c r="G24681" s="32">
        <v>285</v>
      </c>
      <c r="H24681" s="32">
        <v>2</v>
      </c>
    </row>
    <row r="24682" spans="1:8" x14ac:dyDescent="0.55000000000000004">
      <c r="A24682" s="33">
        <v>44433</v>
      </c>
      <c r="B24682" s="1" t="s">
        <v>15</v>
      </c>
      <c r="C24682">
        <v>2977</v>
      </c>
      <c r="D24682">
        <v>82246</v>
      </c>
      <c r="E24682" s="32">
        <v>2500</v>
      </c>
      <c r="F24682">
        <v>48</v>
      </c>
      <c r="G24682" s="32">
        <v>429</v>
      </c>
      <c r="H24682" s="32">
        <v>3</v>
      </c>
    </row>
    <row r="24683" spans="1:8" x14ac:dyDescent="0.55000000000000004">
      <c r="A24683" s="33">
        <v>44433</v>
      </c>
      <c r="B24683" s="1" t="s">
        <v>16</v>
      </c>
      <c r="C24683">
        <v>8243</v>
      </c>
      <c r="D24683">
        <v>355310</v>
      </c>
      <c r="E24683" s="32">
        <v>7031</v>
      </c>
      <c r="F24683">
        <v>165</v>
      </c>
      <c r="G24683" s="32">
        <v>1047</v>
      </c>
      <c r="H24683" s="32">
        <v>18</v>
      </c>
    </row>
    <row r="24684" spans="1:8" x14ac:dyDescent="0.55000000000000004">
      <c r="A24684" s="33">
        <v>44433</v>
      </c>
      <c r="B24684" s="1" t="s">
        <v>17</v>
      </c>
      <c r="C24684">
        <v>19142</v>
      </c>
      <c r="D24684">
        <v>37322</v>
      </c>
      <c r="E24684" s="32">
        <v>16438</v>
      </c>
      <c r="F24684">
        <v>182</v>
      </c>
      <c r="G24684" s="32">
        <v>2522</v>
      </c>
      <c r="H24684" s="32">
        <v>22</v>
      </c>
    </row>
    <row r="24685" spans="1:8" x14ac:dyDescent="0.55000000000000004">
      <c r="A24685" s="33">
        <v>44433</v>
      </c>
      <c r="B24685" s="1" t="s">
        <v>18</v>
      </c>
      <c r="C24685">
        <v>12299</v>
      </c>
      <c r="D24685">
        <v>382887</v>
      </c>
      <c r="E24685" s="32">
        <v>10045</v>
      </c>
      <c r="F24685">
        <v>100</v>
      </c>
      <c r="G24685" s="32">
        <v>2154</v>
      </c>
      <c r="H24685" s="32">
        <v>18</v>
      </c>
    </row>
    <row r="24686" spans="1:8" x14ac:dyDescent="0.55000000000000004">
      <c r="A24686" s="33">
        <v>44433</v>
      </c>
      <c r="B24686" s="1" t="s">
        <v>19</v>
      </c>
      <c r="C24686">
        <v>13563</v>
      </c>
      <c r="D24686">
        <v>248866</v>
      </c>
      <c r="E24686" s="32">
        <v>10864</v>
      </c>
      <c r="F24686">
        <v>158</v>
      </c>
      <c r="G24686" s="32">
        <v>2085</v>
      </c>
      <c r="H24686" s="32">
        <v>24</v>
      </c>
    </row>
    <row r="24687" spans="1:8" x14ac:dyDescent="0.55000000000000004">
      <c r="A24687" s="33">
        <v>44433</v>
      </c>
      <c r="B24687" s="1" t="s">
        <v>20</v>
      </c>
      <c r="C24687">
        <v>92652</v>
      </c>
      <c r="D24687">
        <v>1258480</v>
      </c>
      <c r="E24687" s="32">
        <v>63080</v>
      </c>
      <c r="F24687">
        <v>876</v>
      </c>
      <c r="G24687" s="32">
        <v>26019</v>
      </c>
      <c r="H24687" s="32">
        <v>164</v>
      </c>
    </row>
    <row r="24688" spans="1:8" x14ac:dyDescent="0.55000000000000004">
      <c r="A24688" s="33">
        <v>44433</v>
      </c>
      <c r="B24688" s="1" t="s">
        <v>21</v>
      </c>
      <c r="C24688">
        <v>77382</v>
      </c>
      <c r="D24688">
        <v>906023</v>
      </c>
      <c r="E24688" s="32">
        <v>62738</v>
      </c>
      <c r="F24688">
        <v>800</v>
      </c>
      <c r="G24688" s="32">
        <v>13844</v>
      </c>
      <c r="H24688" s="32">
        <v>101</v>
      </c>
    </row>
    <row r="24689" spans="1:8" x14ac:dyDescent="0.55000000000000004">
      <c r="A24689" s="33">
        <v>44433</v>
      </c>
      <c r="B24689" s="1" t="s">
        <v>22</v>
      </c>
      <c r="C24689">
        <v>323157</v>
      </c>
      <c r="D24689">
        <v>3185437</v>
      </c>
      <c r="E24689" s="32">
        <v>279385</v>
      </c>
      <c r="F24689">
        <v>2404</v>
      </c>
      <c r="G24689" s="32">
        <v>41368</v>
      </c>
      <c r="H24689" s="32">
        <v>277</v>
      </c>
    </row>
    <row r="24690" spans="1:8" x14ac:dyDescent="0.55000000000000004">
      <c r="A24690" s="33">
        <v>44433</v>
      </c>
      <c r="B24690" s="1" t="s">
        <v>23</v>
      </c>
      <c r="C24690">
        <v>134475</v>
      </c>
      <c r="D24690">
        <v>1364873</v>
      </c>
      <c r="E24690" s="32">
        <v>115798</v>
      </c>
      <c r="F24690">
        <v>1075</v>
      </c>
      <c r="G24690" s="32">
        <v>17602</v>
      </c>
      <c r="H24690" s="32">
        <v>242</v>
      </c>
    </row>
    <row r="24691" spans="1:8" x14ac:dyDescent="0.55000000000000004">
      <c r="A24691" s="33">
        <v>44433</v>
      </c>
      <c r="B24691" s="1" t="s">
        <v>24</v>
      </c>
      <c r="C24691">
        <v>6191</v>
      </c>
      <c r="D24691">
        <v>230824</v>
      </c>
      <c r="E24691" s="32">
        <v>5139</v>
      </c>
      <c r="F24691">
        <v>54</v>
      </c>
      <c r="G24691" s="32">
        <v>998</v>
      </c>
      <c r="H24691" s="32">
        <v>5</v>
      </c>
    </row>
    <row r="24692" spans="1:8" x14ac:dyDescent="0.55000000000000004">
      <c r="A24692" s="33">
        <v>44433</v>
      </c>
      <c r="B24692" s="1" t="s">
        <v>25</v>
      </c>
      <c r="C24692">
        <v>3994</v>
      </c>
      <c r="D24692">
        <v>96711</v>
      </c>
      <c r="E24692" s="32">
        <v>2806</v>
      </c>
      <c r="F24692">
        <v>39</v>
      </c>
      <c r="G24692" s="32">
        <v>1149</v>
      </c>
      <c r="H24692" s="32">
        <v>10</v>
      </c>
    </row>
    <row r="24693" spans="1:8" x14ac:dyDescent="0.55000000000000004">
      <c r="A24693" s="33">
        <v>44433</v>
      </c>
      <c r="B24693" s="1" t="s">
        <v>26</v>
      </c>
      <c r="C24693">
        <v>6949</v>
      </c>
      <c r="D24693">
        <v>159466</v>
      </c>
      <c r="E24693" s="32">
        <v>6071</v>
      </c>
      <c r="F24693">
        <v>123</v>
      </c>
      <c r="G24693" s="32">
        <v>740</v>
      </c>
      <c r="H24693" s="32">
        <v>8</v>
      </c>
    </row>
    <row r="24694" spans="1:8" x14ac:dyDescent="0.55000000000000004">
      <c r="A24694" s="33">
        <v>44433</v>
      </c>
      <c r="B24694" s="1" t="s">
        <v>27</v>
      </c>
      <c r="C24694">
        <v>2348</v>
      </c>
      <c r="D24694">
        <v>93919</v>
      </c>
      <c r="E24694" s="32">
        <v>2027</v>
      </c>
      <c r="F24694">
        <v>36</v>
      </c>
      <c r="G24694" s="32">
        <v>285</v>
      </c>
      <c r="H24694" s="32">
        <v>1</v>
      </c>
    </row>
    <row r="24695" spans="1:8" x14ac:dyDescent="0.55000000000000004">
      <c r="A24695" s="33">
        <v>44433</v>
      </c>
      <c r="B24695" s="1" t="s">
        <v>28</v>
      </c>
      <c r="C24695">
        <v>4018</v>
      </c>
      <c r="D24695">
        <v>86511</v>
      </c>
      <c r="E24695" s="32">
        <v>3281</v>
      </c>
      <c r="F24695">
        <v>23</v>
      </c>
      <c r="G24695" s="32">
        <v>716</v>
      </c>
      <c r="H24695" s="32">
        <v>3</v>
      </c>
    </row>
    <row r="24696" spans="1:8" x14ac:dyDescent="0.55000000000000004">
      <c r="A24696" s="33">
        <v>44433</v>
      </c>
      <c r="B24696" s="1" t="s">
        <v>29</v>
      </c>
      <c r="C24696">
        <v>7393</v>
      </c>
      <c r="D24696">
        <v>260937</v>
      </c>
      <c r="E24696" s="32">
        <v>6295</v>
      </c>
      <c r="F24696">
        <v>94</v>
      </c>
      <c r="G24696" s="32">
        <v>852</v>
      </c>
      <c r="H24696" s="32">
        <v>4</v>
      </c>
    </row>
    <row r="24697" spans="1:8" x14ac:dyDescent="0.55000000000000004">
      <c r="A24697" s="33">
        <v>44433</v>
      </c>
      <c r="B24697" s="1" t="s">
        <v>30</v>
      </c>
      <c r="C24697">
        <v>13926</v>
      </c>
      <c r="D24697">
        <v>335413</v>
      </c>
      <c r="E24697" s="32">
        <v>11030</v>
      </c>
      <c r="F24697">
        <v>195</v>
      </c>
      <c r="G24697" s="32">
        <v>2510</v>
      </c>
      <c r="H24697" s="32">
        <v>6</v>
      </c>
    </row>
    <row r="24698" spans="1:8" x14ac:dyDescent="0.55000000000000004">
      <c r="A24698" s="33">
        <v>44433</v>
      </c>
      <c r="B24698" s="1" t="s">
        <v>31</v>
      </c>
      <c r="C24698">
        <v>18635</v>
      </c>
      <c r="D24698">
        <v>515867</v>
      </c>
      <c r="E24698" s="32">
        <v>12894</v>
      </c>
      <c r="F24698">
        <v>163</v>
      </c>
      <c r="G24698" s="32">
        <v>5578</v>
      </c>
      <c r="H24698" s="32">
        <v>31</v>
      </c>
    </row>
    <row r="24699" spans="1:8" x14ac:dyDescent="0.55000000000000004">
      <c r="A24699" s="33">
        <v>44433</v>
      </c>
      <c r="B24699" s="1" t="s">
        <v>32</v>
      </c>
      <c r="C24699">
        <v>70885</v>
      </c>
      <c r="D24699">
        <v>1023832</v>
      </c>
      <c r="E24699" s="32">
        <v>57765</v>
      </c>
      <c r="F24699">
        <v>1031</v>
      </c>
      <c r="G24699" s="32">
        <v>12089</v>
      </c>
      <c r="H24699" s="32">
        <v>40</v>
      </c>
    </row>
    <row r="24700" spans="1:8" x14ac:dyDescent="0.55000000000000004">
      <c r="A24700" s="33">
        <v>44433</v>
      </c>
      <c r="B24700" s="1" t="s">
        <v>33</v>
      </c>
      <c r="C24700">
        <v>10269</v>
      </c>
      <c r="D24700">
        <v>170434</v>
      </c>
      <c r="E24700" s="32">
        <v>6851</v>
      </c>
      <c r="F24700">
        <v>121</v>
      </c>
      <c r="G24700" s="32">
        <v>3502</v>
      </c>
      <c r="H24700" s="32">
        <v>16</v>
      </c>
    </row>
    <row r="24701" spans="1:8" x14ac:dyDescent="0.55000000000000004">
      <c r="A24701" s="33">
        <v>44433</v>
      </c>
      <c r="B24701" s="1" t="s">
        <v>34</v>
      </c>
      <c r="C24701">
        <v>9566</v>
      </c>
      <c r="D24701">
        <v>195566</v>
      </c>
      <c r="E24701" s="32">
        <v>7105</v>
      </c>
      <c r="F24701">
        <v>95</v>
      </c>
      <c r="G24701" s="32">
        <v>2366</v>
      </c>
      <c r="H24701" s="32">
        <v>9</v>
      </c>
    </row>
    <row r="24702" spans="1:8" x14ac:dyDescent="0.55000000000000004">
      <c r="A24702" s="33">
        <v>44433</v>
      </c>
      <c r="B24702" s="1" t="s">
        <v>35</v>
      </c>
      <c r="C24702">
        <v>27272</v>
      </c>
      <c r="D24702">
        <v>354054</v>
      </c>
      <c r="E24702" s="32">
        <v>20328</v>
      </c>
      <c r="F24702">
        <v>251</v>
      </c>
      <c r="G24702" s="32">
        <v>6162</v>
      </c>
      <c r="H24702" s="32">
        <v>104</v>
      </c>
    </row>
    <row r="24703" spans="1:8" x14ac:dyDescent="0.55000000000000004">
      <c r="A24703" s="33">
        <v>44433</v>
      </c>
      <c r="B24703" s="1" t="s">
        <v>36</v>
      </c>
      <c r="C24703">
        <v>154101</v>
      </c>
      <c r="D24703">
        <v>2818909</v>
      </c>
      <c r="E24703" s="32">
        <v>126335</v>
      </c>
      <c r="F24703">
        <v>2772</v>
      </c>
      <c r="G24703" s="32">
        <v>23229</v>
      </c>
      <c r="H24703" s="32">
        <v>516</v>
      </c>
    </row>
    <row r="24704" spans="1:8" x14ac:dyDescent="0.55000000000000004">
      <c r="A24704" s="33">
        <v>44433</v>
      </c>
      <c r="B24704" s="1" t="s">
        <v>37</v>
      </c>
      <c r="C24704">
        <v>58874</v>
      </c>
      <c r="D24704">
        <v>626140</v>
      </c>
      <c r="E24704" s="32">
        <v>50109</v>
      </c>
      <c r="F24704">
        <v>1333</v>
      </c>
      <c r="G24704" s="32">
        <v>7434</v>
      </c>
      <c r="H24704" s="32">
        <v>65</v>
      </c>
    </row>
    <row r="24705" spans="1:8" x14ac:dyDescent="0.55000000000000004">
      <c r="A24705" s="33">
        <v>44433</v>
      </c>
      <c r="B24705" s="1" t="s">
        <v>38</v>
      </c>
      <c r="C24705">
        <v>12192</v>
      </c>
      <c r="D24705">
        <v>211514</v>
      </c>
      <c r="E24705" s="32">
        <v>10488</v>
      </c>
      <c r="F24705">
        <v>135</v>
      </c>
      <c r="G24705" s="32">
        <v>1569</v>
      </c>
      <c r="H24705" s="32">
        <v>16</v>
      </c>
    </row>
    <row r="24706" spans="1:8" x14ac:dyDescent="0.55000000000000004">
      <c r="A24706" s="33">
        <v>44433</v>
      </c>
      <c r="B24706" s="1" t="s">
        <v>39</v>
      </c>
      <c r="C24706">
        <v>4218</v>
      </c>
      <c r="D24706">
        <v>53643</v>
      </c>
      <c r="E24706" s="32">
        <v>3515</v>
      </c>
      <c r="F24706">
        <v>52</v>
      </c>
      <c r="G24706" s="32">
        <v>558</v>
      </c>
      <c r="H24706" s="32">
        <v>21</v>
      </c>
    </row>
    <row r="24707" spans="1:8" x14ac:dyDescent="0.55000000000000004">
      <c r="A24707" s="33">
        <v>44433</v>
      </c>
      <c r="B24707" s="1" t="s">
        <v>40</v>
      </c>
      <c r="C24707">
        <v>1300</v>
      </c>
      <c r="D24707">
        <v>117016</v>
      </c>
      <c r="E24707" s="32">
        <v>1033</v>
      </c>
      <c r="F24707">
        <v>3</v>
      </c>
      <c r="G24707" s="32">
        <v>247</v>
      </c>
      <c r="H24707" s="32">
        <v>1</v>
      </c>
    </row>
    <row r="24708" spans="1:8" x14ac:dyDescent="0.55000000000000004">
      <c r="A24708" s="33">
        <v>44433</v>
      </c>
      <c r="B24708" s="1" t="s">
        <v>41</v>
      </c>
      <c r="C24708">
        <v>1172</v>
      </c>
      <c r="D24708">
        <v>40685</v>
      </c>
      <c r="E24708" s="32">
        <v>988</v>
      </c>
      <c r="F24708">
        <v>2</v>
      </c>
      <c r="G24708" s="32">
        <v>182</v>
      </c>
      <c r="H24708" s="32">
        <v>1</v>
      </c>
    </row>
    <row r="24709" spans="1:8" x14ac:dyDescent="0.55000000000000004">
      <c r="A24709" s="33">
        <v>44433</v>
      </c>
      <c r="B24709" s="1" t="s">
        <v>42</v>
      </c>
      <c r="C24709">
        <v>12241</v>
      </c>
      <c r="D24709">
        <v>208397</v>
      </c>
      <c r="E24709" s="32">
        <v>8975</v>
      </c>
      <c r="F24709">
        <v>127</v>
      </c>
      <c r="G24709" s="32">
        <v>1485</v>
      </c>
      <c r="H24709" s="32">
        <v>7</v>
      </c>
    </row>
    <row r="24710" spans="1:8" x14ac:dyDescent="0.55000000000000004">
      <c r="A24710" s="33">
        <v>44433</v>
      </c>
      <c r="B24710" s="1" t="s">
        <v>43</v>
      </c>
      <c r="C24710">
        <v>16481</v>
      </c>
      <c r="D24710">
        <v>694007</v>
      </c>
      <c r="E24710" s="32">
        <v>13701</v>
      </c>
      <c r="F24710">
        <v>180</v>
      </c>
      <c r="G24710" s="32">
        <v>1596</v>
      </c>
      <c r="H24710" s="32">
        <v>14</v>
      </c>
    </row>
    <row r="24711" spans="1:8" x14ac:dyDescent="0.55000000000000004">
      <c r="A24711" s="33">
        <v>44433</v>
      </c>
      <c r="B24711" s="1" t="s">
        <v>44</v>
      </c>
      <c r="C24711">
        <v>4555</v>
      </c>
      <c r="D24711">
        <v>147535</v>
      </c>
      <c r="E24711" s="32">
        <v>3696</v>
      </c>
      <c r="F24711">
        <v>85</v>
      </c>
      <c r="G24711" s="32">
        <v>774</v>
      </c>
      <c r="H24711" s="32">
        <v>2</v>
      </c>
    </row>
    <row r="24712" spans="1:8" x14ac:dyDescent="0.55000000000000004">
      <c r="A24712" s="33">
        <v>44433</v>
      </c>
      <c r="B24712" s="1" t="s">
        <v>45</v>
      </c>
      <c r="C24712">
        <v>2375</v>
      </c>
      <c r="D24712">
        <v>83186</v>
      </c>
      <c r="E24712" s="32">
        <v>1906</v>
      </c>
      <c r="F24712">
        <v>63</v>
      </c>
      <c r="G24712" s="32">
        <v>357</v>
      </c>
      <c r="H24712" s="32">
        <v>1</v>
      </c>
    </row>
    <row r="24713" spans="1:8" x14ac:dyDescent="0.55000000000000004">
      <c r="A24713" s="33">
        <v>44433</v>
      </c>
      <c r="B24713" s="1" t="s">
        <v>46</v>
      </c>
      <c r="C24713">
        <v>3830</v>
      </c>
      <c r="D24713">
        <v>109035</v>
      </c>
      <c r="E24713" s="32">
        <v>2959</v>
      </c>
      <c r="F24713">
        <v>34</v>
      </c>
      <c r="G24713" s="32">
        <v>838</v>
      </c>
      <c r="H24713" s="32">
        <v>8</v>
      </c>
    </row>
    <row r="24714" spans="1:8" x14ac:dyDescent="0.55000000000000004">
      <c r="A24714" s="33">
        <v>44433</v>
      </c>
      <c r="B24714" s="1" t="s">
        <v>47</v>
      </c>
      <c r="C24714">
        <v>4349</v>
      </c>
      <c r="D24714">
        <v>121480</v>
      </c>
      <c r="E24714" s="32">
        <v>3533</v>
      </c>
      <c r="F24714">
        <v>78</v>
      </c>
      <c r="G24714" s="32">
        <v>738</v>
      </c>
      <c r="H24714" s="32">
        <v>4</v>
      </c>
    </row>
    <row r="24715" spans="1:8" x14ac:dyDescent="0.55000000000000004">
      <c r="A24715" s="33">
        <v>44433</v>
      </c>
      <c r="B24715" s="1" t="s">
        <v>48</v>
      </c>
      <c r="C24715">
        <v>3006</v>
      </c>
      <c r="D24715">
        <v>74554</v>
      </c>
      <c r="E24715" s="32">
        <v>2351</v>
      </c>
      <c r="F24715">
        <v>31</v>
      </c>
      <c r="G24715" s="32">
        <v>624</v>
      </c>
      <c r="H24715" s="32">
        <v>3</v>
      </c>
    </row>
    <row r="24716" spans="1:8" x14ac:dyDescent="0.55000000000000004">
      <c r="A24716" s="33">
        <v>44433</v>
      </c>
      <c r="B24716" s="1" t="s">
        <v>49</v>
      </c>
      <c r="C24716">
        <v>59860</v>
      </c>
      <c r="D24716">
        <v>1061639</v>
      </c>
      <c r="E24716" s="32">
        <v>47322</v>
      </c>
      <c r="F24716">
        <v>558</v>
      </c>
      <c r="G24716" s="32">
        <v>10886</v>
      </c>
      <c r="H24716" s="32">
        <v>34</v>
      </c>
    </row>
    <row r="24717" spans="1:8" x14ac:dyDescent="0.55000000000000004">
      <c r="A24717" s="33">
        <v>44433</v>
      </c>
      <c r="B24717" s="1" t="s">
        <v>50</v>
      </c>
      <c r="C24717">
        <v>4681</v>
      </c>
      <c r="D24717">
        <v>80888</v>
      </c>
      <c r="E24717" s="32">
        <v>3307</v>
      </c>
      <c r="F24717">
        <v>27</v>
      </c>
      <c r="G24717" s="32">
        <v>1023</v>
      </c>
      <c r="H24717" s="32">
        <v>3</v>
      </c>
    </row>
    <row r="24718" spans="1:8" x14ac:dyDescent="0.55000000000000004">
      <c r="A24718" s="33">
        <v>44433</v>
      </c>
      <c r="B24718" s="1" t="s">
        <v>51</v>
      </c>
      <c r="C24718">
        <v>4930</v>
      </c>
      <c r="D24718">
        <v>154054</v>
      </c>
      <c r="E24718" s="32">
        <v>4064</v>
      </c>
      <c r="F24718">
        <v>69</v>
      </c>
      <c r="G24718" s="32">
        <v>801</v>
      </c>
      <c r="H24718" s="32">
        <v>1</v>
      </c>
    </row>
    <row r="24719" spans="1:8" x14ac:dyDescent="0.55000000000000004">
      <c r="A24719" s="33">
        <v>44433</v>
      </c>
      <c r="B24719" s="1" t="s">
        <v>52</v>
      </c>
      <c r="C24719">
        <v>11245</v>
      </c>
      <c r="D24719">
        <v>101742</v>
      </c>
      <c r="E24719" s="32">
        <v>9002</v>
      </c>
      <c r="F24719">
        <v>123</v>
      </c>
      <c r="G24719" s="32">
        <v>2120</v>
      </c>
      <c r="H24719" s="32">
        <v>14</v>
      </c>
    </row>
    <row r="24720" spans="1:8" x14ac:dyDescent="0.55000000000000004">
      <c r="A24720" s="33">
        <v>44433</v>
      </c>
      <c r="B24720" s="1" t="s">
        <v>53</v>
      </c>
      <c r="C24720">
        <v>6152</v>
      </c>
      <c r="D24720">
        <v>216759</v>
      </c>
      <c r="E24720" s="32">
        <v>4523</v>
      </c>
      <c r="F24720">
        <v>66</v>
      </c>
      <c r="G24720" s="32">
        <v>1563</v>
      </c>
      <c r="H24720" s="32">
        <v>2</v>
      </c>
    </row>
    <row r="24721" spans="1:8" x14ac:dyDescent="0.55000000000000004">
      <c r="A24721" s="33">
        <v>44433</v>
      </c>
      <c r="B24721" s="1" t="s">
        <v>54</v>
      </c>
      <c r="C24721">
        <v>4886</v>
      </c>
      <c r="D24721">
        <v>57542</v>
      </c>
      <c r="E24721" s="32">
        <v>3756</v>
      </c>
      <c r="F24721">
        <v>30</v>
      </c>
      <c r="G24721" s="32">
        <v>1086</v>
      </c>
      <c r="H24721" s="32">
        <v>3</v>
      </c>
    </row>
    <row r="24722" spans="1:8" x14ac:dyDescent="0.55000000000000004">
      <c r="A24722" s="33">
        <v>44433</v>
      </c>
      <c r="B24722" s="1" t="s">
        <v>55</v>
      </c>
      <c r="C24722">
        <v>7353</v>
      </c>
      <c r="D24722">
        <v>141025</v>
      </c>
      <c r="E24722" s="32">
        <v>5220</v>
      </c>
      <c r="F24722">
        <v>44</v>
      </c>
      <c r="G24722" s="32">
        <v>1893</v>
      </c>
      <c r="H24722" s="32">
        <v>4</v>
      </c>
    </row>
    <row r="24723" spans="1:8" x14ac:dyDescent="0.55000000000000004">
      <c r="A24723" s="33">
        <v>44433</v>
      </c>
      <c r="B24723" s="1" t="s">
        <v>56</v>
      </c>
      <c r="C24723">
        <v>39307</v>
      </c>
      <c r="D24723">
        <v>330449</v>
      </c>
      <c r="E24723" s="32">
        <v>32320</v>
      </c>
      <c r="F24723">
        <v>249</v>
      </c>
      <c r="G24723" s="32">
        <v>6606</v>
      </c>
      <c r="H24723" s="32">
        <v>102</v>
      </c>
    </row>
    <row r="24724" spans="1:8" x14ac:dyDescent="0.55000000000000004">
      <c r="A24724" s="33">
        <v>44434</v>
      </c>
      <c r="B24724" s="1" t="s">
        <v>7</v>
      </c>
      <c r="C24724">
        <v>55038</v>
      </c>
      <c r="D24724">
        <v>969420</v>
      </c>
      <c r="E24724" s="32">
        <v>48471</v>
      </c>
      <c r="F24724">
        <v>1437</v>
      </c>
      <c r="G24724" s="32">
        <v>5051</v>
      </c>
      <c r="H24724" s="32">
        <v>16</v>
      </c>
    </row>
    <row r="24725" spans="1:8" x14ac:dyDescent="0.55000000000000004">
      <c r="A24725" s="33">
        <v>44434</v>
      </c>
      <c r="B24725" s="1" t="s">
        <v>11</v>
      </c>
      <c r="C24725">
        <v>3951</v>
      </c>
      <c r="D24725">
        <v>66925</v>
      </c>
      <c r="E24725" s="32">
        <v>3166</v>
      </c>
      <c r="F24725">
        <v>33</v>
      </c>
      <c r="G24725" s="32">
        <v>752</v>
      </c>
      <c r="H24725" s="32">
        <v>1</v>
      </c>
    </row>
    <row r="24726" spans="1:8" x14ac:dyDescent="0.55000000000000004">
      <c r="A24726" s="33">
        <v>44434</v>
      </c>
      <c r="B24726" s="1" t="s">
        <v>12</v>
      </c>
      <c r="C24726">
        <v>2810</v>
      </c>
      <c r="D24726">
        <v>104853</v>
      </c>
      <c r="E24726" s="32">
        <v>2422</v>
      </c>
      <c r="F24726">
        <v>48</v>
      </c>
      <c r="G24726" s="32">
        <v>340</v>
      </c>
      <c r="H24726" s="32">
        <v>2</v>
      </c>
    </row>
    <row r="24727" spans="1:8" x14ac:dyDescent="0.55000000000000004">
      <c r="A24727" s="33">
        <v>44434</v>
      </c>
      <c r="B24727" s="1" t="s">
        <v>13</v>
      </c>
      <c r="C24727">
        <v>13988</v>
      </c>
      <c r="D24727">
        <v>199916</v>
      </c>
      <c r="E24727" s="32">
        <v>11524</v>
      </c>
      <c r="F24727">
        <v>97</v>
      </c>
      <c r="G24727" s="32">
        <v>2238</v>
      </c>
      <c r="H24727" s="32">
        <v>24</v>
      </c>
    </row>
    <row r="24728" spans="1:8" x14ac:dyDescent="0.55000000000000004">
      <c r="A24728" s="33">
        <v>44434</v>
      </c>
      <c r="B24728" s="1" t="s">
        <v>14</v>
      </c>
      <c r="C24728">
        <v>1538</v>
      </c>
      <c r="D24728">
        <v>20501</v>
      </c>
      <c r="E24728" s="32">
        <v>1220</v>
      </c>
      <c r="F24728">
        <v>22</v>
      </c>
      <c r="G24728" s="32">
        <v>296</v>
      </c>
      <c r="H24728" s="32">
        <v>2</v>
      </c>
    </row>
    <row r="24729" spans="1:8" x14ac:dyDescent="0.55000000000000004">
      <c r="A24729" s="33">
        <v>44434</v>
      </c>
      <c r="B24729" s="1" t="s">
        <v>15</v>
      </c>
      <c r="C24729">
        <v>3015</v>
      </c>
      <c r="D24729">
        <v>82631</v>
      </c>
      <c r="E24729" s="32">
        <v>2535</v>
      </c>
      <c r="F24729">
        <v>48</v>
      </c>
      <c r="G24729" s="32">
        <v>432</v>
      </c>
      <c r="H24729" s="32">
        <v>3</v>
      </c>
    </row>
    <row r="24730" spans="1:8" x14ac:dyDescent="0.55000000000000004">
      <c r="A24730" s="33">
        <v>44434</v>
      </c>
      <c r="B24730" s="1" t="s">
        <v>16</v>
      </c>
      <c r="C24730">
        <v>8331</v>
      </c>
      <c r="D24730">
        <v>357175</v>
      </c>
      <c r="E24730" s="32">
        <v>7134</v>
      </c>
      <c r="F24730">
        <v>165</v>
      </c>
      <c r="G24730" s="32">
        <v>1032</v>
      </c>
      <c r="H24730" s="32">
        <v>17</v>
      </c>
    </row>
    <row r="24731" spans="1:8" x14ac:dyDescent="0.55000000000000004">
      <c r="A24731" s="33">
        <v>44434</v>
      </c>
      <c r="B24731" s="1" t="s">
        <v>17</v>
      </c>
      <c r="C24731">
        <v>19413</v>
      </c>
      <c r="D24731">
        <v>37322</v>
      </c>
      <c r="E24731" s="32">
        <v>16729</v>
      </c>
      <c r="F24731">
        <v>183</v>
      </c>
      <c r="G24731" s="32">
        <v>2501</v>
      </c>
      <c r="H24731" s="32">
        <v>25</v>
      </c>
    </row>
    <row r="24732" spans="1:8" x14ac:dyDescent="0.55000000000000004">
      <c r="A24732" s="33">
        <v>44434</v>
      </c>
      <c r="B24732" s="1" t="s">
        <v>18</v>
      </c>
      <c r="C24732">
        <v>12524</v>
      </c>
      <c r="D24732">
        <v>385925</v>
      </c>
      <c r="E24732" s="32">
        <v>10250</v>
      </c>
      <c r="F24732">
        <v>100</v>
      </c>
      <c r="G24732" s="32">
        <v>2174</v>
      </c>
      <c r="H24732" s="32">
        <v>16</v>
      </c>
    </row>
    <row r="24733" spans="1:8" x14ac:dyDescent="0.55000000000000004">
      <c r="A24733" s="33">
        <v>44434</v>
      </c>
      <c r="B24733" s="1" t="s">
        <v>19</v>
      </c>
      <c r="C24733">
        <v>13900</v>
      </c>
      <c r="D24733">
        <v>250677</v>
      </c>
      <c r="E24733" s="32">
        <v>11151</v>
      </c>
      <c r="F24733">
        <v>158</v>
      </c>
      <c r="G24733" s="32">
        <v>2591</v>
      </c>
      <c r="H24733" s="32">
        <v>22</v>
      </c>
    </row>
    <row r="24734" spans="1:8" x14ac:dyDescent="0.55000000000000004">
      <c r="A24734" s="33">
        <v>44434</v>
      </c>
      <c r="B24734" s="1" t="s">
        <v>20</v>
      </c>
      <c r="C24734">
        <v>94361</v>
      </c>
      <c r="D24734">
        <v>1264599</v>
      </c>
      <c r="E24734" s="32">
        <v>63080</v>
      </c>
      <c r="F24734">
        <v>877</v>
      </c>
      <c r="G24734" s="32">
        <v>26116</v>
      </c>
      <c r="H24734" s="32">
        <v>161</v>
      </c>
    </row>
    <row r="24735" spans="1:8" x14ac:dyDescent="0.55000000000000004">
      <c r="A24735" s="33">
        <v>44434</v>
      </c>
      <c r="B24735" s="1" t="s">
        <v>21</v>
      </c>
      <c r="C24735">
        <v>80230</v>
      </c>
      <c r="D24735">
        <v>915770</v>
      </c>
      <c r="E24735" s="32">
        <v>65410</v>
      </c>
      <c r="F24735">
        <v>818</v>
      </c>
      <c r="G24735" s="32">
        <v>14002</v>
      </c>
      <c r="H24735" s="32">
        <v>111</v>
      </c>
    </row>
    <row r="24736" spans="1:8" x14ac:dyDescent="0.55000000000000004">
      <c r="A24736" s="33">
        <v>44434</v>
      </c>
      <c r="B24736" s="1" t="s">
        <v>22</v>
      </c>
      <c r="C24736">
        <v>327861</v>
      </c>
      <c r="D24736">
        <v>3203905</v>
      </c>
      <c r="E24736" s="32">
        <v>282986</v>
      </c>
      <c r="F24736">
        <v>2415</v>
      </c>
      <c r="G24736" s="32">
        <v>42460</v>
      </c>
      <c r="H24736" s="32">
        <v>276</v>
      </c>
    </row>
    <row r="24737" spans="1:8" x14ac:dyDescent="0.55000000000000004">
      <c r="A24737" s="33">
        <v>44434</v>
      </c>
      <c r="B24737" s="1" t="s">
        <v>23</v>
      </c>
      <c r="C24737">
        <v>137105</v>
      </c>
      <c r="D24737">
        <v>1372591</v>
      </c>
      <c r="E24737" s="32">
        <v>117883</v>
      </c>
      <c r="F24737">
        <v>1084</v>
      </c>
      <c r="G24737" s="32">
        <v>18138</v>
      </c>
      <c r="H24737" s="32">
        <v>249</v>
      </c>
    </row>
    <row r="24738" spans="1:8" x14ac:dyDescent="0.55000000000000004">
      <c r="A24738" s="33">
        <v>44434</v>
      </c>
      <c r="B24738" s="1" t="s">
        <v>24</v>
      </c>
      <c r="C24738">
        <v>6316</v>
      </c>
      <c r="D24738">
        <v>233038</v>
      </c>
      <c r="E24738" s="32">
        <v>5201</v>
      </c>
      <c r="F24738">
        <v>54</v>
      </c>
      <c r="G24738" s="32">
        <v>1061</v>
      </c>
      <c r="H24738" s="32">
        <v>8</v>
      </c>
    </row>
    <row r="24739" spans="1:8" x14ac:dyDescent="0.55000000000000004">
      <c r="A24739" s="33">
        <v>44434</v>
      </c>
      <c r="B24739" s="1" t="s">
        <v>25</v>
      </c>
      <c r="C24739">
        <v>4085</v>
      </c>
      <c r="D24739">
        <v>97604</v>
      </c>
      <c r="E24739" s="32">
        <v>2890</v>
      </c>
      <c r="F24739">
        <v>39</v>
      </c>
      <c r="G24739" s="32">
        <v>1156</v>
      </c>
      <c r="H24739" s="32">
        <v>9</v>
      </c>
    </row>
    <row r="24740" spans="1:8" x14ac:dyDescent="0.55000000000000004">
      <c r="A24740" s="33">
        <v>44434</v>
      </c>
      <c r="B24740" s="1" t="s">
        <v>26</v>
      </c>
      <c r="C24740">
        <v>7005</v>
      </c>
      <c r="D24740">
        <v>160308</v>
      </c>
      <c r="E24740" s="32">
        <v>6131</v>
      </c>
      <c r="F24740">
        <v>123</v>
      </c>
      <c r="G24740" s="32">
        <v>736</v>
      </c>
      <c r="H24740" s="32">
        <v>6</v>
      </c>
    </row>
    <row r="24741" spans="1:8" x14ac:dyDescent="0.55000000000000004">
      <c r="A24741" s="33">
        <v>44434</v>
      </c>
      <c r="B24741" s="1" t="s">
        <v>27</v>
      </c>
      <c r="C24741">
        <v>2396</v>
      </c>
      <c r="D24741">
        <v>94448</v>
      </c>
      <c r="E24741" s="32">
        <v>2066</v>
      </c>
      <c r="F24741">
        <v>36</v>
      </c>
      <c r="G24741" s="32">
        <v>294</v>
      </c>
      <c r="H24741" s="32">
        <v>1</v>
      </c>
    </row>
    <row r="24742" spans="1:8" x14ac:dyDescent="0.55000000000000004">
      <c r="A24742" s="33">
        <v>44434</v>
      </c>
      <c r="B24742" s="1" t="s">
        <v>28</v>
      </c>
      <c r="C24742">
        <v>4103</v>
      </c>
      <c r="D24742">
        <v>86511</v>
      </c>
      <c r="E24742" s="32">
        <v>3371</v>
      </c>
      <c r="F24742">
        <v>23</v>
      </c>
      <c r="G24742" s="32">
        <v>712</v>
      </c>
      <c r="H24742" s="32">
        <v>3</v>
      </c>
    </row>
    <row r="24743" spans="1:8" x14ac:dyDescent="0.55000000000000004">
      <c r="A24743" s="33">
        <v>44434</v>
      </c>
      <c r="B24743" s="1" t="s">
        <v>29</v>
      </c>
      <c r="C24743">
        <v>7500</v>
      </c>
      <c r="D24743">
        <v>262751</v>
      </c>
      <c r="E24743" s="32">
        <v>6378</v>
      </c>
      <c r="F24743">
        <v>94</v>
      </c>
      <c r="G24743" s="32">
        <v>867</v>
      </c>
      <c r="H24743" s="32">
        <v>4</v>
      </c>
    </row>
    <row r="24744" spans="1:8" x14ac:dyDescent="0.55000000000000004">
      <c r="A24744" s="33">
        <v>44434</v>
      </c>
      <c r="B24744" s="1" t="s">
        <v>30</v>
      </c>
      <c r="C24744">
        <v>14320</v>
      </c>
      <c r="D24744">
        <v>338372</v>
      </c>
      <c r="E24744" s="32">
        <v>11285</v>
      </c>
      <c r="F24744">
        <v>196</v>
      </c>
      <c r="G24744" s="32">
        <v>2651</v>
      </c>
      <c r="H24744" s="32">
        <v>7</v>
      </c>
    </row>
    <row r="24745" spans="1:8" x14ac:dyDescent="0.55000000000000004">
      <c r="A24745" s="33">
        <v>44434</v>
      </c>
      <c r="B24745" s="1" t="s">
        <v>31</v>
      </c>
      <c r="C24745">
        <v>19165</v>
      </c>
      <c r="D24745">
        <v>521125</v>
      </c>
      <c r="E24745" s="32">
        <v>13198</v>
      </c>
      <c r="F24745">
        <v>165</v>
      </c>
      <c r="G24745" s="32">
        <v>5802</v>
      </c>
      <c r="H24745" s="32">
        <v>34</v>
      </c>
    </row>
    <row r="24746" spans="1:8" x14ac:dyDescent="0.55000000000000004">
      <c r="A24746" s="33">
        <v>44434</v>
      </c>
      <c r="B24746" s="1" t="s">
        <v>32</v>
      </c>
      <c r="C24746">
        <v>72696</v>
      </c>
      <c r="D24746">
        <v>1033304</v>
      </c>
      <c r="E24746" s="32">
        <v>58308</v>
      </c>
      <c r="F24746">
        <v>1032</v>
      </c>
      <c r="G24746" s="32">
        <v>13356</v>
      </c>
      <c r="H24746" s="32">
        <v>42</v>
      </c>
    </row>
    <row r="24747" spans="1:8" x14ac:dyDescent="0.55000000000000004">
      <c r="A24747" s="33">
        <v>44434</v>
      </c>
      <c r="B24747" s="1" t="s">
        <v>33</v>
      </c>
      <c r="C24747">
        <v>10784</v>
      </c>
      <c r="D24747">
        <v>170434</v>
      </c>
      <c r="E24747" s="32">
        <v>7000</v>
      </c>
      <c r="F24747">
        <v>123</v>
      </c>
      <c r="G24747" s="32">
        <v>3869</v>
      </c>
      <c r="H24747" s="32">
        <v>17</v>
      </c>
    </row>
    <row r="24748" spans="1:8" x14ac:dyDescent="0.55000000000000004">
      <c r="A24748" s="33">
        <v>44434</v>
      </c>
      <c r="B24748" s="1" t="s">
        <v>34</v>
      </c>
      <c r="C24748">
        <v>9779</v>
      </c>
      <c r="D24748">
        <v>196841</v>
      </c>
      <c r="E24748" s="32">
        <v>7220</v>
      </c>
      <c r="F24748">
        <v>95</v>
      </c>
      <c r="G24748" s="32">
        <v>2464</v>
      </c>
      <c r="H24748" s="32">
        <v>9</v>
      </c>
    </row>
    <row r="24749" spans="1:8" x14ac:dyDescent="0.55000000000000004">
      <c r="A24749" s="33">
        <v>44434</v>
      </c>
      <c r="B24749" s="1" t="s">
        <v>35</v>
      </c>
      <c r="C24749">
        <v>27880</v>
      </c>
      <c r="D24749">
        <v>356333</v>
      </c>
      <c r="E24749" s="32">
        <v>20587</v>
      </c>
      <c r="F24749">
        <v>251</v>
      </c>
      <c r="G24749" s="32">
        <v>6434</v>
      </c>
      <c r="H24749" s="32">
        <v>96</v>
      </c>
    </row>
    <row r="24750" spans="1:8" x14ac:dyDescent="0.55000000000000004">
      <c r="A24750" s="33">
        <v>44434</v>
      </c>
      <c r="B24750" s="1" t="s">
        <v>36</v>
      </c>
      <c r="C24750">
        <v>156931</v>
      </c>
      <c r="D24750">
        <v>2840008</v>
      </c>
      <c r="E24750" s="32">
        <v>128328</v>
      </c>
      <c r="F24750">
        <v>2778</v>
      </c>
      <c r="G24750" s="32">
        <v>24040</v>
      </c>
      <c r="H24750" s="32">
        <v>510</v>
      </c>
    </row>
    <row r="24751" spans="1:8" x14ac:dyDescent="0.55000000000000004">
      <c r="A24751" s="33">
        <v>44434</v>
      </c>
      <c r="B24751" s="1" t="s">
        <v>37</v>
      </c>
      <c r="C24751">
        <v>59962</v>
      </c>
      <c r="D24751">
        <v>630555</v>
      </c>
      <c r="E24751" s="32">
        <v>50842</v>
      </c>
      <c r="F24751">
        <v>1334</v>
      </c>
      <c r="G24751" s="32">
        <v>7787</v>
      </c>
      <c r="H24751" s="32">
        <v>65</v>
      </c>
    </row>
    <row r="24752" spans="1:8" x14ac:dyDescent="0.55000000000000004">
      <c r="A24752" s="33">
        <v>44434</v>
      </c>
      <c r="B24752" s="1" t="s">
        <v>38</v>
      </c>
      <c r="C24752">
        <v>12399</v>
      </c>
      <c r="D24752">
        <v>212479</v>
      </c>
      <c r="E24752" s="32">
        <v>10630</v>
      </c>
      <c r="F24752">
        <v>136</v>
      </c>
      <c r="G24752" s="32">
        <v>1633</v>
      </c>
      <c r="H24752" s="32">
        <v>16</v>
      </c>
    </row>
    <row r="24753" spans="1:8" x14ac:dyDescent="0.55000000000000004">
      <c r="A24753" s="33">
        <v>44434</v>
      </c>
      <c r="B24753" s="1" t="s">
        <v>39</v>
      </c>
      <c r="C24753">
        <v>4293</v>
      </c>
      <c r="D24753">
        <v>54198</v>
      </c>
      <c r="E24753" s="32">
        <v>3584</v>
      </c>
      <c r="F24753">
        <v>52</v>
      </c>
      <c r="G24753" s="32">
        <v>562</v>
      </c>
      <c r="H24753" s="32">
        <v>29</v>
      </c>
    </row>
    <row r="24754" spans="1:8" x14ac:dyDescent="0.55000000000000004">
      <c r="A24754" s="33">
        <v>44434</v>
      </c>
      <c r="B24754" s="1" t="s">
        <v>40</v>
      </c>
      <c r="C24754">
        <v>1336</v>
      </c>
      <c r="D24754">
        <v>121247</v>
      </c>
      <c r="E24754" s="32">
        <v>1057</v>
      </c>
      <c r="F24754">
        <v>3</v>
      </c>
      <c r="G24754" s="32">
        <v>259</v>
      </c>
      <c r="H24754" s="32">
        <v>1</v>
      </c>
    </row>
    <row r="24755" spans="1:8" x14ac:dyDescent="0.55000000000000004">
      <c r="A24755" s="33">
        <v>44434</v>
      </c>
      <c r="B24755" s="1" t="s">
        <v>41</v>
      </c>
      <c r="C24755">
        <v>1211</v>
      </c>
      <c r="D24755">
        <v>42979</v>
      </c>
      <c r="E24755" s="32">
        <v>1031</v>
      </c>
      <c r="F24755">
        <v>2</v>
      </c>
      <c r="G24755" s="32">
        <v>178</v>
      </c>
      <c r="H24755" s="32">
        <v>1</v>
      </c>
    </row>
    <row r="24756" spans="1:8" x14ac:dyDescent="0.55000000000000004">
      <c r="A24756" s="33">
        <v>44434</v>
      </c>
      <c r="B24756" s="1" t="s">
        <v>42</v>
      </c>
      <c r="C24756">
        <v>12447</v>
      </c>
      <c r="D24756">
        <v>208397</v>
      </c>
      <c r="E24756" s="32">
        <v>8975</v>
      </c>
      <c r="F24756">
        <v>127</v>
      </c>
      <c r="G24756" s="32">
        <v>1485</v>
      </c>
      <c r="H24756" s="32">
        <v>7</v>
      </c>
    </row>
    <row r="24757" spans="1:8" x14ac:dyDescent="0.55000000000000004">
      <c r="A24757" s="33">
        <v>44434</v>
      </c>
      <c r="B24757" s="1" t="s">
        <v>43</v>
      </c>
      <c r="C24757">
        <v>16837</v>
      </c>
      <c r="D24757">
        <v>694007</v>
      </c>
      <c r="E24757" s="32">
        <v>13952</v>
      </c>
      <c r="F24757">
        <v>180</v>
      </c>
      <c r="G24757" s="32">
        <v>1587</v>
      </c>
      <c r="H24757" s="32">
        <v>15</v>
      </c>
    </row>
    <row r="24758" spans="1:8" x14ac:dyDescent="0.55000000000000004">
      <c r="A24758" s="33">
        <v>44434</v>
      </c>
      <c r="B24758" s="1" t="s">
        <v>44</v>
      </c>
      <c r="C24758">
        <v>4631</v>
      </c>
      <c r="D24758">
        <v>147535</v>
      </c>
      <c r="E24758" s="32">
        <v>3742</v>
      </c>
      <c r="F24758">
        <v>85</v>
      </c>
      <c r="G24758" s="32">
        <v>804</v>
      </c>
      <c r="H24758" s="32">
        <v>3</v>
      </c>
    </row>
    <row r="24759" spans="1:8" x14ac:dyDescent="0.55000000000000004">
      <c r="A24759" s="33">
        <v>44434</v>
      </c>
      <c r="B24759" s="1" t="s">
        <v>45</v>
      </c>
      <c r="C24759">
        <v>2439</v>
      </c>
      <c r="D24759">
        <v>83966</v>
      </c>
      <c r="E24759" s="32">
        <v>1940</v>
      </c>
      <c r="F24759">
        <v>63</v>
      </c>
      <c r="G24759" s="32">
        <v>436</v>
      </c>
      <c r="H24759" s="32">
        <v>1</v>
      </c>
    </row>
    <row r="24760" spans="1:8" x14ac:dyDescent="0.55000000000000004">
      <c r="A24760" s="33">
        <v>44434</v>
      </c>
      <c r="B24760" s="1" t="s">
        <v>46</v>
      </c>
      <c r="C24760">
        <v>3926</v>
      </c>
      <c r="D24760">
        <v>110285</v>
      </c>
      <c r="E24760" s="32">
        <v>3026</v>
      </c>
      <c r="F24760">
        <v>34</v>
      </c>
      <c r="G24760" s="32">
        <v>867</v>
      </c>
      <c r="H24760" s="32">
        <v>8</v>
      </c>
    </row>
    <row r="24761" spans="1:8" x14ac:dyDescent="0.55000000000000004">
      <c r="A24761" s="33">
        <v>44434</v>
      </c>
      <c r="B24761" s="1" t="s">
        <v>47</v>
      </c>
      <c r="C24761">
        <v>4403</v>
      </c>
      <c r="D24761">
        <v>122003</v>
      </c>
      <c r="E24761" s="32">
        <v>3604</v>
      </c>
      <c r="F24761">
        <v>79</v>
      </c>
      <c r="G24761" s="32">
        <v>720</v>
      </c>
      <c r="H24761" s="32">
        <v>3</v>
      </c>
    </row>
    <row r="24762" spans="1:8" x14ac:dyDescent="0.55000000000000004">
      <c r="A24762" s="33">
        <v>44434</v>
      </c>
      <c r="B24762" s="1" t="s">
        <v>48</v>
      </c>
      <c r="C24762">
        <v>3113</v>
      </c>
      <c r="D24762">
        <v>74829</v>
      </c>
      <c r="E24762" s="32">
        <v>2395</v>
      </c>
      <c r="F24762">
        <v>31</v>
      </c>
      <c r="G24762" s="32">
        <v>687</v>
      </c>
      <c r="H24762" s="32">
        <v>3</v>
      </c>
    </row>
    <row r="24763" spans="1:8" x14ac:dyDescent="0.55000000000000004">
      <c r="A24763" s="33">
        <v>44434</v>
      </c>
      <c r="B24763" s="1" t="s">
        <v>49</v>
      </c>
      <c r="C24763">
        <v>60850</v>
      </c>
      <c r="D24763">
        <v>1069066</v>
      </c>
      <c r="E24763" s="32">
        <v>48121</v>
      </c>
      <c r="F24763">
        <v>559</v>
      </c>
      <c r="G24763" s="32">
        <v>11181</v>
      </c>
      <c r="H24763" s="32">
        <v>34</v>
      </c>
    </row>
    <row r="24764" spans="1:8" x14ac:dyDescent="0.55000000000000004">
      <c r="A24764" s="33">
        <v>44434</v>
      </c>
      <c r="B24764" s="1" t="s">
        <v>50</v>
      </c>
      <c r="C24764">
        <v>4784</v>
      </c>
      <c r="D24764">
        <v>82040</v>
      </c>
      <c r="E24764" s="32">
        <v>3371</v>
      </c>
      <c r="F24764">
        <v>27</v>
      </c>
      <c r="G24764" s="32">
        <v>1087</v>
      </c>
      <c r="H24764" s="32">
        <v>3</v>
      </c>
    </row>
    <row r="24765" spans="1:8" x14ac:dyDescent="0.55000000000000004">
      <c r="A24765" s="33">
        <v>44434</v>
      </c>
      <c r="B24765" s="1" t="s">
        <v>51</v>
      </c>
      <c r="C24765">
        <v>4980</v>
      </c>
      <c r="D24765">
        <v>155099</v>
      </c>
      <c r="E24765" s="32">
        <v>4123</v>
      </c>
      <c r="F24765">
        <v>69</v>
      </c>
      <c r="G24765" s="32">
        <v>792</v>
      </c>
      <c r="H24765" s="32">
        <v>1</v>
      </c>
    </row>
    <row r="24766" spans="1:8" x14ac:dyDescent="0.55000000000000004">
      <c r="A24766" s="33">
        <v>44434</v>
      </c>
      <c r="B24766" s="1" t="s">
        <v>52</v>
      </c>
      <c r="C24766">
        <v>11504</v>
      </c>
      <c r="D24766">
        <v>102764</v>
      </c>
      <c r="E24766" s="32">
        <v>9170</v>
      </c>
      <c r="F24766">
        <v>123</v>
      </c>
      <c r="G24766" s="32">
        <v>2211</v>
      </c>
      <c r="H24766" s="32">
        <v>16</v>
      </c>
    </row>
    <row r="24767" spans="1:8" x14ac:dyDescent="0.55000000000000004">
      <c r="A24767" s="33">
        <v>44434</v>
      </c>
      <c r="B24767" s="1" t="s">
        <v>53</v>
      </c>
      <c r="C24767">
        <v>6315</v>
      </c>
      <c r="D24767">
        <v>218824</v>
      </c>
      <c r="E24767" s="32">
        <v>4623</v>
      </c>
      <c r="F24767">
        <v>66</v>
      </c>
      <c r="G24767" s="32">
        <v>1626</v>
      </c>
      <c r="H24767" s="32">
        <v>2</v>
      </c>
    </row>
    <row r="24768" spans="1:8" x14ac:dyDescent="0.55000000000000004">
      <c r="A24768" s="33">
        <v>44434</v>
      </c>
      <c r="B24768" s="1" t="s">
        <v>54</v>
      </c>
      <c r="C24768">
        <v>4886</v>
      </c>
      <c r="D24768">
        <v>58291</v>
      </c>
      <c r="E24768" s="32">
        <v>3756</v>
      </c>
      <c r="F24768">
        <v>30</v>
      </c>
      <c r="G24768" s="32">
        <v>1218</v>
      </c>
      <c r="H24768" s="32">
        <v>4</v>
      </c>
    </row>
    <row r="24769" spans="1:8" x14ac:dyDescent="0.55000000000000004">
      <c r="A24769" s="33">
        <v>44434</v>
      </c>
      <c r="B24769" s="1" t="s">
        <v>55</v>
      </c>
      <c r="C24769">
        <v>7545</v>
      </c>
      <c r="D24769">
        <v>144385</v>
      </c>
      <c r="E24769" s="32">
        <v>5333</v>
      </c>
      <c r="F24769">
        <v>44</v>
      </c>
      <c r="G24769" s="32">
        <v>2020</v>
      </c>
      <c r="H24769" s="32">
        <v>4</v>
      </c>
    </row>
    <row r="24770" spans="1:8" x14ac:dyDescent="0.55000000000000004">
      <c r="A24770" s="33">
        <v>44434</v>
      </c>
      <c r="B24770" s="1" t="s">
        <v>56</v>
      </c>
      <c r="C24770">
        <v>39987</v>
      </c>
      <c r="D24770">
        <v>335402</v>
      </c>
      <c r="E24770" s="32">
        <v>32874</v>
      </c>
      <c r="F24770">
        <v>252</v>
      </c>
      <c r="G24770" s="32">
        <v>6698</v>
      </c>
      <c r="H24770" s="32">
        <v>113</v>
      </c>
    </row>
    <row r="24771" spans="1:8" x14ac:dyDescent="0.55000000000000004">
      <c r="A24771" s="33">
        <v>44435</v>
      </c>
      <c r="B24771" s="1" t="s">
        <v>7</v>
      </c>
      <c r="C24771">
        <v>55420</v>
      </c>
      <c r="D24771">
        <v>975810</v>
      </c>
      <c r="E24771" s="32">
        <v>48838</v>
      </c>
      <c r="F24771">
        <v>1438</v>
      </c>
      <c r="G24771" s="32">
        <v>5130</v>
      </c>
      <c r="H24771" s="32">
        <v>17</v>
      </c>
    </row>
    <row r="24772" spans="1:8" x14ac:dyDescent="0.55000000000000004">
      <c r="A24772" s="33">
        <v>44435</v>
      </c>
      <c r="B24772" s="1" t="s">
        <v>11</v>
      </c>
      <c r="C24772">
        <v>4054</v>
      </c>
      <c r="D24772">
        <v>67274</v>
      </c>
      <c r="E24772" s="32">
        <v>3192</v>
      </c>
      <c r="F24772">
        <v>33</v>
      </c>
      <c r="G24772" s="32">
        <v>829</v>
      </c>
      <c r="H24772" s="32">
        <v>1</v>
      </c>
    </row>
    <row r="24773" spans="1:8" x14ac:dyDescent="0.55000000000000004">
      <c r="A24773" s="33">
        <v>44435</v>
      </c>
      <c r="B24773" s="1" t="s">
        <v>12</v>
      </c>
      <c r="C24773">
        <v>2851</v>
      </c>
      <c r="D24773">
        <v>105548</v>
      </c>
      <c r="E24773" s="32">
        <v>2486</v>
      </c>
      <c r="F24773">
        <v>48</v>
      </c>
      <c r="G24773" s="32">
        <v>317</v>
      </c>
      <c r="H24773" s="32">
        <v>2</v>
      </c>
    </row>
    <row r="24774" spans="1:8" x14ac:dyDescent="0.55000000000000004">
      <c r="A24774" s="33">
        <v>44435</v>
      </c>
      <c r="B24774" s="1" t="s">
        <v>13</v>
      </c>
      <c r="C24774">
        <v>14192</v>
      </c>
      <c r="D24774">
        <v>202019</v>
      </c>
      <c r="E24774" s="32">
        <v>11638</v>
      </c>
      <c r="F24774">
        <v>99</v>
      </c>
      <c r="G24774" s="32">
        <v>2351</v>
      </c>
      <c r="H24774" s="32">
        <v>29</v>
      </c>
    </row>
    <row r="24775" spans="1:8" x14ac:dyDescent="0.55000000000000004">
      <c r="A24775" s="33">
        <v>44435</v>
      </c>
      <c r="B24775" s="1" t="s">
        <v>14</v>
      </c>
      <c r="C24775">
        <v>1557</v>
      </c>
      <c r="D24775">
        <v>20728</v>
      </c>
      <c r="E24775" s="32">
        <v>1237</v>
      </c>
      <c r="F24775">
        <v>22</v>
      </c>
      <c r="G24775" s="32">
        <v>298</v>
      </c>
      <c r="H24775" s="32">
        <v>2</v>
      </c>
    </row>
    <row r="24776" spans="1:8" x14ac:dyDescent="0.55000000000000004">
      <c r="A24776" s="33">
        <v>44435</v>
      </c>
      <c r="B24776" s="1" t="s">
        <v>15</v>
      </c>
      <c r="C24776">
        <v>3041</v>
      </c>
      <c r="D24776">
        <v>83069</v>
      </c>
      <c r="E24776" s="32">
        <v>2581</v>
      </c>
      <c r="F24776">
        <v>48</v>
      </c>
      <c r="G24776" s="32">
        <v>412</v>
      </c>
      <c r="H24776" s="32">
        <v>4</v>
      </c>
    </row>
    <row r="24777" spans="1:8" x14ac:dyDescent="0.55000000000000004">
      <c r="A24777" s="33">
        <v>44435</v>
      </c>
      <c r="B24777" s="1" t="s">
        <v>16</v>
      </c>
      <c r="C24777">
        <v>8441</v>
      </c>
      <c r="D24777">
        <v>359037</v>
      </c>
      <c r="E24777" s="32">
        <v>7219</v>
      </c>
      <c r="F24777">
        <v>165</v>
      </c>
      <c r="G24777" s="32">
        <v>1057</v>
      </c>
      <c r="H24777" s="32">
        <v>14</v>
      </c>
    </row>
    <row r="24778" spans="1:8" x14ac:dyDescent="0.55000000000000004">
      <c r="A24778" s="33">
        <v>44435</v>
      </c>
      <c r="B24778" s="1" t="s">
        <v>17</v>
      </c>
      <c r="C24778">
        <v>19741</v>
      </c>
      <c r="D24778">
        <v>37322</v>
      </c>
      <c r="E24778" s="32">
        <v>17041</v>
      </c>
      <c r="F24778">
        <v>184</v>
      </c>
      <c r="G24778" s="32">
        <v>2516</v>
      </c>
      <c r="H24778" s="32">
        <v>26</v>
      </c>
    </row>
    <row r="24779" spans="1:8" x14ac:dyDescent="0.55000000000000004">
      <c r="A24779" s="33">
        <v>44435</v>
      </c>
      <c r="B24779" s="1" t="s">
        <v>18</v>
      </c>
      <c r="C24779">
        <v>12691</v>
      </c>
      <c r="D24779">
        <v>387447</v>
      </c>
      <c r="E24779" s="32">
        <v>10512</v>
      </c>
      <c r="F24779">
        <v>102</v>
      </c>
      <c r="G24779" s="32">
        <v>2077</v>
      </c>
      <c r="H24779" s="32">
        <v>16</v>
      </c>
    </row>
    <row r="24780" spans="1:8" x14ac:dyDescent="0.55000000000000004">
      <c r="A24780" s="33">
        <v>44435</v>
      </c>
      <c r="B24780" s="1" t="s">
        <v>19</v>
      </c>
      <c r="C24780">
        <v>14138</v>
      </c>
      <c r="D24780">
        <v>252033</v>
      </c>
      <c r="E24780" s="32">
        <v>11310</v>
      </c>
      <c r="F24780">
        <v>158</v>
      </c>
      <c r="G24780" s="32">
        <v>2670</v>
      </c>
      <c r="H24780" s="32">
        <v>19</v>
      </c>
    </row>
    <row r="24781" spans="1:8" x14ac:dyDescent="0.55000000000000004">
      <c r="A24781" s="33">
        <v>44435</v>
      </c>
      <c r="B24781" s="1" t="s">
        <v>20</v>
      </c>
      <c r="C24781">
        <v>95883</v>
      </c>
      <c r="D24781">
        <v>1273586</v>
      </c>
      <c r="E24781" s="32">
        <v>63080</v>
      </c>
      <c r="F24781">
        <v>885</v>
      </c>
      <c r="G24781" s="32">
        <v>25955</v>
      </c>
      <c r="H24781" s="32">
        <v>163</v>
      </c>
    </row>
    <row r="24782" spans="1:8" x14ac:dyDescent="0.55000000000000004">
      <c r="A24782" s="33">
        <v>44435</v>
      </c>
      <c r="B24782" s="1" t="s">
        <v>21</v>
      </c>
      <c r="C24782">
        <v>80230</v>
      </c>
      <c r="D24782">
        <v>915770</v>
      </c>
      <c r="E24782" s="32">
        <v>65410</v>
      </c>
      <c r="F24782">
        <v>818</v>
      </c>
      <c r="G24782" s="32">
        <v>14002</v>
      </c>
      <c r="H24782" s="32">
        <v>111</v>
      </c>
    </row>
    <row r="24783" spans="1:8" x14ac:dyDescent="0.55000000000000004">
      <c r="A24783" s="33">
        <v>44435</v>
      </c>
      <c r="B24783" s="1" t="s">
        <v>22</v>
      </c>
      <c r="C24783">
        <v>332088</v>
      </c>
      <c r="D24783">
        <v>3222090</v>
      </c>
      <c r="E24783" s="32">
        <v>287769</v>
      </c>
      <c r="F24783">
        <v>2433</v>
      </c>
      <c r="G24783" s="32">
        <v>41886</v>
      </c>
      <c r="H24783" s="32">
        <v>294</v>
      </c>
    </row>
    <row r="24784" spans="1:8" x14ac:dyDescent="0.55000000000000004">
      <c r="A24784" s="33">
        <v>44435</v>
      </c>
      <c r="B24784" s="1" t="s">
        <v>23</v>
      </c>
      <c r="C24784">
        <v>139767</v>
      </c>
      <c r="D24784">
        <v>1380361</v>
      </c>
      <c r="E24784" s="32">
        <v>120415</v>
      </c>
      <c r="F24784">
        <v>1091</v>
      </c>
      <c r="G24784" s="32">
        <v>18261</v>
      </c>
      <c r="H24784" s="32">
        <v>253</v>
      </c>
    </row>
    <row r="24785" spans="1:8" x14ac:dyDescent="0.55000000000000004">
      <c r="A24785" s="33">
        <v>44435</v>
      </c>
      <c r="B24785" s="1" t="s">
        <v>24</v>
      </c>
      <c r="C24785">
        <v>6452</v>
      </c>
      <c r="D24785">
        <v>234700</v>
      </c>
      <c r="E24785" s="32">
        <v>5322</v>
      </c>
      <c r="F24785">
        <v>54</v>
      </c>
      <c r="G24785" s="32">
        <v>1076</v>
      </c>
      <c r="H24785" s="32">
        <v>7</v>
      </c>
    </row>
    <row r="24786" spans="1:8" x14ac:dyDescent="0.55000000000000004">
      <c r="A24786" s="33">
        <v>44435</v>
      </c>
      <c r="B24786" s="1" t="s">
        <v>25</v>
      </c>
      <c r="C24786">
        <v>4171</v>
      </c>
      <c r="D24786">
        <v>98298</v>
      </c>
      <c r="E24786" s="32">
        <v>2935</v>
      </c>
      <c r="F24786">
        <v>40</v>
      </c>
      <c r="G24786" s="32">
        <v>1196</v>
      </c>
      <c r="H24786" s="32">
        <v>12</v>
      </c>
    </row>
    <row r="24787" spans="1:8" x14ac:dyDescent="0.55000000000000004">
      <c r="A24787" s="33">
        <v>44435</v>
      </c>
      <c r="B24787" s="1" t="s">
        <v>26</v>
      </c>
      <c r="C24787">
        <v>7069</v>
      </c>
      <c r="D24787">
        <v>161733</v>
      </c>
      <c r="E24787" s="32">
        <v>6227</v>
      </c>
      <c r="F24787">
        <v>123</v>
      </c>
      <c r="G24787" s="32">
        <v>704</v>
      </c>
      <c r="H24787" s="32">
        <v>8</v>
      </c>
    </row>
    <row r="24788" spans="1:8" x14ac:dyDescent="0.55000000000000004">
      <c r="A24788" s="33">
        <v>44435</v>
      </c>
      <c r="B24788" s="1" t="s">
        <v>27</v>
      </c>
      <c r="C24788">
        <v>2443</v>
      </c>
      <c r="D24788">
        <v>94991</v>
      </c>
      <c r="E24788" s="32">
        <v>2096</v>
      </c>
      <c r="F24788">
        <v>36</v>
      </c>
      <c r="G24788" s="32">
        <v>311</v>
      </c>
      <c r="H24788" s="32">
        <v>1</v>
      </c>
    </row>
    <row r="24789" spans="1:8" x14ac:dyDescent="0.55000000000000004">
      <c r="A24789" s="33">
        <v>44435</v>
      </c>
      <c r="B24789" s="1" t="s">
        <v>28</v>
      </c>
      <c r="C24789">
        <v>4175</v>
      </c>
      <c r="D24789">
        <v>92433</v>
      </c>
      <c r="E24789" s="32">
        <v>3458</v>
      </c>
      <c r="F24789">
        <v>23</v>
      </c>
      <c r="G24789" s="32">
        <v>697</v>
      </c>
      <c r="H24789" s="32">
        <v>3</v>
      </c>
    </row>
    <row r="24790" spans="1:8" x14ac:dyDescent="0.55000000000000004">
      <c r="A24790" s="33">
        <v>44435</v>
      </c>
      <c r="B24790" s="1" t="s">
        <v>29</v>
      </c>
      <c r="C24790">
        <v>7617</v>
      </c>
      <c r="D24790">
        <v>264256</v>
      </c>
      <c r="E24790" s="32">
        <v>6487</v>
      </c>
      <c r="F24790">
        <v>94</v>
      </c>
      <c r="G24790" s="32">
        <v>862</v>
      </c>
      <c r="H24790" s="32">
        <v>3</v>
      </c>
    </row>
    <row r="24791" spans="1:8" x14ac:dyDescent="0.55000000000000004">
      <c r="A24791" s="33">
        <v>44435</v>
      </c>
      <c r="B24791" s="1" t="s">
        <v>30</v>
      </c>
      <c r="C24791">
        <v>14630</v>
      </c>
      <c r="D24791">
        <v>340740</v>
      </c>
      <c r="E24791" s="32">
        <v>11603</v>
      </c>
      <c r="F24791">
        <v>196</v>
      </c>
      <c r="G24791" s="32">
        <v>2727</v>
      </c>
      <c r="H24791" s="32">
        <v>7</v>
      </c>
    </row>
    <row r="24792" spans="1:8" x14ac:dyDescent="0.55000000000000004">
      <c r="A24792" s="33">
        <v>44435</v>
      </c>
      <c r="B24792" s="1" t="s">
        <v>31</v>
      </c>
      <c r="C24792">
        <v>19832</v>
      </c>
      <c r="D24792">
        <v>524758</v>
      </c>
      <c r="E24792" s="32">
        <v>13558</v>
      </c>
      <c r="F24792">
        <v>166</v>
      </c>
      <c r="G24792" s="32">
        <v>6108</v>
      </c>
      <c r="H24792" s="32">
        <v>34</v>
      </c>
    </row>
    <row r="24793" spans="1:8" x14ac:dyDescent="0.55000000000000004">
      <c r="A24793" s="33">
        <v>44435</v>
      </c>
      <c r="B24793" s="1" t="s">
        <v>32</v>
      </c>
      <c r="C24793">
        <v>74834</v>
      </c>
      <c r="D24793">
        <v>1041478</v>
      </c>
      <c r="E24793" s="32">
        <v>58836</v>
      </c>
      <c r="F24793">
        <v>1033</v>
      </c>
      <c r="G24793" s="32">
        <v>14965</v>
      </c>
      <c r="H24793" s="32">
        <v>42</v>
      </c>
    </row>
    <row r="24794" spans="1:8" x14ac:dyDescent="0.55000000000000004">
      <c r="A24794" s="33">
        <v>44435</v>
      </c>
      <c r="B24794" s="1" t="s">
        <v>33</v>
      </c>
      <c r="C24794">
        <v>11207</v>
      </c>
      <c r="D24794">
        <v>181186</v>
      </c>
      <c r="E24794" s="32">
        <v>7048</v>
      </c>
      <c r="F24794">
        <v>124</v>
      </c>
      <c r="G24794" s="32">
        <v>4251</v>
      </c>
      <c r="H24794" s="32">
        <v>20</v>
      </c>
    </row>
    <row r="24795" spans="1:8" x14ac:dyDescent="0.55000000000000004">
      <c r="A24795" s="33">
        <v>44435</v>
      </c>
      <c r="B24795" s="1" t="s">
        <v>34</v>
      </c>
      <c r="C24795">
        <v>9993</v>
      </c>
      <c r="D24795">
        <v>200851</v>
      </c>
      <c r="E24795" s="32">
        <v>7231</v>
      </c>
      <c r="F24795">
        <v>95</v>
      </c>
      <c r="G24795" s="32">
        <v>2667</v>
      </c>
      <c r="H24795" s="32">
        <v>10</v>
      </c>
    </row>
    <row r="24796" spans="1:8" x14ac:dyDescent="0.55000000000000004">
      <c r="A24796" s="33">
        <v>44435</v>
      </c>
      <c r="B24796" s="1" t="s">
        <v>35</v>
      </c>
      <c r="C24796">
        <v>28399</v>
      </c>
      <c r="D24796">
        <v>358540</v>
      </c>
      <c r="E24796" s="32">
        <v>20935</v>
      </c>
      <c r="F24796">
        <v>251</v>
      </c>
      <c r="G24796" s="32">
        <v>6689</v>
      </c>
      <c r="H24796" s="32">
        <v>100</v>
      </c>
    </row>
    <row r="24797" spans="1:8" x14ac:dyDescent="0.55000000000000004">
      <c r="A24797" s="33">
        <v>44435</v>
      </c>
      <c r="B24797" s="1" t="s">
        <v>36</v>
      </c>
      <c r="C24797">
        <v>159745</v>
      </c>
      <c r="D24797">
        <v>2863886</v>
      </c>
      <c r="E24797" s="32">
        <v>129891</v>
      </c>
      <c r="F24797">
        <v>2780</v>
      </c>
      <c r="G24797" s="32">
        <v>25248</v>
      </c>
      <c r="H24797" s="32">
        <v>510</v>
      </c>
    </row>
    <row r="24798" spans="1:8" x14ac:dyDescent="0.55000000000000004">
      <c r="A24798" s="33">
        <v>44435</v>
      </c>
      <c r="B24798" s="1" t="s">
        <v>37</v>
      </c>
      <c r="C24798">
        <v>60969</v>
      </c>
      <c r="D24798">
        <v>634780</v>
      </c>
      <c r="E24798" s="32">
        <v>51777</v>
      </c>
      <c r="F24798">
        <v>1335</v>
      </c>
      <c r="G24798" s="32">
        <v>7858</v>
      </c>
      <c r="H24798" s="32">
        <v>68</v>
      </c>
    </row>
    <row r="24799" spans="1:8" x14ac:dyDescent="0.55000000000000004">
      <c r="A24799" s="33">
        <v>44435</v>
      </c>
      <c r="B24799" s="1" t="s">
        <v>38</v>
      </c>
      <c r="C24799">
        <v>12593</v>
      </c>
      <c r="D24799">
        <v>213833</v>
      </c>
      <c r="E24799" s="32">
        <v>10801</v>
      </c>
      <c r="F24799">
        <v>136</v>
      </c>
      <c r="G24799" s="32">
        <v>1656</v>
      </c>
      <c r="H24799" s="32">
        <v>19</v>
      </c>
    </row>
    <row r="24800" spans="1:8" x14ac:dyDescent="0.55000000000000004">
      <c r="A24800" s="33">
        <v>44435</v>
      </c>
      <c r="B24800" s="1" t="s">
        <v>39</v>
      </c>
      <c r="C24800">
        <v>4348</v>
      </c>
      <c r="D24800">
        <v>54714</v>
      </c>
      <c r="E24800" s="32">
        <v>3655</v>
      </c>
      <c r="F24800">
        <v>52</v>
      </c>
      <c r="G24800" s="32">
        <v>544</v>
      </c>
      <c r="H24800" s="32">
        <v>29</v>
      </c>
    </row>
    <row r="24801" spans="1:8" x14ac:dyDescent="0.55000000000000004">
      <c r="A24801" s="33">
        <v>44435</v>
      </c>
      <c r="B24801" s="1" t="s">
        <v>40</v>
      </c>
      <c r="C24801">
        <v>1356</v>
      </c>
      <c r="D24801">
        <v>121926</v>
      </c>
      <c r="E24801" s="32">
        <v>1080</v>
      </c>
      <c r="F24801">
        <v>3</v>
      </c>
      <c r="G24801" s="32">
        <v>256</v>
      </c>
      <c r="H24801" s="32">
        <v>1</v>
      </c>
    </row>
    <row r="24802" spans="1:8" x14ac:dyDescent="0.55000000000000004">
      <c r="A24802" s="33">
        <v>44435</v>
      </c>
      <c r="B24802" s="1" t="s">
        <v>41</v>
      </c>
      <c r="C24802">
        <v>1229</v>
      </c>
      <c r="D24802">
        <v>42979</v>
      </c>
      <c r="E24802" s="32">
        <v>1052</v>
      </c>
      <c r="F24802">
        <v>2</v>
      </c>
      <c r="G24802" s="32">
        <v>175</v>
      </c>
      <c r="H24802" s="32">
        <v>1</v>
      </c>
    </row>
    <row r="24803" spans="1:8" x14ac:dyDescent="0.55000000000000004">
      <c r="A24803" s="33">
        <v>44435</v>
      </c>
      <c r="B24803" s="1" t="s">
        <v>42</v>
      </c>
      <c r="C24803">
        <v>12695</v>
      </c>
      <c r="D24803">
        <v>216620</v>
      </c>
      <c r="E24803" s="32">
        <v>10253</v>
      </c>
      <c r="F24803">
        <v>127</v>
      </c>
      <c r="G24803" s="32">
        <v>1861</v>
      </c>
      <c r="H24803" s="32">
        <v>13</v>
      </c>
    </row>
    <row r="24804" spans="1:8" x14ac:dyDescent="0.55000000000000004">
      <c r="A24804" s="33">
        <v>44435</v>
      </c>
      <c r="B24804" s="1" t="s">
        <v>43</v>
      </c>
      <c r="C24804">
        <v>17194</v>
      </c>
      <c r="D24804">
        <v>715556</v>
      </c>
      <c r="E24804" s="32">
        <v>14230</v>
      </c>
      <c r="F24804">
        <v>180</v>
      </c>
      <c r="G24804" s="32">
        <v>1557</v>
      </c>
      <c r="H24804" s="32">
        <v>17</v>
      </c>
    </row>
    <row r="24805" spans="1:8" x14ac:dyDescent="0.55000000000000004">
      <c r="A24805" s="33">
        <v>44435</v>
      </c>
      <c r="B24805" s="1" t="s">
        <v>44</v>
      </c>
      <c r="C24805">
        <v>4705</v>
      </c>
      <c r="D24805">
        <v>147535</v>
      </c>
      <c r="E24805" s="32">
        <v>3823</v>
      </c>
      <c r="F24805">
        <v>85</v>
      </c>
      <c r="G24805" s="32">
        <v>797</v>
      </c>
      <c r="H24805" s="32">
        <v>2</v>
      </c>
    </row>
    <row r="24806" spans="1:8" x14ac:dyDescent="0.55000000000000004">
      <c r="A24806" s="33">
        <v>44435</v>
      </c>
      <c r="B24806" s="1" t="s">
        <v>45</v>
      </c>
      <c r="C24806">
        <v>2499</v>
      </c>
      <c r="D24806">
        <v>84479</v>
      </c>
      <c r="E24806" s="32">
        <v>1969</v>
      </c>
      <c r="F24806">
        <v>63</v>
      </c>
      <c r="G24806" s="32">
        <v>467</v>
      </c>
      <c r="H24806" s="32">
        <v>2</v>
      </c>
    </row>
    <row r="24807" spans="1:8" x14ac:dyDescent="0.55000000000000004">
      <c r="A24807" s="33">
        <v>44435</v>
      </c>
      <c r="B24807" s="1" t="s">
        <v>46</v>
      </c>
      <c r="C24807">
        <v>4010</v>
      </c>
      <c r="D24807">
        <v>111153</v>
      </c>
      <c r="E24807" s="32">
        <v>3126</v>
      </c>
      <c r="F24807">
        <v>34</v>
      </c>
      <c r="G24807" s="32">
        <v>850</v>
      </c>
      <c r="H24807" s="32">
        <v>6</v>
      </c>
    </row>
    <row r="24808" spans="1:8" x14ac:dyDescent="0.55000000000000004">
      <c r="A24808" s="33">
        <v>44435</v>
      </c>
      <c r="B24808" s="1" t="s">
        <v>47</v>
      </c>
      <c r="C24808">
        <v>4457</v>
      </c>
      <c r="D24808">
        <v>126419</v>
      </c>
      <c r="E24808" s="32">
        <v>3674</v>
      </c>
      <c r="F24808">
        <v>79</v>
      </c>
      <c r="G24808" s="32">
        <v>704</v>
      </c>
      <c r="H24808" s="32">
        <v>3</v>
      </c>
    </row>
    <row r="24809" spans="1:8" x14ac:dyDescent="0.55000000000000004">
      <c r="A24809" s="33">
        <v>44435</v>
      </c>
      <c r="B24809" s="1" t="s">
        <v>48</v>
      </c>
      <c r="C24809">
        <v>3206</v>
      </c>
      <c r="D24809">
        <v>75123</v>
      </c>
      <c r="E24809" s="32">
        <v>2456</v>
      </c>
      <c r="F24809">
        <v>31</v>
      </c>
      <c r="G24809" s="32">
        <v>719</v>
      </c>
      <c r="H24809" s="32">
        <v>4</v>
      </c>
    </row>
    <row r="24810" spans="1:8" x14ac:dyDescent="0.55000000000000004">
      <c r="A24810" s="33">
        <v>44435</v>
      </c>
      <c r="B24810" s="1" t="s">
        <v>49</v>
      </c>
      <c r="C24810">
        <v>61846</v>
      </c>
      <c r="D24810">
        <v>1075596</v>
      </c>
      <c r="E24810" s="32">
        <v>49079</v>
      </c>
      <c r="F24810">
        <v>561</v>
      </c>
      <c r="G24810" s="32">
        <v>11212</v>
      </c>
      <c r="H24810" s="32">
        <v>34</v>
      </c>
    </row>
    <row r="24811" spans="1:8" x14ac:dyDescent="0.55000000000000004">
      <c r="A24811" s="33">
        <v>44435</v>
      </c>
      <c r="B24811" s="1" t="s">
        <v>50</v>
      </c>
      <c r="C24811">
        <v>4879</v>
      </c>
      <c r="D24811">
        <v>83134</v>
      </c>
      <c r="E24811" s="32">
        <v>3420</v>
      </c>
      <c r="F24811">
        <v>27</v>
      </c>
      <c r="G24811" s="32">
        <v>1062</v>
      </c>
      <c r="H24811" s="32">
        <v>3</v>
      </c>
    </row>
    <row r="24812" spans="1:8" x14ac:dyDescent="0.55000000000000004">
      <c r="A24812" s="33">
        <v>44435</v>
      </c>
      <c r="B24812" s="1" t="s">
        <v>51</v>
      </c>
      <c r="C24812">
        <v>5045</v>
      </c>
      <c r="D24812">
        <v>156155</v>
      </c>
      <c r="E24812" s="32">
        <v>4249</v>
      </c>
      <c r="F24812">
        <v>69</v>
      </c>
      <c r="G24812" s="32">
        <v>728</v>
      </c>
      <c r="H24812" s="32">
        <v>1</v>
      </c>
    </row>
    <row r="24813" spans="1:8" x14ac:dyDescent="0.55000000000000004">
      <c r="A24813" s="33">
        <v>44435</v>
      </c>
      <c r="B24813" s="1" t="s">
        <v>52</v>
      </c>
      <c r="C24813">
        <v>11754</v>
      </c>
      <c r="D24813">
        <v>103575</v>
      </c>
      <c r="E24813" s="32">
        <v>9400</v>
      </c>
      <c r="F24813">
        <v>125</v>
      </c>
      <c r="G24813" s="32">
        <v>2229</v>
      </c>
      <c r="H24813" s="32">
        <v>15</v>
      </c>
    </row>
    <row r="24814" spans="1:8" x14ac:dyDescent="0.55000000000000004">
      <c r="A24814" s="33">
        <v>44435</v>
      </c>
      <c r="B24814" s="1" t="s">
        <v>53</v>
      </c>
      <c r="C24814">
        <v>6493</v>
      </c>
      <c r="D24814">
        <v>220766</v>
      </c>
      <c r="E24814" s="32">
        <v>4795</v>
      </c>
      <c r="F24814">
        <v>67</v>
      </c>
      <c r="G24814" s="32">
        <v>1631</v>
      </c>
      <c r="H24814" s="32">
        <v>2</v>
      </c>
    </row>
    <row r="24815" spans="1:8" x14ac:dyDescent="0.55000000000000004">
      <c r="A24815" s="33">
        <v>44435</v>
      </c>
      <c r="B24815" s="1" t="s">
        <v>54</v>
      </c>
      <c r="C24815">
        <v>5129</v>
      </c>
      <c r="D24815">
        <v>59059</v>
      </c>
      <c r="E24815" s="32">
        <v>3866</v>
      </c>
      <c r="F24815">
        <v>30</v>
      </c>
      <c r="G24815" s="32">
        <v>1218</v>
      </c>
      <c r="H24815" s="32">
        <v>6</v>
      </c>
    </row>
    <row r="24816" spans="1:8" x14ac:dyDescent="0.55000000000000004">
      <c r="A24816" s="33">
        <v>44435</v>
      </c>
      <c r="B24816" s="1" t="s">
        <v>55</v>
      </c>
      <c r="C24816">
        <v>7693</v>
      </c>
      <c r="D24816">
        <v>145876</v>
      </c>
      <c r="E24816" s="32">
        <v>5426</v>
      </c>
      <c r="F24816">
        <v>44</v>
      </c>
      <c r="G24816" s="32">
        <v>2119</v>
      </c>
      <c r="H24816" s="32">
        <v>5</v>
      </c>
    </row>
    <row r="24817" spans="1:8" x14ac:dyDescent="0.55000000000000004">
      <c r="A24817" s="33">
        <v>44435</v>
      </c>
      <c r="B24817" s="1" t="s">
        <v>56</v>
      </c>
      <c r="C24817">
        <v>40679</v>
      </c>
      <c r="D24817">
        <v>336420</v>
      </c>
      <c r="E24817" s="32">
        <v>33520</v>
      </c>
      <c r="F24817">
        <v>255</v>
      </c>
      <c r="G24817" s="32">
        <v>6719</v>
      </c>
      <c r="H24817" s="32">
        <v>121</v>
      </c>
    </row>
    <row r="24818" spans="1:8" x14ac:dyDescent="0.55000000000000004">
      <c r="A24818" s="33">
        <v>44436</v>
      </c>
      <c r="B24818" s="1" t="s">
        <v>7</v>
      </c>
      <c r="C24818">
        <v>55877</v>
      </c>
      <c r="D24818">
        <v>981764</v>
      </c>
      <c r="E24818" s="32">
        <v>49302</v>
      </c>
      <c r="F24818">
        <v>1440</v>
      </c>
      <c r="G24818" s="32">
        <v>5144</v>
      </c>
      <c r="H24818" s="32">
        <v>16</v>
      </c>
    </row>
    <row r="24819" spans="1:8" x14ac:dyDescent="0.55000000000000004">
      <c r="A24819" s="33">
        <v>44436</v>
      </c>
      <c r="B24819" s="1" t="s">
        <v>11</v>
      </c>
      <c r="C24819">
        <v>4154</v>
      </c>
      <c r="D24819">
        <v>67921</v>
      </c>
      <c r="E24819" s="32">
        <v>3242</v>
      </c>
      <c r="F24819">
        <v>33</v>
      </c>
      <c r="G24819" s="32">
        <v>879</v>
      </c>
      <c r="H24819" s="32">
        <v>1</v>
      </c>
    </row>
    <row r="24820" spans="1:8" x14ac:dyDescent="0.55000000000000004">
      <c r="A24820" s="33">
        <v>44436</v>
      </c>
      <c r="B24820" s="1" t="s">
        <v>12</v>
      </c>
      <c r="C24820">
        <v>2893</v>
      </c>
      <c r="D24820">
        <v>106143</v>
      </c>
      <c r="E24820" s="32">
        <v>2535</v>
      </c>
      <c r="F24820">
        <v>48</v>
      </c>
      <c r="G24820" s="32">
        <v>310</v>
      </c>
      <c r="H24820" s="32">
        <v>1</v>
      </c>
    </row>
    <row r="24821" spans="1:8" x14ac:dyDescent="0.55000000000000004">
      <c r="A24821" s="33">
        <v>44436</v>
      </c>
      <c r="B24821" s="1" t="s">
        <v>13</v>
      </c>
      <c r="C24821">
        <v>14377</v>
      </c>
      <c r="D24821">
        <v>203378</v>
      </c>
      <c r="E24821" s="32">
        <v>11789</v>
      </c>
      <c r="F24821">
        <v>100</v>
      </c>
      <c r="G24821" s="32">
        <v>2379</v>
      </c>
      <c r="H24821" s="32">
        <v>33</v>
      </c>
    </row>
    <row r="24822" spans="1:8" x14ac:dyDescent="0.55000000000000004">
      <c r="A24822" s="33">
        <v>44436</v>
      </c>
      <c r="B24822" s="1" t="s">
        <v>14</v>
      </c>
      <c r="C24822">
        <v>1583</v>
      </c>
      <c r="D24822">
        <v>20728</v>
      </c>
      <c r="E24822" s="32">
        <v>1257</v>
      </c>
      <c r="F24822">
        <v>22</v>
      </c>
      <c r="G24822" s="32">
        <v>304</v>
      </c>
      <c r="H24822" s="32">
        <v>2</v>
      </c>
    </row>
    <row r="24823" spans="1:8" x14ac:dyDescent="0.55000000000000004">
      <c r="A24823" s="33">
        <v>44436</v>
      </c>
      <c r="B24823" s="1" t="s">
        <v>15</v>
      </c>
      <c r="C24823">
        <v>3094</v>
      </c>
      <c r="D24823">
        <v>83111</v>
      </c>
      <c r="E24823" s="32">
        <v>2627</v>
      </c>
      <c r="F24823">
        <v>48</v>
      </c>
      <c r="G24823" s="32">
        <v>419</v>
      </c>
      <c r="H24823" s="32">
        <v>5</v>
      </c>
    </row>
    <row r="24824" spans="1:8" x14ac:dyDescent="0.55000000000000004">
      <c r="A24824" s="33">
        <v>44436</v>
      </c>
      <c r="B24824" s="1" t="s">
        <v>16</v>
      </c>
      <c r="C24824">
        <v>8534</v>
      </c>
      <c r="D24824">
        <v>360850</v>
      </c>
      <c r="E24824" s="32">
        <v>7325</v>
      </c>
      <c r="F24824">
        <v>165</v>
      </c>
      <c r="G24824" s="32">
        <v>1044</v>
      </c>
      <c r="H24824" s="32">
        <v>14</v>
      </c>
    </row>
    <row r="24825" spans="1:8" x14ac:dyDescent="0.55000000000000004">
      <c r="A24825" s="33">
        <v>44436</v>
      </c>
      <c r="B24825" s="1" t="s">
        <v>17</v>
      </c>
      <c r="C24825">
        <v>20022</v>
      </c>
      <c r="D24825">
        <v>37322</v>
      </c>
      <c r="E24825" s="32">
        <v>17380</v>
      </c>
      <c r="F24825">
        <v>184</v>
      </c>
      <c r="G24825" s="32">
        <v>2458</v>
      </c>
      <c r="H24825" s="32">
        <v>26</v>
      </c>
    </row>
    <row r="24826" spans="1:8" x14ac:dyDescent="0.55000000000000004">
      <c r="A24826" s="33">
        <v>44436</v>
      </c>
      <c r="B24826" s="1" t="s">
        <v>18</v>
      </c>
      <c r="C24826">
        <v>12897</v>
      </c>
      <c r="D24826">
        <v>388869</v>
      </c>
      <c r="E24826" s="32">
        <v>10736</v>
      </c>
      <c r="F24826">
        <v>102</v>
      </c>
      <c r="G24826" s="32">
        <v>2059</v>
      </c>
      <c r="H24826" s="32">
        <v>16</v>
      </c>
    </row>
    <row r="24827" spans="1:8" x14ac:dyDescent="0.55000000000000004">
      <c r="A24827" s="33">
        <v>44436</v>
      </c>
      <c r="B24827" s="1" t="s">
        <v>19</v>
      </c>
      <c r="C24827">
        <v>14505</v>
      </c>
      <c r="D24827">
        <v>252033</v>
      </c>
      <c r="E24827" s="32">
        <v>11536</v>
      </c>
      <c r="F24827">
        <v>159</v>
      </c>
      <c r="G24827" s="32">
        <v>2810</v>
      </c>
      <c r="H24827" s="32">
        <v>21</v>
      </c>
    </row>
    <row r="24828" spans="1:8" x14ac:dyDescent="0.55000000000000004">
      <c r="A24828" s="33">
        <v>44436</v>
      </c>
      <c r="B24828" s="1" t="s">
        <v>20</v>
      </c>
      <c r="C24828">
        <v>97491</v>
      </c>
      <c r="D24828">
        <v>1279730</v>
      </c>
      <c r="E24828" s="32">
        <v>63080</v>
      </c>
      <c r="F24828">
        <v>887</v>
      </c>
      <c r="G24828" s="32">
        <v>26033</v>
      </c>
      <c r="H24828" s="32">
        <v>165</v>
      </c>
    </row>
    <row r="24829" spans="1:8" x14ac:dyDescent="0.55000000000000004">
      <c r="A24829" s="33">
        <v>44436</v>
      </c>
      <c r="B24829" s="1" t="s">
        <v>21</v>
      </c>
      <c r="C24829">
        <v>81717</v>
      </c>
      <c r="D24829">
        <v>921242</v>
      </c>
      <c r="E24829" s="32">
        <v>67703</v>
      </c>
      <c r="F24829">
        <v>827</v>
      </c>
      <c r="G24829" s="32">
        <v>13187</v>
      </c>
      <c r="H24829" s="32">
        <v>111</v>
      </c>
    </row>
    <row r="24830" spans="1:8" x14ac:dyDescent="0.55000000000000004">
      <c r="A24830" s="33">
        <v>44436</v>
      </c>
      <c r="B24830" s="1" t="s">
        <v>22</v>
      </c>
      <c r="C24830">
        <v>335669</v>
      </c>
      <c r="D24830">
        <v>3237557</v>
      </c>
      <c r="E24830" s="32">
        <v>292519</v>
      </c>
      <c r="F24830">
        <v>2452</v>
      </c>
      <c r="G24830" s="32">
        <v>40698</v>
      </c>
      <c r="H24830" s="32">
        <v>297</v>
      </c>
    </row>
    <row r="24831" spans="1:8" x14ac:dyDescent="0.55000000000000004">
      <c r="A24831" s="33">
        <v>44436</v>
      </c>
      <c r="B24831" s="1" t="s">
        <v>23</v>
      </c>
      <c r="C24831">
        <v>142145</v>
      </c>
      <c r="D24831">
        <v>1380361</v>
      </c>
      <c r="E24831" s="32">
        <v>122622</v>
      </c>
      <c r="F24831">
        <v>1093</v>
      </c>
      <c r="G24831" s="32">
        <v>18430</v>
      </c>
      <c r="H24831" s="32">
        <v>243</v>
      </c>
    </row>
    <row r="24832" spans="1:8" x14ac:dyDescent="0.55000000000000004">
      <c r="A24832" s="33">
        <v>44436</v>
      </c>
      <c r="B24832" s="1" t="s">
        <v>24</v>
      </c>
      <c r="C24832">
        <v>6567</v>
      </c>
      <c r="D24832">
        <v>236146</v>
      </c>
      <c r="E24832" s="32">
        <v>5322</v>
      </c>
      <c r="F24832">
        <v>54</v>
      </c>
      <c r="G24832" s="32">
        <v>1191</v>
      </c>
      <c r="H24832" s="32">
        <v>7</v>
      </c>
    </row>
    <row r="24833" spans="1:8" x14ac:dyDescent="0.55000000000000004">
      <c r="A24833" s="33">
        <v>44436</v>
      </c>
      <c r="B24833" s="1" t="s">
        <v>25</v>
      </c>
      <c r="C24833">
        <v>4247</v>
      </c>
      <c r="D24833">
        <v>98298</v>
      </c>
      <c r="E24833" s="32">
        <v>2974</v>
      </c>
      <c r="F24833">
        <v>40</v>
      </c>
      <c r="G24833" s="32">
        <v>1233</v>
      </c>
      <c r="H24833" s="32">
        <v>13</v>
      </c>
    </row>
    <row r="24834" spans="1:8" x14ac:dyDescent="0.55000000000000004">
      <c r="A24834" s="33">
        <v>44436</v>
      </c>
      <c r="B24834" s="1" t="s">
        <v>26</v>
      </c>
      <c r="C24834">
        <v>7128</v>
      </c>
      <c r="D24834">
        <v>163697</v>
      </c>
      <c r="E24834" s="32">
        <v>6326</v>
      </c>
      <c r="F24834">
        <v>123</v>
      </c>
      <c r="G24834" s="32">
        <v>662</v>
      </c>
      <c r="H24834" s="32">
        <v>8</v>
      </c>
    </row>
    <row r="24835" spans="1:8" x14ac:dyDescent="0.55000000000000004">
      <c r="A24835" s="33">
        <v>44436</v>
      </c>
      <c r="B24835" s="1" t="s">
        <v>27</v>
      </c>
      <c r="C24835">
        <v>2484</v>
      </c>
      <c r="D24835">
        <v>95463</v>
      </c>
      <c r="E24835" s="32">
        <v>2125</v>
      </c>
      <c r="F24835">
        <v>36</v>
      </c>
      <c r="G24835" s="32">
        <v>323</v>
      </c>
      <c r="H24835" s="32">
        <v>1</v>
      </c>
    </row>
    <row r="24836" spans="1:8" x14ac:dyDescent="0.55000000000000004">
      <c r="A24836" s="33">
        <v>44436</v>
      </c>
      <c r="B24836" s="1" t="s">
        <v>28</v>
      </c>
      <c r="C24836">
        <v>4175</v>
      </c>
      <c r="D24836">
        <v>92433</v>
      </c>
      <c r="E24836" s="32">
        <v>3458</v>
      </c>
      <c r="F24836">
        <v>23</v>
      </c>
      <c r="G24836" s="32">
        <v>697</v>
      </c>
      <c r="H24836" s="32">
        <v>3</v>
      </c>
    </row>
    <row r="24837" spans="1:8" x14ac:dyDescent="0.55000000000000004">
      <c r="A24837" s="33">
        <v>44436</v>
      </c>
      <c r="B24837" s="1" t="s">
        <v>29</v>
      </c>
      <c r="C24837">
        <v>7718</v>
      </c>
      <c r="D24837">
        <v>264256</v>
      </c>
      <c r="E24837" s="32">
        <v>6637</v>
      </c>
      <c r="F24837">
        <v>94</v>
      </c>
      <c r="G24837" s="32">
        <v>920</v>
      </c>
      <c r="H24837" s="32">
        <v>5</v>
      </c>
    </row>
    <row r="24838" spans="1:8" x14ac:dyDescent="0.55000000000000004">
      <c r="A24838" s="33">
        <v>44436</v>
      </c>
      <c r="B24838" s="1" t="s">
        <v>30</v>
      </c>
      <c r="C24838">
        <v>14975</v>
      </c>
      <c r="D24838">
        <v>343597</v>
      </c>
      <c r="E24838" s="32">
        <v>11867</v>
      </c>
      <c r="F24838">
        <v>198</v>
      </c>
      <c r="G24838" s="32">
        <v>2763</v>
      </c>
      <c r="H24838" s="32">
        <v>7</v>
      </c>
    </row>
    <row r="24839" spans="1:8" x14ac:dyDescent="0.55000000000000004">
      <c r="A24839" s="33">
        <v>44436</v>
      </c>
      <c r="B24839" s="1" t="s">
        <v>31</v>
      </c>
      <c r="C24839">
        <v>20435</v>
      </c>
      <c r="D24839">
        <v>524758</v>
      </c>
      <c r="E24839" s="32">
        <v>14213</v>
      </c>
      <c r="F24839">
        <v>166</v>
      </c>
      <c r="G24839" s="32">
        <v>6056</v>
      </c>
      <c r="H24839" s="32">
        <v>32</v>
      </c>
    </row>
    <row r="24840" spans="1:8" x14ac:dyDescent="0.55000000000000004">
      <c r="A24840" s="33">
        <v>44436</v>
      </c>
      <c r="B24840" s="1" t="s">
        <v>32</v>
      </c>
      <c r="C24840">
        <v>77174</v>
      </c>
      <c r="D24840">
        <v>1041478</v>
      </c>
      <c r="E24840" s="32">
        <v>59475</v>
      </c>
      <c r="F24840">
        <v>1034</v>
      </c>
      <c r="G24840" s="32">
        <v>16665</v>
      </c>
      <c r="H24840" s="32">
        <v>48</v>
      </c>
    </row>
    <row r="24841" spans="1:8" x14ac:dyDescent="0.55000000000000004">
      <c r="A24841" s="33">
        <v>44436</v>
      </c>
      <c r="B24841" s="1" t="s">
        <v>33</v>
      </c>
      <c r="C24841">
        <v>11622</v>
      </c>
      <c r="D24841">
        <v>181186</v>
      </c>
      <c r="E24841" s="32">
        <v>7293</v>
      </c>
      <c r="F24841">
        <v>124</v>
      </c>
      <c r="G24841" s="32">
        <v>4430</v>
      </c>
      <c r="H24841" s="32">
        <v>20</v>
      </c>
    </row>
    <row r="24842" spans="1:8" x14ac:dyDescent="0.55000000000000004">
      <c r="A24842" s="33">
        <v>44436</v>
      </c>
      <c r="B24842" s="1" t="s">
        <v>34</v>
      </c>
      <c r="C24842">
        <v>10171</v>
      </c>
      <c r="D24842">
        <v>202369</v>
      </c>
      <c r="E24842" s="32">
        <v>7422</v>
      </c>
      <c r="F24842">
        <v>95</v>
      </c>
      <c r="G24842" s="32">
        <v>2654</v>
      </c>
      <c r="H24842" s="32">
        <v>12</v>
      </c>
    </row>
    <row r="24843" spans="1:8" x14ac:dyDescent="0.55000000000000004">
      <c r="A24843" s="33">
        <v>44436</v>
      </c>
      <c r="B24843" s="1" t="s">
        <v>35</v>
      </c>
      <c r="C24843">
        <v>28939</v>
      </c>
      <c r="D24843">
        <v>360937</v>
      </c>
      <c r="E24843" s="32">
        <v>21288</v>
      </c>
      <c r="F24843">
        <v>252</v>
      </c>
      <c r="G24843" s="32">
        <v>6959</v>
      </c>
      <c r="H24843" s="32">
        <v>98</v>
      </c>
    </row>
    <row r="24844" spans="1:8" x14ac:dyDescent="0.55000000000000004">
      <c r="A24844" s="33">
        <v>44436</v>
      </c>
      <c r="B24844" s="1" t="s">
        <v>36</v>
      </c>
      <c r="C24844">
        <v>162384</v>
      </c>
      <c r="D24844">
        <v>2888989</v>
      </c>
      <c r="E24844" s="32">
        <v>131089</v>
      </c>
      <c r="F24844">
        <v>2782</v>
      </c>
      <c r="G24844" s="32">
        <v>26647</v>
      </c>
      <c r="H24844" s="32">
        <v>518</v>
      </c>
    </row>
    <row r="24845" spans="1:8" x14ac:dyDescent="0.55000000000000004">
      <c r="A24845" s="33">
        <v>44436</v>
      </c>
      <c r="B24845" s="1" t="s">
        <v>37</v>
      </c>
      <c r="C24845">
        <v>62027</v>
      </c>
      <c r="D24845">
        <v>639087</v>
      </c>
      <c r="E24845" s="32">
        <v>52994</v>
      </c>
      <c r="F24845">
        <v>1336</v>
      </c>
      <c r="G24845" s="32">
        <v>7700</v>
      </c>
      <c r="H24845" s="32">
        <v>67</v>
      </c>
    </row>
    <row r="24846" spans="1:8" x14ac:dyDescent="0.55000000000000004">
      <c r="A24846" s="33">
        <v>44436</v>
      </c>
      <c r="B24846" s="1" t="s">
        <v>38</v>
      </c>
      <c r="C24846">
        <v>12819</v>
      </c>
      <c r="D24846">
        <v>213833</v>
      </c>
      <c r="E24846" s="32">
        <v>10991</v>
      </c>
      <c r="F24846">
        <v>137</v>
      </c>
      <c r="G24846" s="32">
        <v>1691</v>
      </c>
      <c r="H24846" s="32">
        <v>15</v>
      </c>
    </row>
    <row r="24847" spans="1:8" x14ac:dyDescent="0.55000000000000004">
      <c r="A24847" s="33">
        <v>44436</v>
      </c>
      <c r="B24847" s="1" t="s">
        <v>39</v>
      </c>
      <c r="C24847">
        <v>4419</v>
      </c>
      <c r="D24847">
        <v>55288</v>
      </c>
      <c r="E24847" s="32">
        <v>3728</v>
      </c>
      <c r="F24847">
        <v>53</v>
      </c>
      <c r="G24847" s="32">
        <v>539</v>
      </c>
      <c r="H24847" s="32">
        <v>29</v>
      </c>
    </row>
    <row r="24848" spans="1:8" x14ac:dyDescent="0.55000000000000004">
      <c r="A24848" s="33">
        <v>44436</v>
      </c>
      <c r="B24848" s="1" t="s">
        <v>40</v>
      </c>
      <c r="C24848">
        <v>1356</v>
      </c>
      <c r="D24848">
        <v>123747</v>
      </c>
      <c r="E24848" s="32">
        <v>1080</v>
      </c>
      <c r="F24848">
        <v>3</v>
      </c>
      <c r="G24848" s="32">
        <v>256</v>
      </c>
      <c r="H24848" s="32">
        <v>1</v>
      </c>
    </row>
    <row r="24849" spans="1:8" x14ac:dyDescent="0.55000000000000004">
      <c r="A24849" s="33">
        <v>44436</v>
      </c>
      <c r="B24849" s="1" t="s">
        <v>41</v>
      </c>
      <c r="C24849">
        <v>1254</v>
      </c>
      <c r="D24849">
        <v>42979</v>
      </c>
      <c r="E24849" s="32">
        <v>1038</v>
      </c>
      <c r="F24849">
        <v>2</v>
      </c>
      <c r="G24849" s="32">
        <v>214</v>
      </c>
      <c r="H24849" s="32">
        <v>1</v>
      </c>
    </row>
    <row r="24850" spans="1:8" x14ac:dyDescent="0.55000000000000004">
      <c r="A24850" s="33">
        <v>44436</v>
      </c>
      <c r="B24850" s="1" t="s">
        <v>42</v>
      </c>
      <c r="C24850">
        <v>12905</v>
      </c>
      <c r="D24850">
        <v>216620</v>
      </c>
      <c r="E24850" s="32">
        <v>10253</v>
      </c>
      <c r="F24850">
        <v>127</v>
      </c>
      <c r="G24850" s="32">
        <v>1861</v>
      </c>
      <c r="H24850" s="32">
        <v>13</v>
      </c>
    </row>
    <row r="24851" spans="1:8" x14ac:dyDescent="0.55000000000000004">
      <c r="A24851" s="33">
        <v>44436</v>
      </c>
      <c r="B24851" s="1" t="s">
        <v>43</v>
      </c>
      <c r="C24851">
        <v>17564</v>
      </c>
      <c r="D24851">
        <v>715556</v>
      </c>
      <c r="E24851" s="32">
        <v>14511</v>
      </c>
      <c r="F24851">
        <v>180</v>
      </c>
      <c r="G24851" s="32">
        <v>1510</v>
      </c>
      <c r="H24851" s="32">
        <v>17</v>
      </c>
    </row>
    <row r="24852" spans="1:8" x14ac:dyDescent="0.55000000000000004">
      <c r="A24852" s="33">
        <v>44436</v>
      </c>
      <c r="B24852" s="1" t="s">
        <v>44</v>
      </c>
      <c r="C24852">
        <v>4786</v>
      </c>
      <c r="D24852">
        <v>147535</v>
      </c>
      <c r="E24852" s="32">
        <v>3929</v>
      </c>
      <c r="F24852">
        <v>85</v>
      </c>
      <c r="G24852" s="32">
        <v>772</v>
      </c>
      <c r="H24852" s="32">
        <v>2</v>
      </c>
    </row>
    <row r="24853" spans="1:8" x14ac:dyDescent="0.55000000000000004">
      <c r="A24853" s="33">
        <v>44436</v>
      </c>
      <c r="B24853" s="1" t="s">
        <v>45</v>
      </c>
      <c r="C24853">
        <v>2549</v>
      </c>
      <c r="D24853">
        <v>85294</v>
      </c>
      <c r="E24853" s="32">
        <v>2016</v>
      </c>
      <c r="F24853">
        <v>63</v>
      </c>
      <c r="G24853" s="32">
        <v>471</v>
      </c>
      <c r="H24853" s="32">
        <v>2</v>
      </c>
    </row>
    <row r="24854" spans="1:8" x14ac:dyDescent="0.55000000000000004">
      <c r="A24854" s="33">
        <v>44436</v>
      </c>
      <c r="B24854" s="1" t="s">
        <v>46</v>
      </c>
      <c r="C24854">
        <v>4078</v>
      </c>
      <c r="D24854">
        <v>112247</v>
      </c>
      <c r="E24854" s="32">
        <v>3216</v>
      </c>
      <c r="F24854">
        <v>34</v>
      </c>
      <c r="G24854" s="32">
        <v>828</v>
      </c>
      <c r="H24854" s="32">
        <v>7</v>
      </c>
    </row>
    <row r="24855" spans="1:8" x14ac:dyDescent="0.55000000000000004">
      <c r="A24855" s="33">
        <v>44436</v>
      </c>
      <c r="B24855" s="1" t="s">
        <v>47</v>
      </c>
      <c r="C24855">
        <v>4511</v>
      </c>
      <c r="D24855">
        <v>127521</v>
      </c>
      <c r="E24855" s="32">
        <v>3780</v>
      </c>
      <c r="F24855">
        <v>79</v>
      </c>
      <c r="G24855" s="32">
        <v>652</v>
      </c>
      <c r="H24855" s="32">
        <v>3</v>
      </c>
    </row>
    <row r="24856" spans="1:8" x14ac:dyDescent="0.55000000000000004">
      <c r="A24856" s="33">
        <v>44436</v>
      </c>
      <c r="B24856" s="1" t="s">
        <v>48</v>
      </c>
      <c r="C24856">
        <v>3276</v>
      </c>
      <c r="D24856">
        <v>75329</v>
      </c>
      <c r="E24856" s="32">
        <v>2521</v>
      </c>
      <c r="F24856">
        <v>31</v>
      </c>
      <c r="G24856" s="32">
        <v>724</v>
      </c>
      <c r="H24856" s="32">
        <v>5</v>
      </c>
    </row>
    <row r="24857" spans="1:8" x14ac:dyDescent="0.55000000000000004">
      <c r="A24857" s="33">
        <v>44436</v>
      </c>
      <c r="B24857" s="1" t="s">
        <v>49</v>
      </c>
      <c r="C24857">
        <v>62798</v>
      </c>
      <c r="D24857">
        <v>1082079</v>
      </c>
      <c r="E24857" s="32">
        <v>49872</v>
      </c>
      <c r="F24857">
        <v>561</v>
      </c>
      <c r="G24857" s="32">
        <v>11413</v>
      </c>
      <c r="H24857" s="32">
        <v>35</v>
      </c>
    </row>
    <row r="24858" spans="1:8" x14ac:dyDescent="0.55000000000000004">
      <c r="A24858" s="33">
        <v>44436</v>
      </c>
      <c r="B24858" s="1" t="s">
        <v>50</v>
      </c>
      <c r="C24858">
        <v>4947</v>
      </c>
      <c r="D24858">
        <v>84058</v>
      </c>
      <c r="E24858" s="32">
        <v>3425</v>
      </c>
      <c r="F24858">
        <v>27</v>
      </c>
      <c r="G24858" s="32">
        <v>876</v>
      </c>
      <c r="H24858" s="32">
        <v>2</v>
      </c>
    </row>
    <row r="24859" spans="1:8" x14ac:dyDescent="0.55000000000000004">
      <c r="A24859" s="33">
        <v>44436</v>
      </c>
      <c r="B24859" s="1" t="s">
        <v>51</v>
      </c>
      <c r="C24859">
        <v>5119</v>
      </c>
      <c r="D24859">
        <v>156671</v>
      </c>
      <c r="E24859" s="32">
        <v>4325</v>
      </c>
      <c r="F24859">
        <v>69</v>
      </c>
      <c r="G24859" s="32">
        <v>726</v>
      </c>
      <c r="H24859" s="32">
        <v>1</v>
      </c>
    </row>
    <row r="24860" spans="1:8" x14ac:dyDescent="0.55000000000000004">
      <c r="A24860" s="33">
        <v>44436</v>
      </c>
      <c r="B24860" s="1" t="s">
        <v>52</v>
      </c>
      <c r="C24860">
        <v>12013</v>
      </c>
      <c r="D24860">
        <v>103575</v>
      </c>
      <c r="E24860" s="32">
        <v>9608</v>
      </c>
      <c r="F24860">
        <v>125</v>
      </c>
      <c r="G24860" s="32">
        <v>2280</v>
      </c>
      <c r="H24860" s="32">
        <v>15</v>
      </c>
    </row>
    <row r="24861" spans="1:8" x14ac:dyDescent="0.55000000000000004">
      <c r="A24861" s="33">
        <v>44436</v>
      </c>
      <c r="B24861" s="1" t="s">
        <v>53</v>
      </c>
      <c r="C24861">
        <v>6640</v>
      </c>
      <c r="D24861">
        <v>222686</v>
      </c>
      <c r="E24861" s="32">
        <v>4966</v>
      </c>
      <c r="F24861">
        <v>67</v>
      </c>
      <c r="G24861" s="32">
        <v>1607</v>
      </c>
      <c r="H24861" s="32">
        <v>2</v>
      </c>
    </row>
    <row r="24862" spans="1:8" x14ac:dyDescent="0.55000000000000004">
      <c r="A24862" s="33">
        <v>44436</v>
      </c>
      <c r="B24862" s="1" t="s">
        <v>54</v>
      </c>
      <c r="C24862">
        <v>5129</v>
      </c>
      <c r="D24862">
        <v>59059</v>
      </c>
      <c r="E24862" s="32">
        <v>3866</v>
      </c>
      <c r="F24862">
        <v>30</v>
      </c>
      <c r="G24862" s="32">
        <v>1267</v>
      </c>
      <c r="H24862" s="32">
        <v>6</v>
      </c>
    </row>
    <row r="24863" spans="1:8" x14ac:dyDescent="0.55000000000000004">
      <c r="A24863" s="33">
        <v>44436</v>
      </c>
      <c r="B24863" s="1" t="s">
        <v>55</v>
      </c>
      <c r="C24863">
        <v>7850</v>
      </c>
      <c r="D24863">
        <v>147179</v>
      </c>
      <c r="E24863" s="32">
        <v>5612</v>
      </c>
      <c r="F24863">
        <v>44</v>
      </c>
      <c r="G24863" s="32">
        <v>2081</v>
      </c>
      <c r="H24863" s="32">
        <v>5</v>
      </c>
    </row>
    <row r="24864" spans="1:8" x14ac:dyDescent="0.55000000000000004">
      <c r="A24864" s="33">
        <v>44436</v>
      </c>
      <c r="B24864" s="1" t="s">
        <v>56</v>
      </c>
      <c r="C24864">
        <v>41334</v>
      </c>
      <c r="D24864">
        <v>337572</v>
      </c>
      <c r="E24864" s="32">
        <v>34398</v>
      </c>
      <c r="F24864">
        <v>255</v>
      </c>
      <c r="G24864" s="32">
        <v>6537</v>
      </c>
      <c r="H24864" s="32">
        <v>119</v>
      </c>
    </row>
    <row r="24865" spans="1:8" x14ac:dyDescent="0.55000000000000004">
      <c r="A24865" s="33">
        <v>44437</v>
      </c>
      <c r="B24865" s="1" t="s">
        <v>7</v>
      </c>
      <c r="C24865">
        <v>56236</v>
      </c>
      <c r="D24865">
        <v>986630</v>
      </c>
      <c r="E24865" s="32">
        <v>49774</v>
      </c>
      <c r="F24865">
        <v>1442</v>
      </c>
      <c r="G24865" s="32">
        <v>5135</v>
      </c>
      <c r="H24865" s="32">
        <v>16</v>
      </c>
    </row>
    <row r="24866" spans="1:8" x14ac:dyDescent="0.55000000000000004">
      <c r="A24866" s="33">
        <v>44437</v>
      </c>
      <c r="B24866" s="1" t="s">
        <v>11</v>
      </c>
      <c r="C24866">
        <v>4221</v>
      </c>
      <c r="D24866">
        <v>67995</v>
      </c>
      <c r="E24866" s="32">
        <v>3273</v>
      </c>
      <c r="F24866">
        <v>33</v>
      </c>
      <c r="G24866" s="32">
        <v>915</v>
      </c>
      <c r="H24866" s="32">
        <v>1</v>
      </c>
    </row>
    <row r="24867" spans="1:8" x14ac:dyDescent="0.55000000000000004">
      <c r="A24867" s="33">
        <v>44437</v>
      </c>
      <c r="B24867" s="1" t="s">
        <v>12</v>
      </c>
      <c r="C24867">
        <v>2951</v>
      </c>
      <c r="D24867">
        <v>106525</v>
      </c>
      <c r="E24867" s="32">
        <v>2576</v>
      </c>
      <c r="F24867">
        <v>49</v>
      </c>
      <c r="G24867" s="32">
        <v>326</v>
      </c>
      <c r="H24867" s="32">
        <v>0</v>
      </c>
    </row>
    <row r="24868" spans="1:8" x14ac:dyDescent="0.55000000000000004">
      <c r="A24868" s="33">
        <v>44437</v>
      </c>
      <c r="B24868" s="1" t="s">
        <v>13</v>
      </c>
      <c r="C24868">
        <v>14505</v>
      </c>
      <c r="D24868">
        <v>204004</v>
      </c>
      <c r="E24868" s="32">
        <v>11956</v>
      </c>
      <c r="F24868">
        <v>100</v>
      </c>
      <c r="G24868" s="32">
        <v>2368</v>
      </c>
      <c r="H24868" s="32">
        <v>33</v>
      </c>
    </row>
    <row r="24869" spans="1:8" x14ac:dyDescent="0.55000000000000004">
      <c r="A24869" s="33">
        <v>44437</v>
      </c>
      <c r="B24869" s="1" t="s">
        <v>14</v>
      </c>
      <c r="C24869">
        <v>1597</v>
      </c>
      <c r="D24869">
        <v>20728</v>
      </c>
      <c r="E24869" s="32">
        <v>1284</v>
      </c>
      <c r="F24869">
        <v>22</v>
      </c>
      <c r="G24869" s="32">
        <v>291</v>
      </c>
      <c r="H24869" s="32">
        <v>2</v>
      </c>
    </row>
    <row r="24870" spans="1:8" x14ac:dyDescent="0.55000000000000004">
      <c r="A24870" s="33">
        <v>44437</v>
      </c>
      <c r="B24870" s="1" t="s">
        <v>15</v>
      </c>
      <c r="C24870">
        <v>3124</v>
      </c>
      <c r="D24870">
        <v>83152</v>
      </c>
      <c r="E24870" s="32">
        <v>2636</v>
      </c>
      <c r="F24870">
        <v>48</v>
      </c>
      <c r="G24870" s="32">
        <v>440</v>
      </c>
      <c r="H24870" s="32">
        <v>5</v>
      </c>
    </row>
    <row r="24871" spans="1:8" x14ac:dyDescent="0.55000000000000004">
      <c r="A24871" s="33">
        <v>44437</v>
      </c>
      <c r="B24871" s="1" t="s">
        <v>16</v>
      </c>
      <c r="C24871">
        <v>8604</v>
      </c>
      <c r="D24871">
        <v>362075</v>
      </c>
      <c r="E24871" s="32">
        <v>7392</v>
      </c>
      <c r="F24871">
        <v>165</v>
      </c>
      <c r="G24871" s="32">
        <v>1047</v>
      </c>
      <c r="H24871" s="32">
        <v>14</v>
      </c>
    </row>
    <row r="24872" spans="1:8" x14ac:dyDescent="0.55000000000000004">
      <c r="A24872" s="33">
        <v>44437</v>
      </c>
      <c r="B24872" s="1" t="s">
        <v>17</v>
      </c>
      <c r="C24872">
        <v>20241</v>
      </c>
      <c r="D24872">
        <v>37322</v>
      </c>
      <c r="E24872" s="32">
        <v>17728</v>
      </c>
      <c r="F24872">
        <v>186</v>
      </c>
      <c r="G24872" s="32">
        <v>2327</v>
      </c>
      <c r="H24872" s="32">
        <v>32</v>
      </c>
    </row>
    <row r="24873" spans="1:8" x14ac:dyDescent="0.55000000000000004">
      <c r="A24873" s="33">
        <v>44437</v>
      </c>
      <c r="B24873" s="1" t="s">
        <v>18</v>
      </c>
      <c r="C24873">
        <v>13052</v>
      </c>
      <c r="D24873">
        <v>390311</v>
      </c>
      <c r="E24873" s="32">
        <v>10954</v>
      </c>
      <c r="F24873">
        <v>102</v>
      </c>
      <c r="G24873" s="32">
        <v>1996</v>
      </c>
      <c r="H24873" s="32">
        <v>16</v>
      </c>
    </row>
    <row r="24874" spans="1:8" x14ac:dyDescent="0.55000000000000004">
      <c r="A24874" s="33">
        <v>44437</v>
      </c>
      <c r="B24874" s="1" t="s">
        <v>19</v>
      </c>
      <c r="C24874">
        <v>14667</v>
      </c>
      <c r="D24874">
        <v>252033</v>
      </c>
      <c r="E24874" s="32">
        <v>11745</v>
      </c>
      <c r="F24874">
        <v>159</v>
      </c>
      <c r="G24874" s="32">
        <v>2763</v>
      </c>
      <c r="H24874" s="32">
        <v>23</v>
      </c>
    </row>
    <row r="24875" spans="1:8" x14ac:dyDescent="0.55000000000000004">
      <c r="A24875" s="33">
        <v>44437</v>
      </c>
      <c r="B24875" s="1" t="s">
        <v>20</v>
      </c>
      <c r="C24875">
        <v>98954</v>
      </c>
      <c r="D24875">
        <v>1283524</v>
      </c>
      <c r="E24875" s="32">
        <v>63080</v>
      </c>
      <c r="F24875">
        <v>889</v>
      </c>
      <c r="G24875" s="32">
        <v>25887</v>
      </c>
      <c r="H24875" s="32">
        <v>155</v>
      </c>
    </row>
    <row r="24876" spans="1:8" x14ac:dyDescent="0.55000000000000004">
      <c r="A24876" s="33">
        <v>44437</v>
      </c>
      <c r="B24876" s="1" t="s">
        <v>21</v>
      </c>
      <c r="C24876">
        <v>83345</v>
      </c>
      <c r="D24876">
        <v>925904</v>
      </c>
      <c r="E24876" s="32">
        <v>68414</v>
      </c>
      <c r="F24876">
        <v>834</v>
      </c>
      <c r="G24876" s="32">
        <v>14097</v>
      </c>
      <c r="H24876" s="32">
        <v>110</v>
      </c>
    </row>
    <row r="24877" spans="1:8" x14ac:dyDescent="0.55000000000000004">
      <c r="A24877" s="33">
        <v>44437</v>
      </c>
      <c r="B24877" s="1" t="s">
        <v>22</v>
      </c>
      <c r="C24877">
        <v>338750</v>
      </c>
      <c r="D24877">
        <v>3237557</v>
      </c>
      <c r="E24877" s="32">
        <v>296973</v>
      </c>
      <c r="F24877">
        <v>2466</v>
      </c>
      <c r="G24877" s="32">
        <v>39311</v>
      </c>
      <c r="H24877" s="32">
        <v>296</v>
      </c>
    </row>
    <row r="24878" spans="1:8" x14ac:dyDescent="0.55000000000000004">
      <c r="A24878" s="33">
        <v>44437</v>
      </c>
      <c r="B24878" s="1" t="s">
        <v>23</v>
      </c>
      <c r="C24878">
        <v>144507</v>
      </c>
      <c r="D24878">
        <v>1380361</v>
      </c>
      <c r="E24878" s="32">
        <v>125485</v>
      </c>
      <c r="F24878">
        <v>1096</v>
      </c>
      <c r="G24878" s="32">
        <v>17926</v>
      </c>
      <c r="H24878" s="32">
        <v>238</v>
      </c>
    </row>
    <row r="24879" spans="1:8" x14ac:dyDescent="0.55000000000000004">
      <c r="A24879" s="33">
        <v>44437</v>
      </c>
      <c r="B24879" s="1" t="s">
        <v>24</v>
      </c>
      <c r="C24879">
        <v>6649</v>
      </c>
      <c r="D24879">
        <v>236593</v>
      </c>
      <c r="E24879" s="32">
        <v>5332</v>
      </c>
      <c r="F24879">
        <v>54</v>
      </c>
      <c r="G24879" s="32">
        <v>1263</v>
      </c>
      <c r="H24879" s="32">
        <v>7</v>
      </c>
    </row>
    <row r="24880" spans="1:8" x14ac:dyDescent="0.55000000000000004">
      <c r="A24880" s="33">
        <v>44437</v>
      </c>
      <c r="B24880" s="1" t="s">
        <v>25</v>
      </c>
      <c r="C24880">
        <v>4293</v>
      </c>
      <c r="D24880">
        <v>98298</v>
      </c>
      <c r="E24880" s="32">
        <v>3040</v>
      </c>
      <c r="F24880">
        <v>41</v>
      </c>
      <c r="G24880" s="32">
        <v>1212</v>
      </c>
      <c r="H24880" s="32">
        <v>13</v>
      </c>
    </row>
    <row r="24881" spans="1:8" x14ac:dyDescent="0.55000000000000004">
      <c r="A24881" s="33">
        <v>44437</v>
      </c>
      <c r="B24881" s="1" t="s">
        <v>26</v>
      </c>
      <c r="C24881">
        <v>7185</v>
      </c>
      <c r="D24881">
        <v>164224</v>
      </c>
      <c r="E24881" s="32">
        <v>6404</v>
      </c>
      <c r="F24881">
        <v>123</v>
      </c>
      <c r="G24881" s="32">
        <v>641</v>
      </c>
      <c r="H24881" s="32">
        <v>9</v>
      </c>
    </row>
    <row r="24882" spans="1:8" x14ac:dyDescent="0.55000000000000004">
      <c r="A24882" s="33">
        <v>44437</v>
      </c>
      <c r="B24882" s="1" t="s">
        <v>27</v>
      </c>
      <c r="C24882">
        <v>2516</v>
      </c>
      <c r="D24882">
        <v>95824</v>
      </c>
      <c r="E24882" s="32">
        <v>2157</v>
      </c>
      <c r="F24882">
        <v>36</v>
      </c>
      <c r="G24882" s="32">
        <v>323</v>
      </c>
      <c r="H24882" s="32">
        <v>1</v>
      </c>
    </row>
    <row r="24883" spans="1:8" x14ac:dyDescent="0.55000000000000004">
      <c r="A24883" s="33">
        <v>44437</v>
      </c>
      <c r="B24883" s="1" t="s">
        <v>28</v>
      </c>
      <c r="C24883">
        <v>4175</v>
      </c>
      <c r="D24883">
        <v>92433</v>
      </c>
      <c r="E24883" s="32">
        <v>3458</v>
      </c>
      <c r="F24883">
        <v>23</v>
      </c>
      <c r="G24883" s="32">
        <v>697</v>
      </c>
      <c r="H24883" s="32">
        <v>3</v>
      </c>
    </row>
    <row r="24884" spans="1:8" x14ac:dyDescent="0.55000000000000004">
      <c r="A24884" s="33">
        <v>44437</v>
      </c>
      <c r="B24884" s="1" t="s">
        <v>29</v>
      </c>
      <c r="C24884">
        <v>7776</v>
      </c>
      <c r="D24884">
        <v>264256</v>
      </c>
      <c r="E24884" s="32">
        <v>6719</v>
      </c>
      <c r="F24884">
        <v>94</v>
      </c>
      <c r="G24884" s="32">
        <v>917</v>
      </c>
      <c r="H24884" s="32">
        <v>6</v>
      </c>
    </row>
    <row r="24885" spans="1:8" x14ac:dyDescent="0.55000000000000004">
      <c r="A24885" s="33">
        <v>44437</v>
      </c>
      <c r="B24885" s="1" t="s">
        <v>30</v>
      </c>
      <c r="C24885">
        <v>15247</v>
      </c>
      <c r="D24885">
        <v>344187</v>
      </c>
      <c r="E24885" s="32">
        <v>12132</v>
      </c>
      <c r="F24885">
        <v>200</v>
      </c>
      <c r="G24885" s="32">
        <v>2853</v>
      </c>
      <c r="H24885" s="32">
        <v>8</v>
      </c>
    </row>
    <row r="24886" spans="1:8" x14ac:dyDescent="0.55000000000000004">
      <c r="A24886" s="33">
        <v>44437</v>
      </c>
      <c r="B24886" s="1" t="s">
        <v>31</v>
      </c>
      <c r="C24886">
        <v>20992</v>
      </c>
      <c r="D24886">
        <v>524758</v>
      </c>
      <c r="E24886" s="32">
        <v>14816</v>
      </c>
      <c r="F24886">
        <v>167</v>
      </c>
      <c r="G24886" s="32">
        <v>6009</v>
      </c>
      <c r="H24886" s="32">
        <v>37</v>
      </c>
    </row>
    <row r="24887" spans="1:8" x14ac:dyDescent="0.55000000000000004">
      <c r="A24887" s="33">
        <v>44437</v>
      </c>
      <c r="B24887" s="1" t="s">
        <v>32</v>
      </c>
      <c r="C24887">
        <v>79060</v>
      </c>
      <c r="D24887">
        <v>1041478</v>
      </c>
      <c r="E24887" s="32">
        <v>60260</v>
      </c>
      <c r="F24887">
        <v>1035</v>
      </c>
      <c r="G24887" s="32">
        <v>17765</v>
      </c>
      <c r="H24887" s="32">
        <v>49</v>
      </c>
    </row>
    <row r="24888" spans="1:8" x14ac:dyDescent="0.55000000000000004">
      <c r="A24888" s="33">
        <v>44437</v>
      </c>
      <c r="B24888" s="1" t="s">
        <v>33</v>
      </c>
      <c r="C24888">
        <v>11965</v>
      </c>
      <c r="D24888">
        <v>181186</v>
      </c>
      <c r="E24888" s="32">
        <v>7473</v>
      </c>
      <c r="F24888">
        <v>127</v>
      </c>
      <c r="G24888" s="32">
        <v>4597</v>
      </c>
      <c r="H24888" s="32">
        <v>20</v>
      </c>
    </row>
    <row r="24889" spans="1:8" x14ac:dyDescent="0.55000000000000004">
      <c r="A24889" s="33">
        <v>44437</v>
      </c>
      <c r="B24889" s="1" t="s">
        <v>34</v>
      </c>
      <c r="C24889">
        <v>10332</v>
      </c>
      <c r="D24889">
        <v>203022</v>
      </c>
      <c r="E24889" s="32">
        <v>7589</v>
      </c>
      <c r="F24889">
        <v>96</v>
      </c>
      <c r="G24889" s="32">
        <v>2647</v>
      </c>
      <c r="H24889" s="32">
        <v>12</v>
      </c>
    </row>
    <row r="24890" spans="1:8" x14ac:dyDescent="0.55000000000000004">
      <c r="A24890" s="33">
        <v>44437</v>
      </c>
      <c r="B24890" s="1" t="s">
        <v>35</v>
      </c>
      <c r="C24890">
        <v>29408</v>
      </c>
      <c r="D24890">
        <v>363132</v>
      </c>
      <c r="E24890" s="32">
        <v>21486</v>
      </c>
      <c r="F24890">
        <v>252</v>
      </c>
      <c r="G24890" s="32">
        <v>7201</v>
      </c>
      <c r="H24890" s="32">
        <v>97</v>
      </c>
    </row>
    <row r="24891" spans="1:8" x14ac:dyDescent="0.55000000000000004">
      <c r="A24891" s="33">
        <v>44437</v>
      </c>
      <c r="B24891" s="1" t="s">
        <v>36</v>
      </c>
      <c r="C24891">
        <v>164773</v>
      </c>
      <c r="D24891">
        <v>2907735</v>
      </c>
      <c r="E24891" s="32">
        <v>133260</v>
      </c>
      <c r="F24891">
        <v>2784</v>
      </c>
      <c r="G24891" s="32">
        <v>26886</v>
      </c>
      <c r="H24891" s="32">
        <v>525</v>
      </c>
    </row>
    <row r="24892" spans="1:8" x14ac:dyDescent="0.55000000000000004">
      <c r="A24892" s="33">
        <v>44437</v>
      </c>
      <c r="B24892" s="1" t="s">
        <v>37</v>
      </c>
      <c r="C24892">
        <v>63077</v>
      </c>
      <c r="D24892">
        <v>642878</v>
      </c>
      <c r="E24892" s="32">
        <v>53844</v>
      </c>
      <c r="F24892">
        <v>1336</v>
      </c>
      <c r="G24892" s="32">
        <v>7897</v>
      </c>
      <c r="H24892" s="32">
        <v>68</v>
      </c>
    </row>
    <row r="24893" spans="1:8" x14ac:dyDescent="0.55000000000000004">
      <c r="A24893" s="33">
        <v>44437</v>
      </c>
      <c r="B24893" s="1" t="s">
        <v>38</v>
      </c>
      <c r="C24893">
        <v>13037</v>
      </c>
      <c r="D24893">
        <v>213833</v>
      </c>
      <c r="E24893" s="32">
        <v>11174</v>
      </c>
      <c r="F24893">
        <v>137</v>
      </c>
      <c r="G24893" s="32">
        <v>1726</v>
      </c>
      <c r="H24893" s="32">
        <v>15</v>
      </c>
    </row>
    <row r="24894" spans="1:8" x14ac:dyDescent="0.55000000000000004">
      <c r="A24894" s="33">
        <v>44437</v>
      </c>
      <c r="B24894" s="1" t="s">
        <v>39</v>
      </c>
      <c r="C24894">
        <v>4457</v>
      </c>
      <c r="D24894">
        <v>55757</v>
      </c>
      <c r="E24894" s="32">
        <v>3793</v>
      </c>
      <c r="F24894">
        <v>54</v>
      </c>
      <c r="G24894" s="32">
        <v>511</v>
      </c>
      <c r="H24894" s="32">
        <v>29</v>
      </c>
    </row>
    <row r="24895" spans="1:8" x14ac:dyDescent="0.55000000000000004">
      <c r="A24895" s="33">
        <v>44437</v>
      </c>
      <c r="B24895" s="1" t="s">
        <v>40</v>
      </c>
      <c r="C24895">
        <v>1356</v>
      </c>
      <c r="D24895">
        <v>124354</v>
      </c>
      <c r="E24895" s="32">
        <v>1080</v>
      </c>
      <c r="F24895">
        <v>3</v>
      </c>
      <c r="G24895" s="32">
        <v>256</v>
      </c>
      <c r="H24895" s="32">
        <v>1</v>
      </c>
    </row>
    <row r="24896" spans="1:8" x14ac:dyDescent="0.55000000000000004">
      <c r="A24896" s="33">
        <v>44437</v>
      </c>
      <c r="B24896" s="1" t="s">
        <v>41</v>
      </c>
      <c r="C24896">
        <v>1287</v>
      </c>
      <c r="D24896">
        <v>42979</v>
      </c>
      <c r="E24896" s="32">
        <v>1067</v>
      </c>
      <c r="F24896">
        <v>2</v>
      </c>
      <c r="G24896" s="32">
        <v>218</v>
      </c>
      <c r="H24896" s="32">
        <v>1</v>
      </c>
    </row>
    <row r="24897" spans="1:8" x14ac:dyDescent="0.55000000000000004">
      <c r="A24897" s="33">
        <v>44437</v>
      </c>
      <c r="B24897" s="1" t="s">
        <v>42</v>
      </c>
      <c r="C24897">
        <v>13093</v>
      </c>
      <c r="D24897">
        <v>216620</v>
      </c>
      <c r="E24897" s="32">
        <v>10253</v>
      </c>
      <c r="F24897">
        <v>127</v>
      </c>
      <c r="G24897" s="32">
        <v>1861</v>
      </c>
      <c r="H24897" s="32">
        <v>13</v>
      </c>
    </row>
    <row r="24898" spans="1:8" x14ac:dyDescent="0.55000000000000004">
      <c r="A24898" s="33">
        <v>44437</v>
      </c>
      <c r="B24898" s="1" t="s">
        <v>43</v>
      </c>
      <c r="C24898">
        <v>17564</v>
      </c>
      <c r="D24898">
        <v>723783</v>
      </c>
      <c r="E24898" s="32">
        <v>14511</v>
      </c>
      <c r="F24898">
        <v>180</v>
      </c>
      <c r="G24898" s="32">
        <v>1510</v>
      </c>
      <c r="H24898" s="32">
        <v>17</v>
      </c>
    </row>
    <row r="24899" spans="1:8" x14ac:dyDescent="0.55000000000000004">
      <c r="A24899" s="33">
        <v>44437</v>
      </c>
      <c r="B24899" s="1" t="s">
        <v>44</v>
      </c>
      <c r="C24899">
        <v>4839</v>
      </c>
      <c r="D24899">
        <v>147535</v>
      </c>
      <c r="E24899" s="32">
        <v>4008</v>
      </c>
      <c r="F24899">
        <v>85</v>
      </c>
      <c r="G24899" s="32">
        <v>746</v>
      </c>
      <c r="H24899" s="32">
        <v>3</v>
      </c>
    </row>
    <row r="24900" spans="1:8" x14ac:dyDescent="0.55000000000000004">
      <c r="A24900" s="33">
        <v>44437</v>
      </c>
      <c r="B24900" s="1" t="s">
        <v>45</v>
      </c>
      <c r="C24900">
        <v>2608</v>
      </c>
      <c r="D24900">
        <v>85653</v>
      </c>
      <c r="E24900" s="32">
        <v>2059</v>
      </c>
      <c r="F24900">
        <v>63</v>
      </c>
      <c r="G24900" s="32">
        <v>486</v>
      </c>
      <c r="H24900" s="32">
        <v>2</v>
      </c>
    </row>
    <row r="24901" spans="1:8" x14ac:dyDescent="0.55000000000000004">
      <c r="A24901" s="33">
        <v>44437</v>
      </c>
      <c r="B24901" s="1" t="s">
        <v>46</v>
      </c>
      <c r="C24901">
        <v>4133</v>
      </c>
      <c r="D24901">
        <v>112793</v>
      </c>
      <c r="E24901" s="32">
        <v>3299</v>
      </c>
      <c r="F24901">
        <v>34</v>
      </c>
      <c r="G24901" s="32">
        <v>800</v>
      </c>
      <c r="H24901" s="32">
        <v>7</v>
      </c>
    </row>
    <row r="24902" spans="1:8" x14ac:dyDescent="0.55000000000000004">
      <c r="A24902" s="33">
        <v>44437</v>
      </c>
      <c r="B24902" s="1" t="s">
        <v>47</v>
      </c>
      <c r="C24902">
        <v>4548</v>
      </c>
      <c r="D24902">
        <v>127720</v>
      </c>
      <c r="E24902" s="32">
        <v>3835</v>
      </c>
      <c r="F24902">
        <v>80</v>
      </c>
      <c r="G24902" s="32">
        <v>633</v>
      </c>
      <c r="H24902" s="32">
        <v>3</v>
      </c>
    </row>
    <row r="24903" spans="1:8" x14ac:dyDescent="0.55000000000000004">
      <c r="A24903" s="33">
        <v>44437</v>
      </c>
      <c r="B24903" s="1" t="s">
        <v>48</v>
      </c>
      <c r="C24903">
        <v>3329</v>
      </c>
      <c r="D24903">
        <v>75539</v>
      </c>
      <c r="E24903" s="32">
        <v>2575</v>
      </c>
      <c r="F24903">
        <v>31</v>
      </c>
      <c r="G24903" s="32">
        <v>723</v>
      </c>
      <c r="H24903" s="32">
        <v>5</v>
      </c>
    </row>
    <row r="24904" spans="1:8" x14ac:dyDescent="0.55000000000000004">
      <c r="A24904" s="33">
        <v>44437</v>
      </c>
      <c r="B24904" s="1" t="s">
        <v>49</v>
      </c>
      <c r="C24904">
        <v>63755</v>
      </c>
      <c r="D24904">
        <v>1087771</v>
      </c>
      <c r="E24904" s="32">
        <v>50731</v>
      </c>
      <c r="F24904">
        <v>562</v>
      </c>
      <c r="G24904" s="32">
        <v>11506</v>
      </c>
      <c r="H24904" s="32">
        <v>34</v>
      </c>
    </row>
    <row r="24905" spans="1:8" x14ac:dyDescent="0.55000000000000004">
      <c r="A24905" s="33">
        <v>44437</v>
      </c>
      <c r="B24905" s="1" t="s">
        <v>50</v>
      </c>
      <c r="C24905">
        <v>5006</v>
      </c>
      <c r="D24905">
        <v>84917</v>
      </c>
      <c r="E24905" s="32">
        <v>3436</v>
      </c>
      <c r="F24905">
        <v>27</v>
      </c>
      <c r="G24905" s="32">
        <v>835</v>
      </c>
      <c r="H24905" s="32">
        <v>2</v>
      </c>
    </row>
    <row r="24906" spans="1:8" x14ac:dyDescent="0.55000000000000004">
      <c r="A24906" s="33">
        <v>44437</v>
      </c>
      <c r="B24906" s="1" t="s">
        <v>51</v>
      </c>
      <c r="C24906">
        <v>5174</v>
      </c>
      <c r="D24906">
        <v>157206</v>
      </c>
      <c r="E24906" s="32">
        <v>4373</v>
      </c>
      <c r="F24906">
        <v>69</v>
      </c>
      <c r="G24906" s="32">
        <v>734</v>
      </c>
      <c r="H24906" s="32">
        <v>1</v>
      </c>
    </row>
    <row r="24907" spans="1:8" x14ac:dyDescent="0.55000000000000004">
      <c r="A24907" s="33">
        <v>44437</v>
      </c>
      <c r="B24907" s="1" t="s">
        <v>52</v>
      </c>
      <c r="C24907">
        <v>12172</v>
      </c>
      <c r="D24907">
        <v>106768</v>
      </c>
      <c r="E24907" s="32">
        <v>9736</v>
      </c>
      <c r="F24907">
        <v>126</v>
      </c>
      <c r="G24907" s="32">
        <v>2310</v>
      </c>
      <c r="H24907" s="32">
        <v>14</v>
      </c>
    </row>
    <row r="24908" spans="1:8" x14ac:dyDescent="0.55000000000000004">
      <c r="A24908" s="33">
        <v>44437</v>
      </c>
      <c r="B24908" s="1" t="s">
        <v>53</v>
      </c>
      <c r="C24908">
        <v>6757</v>
      </c>
      <c r="D24908">
        <v>223320</v>
      </c>
      <c r="E24908" s="32">
        <v>5171</v>
      </c>
      <c r="F24908">
        <v>68</v>
      </c>
      <c r="G24908" s="32">
        <v>1518</v>
      </c>
      <c r="H24908" s="32">
        <v>2</v>
      </c>
    </row>
    <row r="24909" spans="1:8" x14ac:dyDescent="0.55000000000000004">
      <c r="A24909" s="33">
        <v>44437</v>
      </c>
      <c r="B24909" s="1" t="s">
        <v>54</v>
      </c>
      <c r="C24909">
        <v>5129</v>
      </c>
      <c r="D24909">
        <v>59059</v>
      </c>
      <c r="E24909" s="32">
        <v>3866</v>
      </c>
      <c r="F24909">
        <v>30</v>
      </c>
      <c r="G24909" s="32">
        <v>1178</v>
      </c>
      <c r="H24909" s="32">
        <v>6</v>
      </c>
    </row>
    <row r="24910" spans="1:8" x14ac:dyDescent="0.55000000000000004">
      <c r="A24910" s="33">
        <v>44437</v>
      </c>
      <c r="B24910" s="1" t="s">
        <v>55</v>
      </c>
      <c r="C24910">
        <v>7978</v>
      </c>
      <c r="D24910">
        <v>147179</v>
      </c>
      <c r="E24910" s="32">
        <v>6056</v>
      </c>
      <c r="F24910">
        <v>44</v>
      </c>
      <c r="G24910" s="32">
        <v>1794</v>
      </c>
      <c r="H24910" s="32">
        <v>5</v>
      </c>
    </row>
    <row r="24911" spans="1:8" x14ac:dyDescent="0.55000000000000004">
      <c r="A24911" s="33">
        <v>44437</v>
      </c>
      <c r="B24911" s="1" t="s">
        <v>56</v>
      </c>
      <c r="C24911">
        <v>41914</v>
      </c>
      <c r="D24911">
        <v>338169</v>
      </c>
      <c r="E24911" s="32">
        <v>34954</v>
      </c>
      <c r="F24911">
        <v>258</v>
      </c>
      <c r="G24911" s="32">
        <v>6514</v>
      </c>
      <c r="H24911" s="32">
        <v>119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RowHeight="18" x14ac:dyDescent="0.55000000000000004"/>
  <cols>
    <col min="1" max="1" width="12.1640625" style="55" customWidth="1"/>
    <col min="2" max="2" width="13.33203125" style="26" bestFit="1" customWidth="1"/>
    <col min="3" max="3" width="10.75" style="26" bestFit="1" customWidth="1"/>
    <col min="4" max="4" width="10.16406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7.5" style="26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DATE($A$8, $B$8, $C$8)</f>
        <v>44438</v>
      </c>
      <c r="B3" s="26" t="s">
        <v>153</v>
      </c>
      <c r="C3" s="26">
        <f>IF(D21="", "", D21)</f>
        <v>1450487</v>
      </c>
      <c r="D3" s="26">
        <f>IF(C21="", "", C21)</f>
        <v>20629080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231596</v>
      </c>
      <c r="I3" s="26" t="str">
        <f t="shared" si="1"/>
        <v/>
      </c>
      <c r="J3" s="26">
        <f t="shared" si="1"/>
        <v>2075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1187366</v>
      </c>
      <c r="N3" s="26">
        <f t="shared" si="2"/>
        <v>15939</v>
      </c>
      <c r="O3" s="47">
        <f>N15</f>
        <v>0</v>
      </c>
      <c r="P3" s="49">
        <f>O15</f>
        <v>0</v>
      </c>
    </row>
    <row r="4" spans="1:17" x14ac:dyDescent="0.55000000000000004">
      <c r="A4" s="37">
        <f>DATE($A$8, $B$8, $C$8)</f>
        <v>44438</v>
      </c>
      <c r="B4" s="26" t="s">
        <v>154</v>
      </c>
      <c r="C4" s="26">
        <f>IF(D22="", "", D22)</f>
        <v>3862</v>
      </c>
      <c r="D4" s="26">
        <f>IF(C22="", "", C22)</f>
        <v>978256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176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3679</v>
      </c>
      <c r="N4" s="26">
        <f t="shared" si="2"/>
        <v>7</v>
      </c>
      <c r="O4" s="27">
        <v>0</v>
      </c>
      <c r="P4" s="27">
        <v>0</v>
      </c>
    </row>
    <row r="5" spans="1:17" x14ac:dyDescent="0.55000000000000004">
      <c r="A5" s="37">
        <f>DATE($A$8, $B$8, $C$8)</f>
        <v>44438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8"/>
      <c r="O7" s="27"/>
      <c r="P7" s="27"/>
    </row>
    <row r="8" spans="1:17" x14ac:dyDescent="0.55000000000000004">
      <c r="A8" s="4">
        <v>2021</v>
      </c>
      <c r="B8" s="4">
        <v>8</v>
      </c>
      <c r="C8" s="4">
        <v>30</v>
      </c>
      <c r="J8" s="56"/>
      <c r="K8" s="56"/>
      <c r="L8" s="56"/>
      <c r="M8" s="56"/>
      <c r="N8" s="56"/>
      <c r="O8" s="56"/>
      <c r="P8" s="56"/>
      <c r="Q8" s="56"/>
    </row>
    <row r="9" spans="1:17" s="101" customFormat="1" x14ac:dyDescent="0.55000000000000004">
      <c r="A9" s="119" t="s">
        <v>331</v>
      </c>
      <c r="B9" s="119"/>
      <c r="C9" s="119"/>
      <c r="D9" s="119"/>
      <c r="E9" s="119"/>
      <c r="F9" s="119"/>
      <c r="G9" s="119"/>
      <c r="H9" s="119"/>
      <c r="I9" s="119"/>
      <c r="J9" s="56"/>
      <c r="K9" s="56"/>
      <c r="L9" s="56"/>
      <c r="M9" s="56"/>
      <c r="N9" s="56"/>
      <c r="O9" s="56"/>
      <c r="P9" s="56"/>
      <c r="Q9" s="56"/>
    </row>
    <row r="10" spans="1:17" x14ac:dyDescent="0.55000000000000004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6"/>
      <c r="K10" s="61"/>
      <c r="L10" s="61"/>
      <c r="M10" s="56"/>
      <c r="N10" s="57"/>
      <c r="O10" s="56"/>
      <c r="P10" s="56"/>
      <c r="Q10" s="56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9"/>
      <c r="H11" s="119"/>
      <c r="I11" s="120"/>
      <c r="J11" s="56"/>
      <c r="K11" s="56"/>
      <c r="L11" s="56"/>
      <c r="M11" s="61"/>
      <c r="N11" s="61"/>
      <c r="O11" s="58"/>
      <c r="P11" s="58"/>
      <c r="Q11" s="56"/>
    </row>
    <row r="12" spans="1:17" x14ac:dyDescent="0.55000000000000004">
      <c r="B12" s="27" t="s">
        <v>166</v>
      </c>
      <c r="C12" s="46">
        <v>20629080</v>
      </c>
      <c r="D12" s="46">
        <v>1450487</v>
      </c>
      <c r="E12" s="46">
        <v>231596</v>
      </c>
      <c r="F12" s="46">
        <v>2075</v>
      </c>
      <c r="G12" s="46">
        <v>1187366</v>
      </c>
      <c r="H12" s="46">
        <v>15939</v>
      </c>
      <c r="I12" s="3"/>
      <c r="J12" s="56"/>
      <c r="K12" s="56"/>
      <c r="L12" s="61"/>
      <c r="M12" s="61"/>
      <c r="N12" s="59"/>
      <c r="O12" s="59"/>
      <c r="P12" s="60"/>
      <c r="Q12" s="61"/>
    </row>
    <row r="13" spans="1:17" x14ac:dyDescent="0.55000000000000004">
      <c r="B13" s="27" t="s">
        <v>327</v>
      </c>
      <c r="C13" s="46">
        <v>978256</v>
      </c>
      <c r="D13" s="46">
        <v>3862</v>
      </c>
      <c r="E13" s="46">
        <v>176</v>
      </c>
      <c r="F13" s="46">
        <v>0</v>
      </c>
      <c r="G13" s="46">
        <v>3679</v>
      </c>
      <c r="H13" s="46">
        <v>7</v>
      </c>
      <c r="I13" s="3"/>
      <c r="J13" s="56"/>
      <c r="K13" s="56"/>
      <c r="L13" s="61"/>
      <c r="M13" s="61"/>
      <c r="N13" s="56"/>
      <c r="O13" s="56"/>
      <c r="P13" s="60"/>
      <c r="Q13" s="56"/>
    </row>
    <row r="14" spans="1:17" x14ac:dyDescent="0.55000000000000004">
      <c r="B14" s="27" t="s">
        <v>168</v>
      </c>
      <c r="C14" s="46">
        <v>829</v>
      </c>
      <c r="D14" s="46">
        <v>15</v>
      </c>
      <c r="E14" s="46">
        <v>0</v>
      </c>
      <c r="F14" s="46">
        <v>0</v>
      </c>
      <c r="G14" s="46">
        <v>15</v>
      </c>
      <c r="H14" s="46">
        <v>0</v>
      </c>
      <c r="I14" s="3"/>
      <c r="J14" s="56"/>
      <c r="K14" s="56"/>
      <c r="L14" s="56"/>
      <c r="M14" s="56"/>
      <c r="N14" s="56"/>
      <c r="O14" s="56"/>
      <c r="P14" s="60"/>
      <c r="Q14" s="56"/>
    </row>
    <row r="15" spans="1:17" x14ac:dyDescent="0.55000000000000004">
      <c r="B15" s="44" t="s">
        <v>164</v>
      </c>
      <c r="C15" s="45">
        <f t="shared" ref="C15:H15" si="3">SUM(C12:C14)</f>
        <v>21608165</v>
      </c>
      <c r="D15" s="45">
        <f t="shared" si="3"/>
        <v>1454364</v>
      </c>
      <c r="E15" s="45">
        <f t="shared" si="3"/>
        <v>231772</v>
      </c>
      <c r="F15" s="45">
        <f t="shared" si="3"/>
        <v>2075</v>
      </c>
      <c r="G15" s="45">
        <f t="shared" si="3"/>
        <v>1191060</v>
      </c>
      <c r="H15" s="45">
        <f t="shared" si="3"/>
        <v>15946</v>
      </c>
      <c r="I15" s="29"/>
      <c r="J15" s="56"/>
      <c r="K15" s="56"/>
      <c r="L15" s="61"/>
      <c r="M15" s="61"/>
      <c r="N15" s="59"/>
      <c r="O15" s="59"/>
      <c r="P15" s="60"/>
      <c r="Q15" s="56"/>
    </row>
    <row r="18" spans="1:16" x14ac:dyDescent="0.55000000000000004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55000000000000004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20"/>
      <c r="P20" s="120"/>
    </row>
    <row r="21" spans="1:16" x14ac:dyDescent="0.55000000000000004">
      <c r="B21" s="26" t="s">
        <v>166</v>
      </c>
      <c r="C21" s="28">
        <f t="shared" ref="C21:D23" si="4">C12</f>
        <v>20629080</v>
      </c>
      <c r="D21" s="28">
        <f t="shared" si="4"/>
        <v>1450487</v>
      </c>
      <c r="E21" s="3"/>
      <c r="F21" s="3"/>
      <c r="G21" s="3"/>
      <c r="H21" s="3"/>
      <c r="I21" s="28">
        <f>E12</f>
        <v>231596</v>
      </c>
      <c r="J21" s="3"/>
      <c r="K21" s="28">
        <f>F12</f>
        <v>2075</v>
      </c>
      <c r="L21" s="3"/>
      <c r="M21" s="3"/>
      <c r="N21" s="16">
        <f>G21</f>
        <v>0</v>
      </c>
      <c r="O21" s="28">
        <f t="shared" ref="O21:P23" si="5">G12</f>
        <v>1187366</v>
      </c>
      <c r="P21" s="28">
        <f t="shared" si="5"/>
        <v>15939</v>
      </c>
    </row>
    <row r="22" spans="1:16" x14ac:dyDescent="0.55000000000000004">
      <c r="B22" s="26" t="s">
        <v>167</v>
      </c>
      <c r="C22" s="28">
        <f t="shared" si="4"/>
        <v>978256</v>
      </c>
      <c r="D22" s="28">
        <f t="shared" si="4"/>
        <v>3862</v>
      </c>
      <c r="E22" s="3"/>
      <c r="F22" s="3"/>
      <c r="G22" s="3"/>
      <c r="H22" s="3"/>
      <c r="I22" s="28">
        <f>E13</f>
        <v>176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3679</v>
      </c>
      <c r="P22" s="28">
        <f t="shared" si="5"/>
        <v>7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21608165</v>
      </c>
      <c r="D24" s="26">
        <f t="shared" si="6"/>
        <v>1454364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231772</v>
      </c>
      <c r="J24" s="26">
        <f t="shared" si="6"/>
        <v>0</v>
      </c>
      <c r="K24" s="26">
        <f t="shared" si="6"/>
        <v>2075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1191060</v>
      </c>
      <c r="P24" s="26">
        <f t="shared" si="6"/>
        <v>15946</v>
      </c>
    </row>
    <row r="26" spans="1:16" x14ac:dyDescent="0.55000000000000004">
      <c r="F26" s="119" t="s">
        <v>278</v>
      </c>
      <c r="G26" s="120"/>
      <c r="H26" s="120"/>
      <c r="I26" s="120"/>
      <c r="J26" s="120"/>
      <c r="K26" s="120"/>
    </row>
    <row r="27" spans="1:16" x14ac:dyDescent="0.55000000000000004">
      <c r="E27" s="26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55000000000000004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55000000000000004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3" customFormat="1" x14ac:dyDescent="0.55000000000000004">
      <c r="A31" s="55"/>
      <c r="F31" s="52"/>
      <c r="G31" s="52"/>
      <c r="H31" s="52"/>
      <c r="I31" s="52"/>
      <c r="J31" s="52"/>
      <c r="K31" s="52"/>
      <c r="L31" s="52"/>
      <c r="M31" s="52"/>
      <c r="N31" s="52"/>
    </row>
    <row r="32" spans="1:16" ht="18.5" customHeight="1" x14ac:dyDescent="0.55000000000000004">
      <c r="G32" s="119" t="s">
        <v>293</v>
      </c>
      <c r="H32" s="119"/>
      <c r="I32" s="119"/>
      <c r="J32" s="119"/>
      <c r="K32" s="119"/>
      <c r="L32" s="119"/>
    </row>
    <row r="33" spans="6:14" x14ac:dyDescent="0.55000000000000004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0">
    <mergeCell ref="F33:N33"/>
    <mergeCell ref="G32:L32"/>
    <mergeCell ref="F30:N30"/>
    <mergeCell ref="C10:D10"/>
    <mergeCell ref="F29:L29"/>
    <mergeCell ref="F27:L27"/>
    <mergeCell ref="F26:K26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82550</xdr:rowOff>
                  </from>
                  <to>
                    <xdr:col>12</xdr:col>
                    <xdr:colOff>482600</xdr:colOff>
                    <xdr:row>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9" t="s">
        <v>177</v>
      </c>
      <c r="B1" s="119"/>
      <c r="C1" s="119"/>
      <c r="D1" s="123"/>
      <c r="E1" s="123"/>
      <c r="F1" s="123"/>
      <c r="G1" s="123"/>
      <c r="H1" s="123"/>
      <c r="I1" s="123"/>
      <c r="J1" s="9"/>
    </row>
    <row r="2" spans="1:10" x14ac:dyDescent="0.55000000000000004">
      <c r="A2" s="38">
        <f>YEAR(DATE('Conv-total'!$A$8, 'Conv-total'!$B$8, 'Conv-total'!$C$8) -1)</f>
        <v>2021</v>
      </c>
      <c r="B2" s="38">
        <f>MONTH(DATE('Conv-total'!$A$8, 'Conv-total'!$B$8, 'Conv-total'!$C$8) -1)</f>
        <v>8</v>
      </c>
      <c r="C2" s="38">
        <f>DAY(DATE('Conv-total'!$A$8, 'Conv-total'!$B$8, 'Conv-total'!$C$8) -1)</f>
        <v>29</v>
      </c>
      <c r="D2" s="122" t="s">
        <v>178</v>
      </c>
      <c r="E2" s="123"/>
      <c r="F2" s="123"/>
      <c r="G2" s="123"/>
      <c r="H2" s="123"/>
      <c r="I2" s="123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44437</v>
      </c>
      <c r="C5" s="30" t="s">
        <v>7</v>
      </c>
      <c r="D5" s="40">
        <f>IFERROR(INT(TRIM(SUBSTITUTE(VLOOKUP($A5&amp;"*",各都道府県の状況!$A:$I,D$3,FALSE), "※5", ""))), "")</f>
        <v>56236</v>
      </c>
      <c r="E5" s="40">
        <f>IFERROR(INT(TRIM(SUBSTITUTE(VLOOKUP($A5&amp;"*",各都道府県の状況!$A:$I,E$3,FALSE), "※5", ""))), "")</f>
        <v>986630</v>
      </c>
      <c r="F5" s="40">
        <f>IFERROR(INT(TRIM(SUBSTITUTE(VLOOKUP($A5&amp;"*",各都道府県の状況!$A:$I,F$3,FALSE), "※5", ""))), "")</f>
        <v>49774</v>
      </c>
      <c r="G5" s="40">
        <f>IFERROR(INT(TRIM(SUBSTITUTE(VLOOKUP($A5&amp;"*",各都道府県の状況!$A:$I,G$3,FALSE), "※5", ""))), "")</f>
        <v>1442</v>
      </c>
      <c r="H5" s="40">
        <f>IFERROR(INT(TRIM(SUBSTITUTE(VLOOKUP($A5&amp;"*",各都道府県の状況!$A:$I,H$3,FALSE), "※5", ""))), "")</f>
        <v>5135</v>
      </c>
      <c r="I5" s="40">
        <f>IFERROR(INT(TRIM(SUBSTITUTE(VLOOKUP($A5&amp;"*",各都道府県の状況!$A:$I,I$3,FALSE), "※5", ""))), "")</f>
        <v>16</v>
      </c>
      <c r="J5" s="2"/>
    </row>
    <row r="6" spans="1:10" x14ac:dyDescent="0.55000000000000004">
      <c r="A6" s="12" t="s">
        <v>182</v>
      </c>
      <c r="B6" s="13">
        <f t="shared" si="0"/>
        <v>44437</v>
      </c>
      <c r="C6" s="30" t="s">
        <v>11</v>
      </c>
      <c r="D6" s="40">
        <f>IFERROR(INT(TRIM(SUBSTITUTE(VLOOKUP($A6&amp;"*",各都道府県の状況!$A:$I,D$3,FALSE), "※5", ""))), "")</f>
        <v>4221</v>
      </c>
      <c r="E6" s="40">
        <f>IFERROR(INT(TRIM(SUBSTITUTE(VLOOKUP($A6&amp;"*",各都道府県の状況!$A:$I,E$3,FALSE), "※5", ""))), "")</f>
        <v>67995</v>
      </c>
      <c r="F6" s="40">
        <f>IFERROR(INT(TRIM(SUBSTITUTE(VLOOKUP($A6&amp;"*",各都道府県の状況!$A:$I,F$3,FALSE), "※5", ""))), "")</f>
        <v>3273</v>
      </c>
      <c r="G6" s="40">
        <f>IFERROR(INT(TRIM(SUBSTITUTE(VLOOKUP($A6&amp;"*",各都道府県の状況!$A:$I,G$3,FALSE), "※5", ""))), "")</f>
        <v>33</v>
      </c>
      <c r="H6" s="40">
        <f>IFERROR(INT(TRIM(SUBSTITUTE(VLOOKUP($A6&amp;"*",各都道府県の状況!$A:$I,H$3,FALSE), "※5", ""))), "")</f>
        <v>915</v>
      </c>
      <c r="I6" s="40">
        <f>IFERROR(INT(TRIM(SUBSTITUTE(VLOOKUP($A6&amp;"*",各都道府県の状況!$A:$I,I$3,FALSE), "※5", ""))), "")</f>
        <v>1</v>
      </c>
    </row>
    <row r="7" spans="1:10" x14ac:dyDescent="0.55000000000000004">
      <c r="A7" s="12" t="s">
        <v>183</v>
      </c>
      <c r="B7" s="13">
        <f t="shared" si="0"/>
        <v>44437</v>
      </c>
      <c r="C7" s="30" t="s">
        <v>12</v>
      </c>
      <c r="D7" s="40">
        <f>IFERROR(INT(TRIM(SUBSTITUTE(VLOOKUP($A7&amp;"*",各都道府県の状況!$A:$I,D$3,FALSE), "※5", ""))), "")</f>
        <v>2951</v>
      </c>
      <c r="E7" s="40">
        <f>IFERROR(INT(TRIM(SUBSTITUTE(VLOOKUP($A7&amp;"*",各都道府県の状況!$A:$I,E$3,FALSE), "※5", ""))), "")</f>
        <v>106525</v>
      </c>
      <c r="F7" s="40">
        <f>IFERROR(INT(TRIM(SUBSTITUTE(VLOOKUP($A7&amp;"*",各都道府県の状況!$A:$I,F$3,FALSE), "※5", ""))), "")</f>
        <v>2576</v>
      </c>
      <c r="G7" s="40">
        <f>IFERROR(INT(TRIM(SUBSTITUTE(VLOOKUP($A7&amp;"*",各都道府県の状況!$A:$I,G$3,FALSE), "※5", ""))), "")</f>
        <v>49</v>
      </c>
      <c r="H7" s="40">
        <f>IFERROR(INT(TRIM(SUBSTITUTE(VLOOKUP($A7&amp;"*",各都道府県の状況!$A:$I,H$3,FALSE), "※5", ""))), "")</f>
        <v>326</v>
      </c>
      <c r="I7" s="40">
        <f>IFERROR(INT(TRIM(SUBSTITUTE(VLOOKUP($A7&amp;"*",各都道府県の状況!$A:$I,I$3,FALSE), "※5", ""))), "")</f>
        <v>0</v>
      </c>
    </row>
    <row r="8" spans="1:10" x14ac:dyDescent="0.55000000000000004">
      <c r="A8" s="12" t="s">
        <v>184</v>
      </c>
      <c r="B8" s="13">
        <f t="shared" si="0"/>
        <v>44437</v>
      </c>
      <c r="C8" s="30" t="s">
        <v>13</v>
      </c>
      <c r="D8" s="40">
        <f>IFERROR(INT(TRIM(SUBSTITUTE(VLOOKUP($A8&amp;"*",各都道府県の状況!$A:$I,D$3,FALSE), "※5", ""))), "")</f>
        <v>14505</v>
      </c>
      <c r="E8" s="40">
        <f>IFERROR(INT(TRIM(SUBSTITUTE(VLOOKUP($A8&amp;"*",各都道府県の状況!$A:$I,E$3,FALSE), "※5", ""))), "")</f>
        <v>204004</v>
      </c>
      <c r="F8" s="40">
        <f>IFERROR(INT(TRIM(SUBSTITUTE(VLOOKUP($A8&amp;"*",各都道府県の状況!$A:$I,F$3,FALSE), "※5", ""))), "")</f>
        <v>11956</v>
      </c>
      <c r="G8" s="40">
        <f>IFERROR(INT(TRIM(SUBSTITUTE(VLOOKUP($A8&amp;"*",各都道府県の状況!$A:$I,G$3,FALSE), "※5", ""))), "")</f>
        <v>100</v>
      </c>
      <c r="H8" s="40">
        <f>IFERROR(INT(TRIM(SUBSTITUTE(VLOOKUP($A8&amp;"*",各都道府県の状況!$A:$I,H$3,FALSE), "※5", ""))), "")</f>
        <v>2368</v>
      </c>
      <c r="I8" s="40">
        <f>IFERROR(INT(TRIM(SUBSTITUTE(VLOOKUP($A8&amp;"*",各都道府県の状況!$A:$I,I$3,FALSE), "※5", ""))), "")</f>
        <v>33</v>
      </c>
    </row>
    <row r="9" spans="1:10" ht="21" customHeight="1" x14ac:dyDescent="0.55000000000000004">
      <c r="A9" s="12" t="s">
        <v>185</v>
      </c>
      <c r="B9" s="13">
        <f t="shared" si="0"/>
        <v>44437</v>
      </c>
      <c r="C9" s="30" t="s">
        <v>14</v>
      </c>
      <c r="D9" s="40">
        <f>IFERROR(INT(TRIM(SUBSTITUTE(VLOOKUP($A9&amp;"*",各都道府県の状況!$A:$I,D$3,FALSE), "※5", ""))), "")</f>
        <v>1597</v>
      </c>
      <c r="E9" s="40">
        <f>IFERROR(INT(TRIM(SUBSTITUTE(VLOOKUP($A9&amp;"*",各都道府県の状況!$A:$I,E$3,FALSE), "※5", ""))), "")</f>
        <v>20728</v>
      </c>
      <c r="F9" s="40">
        <f>IFERROR(INT(TRIM(SUBSTITUTE(VLOOKUP($A9&amp;"*",各都道府県の状況!$A:$I,F$3,FALSE), "※5", ""))), "")</f>
        <v>1284</v>
      </c>
      <c r="G9" s="40">
        <f>IFERROR(INT(TRIM(SUBSTITUTE(VLOOKUP($A9&amp;"*",各都道府県の状況!$A:$I,G$3,FALSE), "※5", ""))), "")</f>
        <v>22</v>
      </c>
      <c r="H9" s="40">
        <f>IFERROR(INT(TRIM(SUBSTITUTE(VLOOKUP($A9&amp;"*",各都道府県の状況!$A:$I,H$3,FALSE), "※5", ""))), "")</f>
        <v>291</v>
      </c>
      <c r="I9" s="40">
        <f>IFERROR(INT(TRIM(SUBSTITUTE(VLOOKUP($A9&amp;"*",各都道府県の状況!$A:$I,I$3,FALSE), "※5", ""))), "")</f>
        <v>2</v>
      </c>
    </row>
    <row r="10" spans="1:10" ht="21" customHeight="1" x14ac:dyDescent="0.55000000000000004">
      <c r="A10" s="12" t="s">
        <v>186</v>
      </c>
      <c r="B10" s="13">
        <f t="shared" si="0"/>
        <v>44437</v>
      </c>
      <c r="C10" s="30" t="s">
        <v>15</v>
      </c>
      <c r="D10" s="40">
        <f>IFERROR(INT(TRIM(SUBSTITUTE(VLOOKUP($A10&amp;"*",各都道府県の状況!$A:$I,D$3,FALSE), "※5", ""))), "")</f>
        <v>3124</v>
      </c>
      <c r="E10" s="40">
        <f>IFERROR(INT(TRIM(SUBSTITUTE(VLOOKUP($A10&amp;"*",各都道府県の状況!$A:$I,E$3,FALSE), "※5", ""))), "")</f>
        <v>83152</v>
      </c>
      <c r="F10" s="40">
        <f>IFERROR(INT(TRIM(SUBSTITUTE(VLOOKUP($A10&amp;"*",各都道府県の状況!$A:$I,F$3,FALSE), "※5", ""))), "")</f>
        <v>2636</v>
      </c>
      <c r="G10" s="40">
        <f>IFERROR(INT(TRIM(SUBSTITUTE(VLOOKUP($A10&amp;"*",各都道府県の状況!$A:$I,G$3,FALSE), "※5", ""))), "")</f>
        <v>48</v>
      </c>
      <c r="H10" s="40">
        <f>IFERROR(INT(TRIM(SUBSTITUTE(VLOOKUP($A10&amp;"*",各都道府県の状況!$A:$I,H$3,FALSE), "※5", ""))), "")</f>
        <v>440</v>
      </c>
      <c r="I10" s="40">
        <f>IFERROR(INT(TRIM(SUBSTITUTE(VLOOKUP($A10&amp;"*",各都道府県の状況!$A:$I,I$3,FALSE), "※5", ""))), "")</f>
        <v>5</v>
      </c>
    </row>
    <row r="11" spans="1:10" x14ac:dyDescent="0.55000000000000004">
      <c r="A11" s="12" t="s">
        <v>187</v>
      </c>
      <c r="B11" s="13">
        <f t="shared" si="0"/>
        <v>44437</v>
      </c>
      <c r="C11" s="30" t="s">
        <v>16</v>
      </c>
      <c r="D11" s="40">
        <f>IFERROR(INT(TRIM(SUBSTITUTE(VLOOKUP($A11&amp;"*",各都道府県の状況!$A:$I,D$3,FALSE), "※5", ""))), "")</f>
        <v>8604</v>
      </c>
      <c r="E11" s="40">
        <f>IFERROR(INT(TRIM(SUBSTITUTE(VLOOKUP($A11&amp;"*",各都道府県の状況!$A:$I,E$3,FALSE), "※5", ""))), "")</f>
        <v>362075</v>
      </c>
      <c r="F11" s="40">
        <f>IFERROR(INT(TRIM(SUBSTITUTE(VLOOKUP($A11&amp;"*",各都道府県の状況!$A:$I,F$3,FALSE), "※5", ""))), "")</f>
        <v>7392</v>
      </c>
      <c r="G11" s="40">
        <f>IFERROR(INT(TRIM(SUBSTITUTE(VLOOKUP($A11&amp;"*",各都道府県の状況!$A:$I,G$3,FALSE), "※5", ""))), "")</f>
        <v>165</v>
      </c>
      <c r="H11" s="40">
        <f>IFERROR(INT(TRIM(SUBSTITUTE(VLOOKUP($A11&amp;"*",各都道府県の状況!$A:$I,H$3,FALSE), "※5", ""))), "")</f>
        <v>1047</v>
      </c>
      <c r="I11" s="40">
        <f>IFERROR(INT(TRIM(SUBSTITUTE(VLOOKUP($A11&amp;"*",各都道府県の状況!$A:$I,I$3,FALSE), "※5", ""))), "")</f>
        <v>14</v>
      </c>
    </row>
    <row r="12" spans="1:10" x14ac:dyDescent="0.55000000000000004">
      <c r="A12" s="12" t="s">
        <v>188</v>
      </c>
      <c r="B12" s="13">
        <f t="shared" si="0"/>
        <v>44437</v>
      </c>
      <c r="C12" s="30" t="s">
        <v>17</v>
      </c>
      <c r="D12" s="40">
        <f>IFERROR(INT(TRIM(SUBSTITUTE(VLOOKUP($A12&amp;"*",各都道府県の状況!$A:$I,D$3,FALSE), "※5", ""))), "")</f>
        <v>20241</v>
      </c>
      <c r="E12" s="40">
        <f>IFERROR(INT(TRIM(SUBSTITUTE(VLOOKUP($A12&amp;"*",各都道府県の状況!$A:$I,E$3,FALSE), "※5", ""))), "")</f>
        <v>37322</v>
      </c>
      <c r="F12" s="40">
        <f>IFERROR(INT(TRIM(SUBSTITUTE(VLOOKUP($A12&amp;"*",各都道府県の状況!$A:$I,F$3,FALSE), "※5", ""))), "")</f>
        <v>17728</v>
      </c>
      <c r="G12" s="40">
        <f>IFERROR(INT(TRIM(SUBSTITUTE(VLOOKUP($A12&amp;"*",各都道府県の状況!$A:$I,G$3,FALSE), "※5", ""))), "")</f>
        <v>186</v>
      </c>
      <c r="H12" s="40">
        <f>IFERROR(INT(TRIM(SUBSTITUTE(VLOOKUP($A12&amp;"*",各都道府県の状況!$A:$I,H$3,FALSE), "※5", ""))), "")</f>
        <v>2327</v>
      </c>
      <c r="I12" s="40">
        <f>IFERROR(INT(TRIM(SUBSTITUTE(VLOOKUP($A12&amp;"*",各都道府県の状況!$A:$I,I$3,FALSE), "※5", ""))), "")</f>
        <v>32</v>
      </c>
    </row>
    <row r="13" spans="1:10" x14ac:dyDescent="0.55000000000000004">
      <c r="A13" s="12" t="s">
        <v>189</v>
      </c>
      <c r="B13" s="13">
        <f t="shared" si="0"/>
        <v>44437</v>
      </c>
      <c r="C13" s="30" t="s">
        <v>18</v>
      </c>
      <c r="D13" s="40">
        <f>IFERROR(INT(TRIM(SUBSTITUTE(VLOOKUP($A13&amp;"*",各都道府県の状況!$A:$I,D$3,FALSE), "※5", ""))), "")</f>
        <v>13052</v>
      </c>
      <c r="E13" s="40">
        <f>IFERROR(INT(TRIM(SUBSTITUTE(VLOOKUP($A13&amp;"*",各都道府県の状況!$A:$I,E$3,FALSE), "※5", ""))), "")</f>
        <v>390311</v>
      </c>
      <c r="F13" s="40">
        <f>IFERROR(INT(TRIM(SUBSTITUTE(VLOOKUP($A13&amp;"*",各都道府県の状況!$A:$I,F$3,FALSE), "※5", ""))), "")</f>
        <v>10954</v>
      </c>
      <c r="G13" s="40">
        <f>IFERROR(INT(TRIM(SUBSTITUTE(VLOOKUP($A13&amp;"*",各都道府県の状況!$A:$I,G$3,FALSE), "※5", ""))), "")</f>
        <v>102</v>
      </c>
      <c r="H13" s="40">
        <f>IFERROR(INT(TRIM(SUBSTITUTE(VLOOKUP($A13&amp;"*",各都道府県の状況!$A:$I,H$3,FALSE), "※5", ""))), "")</f>
        <v>1996</v>
      </c>
      <c r="I13" s="40">
        <f>IFERROR(INT(TRIM(SUBSTITUTE(VLOOKUP($A13&amp;"*",各都道府県の状況!$A:$I,I$3,FALSE), "※5", ""))), "")</f>
        <v>16</v>
      </c>
    </row>
    <row r="14" spans="1:10" x14ac:dyDescent="0.55000000000000004">
      <c r="A14" s="12" t="s">
        <v>190</v>
      </c>
      <c r="B14" s="13">
        <f t="shared" si="0"/>
        <v>44437</v>
      </c>
      <c r="C14" s="30" t="s">
        <v>19</v>
      </c>
      <c r="D14" s="40">
        <f>IFERROR(INT(TRIM(SUBSTITUTE(VLOOKUP($A14&amp;"*",各都道府県の状況!$A:$I,D$3,FALSE), "※5", ""))), "")</f>
        <v>14667</v>
      </c>
      <c r="E14" s="40">
        <f>IFERROR(INT(TRIM(SUBSTITUTE(VLOOKUP($A14&amp;"*",各都道府県の状況!$A:$I,E$3,FALSE), "※5", ""))), "")</f>
        <v>252033</v>
      </c>
      <c r="F14" s="40">
        <f>IFERROR(INT(TRIM(SUBSTITUTE(VLOOKUP($A14&amp;"*",各都道府県の状況!$A:$I,F$3,FALSE), "※5", ""))), "")</f>
        <v>11745</v>
      </c>
      <c r="G14" s="40">
        <f>IFERROR(INT(TRIM(SUBSTITUTE(VLOOKUP($A14&amp;"*",各都道府県の状況!$A:$I,G$3,FALSE), "※5", ""))), "")</f>
        <v>159</v>
      </c>
      <c r="H14" s="40">
        <f>IFERROR(INT(TRIM(SUBSTITUTE(VLOOKUP($A14&amp;"*",各都道府県の状況!$A:$I,H$3,FALSE), "※5", ""))), "")</f>
        <v>2763</v>
      </c>
      <c r="I14" s="40">
        <f>IFERROR(INT(TRIM(SUBSTITUTE(VLOOKUP($A14&amp;"*",各都道府県の状況!$A:$I,I$3,FALSE), "※5", ""))), "")</f>
        <v>23</v>
      </c>
    </row>
    <row r="15" spans="1:10" x14ac:dyDescent="0.55000000000000004">
      <c r="A15" s="12" t="s">
        <v>191</v>
      </c>
      <c r="B15" s="13">
        <f t="shared" si="0"/>
        <v>44437</v>
      </c>
      <c r="C15" s="30" t="s">
        <v>20</v>
      </c>
      <c r="D15" s="40">
        <f>IFERROR(INT(TRIM(SUBSTITUTE(VLOOKUP($A15&amp;"*",各都道府県の状況!$A:$I,D$3,FALSE), "※5", ""))), "")</f>
        <v>98954</v>
      </c>
      <c r="E15" s="40">
        <f>IFERROR(INT(TRIM(SUBSTITUTE(VLOOKUP($A15&amp;"*",各都道府県の状況!$A:$I,E$3,FALSE), "※5", ""))), "")</f>
        <v>1283524</v>
      </c>
      <c r="F15" s="40">
        <f>IFERROR(INT(TRIM(SUBSTITUTE(VLOOKUP($A15&amp;"*",各都道府県の状況!$A:$I,F$3,FALSE), "※5", ""))), "")</f>
        <v>63080</v>
      </c>
      <c r="G15" s="40">
        <f>IFERROR(INT(TRIM(SUBSTITUTE(VLOOKUP($A15&amp;"*",各都道府県の状況!$A:$I,G$3,FALSE), "※5", ""))), "")</f>
        <v>889</v>
      </c>
      <c r="H15" s="40">
        <f>IFERROR(INT(TRIM(SUBSTITUTE(VLOOKUP($A15&amp;"*",各都道府県の状況!$A:$I,H$3,FALSE), "※5", ""))), "")</f>
        <v>25887</v>
      </c>
      <c r="I15" s="40">
        <f>IFERROR(INT(TRIM(SUBSTITUTE(VLOOKUP($A15&amp;"*",各都道府県の状況!$A:$I,I$3,FALSE), "※5", ""))), "")</f>
        <v>155</v>
      </c>
    </row>
    <row r="16" spans="1:10" x14ac:dyDescent="0.55000000000000004">
      <c r="A16" s="12" t="s">
        <v>192</v>
      </c>
      <c r="B16" s="13">
        <f t="shared" si="0"/>
        <v>44437</v>
      </c>
      <c r="C16" s="30" t="s">
        <v>21</v>
      </c>
      <c r="D16" s="40">
        <f>IFERROR(INT(TRIM(SUBSTITUTE(VLOOKUP($A16&amp;"*",各都道府県の状況!$A:$I,D$3,FALSE), "※5", ""))), "")</f>
        <v>83345</v>
      </c>
      <c r="E16" s="40">
        <f>IFERROR(INT(TRIM(SUBSTITUTE(VLOOKUP($A16&amp;"*",各都道府県の状況!$A:$I,E$3,FALSE), "※5", ""))), "")</f>
        <v>925904</v>
      </c>
      <c r="F16" s="40">
        <f>IFERROR(INT(TRIM(SUBSTITUTE(VLOOKUP($A16&amp;"*",各都道府県の状況!$A:$I,F$3,FALSE), "※5", ""))), "")</f>
        <v>68414</v>
      </c>
      <c r="G16" s="40">
        <f>IFERROR(INT(TRIM(SUBSTITUTE(VLOOKUP($A16&amp;"*",各都道府県の状況!$A:$I,G$3,FALSE), "※5", ""))), "")</f>
        <v>834</v>
      </c>
      <c r="H16" s="40">
        <f>IFERROR(INT(TRIM(SUBSTITUTE(VLOOKUP($A16&amp;"*",各都道府県の状況!$A:$I,H$3,FALSE), "※5", ""))), "")</f>
        <v>14097</v>
      </c>
      <c r="I16" s="40">
        <f>IFERROR(INT(TRIM(SUBSTITUTE(VLOOKUP($A16&amp;"*",各都道府県の状況!$A:$I,I$3,FALSE), "※5", ""))), "")</f>
        <v>110</v>
      </c>
    </row>
    <row r="17" spans="1:9" x14ac:dyDescent="0.55000000000000004">
      <c r="A17" s="12" t="s">
        <v>193</v>
      </c>
      <c r="B17" s="13">
        <f t="shared" si="0"/>
        <v>44437</v>
      </c>
      <c r="C17" s="30" t="s">
        <v>22</v>
      </c>
      <c r="D17" s="40">
        <f>IFERROR(INT(TRIM(SUBSTITUTE(VLOOKUP($A17&amp;"*",各都道府県の状況!$A:$I,D$3,FALSE), "※5", ""))), "")</f>
        <v>338750</v>
      </c>
      <c r="E17" s="40">
        <f>IFERROR(INT(TRIM(SUBSTITUTE(VLOOKUP($A17&amp;"*",各都道府県の状況!$A:$I,E$3,FALSE), "※5", ""))), "")</f>
        <v>3237557</v>
      </c>
      <c r="F17" s="40">
        <f>IFERROR(INT(TRIM(SUBSTITUTE(VLOOKUP($A17&amp;"*",各都道府県の状況!$A:$I,F$3,FALSE), "※5", ""))), "")</f>
        <v>296973</v>
      </c>
      <c r="G17" s="40">
        <f>IFERROR(INT(TRIM(SUBSTITUTE(VLOOKUP($A17&amp;"*",各都道府県の状況!$A:$I,G$3,FALSE), "※5", ""))), "")</f>
        <v>2466</v>
      </c>
      <c r="H17" s="40">
        <f>IFERROR(INT(TRIM(SUBSTITUTE(VLOOKUP($A17&amp;"*",各都道府県の状況!$A:$I,H$3,FALSE), "※5", ""))), "")</f>
        <v>39311</v>
      </c>
      <c r="I17" s="40">
        <f>IFERROR(INT(TRIM(SUBSTITUTE(VLOOKUP($A17&amp;"*",各都道府県の状況!$A:$I,I$3,FALSE), "※5", ""))), "")</f>
        <v>296</v>
      </c>
    </row>
    <row r="18" spans="1:9" x14ac:dyDescent="0.55000000000000004">
      <c r="A18" s="12" t="s">
        <v>194</v>
      </c>
      <c r="B18" s="13">
        <f t="shared" si="0"/>
        <v>44437</v>
      </c>
      <c r="C18" s="30" t="s">
        <v>23</v>
      </c>
      <c r="D18" s="40">
        <f>IFERROR(INT(TRIM(SUBSTITUTE(VLOOKUP($A18&amp;"*",各都道府県の状況!$A:$I,D$3,FALSE), "※5", ""))), "")</f>
        <v>144507</v>
      </c>
      <c r="E18" s="40">
        <f>IFERROR(INT(TRIM(SUBSTITUTE(VLOOKUP($A18&amp;"*",各都道府県の状況!$A:$I,E$3,FALSE), "※5", ""))), "")</f>
        <v>1380361</v>
      </c>
      <c r="F18" s="40">
        <f>IFERROR(INT(TRIM(SUBSTITUTE(VLOOKUP($A18&amp;"*",各都道府県の状況!$A:$I,F$3,FALSE), "※5", ""))), "")</f>
        <v>125485</v>
      </c>
      <c r="G18" s="40">
        <f>IFERROR(INT(TRIM(SUBSTITUTE(VLOOKUP($A18&amp;"*",各都道府県の状況!$A:$I,G$3,FALSE), "※5", ""))), "")</f>
        <v>1096</v>
      </c>
      <c r="H18" s="40">
        <f>IFERROR(INT(TRIM(SUBSTITUTE(VLOOKUP($A18&amp;"*",各都道府県の状況!$A:$I,H$3,FALSE), "※5", ""))), "")</f>
        <v>17926</v>
      </c>
      <c r="I18" s="40">
        <f>IFERROR(INT(TRIM(SUBSTITUTE(VLOOKUP($A18&amp;"*",各都道府県の状況!$A:$I,I$3,FALSE), "※5", ""))), "")</f>
        <v>238</v>
      </c>
    </row>
    <row r="19" spans="1:9" x14ac:dyDescent="0.55000000000000004">
      <c r="A19" s="12" t="s">
        <v>195</v>
      </c>
      <c r="B19" s="13">
        <f t="shared" si="0"/>
        <v>44437</v>
      </c>
      <c r="C19" s="30" t="s">
        <v>24</v>
      </c>
      <c r="D19" s="40">
        <f>IFERROR(INT(TRIM(SUBSTITUTE(VLOOKUP($A19&amp;"*",各都道府県の状況!$A:$I,D$3,FALSE), "※5", ""))), "")</f>
        <v>6649</v>
      </c>
      <c r="E19" s="40">
        <f>IFERROR(INT(TRIM(SUBSTITUTE(VLOOKUP($A19&amp;"*",各都道府県の状況!$A:$I,E$3,FALSE), "※5", ""))), "")</f>
        <v>236593</v>
      </c>
      <c r="F19" s="40">
        <f>IFERROR(INT(TRIM(SUBSTITUTE(VLOOKUP($A19&amp;"*",各都道府県の状況!$A:$I,F$3,FALSE), "※5", ""))), "")</f>
        <v>5332</v>
      </c>
      <c r="G19" s="40">
        <f>IFERROR(INT(TRIM(SUBSTITUTE(VLOOKUP($A19&amp;"*",各都道府県の状況!$A:$I,G$3,FALSE), "※5", ""))), "")</f>
        <v>54</v>
      </c>
      <c r="H19" s="40">
        <f>IFERROR(INT(TRIM(SUBSTITUTE(VLOOKUP($A19&amp;"*",各都道府県の状況!$A:$I,H$3,FALSE), "※5", ""))), "")</f>
        <v>1263</v>
      </c>
      <c r="I19" s="40">
        <f>IFERROR(INT(TRIM(SUBSTITUTE(VLOOKUP($A19&amp;"*",各都道府県の状況!$A:$I,I$3,FALSE), "※5", ""))), "")</f>
        <v>7</v>
      </c>
    </row>
    <row r="20" spans="1:9" x14ac:dyDescent="0.55000000000000004">
      <c r="A20" s="12" t="s">
        <v>196</v>
      </c>
      <c r="B20" s="13">
        <f t="shared" si="0"/>
        <v>44437</v>
      </c>
      <c r="C20" s="30" t="s">
        <v>25</v>
      </c>
      <c r="D20" s="40">
        <f>IFERROR(INT(TRIM(SUBSTITUTE(VLOOKUP($A20&amp;"*",各都道府県の状況!$A:$I,D$3,FALSE), "※5", ""))), "")</f>
        <v>4293</v>
      </c>
      <c r="E20" s="40">
        <f>IFERROR(INT(TRIM(SUBSTITUTE(VLOOKUP($A20&amp;"*",各都道府県の状況!$A:$I,E$3,FALSE), "※5", ""))), "")</f>
        <v>98298</v>
      </c>
      <c r="F20" s="40">
        <f>IFERROR(INT(TRIM(SUBSTITUTE(VLOOKUP($A20&amp;"*",各都道府県の状況!$A:$I,F$3,FALSE), "※5", ""))), "")</f>
        <v>3040</v>
      </c>
      <c r="G20" s="40">
        <f>IFERROR(INT(TRIM(SUBSTITUTE(VLOOKUP($A20&amp;"*",各都道府県の状況!$A:$I,G$3,FALSE), "※5", ""))), "")</f>
        <v>41</v>
      </c>
      <c r="H20" s="40">
        <f>IFERROR(INT(TRIM(SUBSTITUTE(VLOOKUP($A20&amp;"*",各都道府県の状況!$A:$I,H$3,FALSE), "※5", ""))), "")</f>
        <v>1212</v>
      </c>
      <c r="I20" s="40">
        <f>IFERROR(INT(TRIM(SUBSTITUTE(VLOOKUP($A20&amp;"*",各都道府県の状況!$A:$I,I$3,FALSE), "※5", ""))), "")</f>
        <v>13</v>
      </c>
    </row>
    <row r="21" spans="1:9" x14ac:dyDescent="0.55000000000000004">
      <c r="A21" s="12" t="s">
        <v>197</v>
      </c>
      <c r="B21" s="13">
        <f t="shared" si="0"/>
        <v>44437</v>
      </c>
      <c r="C21" s="30" t="s">
        <v>26</v>
      </c>
      <c r="D21" s="40">
        <f>IFERROR(INT(TRIM(SUBSTITUTE(VLOOKUP($A21&amp;"*",各都道府県の状況!$A:$I,D$3,FALSE), "※5", ""))), "")</f>
        <v>7185</v>
      </c>
      <c r="E21" s="40">
        <f>IFERROR(INT(TRIM(SUBSTITUTE(VLOOKUP($A21&amp;"*",各都道府県の状況!$A:$I,E$3,FALSE), "※5", ""))), "")</f>
        <v>164224</v>
      </c>
      <c r="F21" s="40">
        <f>IFERROR(INT(TRIM(SUBSTITUTE(VLOOKUP($A21&amp;"*",各都道府県の状況!$A:$I,F$3,FALSE), "※5", ""))), "")</f>
        <v>6404</v>
      </c>
      <c r="G21" s="40">
        <f>IFERROR(INT(TRIM(SUBSTITUTE(VLOOKUP($A21&amp;"*",各都道府県の状況!$A:$I,G$3,FALSE), "※5", ""))), "")</f>
        <v>123</v>
      </c>
      <c r="H21" s="40">
        <f>IFERROR(INT(TRIM(SUBSTITUTE(VLOOKUP($A21&amp;"*",各都道府県の状況!$A:$I,H$3,FALSE), "※5", ""))), "")</f>
        <v>641</v>
      </c>
      <c r="I21" s="40">
        <f>IFERROR(INT(TRIM(SUBSTITUTE(VLOOKUP($A21&amp;"*",各都道府県の状況!$A:$I,I$3,FALSE), "※5", ""))), "")</f>
        <v>9</v>
      </c>
    </row>
    <row r="22" spans="1:9" x14ac:dyDescent="0.55000000000000004">
      <c r="A22" s="12" t="s">
        <v>198</v>
      </c>
      <c r="B22" s="13">
        <f t="shared" si="0"/>
        <v>44437</v>
      </c>
      <c r="C22" s="30" t="s">
        <v>27</v>
      </c>
      <c r="D22" s="40">
        <f>IFERROR(INT(TRIM(SUBSTITUTE(VLOOKUP($A22&amp;"*",各都道府県の状況!$A:$I,D$3,FALSE), "※5", ""))), "")</f>
        <v>2516</v>
      </c>
      <c r="E22" s="40">
        <f>IFERROR(INT(TRIM(SUBSTITUTE(VLOOKUP($A22&amp;"*",各都道府県の状況!$A:$I,E$3,FALSE), "※5", ""))), "")</f>
        <v>95824</v>
      </c>
      <c r="F22" s="40">
        <f>IFERROR(INT(TRIM(SUBSTITUTE(VLOOKUP($A22&amp;"*",各都道府県の状況!$A:$I,F$3,FALSE), "※5", ""))), "")</f>
        <v>2157</v>
      </c>
      <c r="G22" s="40">
        <f>IFERROR(INT(TRIM(SUBSTITUTE(VLOOKUP($A22&amp;"*",各都道府県の状況!$A:$I,G$3,FALSE), "※5", ""))), "")</f>
        <v>36</v>
      </c>
      <c r="H22" s="40">
        <f>IFERROR(INT(TRIM(SUBSTITUTE(VLOOKUP($A22&amp;"*",各都道府県の状況!$A:$I,H$3,FALSE), "※5", ""))), "")</f>
        <v>323</v>
      </c>
      <c r="I22" s="40">
        <f>IFERROR(INT(TRIM(SUBSTITUTE(VLOOKUP($A22&amp;"*",各都道府県の状況!$A:$I,I$3,FALSE), "※5", ""))), "")</f>
        <v>1</v>
      </c>
    </row>
    <row r="23" spans="1:9" ht="21" customHeight="1" x14ac:dyDescent="0.55000000000000004">
      <c r="A23" s="12" t="s">
        <v>199</v>
      </c>
      <c r="B23" s="13">
        <f t="shared" si="0"/>
        <v>44437</v>
      </c>
      <c r="C23" s="30" t="s">
        <v>28</v>
      </c>
      <c r="D23" s="40">
        <f>IFERROR(INT(TRIM(SUBSTITUTE(VLOOKUP($A23&amp;"*",各都道府県の状況!$A:$I,D$3,FALSE), "※5", ""))), "")</f>
        <v>4175</v>
      </c>
      <c r="E23" s="40">
        <f>IFERROR(INT(TRIM(SUBSTITUTE(VLOOKUP($A23&amp;"*",各都道府県の状況!$A:$I,E$3,FALSE), "※5", ""))), "")</f>
        <v>92433</v>
      </c>
      <c r="F23" s="40">
        <f>IFERROR(INT(TRIM(SUBSTITUTE(VLOOKUP($A23&amp;"*",各都道府県の状況!$A:$I,F$3,FALSE), "※5", ""))), "")</f>
        <v>3458</v>
      </c>
      <c r="G23" s="40">
        <f>IFERROR(INT(TRIM(SUBSTITUTE(VLOOKUP($A23&amp;"*",各都道府県の状況!$A:$I,G$3,FALSE), "※5", ""))), "")</f>
        <v>23</v>
      </c>
      <c r="H23" s="40">
        <f>IFERROR(INT(TRIM(SUBSTITUTE(VLOOKUP($A23&amp;"*",各都道府県の状況!$A:$I,H$3,FALSE), "※5", ""))), "")</f>
        <v>697</v>
      </c>
      <c r="I23" s="40">
        <f>IFERROR(INT(TRIM(SUBSTITUTE(VLOOKUP($A23&amp;"*",各都道府県の状況!$A:$I,I$3,FALSE), "※5", ""))), "")</f>
        <v>3</v>
      </c>
    </row>
    <row r="24" spans="1:9" x14ac:dyDescent="0.55000000000000004">
      <c r="A24" s="12" t="s">
        <v>200</v>
      </c>
      <c r="B24" s="13">
        <f t="shared" si="0"/>
        <v>44437</v>
      </c>
      <c r="C24" s="30" t="s">
        <v>29</v>
      </c>
      <c r="D24" s="40">
        <f>IFERROR(INT(TRIM(SUBSTITUTE(VLOOKUP($A24&amp;"*",各都道府県の状況!$A:$I,D$3,FALSE), "※5", ""))), "")</f>
        <v>7776</v>
      </c>
      <c r="E24" s="40">
        <f>IFERROR(INT(TRIM(SUBSTITUTE(VLOOKUP($A24&amp;"*",各都道府県の状況!$A:$I,E$3,FALSE), "※5", ""))), "")</f>
        <v>264256</v>
      </c>
      <c r="F24" s="40">
        <f>IFERROR(INT(TRIM(SUBSTITUTE(VLOOKUP($A24&amp;"*",各都道府県の状況!$A:$I,F$3,FALSE), "※5", ""))), "")</f>
        <v>6719</v>
      </c>
      <c r="G24" s="40">
        <f>IFERROR(INT(TRIM(SUBSTITUTE(VLOOKUP($A24&amp;"*",各都道府県の状況!$A:$I,G$3,FALSE), "※5", ""))), "")</f>
        <v>94</v>
      </c>
      <c r="H24" s="40">
        <f>IFERROR(INT(TRIM(SUBSTITUTE(VLOOKUP($A24&amp;"*",各都道府県の状況!$A:$I,H$3,FALSE), "※5", ""))), "")</f>
        <v>917</v>
      </c>
      <c r="I24" s="40">
        <f>IFERROR(INT(TRIM(SUBSTITUTE(VLOOKUP($A24&amp;"*",各都道府県の状況!$A:$I,I$3,FALSE), "※5", ""))), "")</f>
        <v>6</v>
      </c>
    </row>
    <row r="25" spans="1:9" x14ac:dyDescent="0.55000000000000004">
      <c r="A25" s="12" t="s">
        <v>201</v>
      </c>
      <c r="B25" s="13">
        <f t="shared" si="0"/>
        <v>44437</v>
      </c>
      <c r="C25" s="30" t="s">
        <v>30</v>
      </c>
      <c r="D25" s="40">
        <f>IFERROR(INT(TRIM(SUBSTITUTE(VLOOKUP($A25&amp;"*",各都道府県の状況!$A:$I,D$3,FALSE), "※5", ""))), "")</f>
        <v>15247</v>
      </c>
      <c r="E25" s="40">
        <f>IFERROR(INT(TRIM(SUBSTITUTE(VLOOKUP($A25&amp;"*",各都道府県の状況!$A:$I,E$3,FALSE), "※5", ""))), "")</f>
        <v>344187</v>
      </c>
      <c r="F25" s="40">
        <f>IFERROR(INT(TRIM(SUBSTITUTE(VLOOKUP($A25&amp;"*",各都道府県の状況!$A:$I,F$3,FALSE), "※5", ""))), "")</f>
        <v>12132</v>
      </c>
      <c r="G25" s="40">
        <f>IFERROR(INT(TRIM(SUBSTITUTE(VLOOKUP($A25&amp;"*",各都道府県の状況!$A:$I,G$3,FALSE), "※5", ""))), "")</f>
        <v>200</v>
      </c>
      <c r="H25" s="40">
        <f>IFERROR(INT(TRIM(SUBSTITUTE(VLOOKUP($A25&amp;"*",各都道府県の状況!$A:$I,H$3,FALSE), "※5", ""))), "")</f>
        <v>2853</v>
      </c>
      <c r="I25" s="40">
        <f>IFERROR(INT(TRIM(SUBSTITUTE(VLOOKUP($A25&amp;"*",各都道府県の状況!$A:$I,I$3,FALSE), "※5", ""))), "")</f>
        <v>8</v>
      </c>
    </row>
    <row r="26" spans="1:9" x14ac:dyDescent="0.55000000000000004">
      <c r="A26" s="12" t="s">
        <v>202</v>
      </c>
      <c r="B26" s="13">
        <f t="shared" si="0"/>
        <v>44437</v>
      </c>
      <c r="C26" s="30" t="s">
        <v>31</v>
      </c>
      <c r="D26" s="40">
        <f>IFERROR(INT(TRIM(SUBSTITUTE(VLOOKUP($A26&amp;"*",各都道府県の状況!$A:$I,D$3,FALSE), "※5", ""))), "")</f>
        <v>20992</v>
      </c>
      <c r="E26" s="40">
        <f>IFERROR(INT(TRIM(SUBSTITUTE(VLOOKUP($A26&amp;"*",各都道府県の状況!$A:$I,E$3,FALSE), "※5", ""))), "")</f>
        <v>524758</v>
      </c>
      <c r="F26" s="40">
        <f>IFERROR(INT(TRIM(SUBSTITUTE(VLOOKUP($A26&amp;"*",各都道府県の状況!$A:$I,F$3,FALSE), "※5", ""))), "")</f>
        <v>14816</v>
      </c>
      <c r="G26" s="40">
        <f>IFERROR(INT(TRIM(SUBSTITUTE(VLOOKUP($A26&amp;"*",各都道府県の状況!$A:$I,G$3,FALSE), "※5", ""))), "")</f>
        <v>167</v>
      </c>
      <c r="H26" s="40">
        <f>IFERROR(INT(TRIM(SUBSTITUTE(VLOOKUP($A26&amp;"*",各都道府県の状況!$A:$I,H$3,FALSE), "※5", ""))), "")</f>
        <v>6009</v>
      </c>
      <c r="I26" s="40">
        <f>IFERROR(INT(TRIM(SUBSTITUTE(VLOOKUP($A26&amp;"*",各都道府県の状況!$A:$I,I$3,FALSE), "※5", ""))), "")</f>
        <v>37</v>
      </c>
    </row>
    <row r="27" spans="1:9" x14ac:dyDescent="0.55000000000000004">
      <c r="A27" s="12" t="s">
        <v>203</v>
      </c>
      <c r="B27" s="13">
        <f t="shared" si="0"/>
        <v>44437</v>
      </c>
      <c r="C27" s="30" t="s">
        <v>32</v>
      </c>
      <c r="D27" s="40">
        <f>IFERROR(INT(TRIM(SUBSTITUTE(VLOOKUP($A27&amp;"*",各都道府県の状況!$A:$I,D$3,FALSE), "※5", ""))), "")</f>
        <v>79060</v>
      </c>
      <c r="E27" s="40">
        <f>IFERROR(INT(TRIM(SUBSTITUTE(VLOOKUP($A27&amp;"*",各都道府県の状況!$A:$I,E$3,FALSE), "※5", ""))), "")</f>
        <v>1041478</v>
      </c>
      <c r="F27" s="40">
        <f>IFERROR(INT(TRIM(SUBSTITUTE(VLOOKUP($A27&amp;"*",各都道府県の状況!$A:$I,F$3,FALSE), "※5", ""))), "")</f>
        <v>60260</v>
      </c>
      <c r="G27" s="40">
        <f>IFERROR(INT(TRIM(SUBSTITUTE(VLOOKUP($A27&amp;"*",各都道府県の状況!$A:$I,G$3,FALSE), "※5", ""))), "")</f>
        <v>1035</v>
      </c>
      <c r="H27" s="40">
        <f>IFERROR(INT(TRIM(SUBSTITUTE(VLOOKUP($A27&amp;"*",各都道府県の状況!$A:$I,H$3,FALSE), "※5", ""))), "")</f>
        <v>17765</v>
      </c>
      <c r="I27" s="40">
        <f>IFERROR(INT(TRIM(SUBSTITUTE(VLOOKUP($A27&amp;"*",各都道府県の状況!$A:$I,I$3,FALSE), "※5", ""))), "")</f>
        <v>49</v>
      </c>
    </row>
    <row r="28" spans="1:9" x14ac:dyDescent="0.55000000000000004">
      <c r="A28" s="12" t="s">
        <v>204</v>
      </c>
      <c r="B28" s="13">
        <f t="shared" si="0"/>
        <v>44437</v>
      </c>
      <c r="C28" s="30" t="s">
        <v>33</v>
      </c>
      <c r="D28" s="40">
        <f>IFERROR(INT(TRIM(SUBSTITUTE(VLOOKUP($A28&amp;"*",各都道府県の状況!$A:$I,D$3,FALSE), "※5", ""))), "")</f>
        <v>11965</v>
      </c>
      <c r="E28" s="40">
        <f>IFERROR(INT(TRIM(SUBSTITUTE(VLOOKUP($A28&amp;"*",各都道府県の状況!$A:$I,E$3,FALSE), "※5", ""))), "")</f>
        <v>181186</v>
      </c>
      <c r="F28" s="40">
        <f>IFERROR(INT(TRIM(SUBSTITUTE(VLOOKUP($A28&amp;"*",各都道府県の状況!$A:$I,F$3,FALSE), "※5", ""))), "")</f>
        <v>7473</v>
      </c>
      <c r="G28" s="40">
        <f>IFERROR(INT(TRIM(SUBSTITUTE(VLOOKUP($A28&amp;"*",各都道府県の状況!$A:$I,G$3,FALSE), "※5", ""))), "")</f>
        <v>127</v>
      </c>
      <c r="H28" s="40">
        <f>IFERROR(INT(TRIM(SUBSTITUTE(VLOOKUP($A28&amp;"*",各都道府県の状況!$A:$I,H$3,FALSE), "※5", ""))), "")</f>
        <v>4597</v>
      </c>
      <c r="I28" s="40">
        <f>IFERROR(INT(TRIM(SUBSTITUTE(VLOOKUP($A28&amp;"*",各都道府県の状況!$A:$I,I$3,FALSE), "※5", ""))), "")</f>
        <v>20</v>
      </c>
    </row>
    <row r="29" spans="1:9" x14ac:dyDescent="0.55000000000000004">
      <c r="A29" s="12" t="s">
        <v>205</v>
      </c>
      <c r="B29" s="13">
        <f t="shared" si="0"/>
        <v>44437</v>
      </c>
      <c r="C29" s="30" t="s">
        <v>34</v>
      </c>
      <c r="D29" s="40">
        <f>IFERROR(INT(TRIM(SUBSTITUTE(VLOOKUP($A29&amp;"*",各都道府県の状況!$A:$I,D$3,FALSE), "※5", ""))), "")</f>
        <v>10332</v>
      </c>
      <c r="E29" s="40">
        <f>IFERROR(INT(TRIM(SUBSTITUTE(VLOOKUP($A29&amp;"*",各都道府県の状況!$A:$I,E$3,FALSE), "※5", ""))), "")</f>
        <v>203022</v>
      </c>
      <c r="F29" s="40">
        <f>IFERROR(INT(TRIM(SUBSTITUTE(VLOOKUP($A29&amp;"*",各都道府県の状況!$A:$I,F$3,FALSE), "※5", ""))), "")</f>
        <v>7589</v>
      </c>
      <c r="G29" s="40">
        <f>IFERROR(INT(TRIM(SUBSTITUTE(VLOOKUP($A29&amp;"*",各都道府県の状況!$A:$I,G$3,FALSE), "※5", ""))), "")</f>
        <v>96</v>
      </c>
      <c r="H29" s="40">
        <f>IFERROR(INT(TRIM(SUBSTITUTE(VLOOKUP($A29&amp;"*",各都道府県の状況!$A:$I,H$3,FALSE), "※5", ""))), "")</f>
        <v>2647</v>
      </c>
      <c r="I29" s="40">
        <f>IFERROR(INT(TRIM(SUBSTITUTE(VLOOKUP($A29&amp;"*",各都道府県の状況!$A:$I,I$3,FALSE), "※5", ""))), "")</f>
        <v>12</v>
      </c>
    </row>
    <row r="30" spans="1:9" x14ac:dyDescent="0.55000000000000004">
      <c r="A30" s="12" t="s">
        <v>206</v>
      </c>
      <c r="B30" s="13">
        <f t="shared" si="0"/>
        <v>44437</v>
      </c>
      <c r="C30" s="30" t="s">
        <v>35</v>
      </c>
      <c r="D30" s="40">
        <f>IFERROR(INT(TRIM(SUBSTITUTE(VLOOKUP($A30&amp;"*",各都道府県の状況!$A:$I,D$3,FALSE), "※5", ""))), "")</f>
        <v>29408</v>
      </c>
      <c r="E30" s="40">
        <f>IFERROR(INT(TRIM(SUBSTITUTE(VLOOKUP($A30&amp;"*",各都道府県の状況!$A:$I,E$3,FALSE), "※5", ""))), "")</f>
        <v>363132</v>
      </c>
      <c r="F30" s="40">
        <f>IFERROR(INT(TRIM(SUBSTITUTE(VLOOKUP($A30&amp;"*",各都道府県の状況!$A:$I,F$3,FALSE), "※5", ""))), "")</f>
        <v>21486</v>
      </c>
      <c r="G30" s="40">
        <f>IFERROR(INT(TRIM(SUBSTITUTE(VLOOKUP($A30&amp;"*",各都道府県の状況!$A:$I,G$3,FALSE), "※5", ""))), "")</f>
        <v>252</v>
      </c>
      <c r="H30" s="40">
        <f>IFERROR(INT(TRIM(SUBSTITUTE(VLOOKUP($A30&amp;"*",各都道府県の状況!$A:$I,H$3,FALSE), "※5", ""))), "")</f>
        <v>7201</v>
      </c>
      <c r="I30" s="40">
        <f>IFERROR(INT(TRIM(SUBSTITUTE(VLOOKUP($A30&amp;"*",各都道府県の状況!$A:$I,I$3,FALSE), "※5", ""))), "")</f>
        <v>97</v>
      </c>
    </row>
    <row r="31" spans="1:9" x14ac:dyDescent="0.55000000000000004">
      <c r="A31" s="12" t="s">
        <v>207</v>
      </c>
      <c r="B31" s="13">
        <f t="shared" si="0"/>
        <v>44437</v>
      </c>
      <c r="C31" s="30" t="s">
        <v>36</v>
      </c>
      <c r="D31" s="40">
        <f>IFERROR(INT(TRIM(SUBSTITUTE(VLOOKUP($A31&amp;"*",各都道府県の状況!$A:$I,D$3,FALSE), "※5", ""))), "")</f>
        <v>164773</v>
      </c>
      <c r="E31" s="40">
        <f>IFERROR(INT(TRIM(SUBSTITUTE(VLOOKUP($A31&amp;"*",各都道府県の状況!$A:$I,E$3,FALSE), "※5", ""))), "")</f>
        <v>2907735</v>
      </c>
      <c r="F31" s="40">
        <f>IFERROR(INT(TRIM(SUBSTITUTE(VLOOKUP($A31&amp;"*",各都道府県の状況!$A:$I,F$3,FALSE), "※5", ""))), "")</f>
        <v>133260</v>
      </c>
      <c r="G31" s="40">
        <f>IFERROR(INT(TRIM(SUBSTITUTE(VLOOKUP($A31&amp;"*",各都道府県の状況!$A:$I,G$3,FALSE), "※5", ""))), "")</f>
        <v>2784</v>
      </c>
      <c r="H31" s="40">
        <f>IFERROR(INT(TRIM(SUBSTITUTE(VLOOKUP($A31&amp;"*",各都道府県の状況!$A:$I,H$3,FALSE), "※5", ""))), "")</f>
        <v>26886</v>
      </c>
      <c r="I31" s="40">
        <f>IFERROR(INT(TRIM(SUBSTITUTE(VLOOKUP($A31&amp;"*",各都道府県の状況!$A:$I,I$3,FALSE), "※5", ""))), "")</f>
        <v>525</v>
      </c>
    </row>
    <row r="32" spans="1:9" x14ac:dyDescent="0.55000000000000004">
      <c r="A32" s="12" t="s">
        <v>208</v>
      </c>
      <c r="B32" s="13">
        <f t="shared" si="0"/>
        <v>44437</v>
      </c>
      <c r="C32" s="30" t="s">
        <v>37</v>
      </c>
      <c r="D32" s="40">
        <f>IFERROR(INT(TRIM(SUBSTITUTE(VLOOKUP($A32&amp;"*",各都道府県の状況!$A:$I,D$3,FALSE), "※5", ""))), "")</f>
        <v>63077</v>
      </c>
      <c r="E32" s="40">
        <f>IFERROR(INT(TRIM(SUBSTITUTE(VLOOKUP($A32&amp;"*",各都道府県の状況!$A:$I,E$3,FALSE), "※5", ""))), "")</f>
        <v>642878</v>
      </c>
      <c r="F32" s="40">
        <f>IFERROR(INT(TRIM(SUBSTITUTE(VLOOKUP($A32&amp;"*",各都道府県の状況!$A:$I,F$3,FALSE), "※5", ""))), "")</f>
        <v>53844</v>
      </c>
      <c r="G32" s="40">
        <f>IFERROR(INT(TRIM(SUBSTITUTE(VLOOKUP($A32&amp;"*",各都道府県の状況!$A:$I,G$3,FALSE), "※5", ""))), "")</f>
        <v>1336</v>
      </c>
      <c r="H32" s="40">
        <f>IFERROR(INT(TRIM(SUBSTITUTE(VLOOKUP($A32&amp;"*",各都道府県の状況!$A:$I,H$3,FALSE), "※5", ""))), "")</f>
        <v>7897</v>
      </c>
      <c r="I32" s="40">
        <f>IFERROR(INT(TRIM(SUBSTITUTE(VLOOKUP($A32&amp;"*",各都道府県の状況!$A:$I,I$3,FALSE), "※5", ""))), "")</f>
        <v>68</v>
      </c>
    </row>
    <row r="33" spans="1:9" x14ac:dyDescent="0.55000000000000004">
      <c r="A33" s="12" t="s">
        <v>209</v>
      </c>
      <c r="B33" s="13">
        <f t="shared" si="0"/>
        <v>44437</v>
      </c>
      <c r="C33" s="30" t="s">
        <v>38</v>
      </c>
      <c r="D33" s="40">
        <f>IFERROR(INT(TRIM(SUBSTITUTE(VLOOKUP($A33&amp;"*",各都道府県の状況!$A:$I,D$3,FALSE), "※5", ""))), "")</f>
        <v>13037</v>
      </c>
      <c r="E33" s="40">
        <f>IFERROR(INT(TRIM(SUBSTITUTE(VLOOKUP($A33&amp;"*",各都道府県の状況!$A:$I,E$3,FALSE), "※5", ""))), "")</f>
        <v>213833</v>
      </c>
      <c r="F33" s="40">
        <f>IFERROR(INT(TRIM(SUBSTITUTE(VLOOKUP($A33&amp;"*",各都道府県の状況!$A:$I,F$3,FALSE), "※5", ""))), "")</f>
        <v>11174</v>
      </c>
      <c r="G33" s="40">
        <f>IFERROR(INT(TRIM(SUBSTITUTE(VLOOKUP($A33&amp;"*",各都道府県の状況!$A:$I,G$3,FALSE), "※5", ""))), "")</f>
        <v>137</v>
      </c>
      <c r="H33" s="40">
        <f>IFERROR(INT(TRIM(SUBSTITUTE(VLOOKUP($A33&amp;"*",各都道府県の状況!$A:$I,H$3,FALSE), "※5", ""))), "")</f>
        <v>1726</v>
      </c>
      <c r="I33" s="40">
        <f>IFERROR(INT(TRIM(SUBSTITUTE(VLOOKUP($A33&amp;"*",各都道府県の状況!$A:$I,I$3,FALSE), "※5", ""))), "")</f>
        <v>15</v>
      </c>
    </row>
    <row r="34" spans="1:9" x14ac:dyDescent="0.55000000000000004">
      <c r="A34" s="12" t="s">
        <v>210</v>
      </c>
      <c r="B34" s="13">
        <f t="shared" si="0"/>
        <v>44437</v>
      </c>
      <c r="C34" s="30" t="s">
        <v>39</v>
      </c>
      <c r="D34" s="40">
        <f>IFERROR(INT(TRIM(SUBSTITUTE(VLOOKUP($A34&amp;"*",各都道府県の状況!$A:$I,D$3,FALSE), "※5", ""))), "")</f>
        <v>4457</v>
      </c>
      <c r="E34" s="40">
        <f>IFERROR(INT(TRIM(SUBSTITUTE(VLOOKUP($A34&amp;"*",各都道府県の状況!$A:$I,E$3,FALSE), "※5", ""))), "")</f>
        <v>55757</v>
      </c>
      <c r="F34" s="40">
        <f>IFERROR(INT(TRIM(SUBSTITUTE(VLOOKUP($A34&amp;"*",各都道府県の状況!$A:$I,F$3,FALSE), "※5", ""))), "")</f>
        <v>3793</v>
      </c>
      <c r="G34" s="40">
        <f>IFERROR(INT(TRIM(SUBSTITUTE(VLOOKUP($A34&amp;"*",各都道府県の状況!$A:$I,G$3,FALSE), "※5", ""))), "")</f>
        <v>54</v>
      </c>
      <c r="H34" s="40">
        <f>IFERROR(INT(TRIM(SUBSTITUTE(VLOOKUP($A34&amp;"*",各都道府県の状況!$A:$I,H$3,FALSE), "※5", ""))), "")</f>
        <v>511</v>
      </c>
      <c r="I34" s="40">
        <f>IFERROR(INT(TRIM(SUBSTITUTE(VLOOKUP($A34&amp;"*",各都道府県の状況!$A:$I,I$3,FALSE), "※5", ""))), "")</f>
        <v>29</v>
      </c>
    </row>
    <row r="35" spans="1:9" x14ac:dyDescent="0.55000000000000004">
      <c r="A35" s="12" t="s">
        <v>211</v>
      </c>
      <c r="B35" s="13">
        <f t="shared" si="0"/>
        <v>44437</v>
      </c>
      <c r="C35" s="30" t="s">
        <v>40</v>
      </c>
      <c r="D35" s="40">
        <f>IFERROR(INT(TRIM(SUBSTITUTE(VLOOKUP($A35&amp;"*",各都道府県の状況!$A:$I,D$3,FALSE), "※5", ""))), "")</f>
        <v>1356</v>
      </c>
      <c r="E35" s="40">
        <f>IFERROR(INT(TRIM(SUBSTITUTE(VLOOKUP($A35&amp;"*",各都道府県の状況!$A:$I,E$3,FALSE), "※5", ""))), "")</f>
        <v>124354</v>
      </c>
      <c r="F35" s="40">
        <f>IFERROR(INT(TRIM(SUBSTITUTE(VLOOKUP($A35&amp;"*",各都道府県の状況!$A:$I,F$3,FALSE), "※5", ""))), "")</f>
        <v>1080</v>
      </c>
      <c r="G35" s="40">
        <f>IFERROR(INT(TRIM(SUBSTITUTE(VLOOKUP($A35&amp;"*",各都道府県の状況!$A:$I,G$3,FALSE), "※5", ""))), "")</f>
        <v>3</v>
      </c>
      <c r="H35" s="40">
        <f>IFERROR(INT(TRIM(SUBSTITUTE(VLOOKUP($A35&amp;"*",各都道府県の状況!$A:$I,H$3,FALSE), "※5", ""))), "")</f>
        <v>256</v>
      </c>
      <c r="I35" s="40">
        <f>IFERROR(INT(TRIM(SUBSTITUTE(VLOOKUP($A35&amp;"*",各都道府県の状況!$A:$I,I$3,FALSE), "※5", ""))), "")</f>
        <v>1</v>
      </c>
    </row>
    <row r="36" spans="1:9" x14ac:dyDescent="0.55000000000000004">
      <c r="A36" s="12" t="s">
        <v>212</v>
      </c>
      <c r="B36" s="13">
        <f t="shared" si="0"/>
        <v>44437</v>
      </c>
      <c r="C36" s="30" t="s">
        <v>41</v>
      </c>
      <c r="D36" s="40">
        <f>IFERROR(INT(TRIM(SUBSTITUTE(VLOOKUP($A36&amp;"*",各都道府県の状況!$A:$I,D$3,FALSE), "※5", ""))), "")</f>
        <v>1287</v>
      </c>
      <c r="E36" s="40">
        <f>IFERROR(INT(TRIM(SUBSTITUTE(VLOOKUP($A36&amp;"*",各都道府県の状況!$A:$I,E$3,FALSE), "※5", ""))), "")</f>
        <v>42979</v>
      </c>
      <c r="F36" s="40">
        <f>IFERROR(INT(TRIM(SUBSTITUTE(VLOOKUP($A36&amp;"*",各都道府県の状況!$A:$I,F$3,FALSE), "※5", ""))), "")</f>
        <v>1067</v>
      </c>
      <c r="G36" s="40">
        <f>IFERROR(INT(TRIM(SUBSTITUTE(VLOOKUP($A36&amp;"*",各都道府県の状況!$A:$I,G$3,FALSE), "※5", ""))), "")</f>
        <v>2</v>
      </c>
      <c r="H36" s="40">
        <f>IFERROR(INT(TRIM(SUBSTITUTE(VLOOKUP($A36&amp;"*",各都道府県の状況!$A:$I,H$3,FALSE), "※5", ""))), "")</f>
        <v>218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44437</v>
      </c>
      <c r="C37" s="30" t="s">
        <v>42</v>
      </c>
      <c r="D37" s="40">
        <f>IFERROR(INT(TRIM(SUBSTITUTE(VLOOKUP($A37&amp;"*",各都道府県の状況!$A:$I,D$3,FALSE), "※5", ""))), "")</f>
        <v>13093</v>
      </c>
      <c r="E37" s="40">
        <f>IFERROR(INT(TRIM(SUBSTITUTE(VLOOKUP($A37&amp;"*",各都道府県の状況!$A:$I,E$3,FALSE), "※5", ""))), "")</f>
        <v>216620</v>
      </c>
      <c r="F37" s="40">
        <f>IFERROR(INT(TRIM(SUBSTITUTE(VLOOKUP($A37&amp;"*",各都道府県の状況!$A:$I,F$3,FALSE), "※5", ""))), "")</f>
        <v>10253</v>
      </c>
      <c r="G37" s="40">
        <f>IFERROR(INT(TRIM(SUBSTITUTE(VLOOKUP($A37&amp;"*",各都道府県の状況!$A:$I,G$3,FALSE), "※5", ""))), "")</f>
        <v>127</v>
      </c>
      <c r="H37" s="40">
        <f>IFERROR(INT(TRIM(SUBSTITUTE(VLOOKUP($A37&amp;"*",各都道府県の状況!$A:$I,H$3,FALSE), "※5", ""))), "")</f>
        <v>1861</v>
      </c>
      <c r="I37" s="40">
        <f>IFERROR(INT(TRIM(SUBSTITUTE(VLOOKUP($A37&amp;"*",各都道府県の状況!$A:$I,I$3,FALSE), "※5", ""))), "")</f>
        <v>13</v>
      </c>
    </row>
    <row r="38" spans="1:9" x14ac:dyDescent="0.55000000000000004">
      <c r="A38" s="12" t="s">
        <v>214</v>
      </c>
      <c r="B38" s="13">
        <f t="shared" si="0"/>
        <v>44437</v>
      </c>
      <c r="C38" s="30" t="s">
        <v>43</v>
      </c>
      <c r="D38" s="40">
        <f>IFERROR(INT(TRIM(SUBSTITUTE(VLOOKUP($A38&amp;"*",各都道府県の状況!$A:$I,D$3,FALSE), "※5", ""))), "")</f>
        <v>17564</v>
      </c>
      <c r="E38" s="40">
        <f>IFERROR(INT(TRIM(SUBSTITUTE(VLOOKUP($A38&amp;"*",各都道府県の状況!$A:$I,E$3,FALSE), "※5", ""))), "")</f>
        <v>723783</v>
      </c>
      <c r="F38" s="40">
        <f>IFERROR(INT(TRIM(SUBSTITUTE(VLOOKUP($A38&amp;"*",各都道府県の状況!$A:$I,F$3,FALSE), "※5", ""))), "")</f>
        <v>14511</v>
      </c>
      <c r="G38" s="40">
        <f>IFERROR(INT(TRIM(SUBSTITUTE(VLOOKUP($A38&amp;"*",各都道府県の状況!$A:$I,G$3,FALSE), "※5", ""))), "")</f>
        <v>180</v>
      </c>
      <c r="H38" s="40">
        <f>IFERROR(INT(TRIM(SUBSTITUTE(VLOOKUP($A38&amp;"*",各都道府県の状況!$A:$I,H$3,FALSE), "※5", ""))), "")</f>
        <v>1510</v>
      </c>
      <c r="I38" s="40">
        <f>IFERROR(INT(TRIM(SUBSTITUTE(VLOOKUP($A38&amp;"*",各都道府県の状況!$A:$I,I$3,FALSE), "※5", ""))), "")</f>
        <v>17</v>
      </c>
    </row>
    <row r="39" spans="1:9" x14ac:dyDescent="0.55000000000000004">
      <c r="A39" s="12" t="s">
        <v>215</v>
      </c>
      <c r="B39" s="13">
        <f t="shared" si="0"/>
        <v>44437</v>
      </c>
      <c r="C39" s="30" t="s">
        <v>44</v>
      </c>
      <c r="D39" s="40">
        <f>IFERROR(INT(TRIM(SUBSTITUTE(VLOOKUP($A39&amp;"*",各都道府県の状況!$A:$I,D$3,FALSE), "※5", ""))), "")</f>
        <v>4839</v>
      </c>
      <c r="E39" s="40">
        <f>IFERROR(INT(TRIM(SUBSTITUTE(VLOOKUP($A39&amp;"*",各都道府県の状況!$A:$I,E$3,FALSE), "※5", ""))), "")</f>
        <v>147535</v>
      </c>
      <c r="F39" s="40">
        <f>IFERROR(INT(TRIM(SUBSTITUTE(VLOOKUP($A39&amp;"*",各都道府県の状況!$A:$I,F$3,FALSE), "※5", ""))), "")</f>
        <v>4008</v>
      </c>
      <c r="G39" s="40">
        <f>IFERROR(INT(TRIM(SUBSTITUTE(VLOOKUP($A39&amp;"*",各都道府県の状況!$A:$I,G$3,FALSE), "※5", ""))), "")</f>
        <v>85</v>
      </c>
      <c r="H39" s="40">
        <f>IFERROR(INT(TRIM(SUBSTITUTE(VLOOKUP($A39&amp;"*",各都道府県の状況!$A:$I,H$3,FALSE), "※5", ""))), "")</f>
        <v>746</v>
      </c>
      <c r="I39" s="40">
        <f>IFERROR(INT(TRIM(SUBSTITUTE(VLOOKUP($A39&amp;"*",各都道府県の状況!$A:$I,I$3,FALSE), "※5", ""))), "")</f>
        <v>3</v>
      </c>
    </row>
    <row r="40" spans="1:9" x14ac:dyDescent="0.55000000000000004">
      <c r="A40" s="12" t="s">
        <v>216</v>
      </c>
      <c r="B40" s="13">
        <f t="shared" si="0"/>
        <v>44437</v>
      </c>
      <c r="C40" s="30" t="s">
        <v>45</v>
      </c>
      <c r="D40" s="40">
        <f>IFERROR(INT(TRIM(SUBSTITUTE(VLOOKUP($A40&amp;"*",各都道府県の状況!$A:$I,D$3,FALSE), "※5", ""))), "")</f>
        <v>2608</v>
      </c>
      <c r="E40" s="40">
        <f>IFERROR(INT(TRIM(SUBSTITUTE(VLOOKUP($A40&amp;"*",各都道府県の状況!$A:$I,E$3,FALSE), "※5", ""))), "")</f>
        <v>85653</v>
      </c>
      <c r="F40" s="40">
        <f>IFERROR(INT(TRIM(SUBSTITUTE(VLOOKUP($A40&amp;"*",各都道府県の状況!$A:$I,F$3,FALSE), "※5", ""))), "")</f>
        <v>2059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486</v>
      </c>
      <c r="I40" s="40">
        <f>IFERROR(INT(TRIM(SUBSTITUTE(VLOOKUP($A40&amp;"*",各都道府県の状況!$A:$I,I$3,FALSE), "※5", ""))), "")</f>
        <v>2</v>
      </c>
    </row>
    <row r="41" spans="1:9" x14ac:dyDescent="0.55000000000000004">
      <c r="A41" s="12" t="s">
        <v>217</v>
      </c>
      <c r="B41" s="13">
        <f t="shared" si="0"/>
        <v>44437</v>
      </c>
      <c r="C41" s="30" t="s">
        <v>46</v>
      </c>
      <c r="D41" s="40">
        <f>IFERROR(INT(TRIM(SUBSTITUTE(VLOOKUP($A41&amp;"*",各都道府県の状況!$A:$I,D$3,FALSE), "※5", ""))), "")</f>
        <v>4133</v>
      </c>
      <c r="E41" s="40">
        <f>IFERROR(INT(TRIM(SUBSTITUTE(VLOOKUP($A41&amp;"*",各都道府県の状況!$A:$I,E$3,FALSE), "※5", ""))), "")</f>
        <v>112793</v>
      </c>
      <c r="F41" s="40">
        <f>IFERROR(INT(TRIM(SUBSTITUTE(VLOOKUP($A41&amp;"*",各都道府県の状況!$A:$I,F$3,FALSE), "※5", ""))), "")</f>
        <v>3299</v>
      </c>
      <c r="G41" s="40">
        <f>IFERROR(INT(TRIM(SUBSTITUTE(VLOOKUP($A41&amp;"*",各都道府県の状況!$A:$I,G$3,FALSE), "※5", ""))), "")</f>
        <v>34</v>
      </c>
      <c r="H41" s="40">
        <f>IFERROR(INT(TRIM(SUBSTITUTE(VLOOKUP($A41&amp;"*",各都道府県の状況!$A:$I,H$3,FALSE), "※5", ""))), "")</f>
        <v>800</v>
      </c>
      <c r="I41" s="40">
        <f>IFERROR(INT(TRIM(SUBSTITUTE(VLOOKUP($A41&amp;"*",各都道府県の状況!$A:$I,I$3,FALSE), "※5", ""))), "")</f>
        <v>7</v>
      </c>
    </row>
    <row r="42" spans="1:9" x14ac:dyDescent="0.55000000000000004">
      <c r="A42" s="12" t="s">
        <v>218</v>
      </c>
      <c r="B42" s="13">
        <f t="shared" si="0"/>
        <v>44437</v>
      </c>
      <c r="C42" s="30" t="s">
        <v>47</v>
      </c>
      <c r="D42" s="40">
        <f>IFERROR(INT(TRIM(SUBSTITUTE(VLOOKUP($A42&amp;"*",各都道府県の状況!$A:$I,D$3,FALSE), "※5", ""))), "")</f>
        <v>4548</v>
      </c>
      <c r="E42" s="40">
        <f>IFERROR(INT(TRIM(SUBSTITUTE(VLOOKUP($A42&amp;"*",各都道府県の状況!$A:$I,E$3,FALSE), "※5", ""))), "")</f>
        <v>127720</v>
      </c>
      <c r="F42" s="40">
        <f>IFERROR(INT(TRIM(SUBSTITUTE(VLOOKUP($A42&amp;"*",各都道府県の状況!$A:$I,F$3,FALSE), "※5", ""))), "")</f>
        <v>3835</v>
      </c>
      <c r="G42" s="40">
        <f>IFERROR(INT(TRIM(SUBSTITUTE(VLOOKUP($A42&amp;"*",各都道府県の状況!$A:$I,G$3,FALSE), "※5", ""))), "")</f>
        <v>80</v>
      </c>
      <c r="H42" s="40">
        <f>IFERROR(INT(TRIM(SUBSTITUTE(VLOOKUP($A42&amp;"*",各都道府県の状況!$A:$I,H$3,FALSE), "※5", ""))), "")</f>
        <v>633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44437</v>
      </c>
      <c r="C43" s="30" t="s">
        <v>48</v>
      </c>
      <c r="D43" s="40">
        <f>IFERROR(INT(TRIM(SUBSTITUTE(VLOOKUP($A43&amp;"*",各都道府県の状況!$A:$I,D$3,FALSE), "※5", ""))), "")</f>
        <v>3329</v>
      </c>
      <c r="E43" s="40">
        <f>IFERROR(INT(TRIM(SUBSTITUTE(VLOOKUP($A43&amp;"*",各都道府県の状況!$A:$I,E$3,FALSE), "※5", ""))), "")</f>
        <v>75539</v>
      </c>
      <c r="F43" s="40">
        <f>IFERROR(INT(TRIM(SUBSTITUTE(VLOOKUP($A43&amp;"*",各都道府県の状況!$A:$I,F$3,FALSE), "※5", ""))), "")</f>
        <v>2575</v>
      </c>
      <c r="G43" s="40">
        <f>IFERROR(INT(TRIM(SUBSTITUTE(VLOOKUP($A43&amp;"*",各都道府県の状況!$A:$I,G$3,FALSE), "※5", ""))), "")</f>
        <v>31</v>
      </c>
      <c r="H43" s="40">
        <f>IFERROR(INT(TRIM(SUBSTITUTE(VLOOKUP($A43&amp;"*",各都道府県の状況!$A:$I,H$3,FALSE), "※5", ""))), "")</f>
        <v>723</v>
      </c>
      <c r="I43" s="40">
        <f>IFERROR(INT(TRIM(SUBSTITUTE(VLOOKUP($A43&amp;"*",各都道府県の状況!$A:$I,I$3,FALSE), "※5", ""))), "")</f>
        <v>5</v>
      </c>
    </row>
    <row r="44" spans="1:9" x14ac:dyDescent="0.55000000000000004">
      <c r="A44" s="12" t="s">
        <v>220</v>
      </c>
      <c r="B44" s="13">
        <f t="shared" si="0"/>
        <v>44437</v>
      </c>
      <c r="C44" s="30" t="s">
        <v>49</v>
      </c>
      <c r="D44" s="40">
        <f>IFERROR(INT(TRIM(SUBSTITUTE(VLOOKUP($A44&amp;"*",各都道府県の状況!$A:$I,D$3,FALSE), "※5", ""))), "")</f>
        <v>63755</v>
      </c>
      <c r="E44" s="40">
        <f>IFERROR(INT(TRIM(SUBSTITUTE(VLOOKUP($A44&amp;"*",各都道府県の状況!$A:$I,E$3,FALSE), "※5", ""))), "")</f>
        <v>1087771</v>
      </c>
      <c r="F44" s="40">
        <f>IFERROR(INT(TRIM(SUBSTITUTE(VLOOKUP($A44&amp;"*",各都道府県の状況!$A:$I,F$3,FALSE), "※5", ""))), "")</f>
        <v>50731</v>
      </c>
      <c r="G44" s="40">
        <f>IFERROR(INT(TRIM(SUBSTITUTE(VLOOKUP($A44&amp;"*",各都道府県の状況!$A:$I,G$3,FALSE), "※5", ""))), "")</f>
        <v>562</v>
      </c>
      <c r="H44" s="40">
        <f>IFERROR(INT(TRIM(SUBSTITUTE(VLOOKUP($A44&amp;"*",各都道府県の状況!$A:$I,H$3,FALSE), "※5", ""))), "")</f>
        <v>11506</v>
      </c>
      <c r="I44" s="40">
        <f>IFERROR(INT(TRIM(SUBSTITUTE(VLOOKUP($A44&amp;"*",各都道府県の状況!$A:$I,I$3,FALSE), "※5", ""))), "")</f>
        <v>34</v>
      </c>
    </row>
    <row r="45" spans="1:9" x14ac:dyDescent="0.55000000000000004">
      <c r="A45" s="12" t="s">
        <v>221</v>
      </c>
      <c r="B45" s="13">
        <f t="shared" si="0"/>
        <v>44437</v>
      </c>
      <c r="C45" s="30" t="s">
        <v>50</v>
      </c>
      <c r="D45" s="40">
        <f>IFERROR(INT(TRIM(SUBSTITUTE(VLOOKUP($A45&amp;"*",各都道府県の状況!$A:$I,D$3,FALSE), "※5", ""))), "")</f>
        <v>5006</v>
      </c>
      <c r="E45" s="40">
        <f>IFERROR(INT(TRIM(SUBSTITUTE(VLOOKUP($A45&amp;"*",各都道府県の状況!$A:$I,E$3,FALSE), "※5", ""))), "")</f>
        <v>84917</v>
      </c>
      <c r="F45" s="40">
        <f>IFERROR(INT(TRIM(SUBSTITUTE(VLOOKUP($A45&amp;"*",各都道府県の状況!$A:$I,F$3,FALSE), "※5", ""))), "")</f>
        <v>3436</v>
      </c>
      <c r="G45" s="40">
        <f>IFERROR(INT(TRIM(SUBSTITUTE(VLOOKUP($A45&amp;"*",各都道府県の状況!$A:$I,G$3,FALSE), "※5", ""))), "")</f>
        <v>27</v>
      </c>
      <c r="H45" s="40">
        <f>IFERROR(INT(TRIM(SUBSTITUTE(VLOOKUP($A45&amp;"*",各都道府県の状況!$A:$I,H$3,FALSE), "※5", ""))), "")</f>
        <v>835</v>
      </c>
      <c r="I45" s="40">
        <f>IFERROR(INT(TRIM(SUBSTITUTE(VLOOKUP($A45&amp;"*",各都道府県の状況!$A:$I,I$3,FALSE), "※5", ""))), "")</f>
        <v>2</v>
      </c>
    </row>
    <row r="46" spans="1:9" ht="21" customHeight="1" x14ac:dyDescent="0.55000000000000004">
      <c r="A46" s="12" t="s">
        <v>222</v>
      </c>
      <c r="B46" s="13">
        <f t="shared" si="0"/>
        <v>44437</v>
      </c>
      <c r="C46" s="30" t="s">
        <v>51</v>
      </c>
      <c r="D46" s="40">
        <f>IFERROR(INT(TRIM(SUBSTITUTE(VLOOKUP($A46&amp;"*",各都道府県の状況!$A:$I,D$3,FALSE), "※5", ""))), "")</f>
        <v>5174</v>
      </c>
      <c r="E46" s="40">
        <f>IFERROR(INT(TRIM(SUBSTITUTE(VLOOKUP($A46&amp;"*",各都道府県の状況!$A:$I,E$3,FALSE), "※5", ""))), "")</f>
        <v>157206</v>
      </c>
      <c r="F46" s="40">
        <f>IFERROR(INT(TRIM(SUBSTITUTE(VLOOKUP($A46&amp;"*",各都道府県の状況!$A:$I,F$3,FALSE), "※5", ""))), "")</f>
        <v>4373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734</v>
      </c>
      <c r="I46" s="40">
        <f>IFERROR(INT(TRIM(SUBSTITUTE(VLOOKUP($A46&amp;"*",各都道府県の状況!$A:$I,I$3,FALSE), "※5", ""))), "")</f>
        <v>1</v>
      </c>
    </row>
    <row r="47" spans="1:9" x14ac:dyDescent="0.55000000000000004">
      <c r="A47" s="12" t="s">
        <v>223</v>
      </c>
      <c r="B47" s="13">
        <f t="shared" si="0"/>
        <v>44437</v>
      </c>
      <c r="C47" s="30" t="s">
        <v>52</v>
      </c>
      <c r="D47" s="40">
        <f>IFERROR(INT(TRIM(SUBSTITUTE(VLOOKUP($A47&amp;"*",各都道府県の状況!$A:$I,D$3,FALSE), "※5", ""))), "")</f>
        <v>12172</v>
      </c>
      <c r="E47" s="40">
        <f>IFERROR(INT(TRIM(SUBSTITUTE(VLOOKUP($A47&amp;"*",各都道府県の状況!$A:$I,E$3,FALSE), "※5", ""))), "")</f>
        <v>106768</v>
      </c>
      <c r="F47" s="40">
        <f>IFERROR(INT(TRIM(SUBSTITUTE(VLOOKUP($A47&amp;"*",各都道府県の状況!$A:$I,F$3,FALSE), "※5", ""))), "")</f>
        <v>9736</v>
      </c>
      <c r="G47" s="40">
        <f>IFERROR(INT(TRIM(SUBSTITUTE(VLOOKUP($A47&amp;"*",各都道府県の状況!$A:$I,G$3,FALSE), "※5", ""))), "")</f>
        <v>126</v>
      </c>
      <c r="H47" s="40">
        <f>IFERROR(INT(TRIM(SUBSTITUTE(VLOOKUP($A47&amp;"*",各都道府県の状況!$A:$I,H$3,FALSE), "※5", ""))), "")</f>
        <v>2310</v>
      </c>
      <c r="I47" s="40">
        <f>IFERROR(INT(TRIM(SUBSTITUTE(VLOOKUP($A47&amp;"*",各都道府県の状況!$A:$I,I$3,FALSE), "※5", ""))), "")</f>
        <v>14</v>
      </c>
    </row>
    <row r="48" spans="1:9" x14ac:dyDescent="0.55000000000000004">
      <c r="A48" s="12" t="s">
        <v>224</v>
      </c>
      <c r="B48" s="13">
        <f t="shared" si="0"/>
        <v>44437</v>
      </c>
      <c r="C48" s="30" t="s">
        <v>53</v>
      </c>
      <c r="D48" s="40">
        <f>IFERROR(INT(TRIM(SUBSTITUTE(VLOOKUP($A48&amp;"*",各都道府県の状況!$A:$I,D$3,FALSE), "※5", ""))), "")</f>
        <v>6757</v>
      </c>
      <c r="E48" s="40">
        <f>IFERROR(INT(TRIM(SUBSTITUTE(VLOOKUP($A48&amp;"*",各都道府県の状況!$A:$I,E$3,FALSE), "※5", ""))), "")</f>
        <v>223320</v>
      </c>
      <c r="F48" s="40">
        <f>IFERROR(INT(TRIM(SUBSTITUTE(VLOOKUP($A48&amp;"*",各都道府県の状況!$A:$I,F$3,FALSE), "※5", ""))), "")</f>
        <v>5171</v>
      </c>
      <c r="G48" s="40">
        <f>IFERROR(INT(TRIM(SUBSTITUTE(VLOOKUP($A48&amp;"*",各都道府県の状況!$A:$I,G$3,FALSE), "※5", ""))), "")</f>
        <v>68</v>
      </c>
      <c r="H48" s="40">
        <f>IFERROR(INT(TRIM(SUBSTITUTE(VLOOKUP($A48&amp;"*",各都道府県の状況!$A:$I,H$3,FALSE), "※5", ""))), "")</f>
        <v>1518</v>
      </c>
      <c r="I48" s="40">
        <f>IFERROR(INT(TRIM(SUBSTITUTE(VLOOKUP($A48&amp;"*",各都道府県の状況!$A:$I,I$3,FALSE), "※5", ""))), "")</f>
        <v>2</v>
      </c>
    </row>
    <row r="49" spans="1:9" x14ac:dyDescent="0.55000000000000004">
      <c r="A49" s="12" t="s">
        <v>225</v>
      </c>
      <c r="B49" s="13">
        <f t="shared" si="0"/>
        <v>44437</v>
      </c>
      <c r="C49" s="30" t="s">
        <v>54</v>
      </c>
      <c r="D49" s="40">
        <f>IFERROR(INT(TRIM(SUBSTITUTE(VLOOKUP($A49&amp;"*",各都道府県の状況!$A:$I,D$3,FALSE), "※5", ""))), "")</f>
        <v>5129</v>
      </c>
      <c r="E49" s="40">
        <f>IFERROR(INT(TRIM(SUBSTITUTE(VLOOKUP($A49&amp;"*",各都道府県の状況!$A:$I,E$3,FALSE), "※5", ""))), "")</f>
        <v>59059</v>
      </c>
      <c r="F49" s="40">
        <f>IFERROR(INT(TRIM(SUBSTITUTE(VLOOKUP($A49&amp;"*",各都道府県の状況!$A:$I,F$3,FALSE), "※5", ""))), "")</f>
        <v>3866</v>
      </c>
      <c r="G49" s="40">
        <f>IFERROR(INT(TRIM(SUBSTITUTE(VLOOKUP($A49&amp;"*",各都道府県の状況!$A:$I,G$3,FALSE), "※5", ""))), "")</f>
        <v>30</v>
      </c>
      <c r="H49" s="40">
        <f>IFERROR(INT(TRIM(SUBSTITUTE(VLOOKUP($A49&amp;"*",各都道府県の状況!$A:$I,H$3,FALSE), "※5", ""))), "")</f>
        <v>1178</v>
      </c>
      <c r="I49" s="40">
        <f>IFERROR(INT(TRIM(SUBSTITUTE(VLOOKUP($A49&amp;"*",各都道府県の状況!$A:$I,I$3,FALSE), "※5", ""))), "")</f>
        <v>6</v>
      </c>
    </row>
    <row r="50" spans="1:9" x14ac:dyDescent="0.55000000000000004">
      <c r="A50" s="12" t="s">
        <v>226</v>
      </c>
      <c r="B50" s="13">
        <f t="shared" si="0"/>
        <v>44437</v>
      </c>
      <c r="C50" s="30" t="s">
        <v>55</v>
      </c>
      <c r="D50" s="40">
        <f>IFERROR(INT(TRIM(SUBSTITUTE(VLOOKUP($A50&amp;"*",各都道府県の状況!$A:$I,D$3,FALSE), "※5", ""))), "")</f>
        <v>7978</v>
      </c>
      <c r="E50" s="40">
        <f>IFERROR(INT(TRIM(SUBSTITUTE(VLOOKUP($A50&amp;"*",各都道府県の状況!$A:$I,E$3,FALSE), "※5", ""))), "")</f>
        <v>147179</v>
      </c>
      <c r="F50" s="40">
        <f>IFERROR(INT(TRIM(SUBSTITUTE(VLOOKUP($A50&amp;"*",各都道府県の状況!$A:$I,F$3,FALSE), "※5", ""))), "")</f>
        <v>6056</v>
      </c>
      <c r="G50" s="40">
        <f>IFERROR(INT(TRIM(SUBSTITUTE(VLOOKUP($A50&amp;"*",各都道府県の状況!$A:$I,G$3,FALSE), "※5", ""))), "")</f>
        <v>44</v>
      </c>
      <c r="H50" s="40">
        <f>IFERROR(INT(TRIM(SUBSTITUTE(VLOOKUP($A50&amp;"*",各都道府県の状況!$A:$I,H$3,FALSE), "※5", ""))), "")</f>
        <v>1794</v>
      </c>
      <c r="I50" s="40">
        <f>IFERROR(INT(TRIM(SUBSTITUTE(VLOOKUP($A50&amp;"*",各都道府県の状況!$A:$I,I$3,FALSE), "※5", ""))), "")</f>
        <v>5</v>
      </c>
    </row>
    <row r="51" spans="1:9" x14ac:dyDescent="0.55000000000000004">
      <c r="A51" s="12" t="s">
        <v>227</v>
      </c>
      <c r="B51" s="13">
        <f t="shared" si="0"/>
        <v>44437</v>
      </c>
      <c r="C51" s="30" t="s">
        <v>56</v>
      </c>
      <c r="D51" s="40">
        <f>IFERROR(INT(TRIM(SUBSTITUTE(VLOOKUP($A51&amp;"*",各都道府県の状況!$A:$I,D$3,FALSE), "※5", ""))), "")</f>
        <v>41914</v>
      </c>
      <c r="E51" s="40">
        <f>IFERROR(INT(TRIM(SUBSTITUTE(VLOOKUP($A51&amp;"*",各都道府県の状況!$A:$I,E$3,FALSE), "※5", ""))), "")</f>
        <v>338169</v>
      </c>
      <c r="F51" s="40">
        <f>IFERROR(INT(TRIM(SUBSTITUTE(VLOOKUP($A51&amp;"*",各都道府県の状況!$A:$I,F$3,FALSE), "※5", ""))), "")</f>
        <v>34954</v>
      </c>
      <c r="G51" s="40">
        <f>IFERROR(INT(TRIM(SUBSTITUTE(VLOOKUP($A51&amp;"*",各都道府県の状況!$A:$I,G$3,FALSE), "※5", ""))), "")</f>
        <v>258</v>
      </c>
      <c r="H51" s="40">
        <f>IFERROR(INT(TRIM(SUBSTITUTE(VLOOKUP($A51&amp;"*",各都道府県の状況!$A:$I,H$3,FALSE), "※5", ""))), "")</f>
        <v>6514</v>
      </c>
      <c r="I51" s="40">
        <f>IFERROR(INT(TRIM(SUBSTITUTE(VLOOKUP($A51&amp;"*",各都道府県の状況!$A:$I,I$3,FALSE), "※5", ""))), "")</f>
        <v>119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24"/>
      <c r="C1" s="125"/>
      <c r="D1" s="125"/>
      <c r="E1" s="125"/>
      <c r="F1" s="125"/>
      <c r="G1" s="125"/>
      <c r="H1" s="125"/>
      <c r="I1" s="125"/>
    </row>
    <row r="2" spans="1:9" ht="28.5" customHeight="1" x14ac:dyDescent="0.55000000000000004">
      <c r="B2" s="126" t="s">
        <v>228</v>
      </c>
      <c r="C2" s="125"/>
      <c r="D2" s="125"/>
      <c r="E2" s="125"/>
      <c r="F2" s="125"/>
      <c r="G2" s="125"/>
      <c r="H2" s="125"/>
      <c r="I2" s="125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7" t="s">
        <v>180</v>
      </c>
      <c r="C4" s="129" t="s">
        <v>355</v>
      </c>
      <c r="D4" s="131" t="s">
        <v>356</v>
      </c>
      <c r="E4" s="133" t="s">
        <v>357</v>
      </c>
      <c r="F4" s="134"/>
      <c r="G4" s="135" t="s">
        <v>358</v>
      </c>
      <c r="H4" s="135" t="s">
        <v>359</v>
      </c>
      <c r="I4" s="19"/>
    </row>
    <row r="5" spans="1:9" ht="13.25" customHeight="1" x14ac:dyDescent="0.55000000000000004">
      <c r="B5" s="128"/>
      <c r="C5" s="130"/>
      <c r="D5" s="132"/>
      <c r="E5" s="114" t="s">
        <v>360</v>
      </c>
      <c r="F5" s="115" t="s">
        <v>361</v>
      </c>
      <c r="G5" s="136"/>
      <c r="H5" s="136"/>
      <c r="I5" s="19"/>
    </row>
    <row r="6" spans="1:9" ht="12" customHeight="1" x14ac:dyDescent="0.55000000000000004">
      <c r="A6" s="15" t="s">
        <v>181</v>
      </c>
      <c r="B6" s="20" t="s">
        <v>229</v>
      </c>
      <c r="C6" s="116">
        <v>56236</v>
      </c>
      <c r="D6" s="116">
        <v>986630</v>
      </c>
      <c r="E6" s="116">
        <v>5135</v>
      </c>
      <c r="F6" s="117">
        <v>16</v>
      </c>
      <c r="G6" s="116">
        <v>49774</v>
      </c>
      <c r="H6" s="116">
        <v>1442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16">
        <v>4221</v>
      </c>
      <c r="D7" s="116">
        <v>67995</v>
      </c>
      <c r="E7" s="117">
        <v>915</v>
      </c>
      <c r="F7" s="117">
        <v>1</v>
      </c>
      <c r="G7" s="116">
        <v>3273</v>
      </c>
      <c r="H7" s="117">
        <v>33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16">
        <v>2951</v>
      </c>
      <c r="D8" s="116">
        <v>106525</v>
      </c>
      <c r="E8" s="117">
        <v>326</v>
      </c>
      <c r="F8" s="117">
        <v>0</v>
      </c>
      <c r="G8" s="116">
        <v>2576</v>
      </c>
      <c r="H8" s="117">
        <v>49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16">
        <v>14505</v>
      </c>
      <c r="D9" s="116">
        <v>204004</v>
      </c>
      <c r="E9" s="116">
        <v>2368</v>
      </c>
      <c r="F9" s="117">
        <v>33</v>
      </c>
      <c r="G9" s="116">
        <v>11956</v>
      </c>
      <c r="H9" s="117">
        <v>100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16">
        <v>1597</v>
      </c>
      <c r="D10" s="116">
        <v>20728</v>
      </c>
      <c r="E10" s="117">
        <v>291</v>
      </c>
      <c r="F10" s="117">
        <v>2</v>
      </c>
      <c r="G10" s="116">
        <v>1284</v>
      </c>
      <c r="H10" s="117">
        <v>22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16">
        <v>3124</v>
      </c>
      <c r="D11" s="116">
        <v>83152</v>
      </c>
      <c r="E11" s="117">
        <v>440</v>
      </c>
      <c r="F11" s="117">
        <v>5</v>
      </c>
      <c r="G11" s="116">
        <v>2636</v>
      </c>
      <c r="H11" s="117">
        <v>48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16">
        <v>8604</v>
      </c>
      <c r="D12" s="116">
        <v>362075</v>
      </c>
      <c r="E12" s="116">
        <v>1047</v>
      </c>
      <c r="F12" s="117">
        <v>14</v>
      </c>
      <c r="G12" s="116">
        <v>7392</v>
      </c>
      <c r="H12" s="117">
        <v>165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16">
        <v>20241</v>
      </c>
      <c r="D13" s="116">
        <v>37322</v>
      </c>
      <c r="E13" s="116">
        <v>2327</v>
      </c>
      <c r="F13" s="117">
        <v>32</v>
      </c>
      <c r="G13" s="116">
        <v>17728</v>
      </c>
      <c r="H13" s="117">
        <v>186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16">
        <v>13052</v>
      </c>
      <c r="D14" s="116">
        <v>390311</v>
      </c>
      <c r="E14" s="116">
        <v>1996</v>
      </c>
      <c r="F14" s="117">
        <v>16</v>
      </c>
      <c r="G14" s="116">
        <v>10954</v>
      </c>
      <c r="H14" s="117">
        <v>102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16">
        <v>14667</v>
      </c>
      <c r="D15" s="116">
        <v>252033</v>
      </c>
      <c r="E15" s="116">
        <v>2763</v>
      </c>
      <c r="F15" s="117">
        <v>23</v>
      </c>
      <c r="G15" s="116">
        <v>11745</v>
      </c>
      <c r="H15" s="117">
        <v>159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16">
        <v>98954</v>
      </c>
      <c r="D16" s="116">
        <v>1283524</v>
      </c>
      <c r="E16" s="116">
        <v>25887</v>
      </c>
      <c r="F16" s="117">
        <v>155</v>
      </c>
      <c r="G16" s="116">
        <v>63080</v>
      </c>
      <c r="H16" s="117">
        <v>889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16">
        <v>83345</v>
      </c>
      <c r="D17" s="116">
        <v>925904</v>
      </c>
      <c r="E17" s="116">
        <v>14097</v>
      </c>
      <c r="F17" s="117">
        <v>110</v>
      </c>
      <c r="G17" s="116">
        <v>68414</v>
      </c>
      <c r="H17" s="117">
        <v>834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16">
        <v>338750</v>
      </c>
      <c r="D18" s="116">
        <v>3237557</v>
      </c>
      <c r="E18" s="116">
        <v>39311</v>
      </c>
      <c r="F18" s="117">
        <v>296</v>
      </c>
      <c r="G18" s="116">
        <v>296973</v>
      </c>
      <c r="H18" s="116">
        <v>2466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16">
        <v>144507</v>
      </c>
      <c r="D19" s="116">
        <v>1380361</v>
      </c>
      <c r="E19" s="116">
        <v>17926</v>
      </c>
      <c r="F19" s="117">
        <v>238</v>
      </c>
      <c r="G19" s="116">
        <v>125485</v>
      </c>
      <c r="H19" s="116">
        <v>1096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16">
        <v>6649</v>
      </c>
      <c r="D20" s="116">
        <v>236593</v>
      </c>
      <c r="E20" s="116">
        <v>1263</v>
      </c>
      <c r="F20" s="117">
        <v>7</v>
      </c>
      <c r="G20" s="116">
        <v>5332</v>
      </c>
      <c r="H20" s="117">
        <v>54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16">
        <v>4293</v>
      </c>
      <c r="D21" s="116">
        <v>98298</v>
      </c>
      <c r="E21" s="116">
        <v>1212</v>
      </c>
      <c r="F21" s="117">
        <v>13</v>
      </c>
      <c r="G21" s="116">
        <v>3040</v>
      </c>
      <c r="H21" s="117">
        <v>41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16">
        <v>7185</v>
      </c>
      <c r="D22" s="116">
        <v>164224</v>
      </c>
      <c r="E22" s="117">
        <v>641</v>
      </c>
      <c r="F22" s="117">
        <v>9</v>
      </c>
      <c r="G22" s="116">
        <v>6404</v>
      </c>
      <c r="H22" s="117">
        <v>123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16">
        <v>2516</v>
      </c>
      <c r="D23" s="116">
        <v>95824</v>
      </c>
      <c r="E23" s="117">
        <v>323</v>
      </c>
      <c r="F23" s="117">
        <v>1</v>
      </c>
      <c r="G23" s="116">
        <v>2157</v>
      </c>
      <c r="H23" s="117">
        <v>36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16">
        <v>4175</v>
      </c>
      <c r="D24" s="116">
        <v>92433</v>
      </c>
      <c r="E24" s="117">
        <v>697</v>
      </c>
      <c r="F24" s="117">
        <v>3</v>
      </c>
      <c r="G24" s="116">
        <v>3458</v>
      </c>
      <c r="H24" s="117">
        <v>23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16">
        <v>7776</v>
      </c>
      <c r="D25" s="116">
        <v>264256</v>
      </c>
      <c r="E25" s="117">
        <v>917</v>
      </c>
      <c r="F25" s="117">
        <v>6</v>
      </c>
      <c r="G25" s="116">
        <v>6719</v>
      </c>
      <c r="H25" s="117">
        <v>94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16">
        <v>15247</v>
      </c>
      <c r="D26" s="116">
        <v>344187</v>
      </c>
      <c r="E26" s="116">
        <v>2853</v>
      </c>
      <c r="F26" s="117">
        <v>8</v>
      </c>
      <c r="G26" s="116">
        <v>12132</v>
      </c>
      <c r="H26" s="117">
        <v>200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16">
        <v>20992</v>
      </c>
      <c r="D27" s="116">
        <v>524758</v>
      </c>
      <c r="E27" s="116">
        <v>6009</v>
      </c>
      <c r="F27" s="117">
        <v>37</v>
      </c>
      <c r="G27" s="116">
        <v>14816</v>
      </c>
      <c r="H27" s="117">
        <v>167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16">
        <v>79060</v>
      </c>
      <c r="D28" s="116">
        <v>1041478</v>
      </c>
      <c r="E28" s="116">
        <v>17765</v>
      </c>
      <c r="F28" s="117">
        <v>49</v>
      </c>
      <c r="G28" s="116">
        <v>60260</v>
      </c>
      <c r="H28" s="116">
        <v>1035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16">
        <v>11965</v>
      </c>
      <c r="D29" s="116">
        <v>181186</v>
      </c>
      <c r="E29" s="116">
        <v>4597</v>
      </c>
      <c r="F29" s="117">
        <v>20</v>
      </c>
      <c r="G29" s="116">
        <v>7473</v>
      </c>
      <c r="H29" s="117">
        <v>127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16">
        <v>10332</v>
      </c>
      <c r="D30" s="116">
        <v>203022</v>
      </c>
      <c r="E30" s="116">
        <v>2647</v>
      </c>
      <c r="F30" s="117">
        <v>12</v>
      </c>
      <c r="G30" s="116">
        <v>7589</v>
      </c>
      <c r="H30" s="117">
        <v>96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16">
        <v>29408</v>
      </c>
      <c r="D31" s="116">
        <v>363132</v>
      </c>
      <c r="E31" s="116">
        <v>7201</v>
      </c>
      <c r="F31" s="117">
        <v>97</v>
      </c>
      <c r="G31" s="116">
        <v>21486</v>
      </c>
      <c r="H31" s="117">
        <v>252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16">
        <v>164773</v>
      </c>
      <c r="D32" s="116">
        <v>2907735</v>
      </c>
      <c r="E32" s="116">
        <v>26886</v>
      </c>
      <c r="F32" s="117">
        <v>525</v>
      </c>
      <c r="G32" s="116">
        <v>133260</v>
      </c>
      <c r="H32" s="116">
        <v>2784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16">
        <v>63077</v>
      </c>
      <c r="D33" s="116">
        <v>642878</v>
      </c>
      <c r="E33" s="116">
        <v>7897</v>
      </c>
      <c r="F33" s="117">
        <v>68</v>
      </c>
      <c r="G33" s="116">
        <v>53844</v>
      </c>
      <c r="H33" s="116">
        <v>1336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16">
        <v>13037</v>
      </c>
      <c r="D34" s="116">
        <v>213833</v>
      </c>
      <c r="E34" s="116">
        <v>1726</v>
      </c>
      <c r="F34" s="117">
        <v>15</v>
      </c>
      <c r="G34" s="116">
        <v>11174</v>
      </c>
      <c r="H34" s="117">
        <v>137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16">
        <v>4457</v>
      </c>
      <c r="D35" s="116">
        <v>55757</v>
      </c>
      <c r="E35" s="117">
        <v>511</v>
      </c>
      <c r="F35" s="117">
        <v>29</v>
      </c>
      <c r="G35" s="116">
        <v>3793</v>
      </c>
      <c r="H35" s="117">
        <v>54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16">
        <v>1356</v>
      </c>
      <c r="D36" s="116">
        <v>124354</v>
      </c>
      <c r="E36" s="117">
        <v>256</v>
      </c>
      <c r="F36" s="117">
        <v>1</v>
      </c>
      <c r="G36" s="116">
        <v>1080</v>
      </c>
      <c r="H36" s="117">
        <v>3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16">
        <v>1287</v>
      </c>
      <c r="D37" s="116">
        <v>42979</v>
      </c>
      <c r="E37" s="117">
        <v>218</v>
      </c>
      <c r="F37" s="117">
        <v>1</v>
      </c>
      <c r="G37" s="116">
        <v>1067</v>
      </c>
      <c r="H37" s="117">
        <v>2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16">
        <v>13093</v>
      </c>
      <c r="D38" s="116">
        <v>216620</v>
      </c>
      <c r="E38" s="116">
        <v>1861</v>
      </c>
      <c r="F38" s="117">
        <v>13</v>
      </c>
      <c r="G38" s="116">
        <v>10253</v>
      </c>
      <c r="H38" s="117">
        <v>127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16">
        <v>17564</v>
      </c>
      <c r="D39" s="116">
        <v>723783</v>
      </c>
      <c r="E39" s="116">
        <v>1510</v>
      </c>
      <c r="F39" s="117">
        <v>17</v>
      </c>
      <c r="G39" s="116">
        <v>14511</v>
      </c>
      <c r="H39" s="117">
        <v>180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16">
        <v>4839</v>
      </c>
      <c r="D40" s="116">
        <v>147535</v>
      </c>
      <c r="E40" s="117">
        <v>746</v>
      </c>
      <c r="F40" s="117">
        <v>3</v>
      </c>
      <c r="G40" s="116">
        <v>4008</v>
      </c>
      <c r="H40" s="117">
        <v>85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16">
        <v>2608</v>
      </c>
      <c r="D41" s="116">
        <v>85653</v>
      </c>
      <c r="E41" s="117">
        <v>486</v>
      </c>
      <c r="F41" s="117">
        <v>2</v>
      </c>
      <c r="G41" s="116">
        <v>2059</v>
      </c>
      <c r="H41" s="117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16">
        <v>4133</v>
      </c>
      <c r="D42" s="116">
        <v>112793</v>
      </c>
      <c r="E42" s="117">
        <v>800</v>
      </c>
      <c r="F42" s="117">
        <v>7</v>
      </c>
      <c r="G42" s="116">
        <v>3299</v>
      </c>
      <c r="H42" s="117">
        <v>34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16">
        <v>4548</v>
      </c>
      <c r="D43" s="116">
        <v>127720</v>
      </c>
      <c r="E43" s="117">
        <v>633</v>
      </c>
      <c r="F43" s="117">
        <v>3</v>
      </c>
      <c r="G43" s="116">
        <v>3835</v>
      </c>
      <c r="H43" s="117">
        <v>80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16">
        <v>3329</v>
      </c>
      <c r="D44" s="116">
        <v>75539</v>
      </c>
      <c r="E44" s="117">
        <v>723</v>
      </c>
      <c r="F44" s="117">
        <v>5</v>
      </c>
      <c r="G44" s="116">
        <v>2575</v>
      </c>
      <c r="H44" s="117">
        <v>31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16">
        <v>63755</v>
      </c>
      <c r="D45" s="116">
        <v>1087771</v>
      </c>
      <c r="E45" s="116">
        <v>11506</v>
      </c>
      <c r="F45" s="117">
        <v>34</v>
      </c>
      <c r="G45" s="116">
        <v>50731</v>
      </c>
      <c r="H45" s="117">
        <v>562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16">
        <v>5006</v>
      </c>
      <c r="D46" s="116">
        <v>84917</v>
      </c>
      <c r="E46" s="117">
        <v>835</v>
      </c>
      <c r="F46" s="117">
        <v>2</v>
      </c>
      <c r="G46" s="116">
        <v>3436</v>
      </c>
      <c r="H46" s="117">
        <v>27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16">
        <v>5174</v>
      </c>
      <c r="D47" s="116">
        <v>157206</v>
      </c>
      <c r="E47" s="117">
        <v>734</v>
      </c>
      <c r="F47" s="117">
        <v>1</v>
      </c>
      <c r="G47" s="116">
        <v>4373</v>
      </c>
      <c r="H47" s="117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16">
        <v>12172</v>
      </c>
      <c r="D48" s="116">
        <v>106768</v>
      </c>
      <c r="E48" s="116">
        <v>2310</v>
      </c>
      <c r="F48" s="117">
        <v>14</v>
      </c>
      <c r="G48" s="116">
        <v>9736</v>
      </c>
      <c r="H48" s="117">
        <v>126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16">
        <v>6757</v>
      </c>
      <c r="D49" s="116">
        <v>223320</v>
      </c>
      <c r="E49" s="116">
        <v>1518</v>
      </c>
      <c r="F49" s="117">
        <v>2</v>
      </c>
      <c r="G49" s="116">
        <v>5171</v>
      </c>
      <c r="H49" s="117">
        <v>68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16">
        <v>5129</v>
      </c>
      <c r="D50" s="116">
        <v>59059</v>
      </c>
      <c r="E50" s="116">
        <v>1178</v>
      </c>
      <c r="F50" s="117">
        <v>6</v>
      </c>
      <c r="G50" s="116">
        <v>3866</v>
      </c>
      <c r="H50" s="117">
        <v>30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16">
        <v>7978</v>
      </c>
      <c r="D51" s="116">
        <v>147179</v>
      </c>
      <c r="E51" s="116">
        <v>1794</v>
      </c>
      <c r="F51" s="117">
        <v>5</v>
      </c>
      <c r="G51" s="116">
        <v>6056</v>
      </c>
      <c r="H51" s="117">
        <v>44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16">
        <v>41914</v>
      </c>
      <c r="D52" s="116">
        <v>338169</v>
      </c>
      <c r="E52" s="116">
        <v>6514</v>
      </c>
      <c r="F52" s="117">
        <v>119</v>
      </c>
      <c r="G52" s="116">
        <v>34954</v>
      </c>
      <c r="H52" s="117">
        <v>258</v>
      </c>
      <c r="I52" s="25"/>
    </row>
    <row r="53" spans="1:9" ht="12" customHeight="1" x14ac:dyDescent="0.55000000000000004">
      <c r="B53" s="22" t="s">
        <v>276</v>
      </c>
      <c r="C53" s="117">
        <v>149</v>
      </c>
      <c r="D53" s="118" t="s">
        <v>362</v>
      </c>
      <c r="E53" s="117">
        <v>0</v>
      </c>
      <c r="F53" s="118" t="s">
        <v>362</v>
      </c>
      <c r="G53" s="117">
        <v>149</v>
      </c>
      <c r="H53" s="118" t="s">
        <v>362</v>
      </c>
      <c r="I53" s="25"/>
    </row>
    <row r="54" spans="1:9" ht="12" customHeight="1" x14ac:dyDescent="0.55000000000000004">
      <c r="B54" s="21" t="s">
        <v>164</v>
      </c>
      <c r="C54" s="116">
        <v>1450487</v>
      </c>
      <c r="D54" s="116">
        <v>20629080</v>
      </c>
      <c r="E54" s="116">
        <v>231596</v>
      </c>
      <c r="F54" s="116">
        <v>2075</v>
      </c>
      <c r="G54" s="116">
        <v>1187366</v>
      </c>
      <c r="H54" s="116">
        <v>15939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41" activePane="bottomLeft" state="frozen"/>
      <selection pane="bottomLeft" activeCell="C146" sqref="A6:C146"/>
    </sheetView>
  </sheetViews>
  <sheetFormatPr defaultRowHeight="18" x14ac:dyDescent="0.55000000000000004"/>
  <cols>
    <col min="1" max="1" width="8.6640625" style="51"/>
    <col min="2" max="2" width="10" style="87" bestFit="1" customWidth="1"/>
    <col min="3" max="3" width="8.6640625" style="87"/>
    <col min="4" max="4" width="11.08203125" style="71" bestFit="1" customWidth="1"/>
    <col min="5" max="5" width="7.5" style="87" bestFit="1" customWidth="1"/>
    <col min="6" max="9" width="8.6640625" style="54"/>
    <col min="10" max="16384" width="8.6640625" style="87"/>
  </cols>
  <sheetData>
    <row r="1" spans="1:17" x14ac:dyDescent="0.55000000000000004">
      <c r="A1" s="139" t="s">
        <v>292</v>
      </c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39"/>
      <c r="M1" s="139"/>
      <c r="N1" s="139"/>
      <c r="O1" s="139"/>
    </row>
    <row r="2" spans="1:17" x14ac:dyDescent="0.55000000000000004">
      <c r="A2" s="119" t="s">
        <v>315</v>
      </c>
      <c r="B2" s="119"/>
      <c r="C2" s="119"/>
      <c r="D2" s="140" t="s">
        <v>343</v>
      </c>
      <c r="E2" s="140"/>
      <c r="F2" s="140"/>
      <c r="G2" s="140"/>
      <c r="H2" s="140"/>
      <c r="I2" s="140"/>
      <c r="J2" s="140"/>
      <c r="K2" s="140"/>
      <c r="L2" s="140"/>
      <c r="M2" s="119" t="s">
        <v>347</v>
      </c>
      <c r="N2" s="119"/>
      <c r="O2" s="119"/>
      <c r="P2" s="119"/>
      <c r="Q2" s="119"/>
    </row>
    <row r="3" spans="1:17" x14ac:dyDescent="0.55000000000000004">
      <c r="A3" s="87"/>
      <c r="D3" s="138" t="s">
        <v>346</v>
      </c>
      <c r="E3" s="138"/>
      <c r="F3" s="138"/>
      <c r="G3" s="138"/>
      <c r="H3" s="138"/>
      <c r="I3" s="138"/>
      <c r="J3" s="141" t="s">
        <v>345</v>
      </c>
      <c r="K3" s="141"/>
      <c r="L3" s="141"/>
      <c r="M3" s="141"/>
      <c r="N3" s="141" t="s">
        <v>341</v>
      </c>
      <c r="O3" s="141"/>
      <c r="P3" s="119" t="s">
        <v>344</v>
      </c>
      <c r="Q3" s="119"/>
    </row>
    <row r="4" spans="1:17" x14ac:dyDescent="0.55000000000000004">
      <c r="A4" s="119"/>
      <c r="B4" s="119"/>
      <c r="C4" s="119"/>
      <c r="D4" s="70"/>
      <c r="E4" s="88">
        <v>2</v>
      </c>
      <c r="F4" s="88">
        <v>4</v>
      </c>
      <c r="G4" s="88">
        <v>5</v>
      </c>
      <c r="H4" s="88">
        <v>6</v>
      </c>
      <c r="I4" s="88">
        <v>7</v>
      </c>
      <c r="J4" s="88">
        <v>4</v>
      </c>
      <c r="K4" s="88">
        <v>5</v>
      </c>
      <c r="L4" s="88">
        <v>6</v>
      </c>
      <c r="M4" s="89">
        <v>7</v>
      </c>
      <c r="N4" s="89">
        <v>4</v>
      </c>
      <c r="O4" s="89">
        <v>5</v>
      </c>
      <c r="P4" s="89">
        <v>4</v>
      </c>
      <c r="Q4" s="89">
        <v>5</v>
      </c>
    </row>
    <row r="5" spans="1:17" x14ac:dyDescent="0.55000000000000004">
      <c r="A5" s="87"/>
      <c r="D5" s="70"/>
      <c r="E5" s="88"/>
      <c r="F5" s="137" t="s">
        <v>282</v>
      </c>
      <c r="G5" s="137"/>
      <c r="H5" s="137" t="s">
        <v>312</v>
      </c>
      <c r="I5" s="137"/>
      <c r="J5" s="137" t="s">
        <v>282</v>
      </c>
      <c r="K5" s="137"/>
      <c r="L5" s="137" t="s">
        <v>312</v>
      </c>
      <c r="M5" s="137"/>
      <c r="N5" s="90" t="s">
        <v>282</v>
      </c>
      <c r="O5" s="90" t="s">
        <v>283</v>
      </c>
      <c r="P5" s="90" t="s">
        <v>282</v>
      </c>
      <c r="Q5" s="90" t="s">
        <v>283</v>
      </c>
    </row>
    <row r="6" spans="1:17" x14ac:dyDescent="0.55000000000000004">
      <c r="A6" s="92" t="s">
        <v>290</v>
      </c>
      <c r="B6" s="72" t="s">
        <v>282</v>
      </c>
      <c r="C6" s="72" t="s">
        <v>283</v>
      </c>
      <c r="D6" s="93" t="s">
        <v>290</v>
      </c>
      <c r="E6" s="94" t="s">
        <v>289</v>
      </c>
      <c r="F6" s="91" t="s">
        <v>313</v>
      </c>
      <c r="G6" s="91" t="s">
        <v>314</v>
      </c>
      <c r="H6" s="91" t="s">
        <v>313</v>
      </c>
      <c r="I6" s="91" t="s">
        <v>314</v>
      </c>
      <c r="J6" s="91" t="s">
        <v>313</v>
      </c>
      <c r="K6" s="91" t="s">
        <v>314</v>
      </c>
      <c r="L6" s="91" t="s">
        <v>313</v>
      </c>
      <c r="M6" s="91" t="s">
        <v>314</v>
      </c>
      <c r="N6" s="91" t="s">
        <v>314</v>
      </c>
      <c r="O6" s="91" t="s">
        <v>314</v>
      </c>
      <c r="P6" s="91" t="s">
        <v>342</v>
      </c>
      <c r="Q6" s="91" t="s">
        <v>342</v>
      </c>
    </row>
    <row r="7" spans="1:17" x14ac:dyDescent="0.55000000000000004">
      <c r="A7" s="95">
        <f t="shared" ref="A7:A70" si="0">D7</f>
        <v>44298</v>
      </c>
      <c r="B7" s="50">
        <f>IF($D7="","",F7+G7+J7+K7+N7-P7)</f>
        <v>31790</v>
      </c>
      <c r="C7" s="50">
        <f>IF($D7="", "", H7+I7+L7+M7+O7-Q7)</f>
        <v>70086</v>
      </c>
      <c r="D7" s="96">
        <v>44298</v>
      </c>
      <c r="E7" s="97" t="str">
        <f>IFERROR(VLOOKUP($D7, V医療従事者等!$A:$J, $E$4, FALSE), TEXT(D7, "aaa"))</f>
        <v>(月)</v>
      </c>
      <c r="F7" s="97">
        <f>IFERROR(VLOOKUP($D7, V医療従事者等!$A:$J, $F$4, FALSE), 0)</f>
        <v>26850</v>
      </c>
      <c r="G7" s="97">
        <f>IFERROR(VLOOKUP($D7, V医療従事者等!$A:$J, $G$4, FALSE), 0)</f>
        <v>0</v>
      </c>
      <c r="H7" s="97">
        <f>IFERROR(VLOOKUP($D7, V医療従事者等!$A:$J, $H$4, FALSE), 0)</f>
        <v>70086</v>
      </c>
      <c r="I7" s="97">
        <f>IFERROR(VLOOKUP($D7, V医療従事者等!$A:$J, $I$4, FALSE), 0)</f>
        <v>0</v>
      </c>
      <c r="J7" s="98">
        <f>IFERROR(VLOOKUP($D7, V一般接種!$A:$G, J$4, FALSE), 0)</f>
        <v>4940</v>
      </c>
      <c r="K7" s="98">
        <f>IFERROR(VLOOKUP($D7, V一般接種!$A:$G, K$4, FALSE), 0)</f>
        <v>0</v>
      </c>
      <c r="L7" s="98">
        <f>IFERROR(VLOOKUP($D7, V一般接種!$A:$G, L$4, FALSE), 0)</f>
        <v>0</v>
      </c>
      <c r="M7" s="99">
        <f>IFERROR(VLOOKUP($D7, V一般接種!$A:$G, M$4, FALSE), 0)</f>
        <v>0</v>
      </c>
      <c r="N7" s="98">
        <f>SUMIF(V職域接種!$C:$C, 'Conv-vaccine'!$D7, V職域接種!F:F)</f>
        <v>0</v>
      </c>
      <c r="O7" s="98">
        <f>SUMIF(V職域接種!$C:$C, 'Conv-vaccine'!$D7, V職域接種!G:G)</f>
        <v>0</v>
      </c>
      <c r="P7" s="98">
        <f>SUMIF(V重複!$C:$C, 'Conv-vaccine'!$D7, V重複!F:F)</f>
        <v>0</v>
      </c>
      <c r="Q7" s="98">
        <f>SUMIF(V重複!$C:$C, 'Conv-vaccine'!$D7, V重複!G:G)</f>
        <v>0</v>
      </c>
    </row>
    <row r="8" spans="1:17" x14ac:dyDescent="0.55000000000000004">
      <c r="A8" s="95">
        <f t="shared" si="0"/>
        <v>44299</v>
      </c>
      <c r="B8" s="50">
        <f t="shared" ref="B8:B71" si="1">IF($D8="","",F8+G8+J8+K8+N8-P8)</f>
        <v>18136</v>
      </c>
      <c r="C8" s="50">
        <f t="shared" ref="C8:C71" si="2">IF($D8="", "", H8+I8+L8+M8+O8-Q8)</f>
        <v>40090</v>
      </c>
      <c r="D8" s="96">
        <v>44299</v>
      </c>
      <c r="E8" s="97" t="str">
        <f>IFERROR(VLOOKUP($D8, V医療従事者等!$A:$J, $E$4, FALSE), TEXT(D8, "aaa"))</f>
        <v>(火)</v>
      </c>
      <c r="F8" s="97">
        <f>IFERROR(VLOOKUP($D8, V医療従事者等!$A:$J, $F$4, FALSE), 0)</f>
        <v>13896</v>
      </c>
      <c r="G8" s="97">
        <f>IFERROR(VLOOKUP($D8, V医療従事者等!$A:$J, $G$4, FALSE), 0)</f>
        <v>0</v>
      </c>
      <c r="H8" s="97">
        <f>IFERROR(VLOOKUP($D8, V医療従事者等!$A:$J, $H$4, FALSE), 0)</f>
        <v>40090</v>
      </c>
      <c r="I8" s="97">
        <f>IFERROR(VLOOKUP($D8, V医療従事者等!$A:$J, $I$4, FALSE), 0)</f>
        <v>0</v>
      </c>
      <c r="J8" s="98">
        <f>IFERROR(VLOOKUP($D8, V一般接種!$A:$G, J$4, FALSE), 0)</f>
        <v>4240</v>
      </c>
      <c r="K8" s="98">
        <f>IFERROR(VLOOKUP($D8, V一般接種!$A:$G, K$4, FALSE), 0)</f>
        <v>0</v>
      </c>
      <c r="L8" s="98">
        <f>IFERROR(VLOOKUP($D8, V一般接種!$A:$G, L$4, FALSE), 0)</f>
        <v>0</v>
      </c>
      <c r="M8" s="98">
        <f>IFERROR(VLOOKUP($D8, V一般接種!$A:$G, M$4, FALSE), 0)</f>
        <v>0</v>
      </c>
      <c r="N8" s="98">
        <f>SUMIF(V職域接種!$C:$C, 'Conv-vaccine'!$D8, V職域接種!F:F)</f>
        <v>0</v>
      </c>
      <c r="O8" s="98">
        <f>SUMIF(V職域接種!$C:$C, 'Conv-vaccine'!$D8, V職域接種!G:G)</f>
        <v>0</v>
      </c>
      <c r="P8" s="98">
        <f>SUMIF(V重複!$C:$C, 'Conv-vaccine'!$D8, V重複!F:F)</f>
        <v>0</v>
      </c>
      <c r="Q8" s="98">
        <f>SUMIF(V重複!$C:$C, 'Conv-vaccine'!$D8, V重複!G:G)</f>
        <v>0</v>
      </c>
    </row>
    <row r="9" spans="1:17" x14ac:dyDescent="0.55000000000000004">
      <c r="A9" s="95">
        <f t="shared" si="0"/>
        <v>44300</v>
      </c>
      <c r="B9" s="50">
        <f t="shared" si="1"/>
        <v>14955</v>
      </c>
      <c r="C9" s="50">
        <f t="shared" si="2"/>
        <v>41427</v>
      </c>
      <c r="D9" s="96">
        <v>44300</v>
      </c>
      <c r="E9" s="97" t="str">
        <f>IFERROR(VLOOKUP($D9, V医療従事者等!$A:$J, $E$4, FALSE), TEXT(D9, "aaa"))</f>
        <v>(水)</v>
      </c>
      <c r="F9" s="97">
        <f>IFERROR(VLOOKUP($D9, V医療従事者等!$A:$J, $F$4, FALSE), 0)</f>
        <v>9569</v>
      </c>
      <c r="G9" s="97">
        <f>IFERROR(VLOOKUP($D9, V医療従事者等!$A:$J, $G$4, FALSE), 0)</f>
        <v>0</v>
      </c>
      <c r="H9" s="97">
        <f>IFERROR(VLOOKUP($D9, V医療従事者等!$A:$J, $H$4, FALSE), 0)</f>
        <v>41427</v>
      </c>
      <c r="I9" s="97">
        <f>IFERROR(VLOOKUP($D9, V医療従事者等!$A:$J, $I$4, FALSE), 0)</f>
        <v>0</v>
      </c>
      <c r="J9" s="98">
        <f>IFERROR(VLOOKUP($D9, V一般接種!$A:$G, J$4, FALSE), 0)</f>
        <v>5386</v>
      </c>
      <c r="K9" s="98">
        <f>IFERROR(VLOOKUP($D9, V一般接種!$A:$G, K$4, FALSE), 0)</f>
        <v>0</v>
      </c>
      <c r="L9" s="98">
        <f>IFERROR(VLOOKUP($D9, V一般接種!$A:$G, L$4, FALSE), 0)</f>
        <v>0</v>
      </c>
      <c r="M9" s="98">
        <f>IFERROR(VLOOKUP($D9, V一般接種!$A:$G, M$4, FALSE), 0)</f>
        <v>0</v>
      </c>
      <c r="N9" s="98">
        <f>SUMIF(V職域接種!$C:$C, 'Conv-vaccine'!$D9, V職域接種!F:F)</f>
        <v>0</v>
      </c>
      <c r="O9" s="98">
        <f>SUMIF(V職域接種!$C:$C, 'Conv-vaccine'!$D9, V職域接種!G:G)</f>
        <v>0</v>
      </c>
      <c r="P9" s="98">
        <f>SUMIF(V重複!$C:$C, 'Conv-vaccine'!$D9, V重複!F:F)</f>
        <v>0</v>
      </c>
      <c r="Q9" s="98">
        <f>SUMIF(V重複!$C:$C, 'Conv-vaccine'!$D9, V重複!G:G)</f>
        <v>0</v>
      </c>
    </row>
    <row r="10" spans="1:17" x14ac:dyDescent="0.55000000000000004">
      <c r="A10" s="95">
        <f t="shared" si="0"/>
        <v>44301</v>
      </c>
      <c r="B10" s="50">
        <f t="shared" si="1"/>
        <v>25911</v>
      </c>
      <c r="C10" s="50">
        <f t="shared" si="2"/>
        <v>35983</v>
      </c>
      <c r="D10" s="96">
        <v>44301</v>
      </c>
      <c r="E10" s="97" t="str">
        <f>IFERROR(VLOOKUP($D10, V医療従事者等!$A:$J, $E$4, FALSE), TEXT(D10, "aaa"))</f>
        <v>(木)</v>
      </c>
      <c r="F10" s="97">
        <f>IFERROR(VLOOKUP($D10, V医療従事者等!$A:$J, $F$4, FALSE), 0)</f>
        <v>16637</v>
      </c>
      <c r="G10" s="97">
        <f>IFERROR(VLOOKUP($D10, V医療従事者等!$A:$J, $G$4, FALSE), 0)</f>
        <v>0</v>
      </c>
      <c r="H10" s="97">
        <f>IFERROR(VLOOKUP($D10, V医療従事者等!$A:$J, $H$4, FALSE), 0)</f>
        <v>35983</v>
      </c>
      <c r="I10" s="97">
        <f>IFERROR(VLOOKUP($D10, V医療従事者等!$A:$J, $I$4, FALSE), 0)</f>
        <v>0</v>
      </c>
      <c r="J10" s="98">
        <f>IFERROR(VLOOKUP($D10, V一般接種!$A:$G, J$4, FALSE), 0)</f>
        <v>9274</v>
      </c>
      <c r="K10" s="98">
        <f>IFERROR(VLOOKUP($D10, V一般接種!$A:$G, K$4, FALSE), 0)</f>
        <v>0</v>
      </c>
      <c r="L10" s="98">
        <f>IFERROR(VLOOKUP($D10, V一般接種!$A:$G, L$4, FALSE), 0)</f>
        <v>0</v>
      </c>
      <c r="M10" s="98">
        <f>IFERROR(VLOOKUP($D10, V一般接種!$A:$G, M$4, FALSE), 0)</f>
        <v>0</v>
      </c>
      <c r="N10" s="98">
        <f>SUMIF(V職域接種!$C:$C, 'Conv-vaccine'!$D10, V職域接種!F:F)</f>
        <v>0</v>
      </c>
      <c r="O10" s="98">
        <f>SUMIF(V職域接種!$C:$C, 'Conv-vaccine'!$D10, V職域接種!G:G)</f>
        <v>0</v>
      </c>
      <c r="P10" s="98">
        <f>SUMIF(V重複!$C:$C, 'Conv-vaccine'!$D10, V重複!F:F)</f>
        <v>0</v>
      </c>
      <c r="Q10" s="98">
        <f>SUMIF(V重複!$C:$C, 'Conv-vaccine'!$D10, V重複!G:G)</f>
        <v>0</v>
      </c>
    </row>
    <row r="11" spans="1:17" x14ac:dyDescent="0.55000000000000004">
      <c r="A11" s="95">
        <f t="shared" si="0"/>
        <v>44302</v>
      </c>
      <c r="B11" s="50">
        <f t="shared" si="1"/>
        <v>40794</v>
      </c>
      <c r="C11" s="50">
        <f t="shared" si="2"/>
        <v>39991</v>
      </c>
      <c r="D11" s="96">
        <v>44302</v>
      </c>
      <c r="E11" s="97" t="str">
        <f>IFERROR(VLOOKUP($D11, V医療従事者等!$A:$J, $E$4, FALSE), TEXT(D11, "aaa"))</f>
        <v>(金)</v>
      </c>
      <c r="F11" s="97">
        <f>IFERROR(VLOOKUP($D11, V医療従事者等!$A:$J, $F$4, FALSE), 0)</f>
        <v>29696</v>
      </c>
      <c r="G11" s="97">
        <f>IFERROR(VLOOKUP($D11, V医療従事者等!$A:$J, $G$4, FALSE), 0)</f>
        <v>0</v>
      </c>
      <c r="H11" s="97">
        <f>IFERROR(VLOOKUP($D11, V医療従事者等!$A:$J, $H$4, FALSE), 0)</f>
        <v>39991</v>
      </c>
      <c r="I11" s="97">
        <f>IFERROR(VLOOKUP($D11, V医療従事者等!$A:$J, $I$4, FALSE), 0)</f>
        <v>0</v>
      </c>
      <c r="J11" s="98">
        <f>IFERROR(VLOOKUP($D11, V一般接種!$A:$G, J$4, FALSE), 0)</f>
        <v>11098</v>
      </c>
      <c r="K11" s="98">
        <f>IFERROR(VLOOKUP($D11, V一般接種!$A:$G, K$4, FALSE), 0)</f>
        <v>0</v>
      </c>
      <c r="L11" s="98">
        <f>IFERROR(VLOOKUP($D11, V一般接種!$A:$G, L$4, FALSE), 0)</f>
        <v>0</v>
      </c>
      <c r="M11" s="98">
        <f>IFERROR(VLOOKUP($D11, V一般接種!$A:$G, M$4, FALSE), 0)</f>
        <v>0</v>
      </c>
      <c r="N11" s="98">
        <f>SUMIF(V職域接種!$C:$C, 'Conv-vaccine'!$D11, V職域接種!F:F)</f>
        <v>0</v>
      </c>
      <c r="O11" s="98">
        <f>SUMIF(V職域接種!$C:$C, 'Conv-vaccine'!$D11, V職域接種!G:G)</f>
        <v>0</v>
      </c>
      <c r="P11" s="98">
        <f>SUMIF(V重複!$C:$C, 'Conv-vaccine'!$D11, V重複!F:F)</f>
        <v>0</v>
      </c>
      <c r="Q11" s="98">
        <f>SUMIF(V重複!$C:$C, 'Conv-vaccine'!$D11, V重複!G:G)</f>
        <v>0</v>
      </c>
    </row>
    <row r="12" spans="1:17" x14ac:dyDescent="0.55000000000000004">
      <c r="A12" s="95">
        <f t="shared" si="0"/>
        <v>44303</v>
      </c>
      <c r="B12" s="50">
        <f t="shared" si="1"/>
        <v>8089</v>
      </c>
      <c r="C12" s="50">
        <f t="shared" si="2"/>
        <v>0</v>
      </c>
      <c r="D12" s="96">
        <v>44303</v>
      </c>
      <c r="E12" s="97" t="str">
        <f>IFERROR(VLOOKUP($D12, V医療従事者等!$A:$J, $E$4, FALSE), TEXT(D12, "aaa"))</f>
        <v>土</v>
      </c>
      <c r="F12" s="97">
        <f>IFERROR(VLOOKUP($D12, V医療従事者等!$A:$J, $F$4, FALSE), 0)</f>
        <v>0</v>
      </c>
      <c r="G12" s="97">
        <f>IFERROR(VLOOKUP($D12, V医療従事者等!$A:$J, $G$4, FALSE), 0)</f>
        <v>0</v>
      </c>
      <c r="H12" s="97">
        <f>IFERROR(VLOOKUP($D12, V医療従事者等!$A:$J, $H$4, FALSE), 0)</f>
        <v>0</v>
      </c>
      <c r="I12" s="97">
        <f>IFERROR(VLOOKUP($D12, V医療従事者等!$A:$J, $I$4, FALSE), 0)</f>
        <v>0</v>
      </c>
      <c r="J12" s="98">
        <f>IFERROR(VLOOKUP($D12, V一般接種!$A:$G, J$4, FALSE), 0)</f>
        <v>8089</v>
      </c>
      <c r="K12" s="98">
        <f>IFERROR(VLOOKUP($D12, V一般接種!$A:$G, K$4, FALSE), 0)</f>
        <v>0</v>
      </c>
      <c r="L12" s="98">
        <f>IFERROR(VLOOKUP($D12, V一般接種!$A:$G, L$4, FALSE), 0)</f>
        <v>0</v>
      </c>
      <c r="M12" s="98">
        <f>IFERROR(VLOOKUP($D12, V一般接種!$A:$G, M$4, FALSE), 0)</f>
        <v>0</v>
      </c>
      <c r="N12" s="98">
        <f>SUMIF(V職域接種!$C:$C, 'Conv-vaccine'!$D12, V職域接種!F:F)</f>
        <v>0</v>
      </c>
      <c r="O12" s="98">
        <f>SUMIF(V職域接種!$C:$C, 'Conv-vaccine'!$D12, V職域接種!G:G)</f>
        <v>0</v>
      </c>
      <c r="P12" s="98">
        <f>SUMIF(V重複!$C:$C, 'Conv-vaccine'!$D12, V重複!F:F)</f>
        <v>0</v>
      </c>
      <c r="Q12" s="98">
        <f>SUMIF(V重複!$C:$C, 'Conv-vaccine'!$D12, V重複!G:G)</f>
        <v>0</v>
      </c>
    </row>
    <row r="13" spans="1:17" x14ac:dyDescent="0.55000000000000004">
      <c r="A13" s="95">
        <f t="shared" si="0"/>
        <v>44304</v>
      </c>
      <c r="B13" s="50">
        <f t="shared" si="1"/>
        <v>9421</v>
      </c>
      <c r="C13" s="50">
        <f t="shared" si="2"/>
        <v>0</v>
      </c>
      <c r="D13" s="96">
        <v>44304</v>
      </c>
      <c r="E13" s="97" t="str">
        <f>IFERROR(VLOOKUP($D13, V医療従事者等!$A:$J, $E$4, FALSE), TEXT(D13, "aaa"))</f>
        <v>日</v>
      </c>
      <c r="F13" s="97">
        <f>IFERROR(VLOOKUP($D13, V医療従事者等!$A:$J, $F$4, FALSE), 0)</f>
        <v>0</v>
      </c>
      <c r="G13" s="97">
        <f>IFERROR(VLOOKUP($D13, V医療従事者等!$A:$J, $G$4, FALSE), 0)</f>
        <v>0</v>
      </c>
      <c r="H13" s="97">
        <f>IFERROR(VLOOKUP($D13, V医療従事者等!$A:$J, $H$4, FALSE), 0)</f>
        <v>0</v>
      </c>
      <c r="I13" s="97">
        <f>IFERROR(VLOOKUP($D13, V医療従事者等!$A:$J, $I$4, FALSE), 0)</f>
        <v>0</v>
      </c>
      <c r="J13" s="98">
        <f>IFERROR(VLOOKUP($D13, V一般接種!$A:$G, J$4, FALSE), 0)</f>
        <v>9421</v>
      </c>
      <c r="K13" s="98">
        <f>IFERROR(VLOOKUP($D13, V一般接種!$A:$G, K$4, FALSE), 0)</f>
        <v>0</v>
      </c>
      <c r="L13" s="98">
        <f>IFERROR(VLOOKUP($D13, V一般接種!$A:$G, L$4, FALSE), 0)</f>
        <v>0</v>
      </c>
      <c r="M13" s="98">
        <f>IFERROR(VLOOKUP($D13, V一般接種!$A:$G, M$4, FALSE), 0)</f>
        <v>0</v>
      </c>
      <c r="N13" s="98">
        <f>SUMIF(V職域接種!$C:$C, 'Conv-vaccine'!$D13, V職域接種!F:F)</f>
        <v>0</v>
      </c>
      <c r="O13" s="98">
        <f>SUMIF(V職域接種!$C:$C, 'Conv-vaccine'!$D13, V職域接種!G:G)</f>
        <v>0</v>
      </c>
      <c r="P13" s="98">
        <f>SUMIF(V重複!$C:$C, 'Conv-vaccine'!$D13, V重複!F:F)</f>
        <v>0</v>
      </c>
      <c r="Q13" s="98">
        <f>SUMIF(V重複!$C:$C, 'Conv-vaccine'!$D13, V重複!G:G)</f>
        <v>0</v>
      </c>
    </row>
    <row r="14" spans="1:17" x14ac:dyDescent="0.55000000000000004">
      <c r="A14" s="95">
        <f t="shared" si="0"/>
        <v>44305</v>
      </c>
      <c r="B14" s="50">
        <f t="shared" si="1"/>
        <v>100602</v>
      </c>
      <c r="C14" s="50">
        <f t="shared" si="2"/>
        <v>54307</v>
      </c>
      <c r="D14" s="96">
        <v>44305</v>
      </c>
      <c r="E14" s="97" t="str">
        <f>IFERROR(VLOOKUP($D14, V医療従事者等!$A:$J, $E$4, FALSE), TEXT(D14, "aaa"))</f>
        <v>(月)</v>
      </c>
      <c r="F14" s="97">
        <f>IFERROR(VLOOKUP($D14, V医療従事者等!$A:$J, $F$4, FALSE), 0)</f>
        <v>64725</v>
      </c>
      <c r="G14" s="97">
        <f>IFERROR(VLOOKUP($D14, V医療従事者等!$A:$J, $G$4, FALSE), 0)</f>
        <v>0</v>
      </c>
      <c r="H14" s="97">
        <f>IFERROR(VLOOKUP($D14, V医療従事者等!$A:$J, $H$4, FALSE), 0)</f>
        <v>54307</v>
      </c>
      <c r="I14" s="97">
        <f>IFERROR(VLOOKUP($D14, V医療従事者等!$A:$J, $I$4, FALSE), 0)</f>
        <v>0</v>
      </c>
      <c r="J14" s="98">
        <f>IFERROR(VLOOKUP($D14, V一般接種!$A:$G, J$4, FALSE), 0)</f>
        <v>35877</v>
      </c>
      <c r="K14" s="98">
        <f>IFERROR(VLOOKUP($D14, V一般接種!$A:$G, K$4, FALSE), 0)</f>
        <v>0</v>
      </c>
      <c r="L14" s="98">
        <f>IFERROR(VLOOKUP($D14, V一般接種!$A:$G, L$4, FALSE), 0)</f>
        <v>0</v>
      </c>
      <c r="M14" s="98">
        <f>IFERROR(VLOOKUP($D14, V一般接種!$A:$G, M$4, FALSE), 0)</f>
        <v>0</v>
      </c>
      <c r="N14" s="98">
        <f>SUMIF(V職域接種!$C:$C, 'Conv-vaccine'!$D14, V職域接種!F:F)</f>
        <v>0</v>
      </c>
      <c r="O14" s="98">
        <f>SUMIF(V職域接種!$C:$C, 'Conv-vaccine'!$D14, V職域接種!G:G)</f>
        <v>0</v>
      </c>
      <c r="P14" s="98">
        <f>SUMIF(V重複!$C:$C, 'Conv-vaccine'!$D14, V重複!F:F)</f>
        <v>0</v>
      </c>
      <c r="Q14" s="98">
        <f>SUMIF(V重複!$C:$C, 'Conv-vaccine'!$D14, V重複!G:G)</f>
        <v>0</v>
      </c>
    </row>
    <row r="15" spans="1:17" x14ac:dyDescent="0.55000000000000004">
      <c r="A15" s="95">
        <f t="shared" si="0"/>
        <v>44306</v>
      </c>
      <c r="B15" s="50">
        <f t="shared" si="1"/>
        <v>153122</v>
      </c>
      <c r="C15" s="50">
        <f t="shared" si="2"/>
        <v>27797</v>
      </c>
      <c r="D15" s="96">
        <v>44306</v>
      </c>
      <c r="E15" s="97" t="str">
        <f>IFERROR(VLOOKUP($D15, V医療従事者等!$A:$J, $E$4, FALSE), TEXT(D15, "aaa"))</f>
        <v>(火)</v>
      </c>
      <c r="F15" s="97">
        <f>IFERROR(VLOOKUP($D15, V医療従事者等!$A:$J, $F$4, FALSE), 0)</f>
        <v>98622</v>
      </c>
      <c r="G15" s="97">
        <f>IFERROR(VLOOKUP($D15, V医療従事者等!$A:$J, $G$4, FALSE), 0)</f>
        <v>0</v>
      </c>
      <c r="H15" s="97">
        <f>IFERROR(VLOOKUP($D15, V医療従事者等!$A:$J, $H$4, FALSE), 0)</f>
        <v>27797</v>
      </c>
      <c r="I15" s="97">
        <f>IFERROR(VLOOKUP($D15, V医療従事者等!$A:$J, $I$4, FALSE), 0)</f>
        <v>0</v>
      </c>
      <c r="J15" s="98">
        <f>IFERROR(VLOOKUP($D15, V一般接種!$A:$G, J$4, FALSE), 0)</f>
        <v>54500</v>
      </c>
      <c r="K15" s="98">
        <f>IFERROR(VLOOKUP($D15, V一般接種!$A:$G, K$4, FALSE), 0)</f>
        <v>0</v>
      </c>
      <c r="L15" s="98">
        <f>IFERROR(VLOOKUP($D15, V一般接種!$A:$G, L$4, FALSE), 0)</f>
        <v>0</v>
      </c>
      <c r="M15" s="98">
        <f>IFERROR(VLOOKUP($D15, V一般接種!$A:$G, M$4, FALSE), 0)</f>
        <v>0</v>
      </c>
      <c r="N15" s="98">
        <f>SUMIF(V職域接種!$C:$C, 'Conv-vaccine'!$D15, V職域接種!F:F)</f>
        <v>0</v>
      </c>
      <c r="O15" s="98">
        <f>SUMIF(V職域接種!$C:$C, 'Conv-vaccine'!$D15, V職域接種!G:G)</f>
        <v>0</v>
      </c>
      <c r="P15" s="98">
        <f>SUMIF(V重複!$C:$C, 'Conv-vaccine'!$D15, V重複!F:F)</f>
        <v>0</v>
      </c>
      <c r="Q15" s="98">
        <f>SUMIF(V重複!$C:$C, 'Conv-vaccine'!$D15, V重複!G:G)</f>
        <v>0</v>
      </c>
    </row>
    <row r="16" spans="1:17" x14ac:dyDescent="0.55000000000000004">
      <c r="A16" s="95">
        <f t="shared" si="0"/>
        <v>44307</v>
      </c>
      <c r="B16" s="50">
        <f t="shared" si="1"/>
        <v>191057</v>
      </c>
      <c r="C16" s="50">
        <f t="shared" si="2"/>
        <v>26696</v>
      </c>
      <c r="D16" s="96">
        <v>44307</v>
      </c>
      <c r="E16" s="97" t="str">
        <f>IFERROR(VLOOKUP($D16, V医療従事者等!$A:$J, $E$4, FALSE), TEXT(D16, "aaa"))</f>
        <v>(水)</v>
      </c>
      <c r="F16" s="97">
        <f>IFERROR(VLOOKUP($D16, V医療従事者等!$A:$J, $F$4, FALSE), 0)</f>
        <v>126188</v>
      </c>
      <c r="G16" s="97">
        <f>IFERROR(VLOOKUP($D16, V医療従事者等!$A:$J, $G$4, FALSE), 0)</f>
        <v>0</v>
      </c>
      <c r="H16" s="97">
        <f>IFERROR(VLOOKUP($D16, V医療従事者等!$A:$J, $H$4, FALSE), 0)</f>
        <v>26696</v>
      </c>
      <c r="I16" s="97">
        <f>IFERROR(VLOOKUP($D16, V医療従事者等!$A:$J, $I$4, FALSE), 0)</f>
        <v>0</v>
      </c>
      <c r="J16" s="98">
        <f>IFERROR(VLOOKUP($D16, V一般接種!$A:$G, J$4, FALSE), 0)</f>
        <v>64869</v>
      </c>
      <c r="K16" s="98">
        <f>IFERROR(VLOOKUP($D16, V一般接種!$A:$G, K$4, FALSE), 0)</f>
        <v>0</v>
      </c>
      <c r="L16" s="98">
        <f>IFERROR(VLOOKUP($D16, V一般接種!$A:$G, L$4, FALSE), 0)</f>
        <v>0</v>
      </c>
      <c r="M16" s="98">
        <f>IFERROR(VLOOKUP($D16, V一般接種!$A:$G, M$4, FALSE), 0)</f>
        <v>0</v>
      </c>
      <c r="N16" s="98">
        <f>SUMIF(V職域接種!$C:$C, 'Conv-vaccine'!$D16, V職域接種!F:F)</f>
        <v>0</v>
      </c>
      <c r="O16" s="98">
        <f>SUMIF(V職域接種!$C:$C, 'Conv-vaccine'!$D16, V職域接種!G:G)</f>
        <v>0</v>
      </c>
      <c r="P16" s="98">
        <f>SUMIF(V重複!$C:$C, 'Conv-vaccine'!$D16, V重複!F:F)</f>
        <v>0</v>
      </c>
      <c r="Q16" s="98">
        <f>SUMIF(V重複!$C:$C, 'Conv-vaccine'!$D16, V重複!G:G)</f>
        <v>0</v>
      </c>
    </row>
    <row r="17" spans="1:17" x14ac:dyDescent="0.55000000000000004">
      <c r="A17" s="95">
        <f t="shared" si="0"/>
        <v>44308</v>
      </c>
      <c r="B17" s="50">
        <f t="shared" si="1"/>
        <v>190455</v>
      </c>
      <c r="C17" s="50">
        <f t="shared" si="2"/>
        <v>21855</v>
      </c>
      <c r="D17" s="96">
        <v>44308</v>
      </c>
      <c r="E17" s="97" t="str">
        <f>IFERROR(VLOOKUP($D17, V医療従事者等!$A:$J, $E$4, FALSE), TEXT(D17, "aaa"))</f>
        <v>(木)</v>
      </c>
      <c r="F17" s="97">
        <f>IFERROR(VLOOKUP($D17, V医療従事者等!$A:$J, $F$4, FALSE), 0)</f>
        <v>128634</v>
      </c>
      <c r="G17" s="97">
        <f>IFERROR(VLOOKUP($D17, V医療従事者等!$A:$J, $G$4, FALSE), 0)</f>
        <v>0</v>
      </c>
      <c r="H17" s="97">
        <f>IFERROR(VLOOKUP($D17, V医療従事者等!$A:$J, $H$4, FALSE), 0)</f>
        <v>21855</v>
      </c>
      <c r="I17" s="97">
        <f>IFERROR(VLOOKUP($D17, V医療従事者等!$A:$J, $I$4, FALSE), 0)</f>
        <v>0</v>
      </c>
      <c r="J17" s="98">
        <f>IFERROR(VLOOKUP($D17, V一般接種!$A:$G, J$4, FALSE), 0)</f>
        <v>61821</v>
      </c>
      <c r="K17" s="98">
        <f>IFERROR(VLOOKUP($D17, V一般接種!$A:$G, K$4, FALSE), 0)</f>
        <v>0</v>
      </c>
      <c r="L17" s="98">
        <f>IFERROR(VLOOKUP($D17, V一般接種!$A:$G, L$4, FALSE), 0)</f>
        <v>0</v>
      </c>
      <c r="M17" s="98">
        <f>IFERROR(VLOOKUP($D17, V一般接種!$A:$G, M$4, FALSE), 0)</f>
        <v>0</v>
      </c>
      <c r="N17" s="98">
        <f>SUMIF(V職域接種!$C:$C, 'Conv-vaccine'!$D17, V職域接種!F:F)</f>
        <v>0</v>
      </c>
      <c r="O17" s="98">
        <f>SUMIF(V職域接種!$C:$C, 'Conv-vaccine'!$D17, V職域接種!G:G)</f>
        <v>0</v>
      </c>
      <c r="P17" s="98">
        <f>SUMIF(V重複!$C:$C, 'Conv-vaccine'!$D17, V重複!F:F)</f>
        <v>0</v>
      </c>
      <c r="Q17" s="98">
        <f>SUMIF(V重複!$C:$C, 'Conv-vaccine'!$D17, V重複!G:G)</f>
        <v>0</v>
      </c>
    </row>
    <row r="18" spans="1:17" x14ac:dyDescent="0.55000000000000004">
      <c r="A18" s="95">
        <f t="shared" si="0"/>
        <v>44309</v>
      </c>
      <c r="B18" s="50">
        <f t="shared" si="1"/>
        <v>206275</v>
      </c>
      <c r="C18" s="50">
        <f t="shared" si="2"/>
        <v>29683</v>
      </c>
      <c r="D18" s="96">
        <v>44309</v>
      </c>
      <c r="E18" s="97" t="str">
        <f>IFERROR(VLOOKUP($D18, V医療従事者等!$A:$J, $E$4, FALSE), TEXT(D18, "aaa"))</f>
        <v>(金)</v>
      </c>
      <c r="F18" s="97">
        <f>IFERROR(VLOOKUP($D18, V医療従事者等!$A:$J, $F$4, FALSE), 0)</f>
        <v>147989</v>
      </c>
      <c r="G18" s="97">
        <f>IFERROR(VLOOKUP($D18, V医療従事者等!$A:$J, $G$4, FALSE), 0)</f>
        <v>0</v>
      </c>
      <c r="H18" s="97">
        <f>IFERROR(VLOOKUP($D18, V医療従事者等!$A:$J, $H$4, FALSE), 0)</f>
        <v>29683</v>
      </c>
      <c r="I18" s="97">
        <f>IFERROR(VLOOKUP($D18, V医療従事者等!$A:$J, $I$4, FALSE), 0)</f>
        <v>0</v>
      </c>
      <c r="J18" s="98">
        <f>IFERROR(VLOOKUP($D18, V一般接種!$A:$G, J$4, FALSE), 0)</f>
        <v>58286</v>
      </c>
      <c r="K18" s="98">
        <f>IFERROR(VLOOKUP($D18, V一般接種!$A:$G, K$4, FALSE), 0)</f>
        <v>0</v>
      </c>
      <c r="L18" s="98">
        <f>IFERROR(VLOOKUP($D18, V一般接種!$A:$G, L$4, FALSE), 0)</f>
        <v>0</v>
      </c>
      <c r="M18" s="98">
        <f>IFERROR(VLOOKUP($D18, V一般接種!$A:$G, M$4, FALSE), 0)</f>
        <v>0</v>
      </c>
      <c r="N18" s="98">
        <f>SUMIF(V職域接種!$C:$C, 'Conv-vaccine'!$D18, V職域接種!F:F)</f>
        <v>0</v>
      </c>
      <c r="O18" s="98">
        <f>SUMIF(V職域接種!$C:$C, 'Conv-vaccine'!$D18, V職域接種!G:G)</f>
        <v>0</v>
      </c>
      <c r="P18" s="98">
        <f>SUMIF(V重複!$C:$C, 'Conv-vaccine'!$D18, V重複!F:F)</f>
        <v>0</v>
      </c>
      <c r="Q18" s="98">
        <f>SUMIF(V重複!$C:$C, 'Conv-vaccine'!$D18, V重複!G:G)</f>
        <v>0</v>
      </c>
    </row>
    <row r="19" spans="1:17" x14ac:dyDescent="0.55000000000000004">
      <c r="A19" s="95">
        <f t="shared" si="0"/>
        <v>44310</v>
      </c>
      <c r="B19" s="50">
        <f t="shared" si="1"/>
        <v>36843</v>
      </c>
      <c r="C19" s="50">
        <f t="shared" si="2"/>
        <v>0</v>
      </c>
      <c r="D19" s="96">
        <v>44310</v>
      </c>
      <c r="E19" s="97" t="str">
        <f>IFERROR(VLOOKUP($D19, V医療従事者等!$A:$J, $E$4, FALSE), TEXT(D19, "aaa"))</f>
        <v>土</v>
      </c>
      <c r="F19" s="97">
        <f>IFERROR(VLOOKUP($D19, V医療従事者等!$A:$J, $F$4, FALSE), 0)</f>
        <v>0</v>
      </c>
      <c r="G19" s="97">
        <f>IFERROR(VLOOKUP($D19, V医療従事者等!$A:$J, $G$4, FALSE), 0)</f>
        <v>0</v>
      </c>
      <c r="H19" s="97">
        <f>IFERROR(VLOOKUP($D19, V医療従事者等!$A:$J, $H$4, FALSE), 0)</f>
        <v>0</v>
      </c>
      <c r="I19" s="97">
        <f>IFERROR(VLOOKUP($D19, V医療従事者等!$A:$J, $I$4, FALSE), 0)</f>
        <v>0</v>
      </c>
      <c r="J19" s="98">
        <f>IFERROR(VLOOKUP($D19, V一般接種!$A:$G, J$4, FALSE), 0)</f>
        <v>36843</v>
      </c>
      <c r="K19" s="98">
        <f>IFERROR(VLOOKUP($D19, V一般接種!$A:$G, K$4, FALSE), 0)</f>
        <v>0</v>
      </c>
      <c r="L19" s="98">
        <f>IFERROR(VLOOKUP($D19, V一般接種!$A:$G, L$4, FALSE), 0)</f>
        <v>0</v>
      </c>
      <c r="M19" s="98">
        <f>IFERROR(VLOOKUP($D19, V一般接種!$A:$G, M$4, FALSE), 0)</f>
        <v>0</v>
      </c>
      <c r="N19" s="98">
        <f>SUMIF(V職域接種!$C:$C, 'Conv-vaccine'!$D19, V職域接種!F:F)</f>
        <v>0</v>
      </c>
      <c r="O19" s="98">
        <f>SUMIF(V職域接種!$C:$C, 'Conv-vaccine'!$D19, V職域接種!G:G)</f>
        <v>0</v>
      </c>
      <c r="P19" s="98">
        <f>SUMIF(V重複!$C:$C, 'Conv-vaccine'!$D19, V重複!F:F)</f>
        <v>0</v>
      </c>
      <c r="Q19" s="98">
        <f>SUMIF(V重複!$C:$C, 'Conv-vaccine'!$D19, V重複!G:G)</f>
        <v>0</v>
      </c>
    </row>
    <row r="20" spans="1:17" x14ac:dyDescent="0.55000000000000004">
      <c r="A20" s="95">
        <f t="shared" si="0"/>
        <v>44311</v>
      </c>
      <c r="B20" s="50">
        <f t="shared" si="1"/>
        <v>24417</v>
      </c>
      <c r="C20" s="50">
        <f t="shared" si="2"/>
        <v>0</v>
      </c>
      <c r="D20" s="96">
        <v>44311</v>
      </c>
      <c r="E20" s="97" t="str">
        <f>IFERROR(VLOOKUP($D20, V医療従事者等!$A:$J, $E$4, FALSE), TEXT(D20, "aaa"))</f>
        <v>日</v>
      </c>
      <c r="F20" s="97">
        <f>IFERROR(VLOOKUP($D20, V医療従事者等!$A:$J, $F$4, FALSE), 0)</f>
        <v>0</v>
      </c>
      <c r="G20" s="97">
        <f>IFERROR(VLOOKUP($D20, V医療従事者等!$A:$J, $G$4, FALSE), 0)</f>
        <v>0</v>
      </c>
      <c r="H20" s="97">
        <f>IFERROR(VLOOKUP($D20, V医療従事者等!$A:$J, $H$4, FALSE), 0)</f>
        <v>0</v>
      </c>
      <c r="I20" s="97">
        <f>IFERROR(VLOOKUP($D20, V医療従事者等!$A:$J, $I$4, FALSE), 0)</f>
        <v>0</v>
      </c>
      <c r="J20" s="98">
        <f>IFERROR(VLOOKUP($D20, V一般接種!$A:$G, J$4, FALSE), 0)</f>
        <v>24417</v>
      </c>
      <c r="K20" s="98">
        <f>IFERROR(VLOOKUP($D20, V一般接種!$A:$G, K$4, FALSE), 0)</f>
        <v>0</v>
      </c>
      <c r="L20" s="98">
        <f>IFERROR(VLOOKUP($D20, V一般接種!$A:$G, L$4, FALSE), 0)</f>
        <v>0</v>
      </c>
      <c r="M20" s="98">
        <f>IFERROR(VLOOKUP($D20, V一般接種!$A:$G, M$4, FALSE), 0)</f>
        <v>0</v>
      </c>
      <c r="N20" s="98">
        <f>SUMIF(V職域接種!$C:$C, 'Conv-vaccine'!$D20, V職域接種!F:F)</f>
        <v>0</v>
      </c>
      <c r="O20" s="98">
        <f>SUMIF(V職域接種!$C:$C, 'Conv-vaccine'!$D20, V職域接種!G:G)</f>
        <v>0</v>
      </c>
      <c r="P20" s="98">
        <f>SUMIF(V重複!$C:$C, 'Conv-vaccine'!$D20, V重複!F:F)</f>
        <v>0</v>
      </c>
      <c r="Q20" s="98">
        <f>SUMIF(V重複!$C:$C, 'Conv-vaccine'!$D20, V重複!G:G)</f>
        <v>0</v>
      </c>
    </row>
    <row r="21" spans="1:17" x14ac:dyDescent="0.55000000000000004">
      <c r="A21" s="95">
        <f t="shared" si="0"/>
        <v>44312</v>
      </c>
      <c r="B21" s="50">
        <f t="shared" si="1"/>
        <v>286424</v>
      </c>
      <c r="C21" s="50">
        <f t="shared" si="2"/>
        <v>41651</v>
      </c>
      <c r="D21" s="96">
        <v>44312</v>
      </c>
      <c r="E21" s="97" t="str">
        <f>IFERROR(VLOOKUP($D21, V医療従事者等!$A:$J, $E$4, FALSE), TEXT(D21, "aaa"))</f>
        <v>(月)</v>
      </c>
      <c r="F21" s="97">
        <f>IFERROR(VLOOKUP($D21, V医療従事者等!$A:$J, $F$4, FALSE), 0)</f>
        <v>221677</v>
      </c>
      <c r="G21" s="97">
        <f>IFERROR(VLOOKUP($D21, V医療従事者等!$A:$J, $G$4, FALSE), 0)</f>
        <v>0</v>
      </c>
      <c r="H21" s="97">
        <f>IFERROR(VLOOKUP($D21, V医療従事者等!$A:$J, $H$4, FALSE), 0)</f>
        <v>41651</v>
      </c>
      <c r="I21" s="97">
        <f>IFERROR(VLOOKUP($D21, V医療従事者等!$A:$J, $I$4, FALSE), 0)</f>
        <v>0</v>
      </c>
      <c r="J21" s="98">
        <f>IFERROR(VLOOKUP($D21, V一般接種!$A:$G, J$4, FALSE), 0)</f>
        <v>64747</v>
      </c>
      <c r="K21" s="98">
        <f>IFERROR(VLOOKUP($D21, V一般接種!$A:$G, K$4, FALSE), 0)</f>
        <v>0</v>
      </c>
      <c r="L21" s="98">
        <f>IFERROR(VLOOKUP($D21, V一般接種!$A:$G, L$4, FALSE), 0)</f>
        <v>0</v>
      </c>
      <c r="M21" s="98">
        <f>IFERROR(VLOOKUP($D21, V一般接種!$A:$G, M$4, FALSE), 0)</f>
        <v>0</v>
      </c>
      <c r="N21" s="98">
        <f>SUMIF(V職域接種!$C:$C, 'Conv-vaccine'!$D21, V職域接種!F:F)</f>
        <v>0</v>
      </c>
      <c r="O21" s="98">
        <f>SUMIF(V職域接種!$C:$C, 'Conv-vaccine'!$D21, V職域接種!G:G)</f>
        <v>0</v>
      </c>
      <c r="P21" s="98">
        <f>SUMIF(V重複!$C:$C, 'Conv-vaccine'!$D21, V重複!F:F)</f>
        <v>0</v>
      </c>
      <c r="Q21" s="98">
        <f>SUMIF(V重複!$C:$C, 'Conv-vaccine'!$D21, V重複!G:G)</f>
        <v>0</v>
      </c>
    </row>
    <row r="22" spans="1:17" x14ac:dyDescent="0.55000000000000004">
      <c r="A22" s="95">
        <f t="shared" si="0"/>
        <v>44313</v>
      </c>
      <c r="B22" s="50">
        <f t="shared" si="1"/>
        <v>255844</v>
      </c>
      <c r="C22" s="50">
        <f t="shared" si="2"/>
        <v>31105</v>
      </c>
      <c r="D22" s="96">
        <v>44313</v>
      </c>
      <c r="E22" s="97" t="str">
        <f>IFERROR(VLOOKUP($D22, V医療従事者等!$A:$J, $E$4, FALSE), TEXT(D22, "aaa"))</f>
        <v>(火)</v>
      </c>
      <c r="F22" s="97">
        <f>IFERROR(VLOOKUP($D22, V医療従事者等!$A:$J, $F$4, FALSE), 0)</f>
        <v>172069</v>
      </c>
      <c r="G22" s="97">
        <f>IFERROR(VLOOKUP($D22, V医療従事者等!$A:$J, $G$4, FALSE), 0)</f>
        <v>0</v>
      </c>
      <c r="H22" s="97">
        <f>IFERROR(VLOOKUP($D22, V医療従事者等!$A:$J, $H$4, FALSE), 0)</f>
        <v>31105</v>
      </c>
      <c r="I22" s="97">
        <f>IFERROR(VLOOKUP($D22, V医療従事者等!$A:$J, $I$4, FALSE), 0)</f>
        <v>0</v>
      </c>
      <c r="J22" s="98">
        <f>IFERROR(VLOOKUP($D22, V一般接種!$A:$G, J$4, FALSE), 0)</f>
        <v>83775</v>
      </c>
      <c r="K22" s="98">
        <f>IFERROR(VLOOKUP($D22, V一般接種!$A:$G, K$4, FALSE), 0)</f>
        <v>0</v>
      </c>
      <c r="L22" s="98">
        <f>IFERROR(VLOOKUP($D22, V一般接種!$A:$G, L$4, FALSE), 0)</f>
        <v>0</v>
      </c>
      <c r="M22" s="98">
        <f>IFERROR(VLOOKUP($D22, V一般接種!$A:$G, M$4, FALSE), 0)</f>
        <v>0</v>
      </c>
      <c r="N22" s="98">
        <f>SUMIF(V職域接種!$C:$C, 'Conv-vaccine'!$D22, V職域接種!F:F)</f>
        <v>0</v>
      </c>
      <c r="O22" s="98">
        <f>SUMIF(V職域接種!$C:$C, 'Conv-vaccine'!$D22, V職域接種!G:G)</f>
        <v>0</v>
      </c>
      <c r="P22" s="98">
        <f>SUMIF(V重複!$C:$C, 'Conv-vaccine'!$D22, V重複!F:F)</f>
        <v>0</v>
      </c>
      <c r="Q22" s="98">
        <f>SUMIF(V重複!$C:$C, 'Conv-vaccine'!$D22, V重複!G:G)</f>
        <v>0</v>
      </c>
    </row>
    <row r="23" spans="1:17" x14ac:dyDescent="0.55000000000000004">
      <c r="A23" s="95">
        <f t="shared" si="0"/>
        <v>44314</v>
      </c>
      <c r="B23" s="50">
        <f t="shared" si="1"/>
        <v>284096</v>
      </c>
      <c r="C23" s="50">
        <f t="shared" si="2"/>
        <v>44268</v>
      </c>
      <c r="D23" s="96">
        <v>44314</v>
      </c>
      <c r="E23" s="97" t="str">
        <f>IFERROR(VLOOKUP($D23, V医療従事者等!$A:$J, $E$4, FALSE), TEXT(D23, "aaa"))</f>
        <v>(水)</v>
      </c>
      <c r="F23" s="97">
        <f>IFERROR(VLOOKUP($D23, V医療従事者等!$A:$J, $F$4, FALSE), 0)</f>
        <v>194005</v>
      </c>
      <c r="G23" s="97">
        <f>IFERROR(VLOOKUP($D23, V医療従事者等!$A:$J, $G$4, FALSE), 0)</f>
        <v>0</v>
      </c>
      <c r="H23" s="97">
        <f>IFERROR(VLOOKUP($D23, V医療従事者等!$A:$J, $H$4, FALSE), 0)</f>
        <v>44268</v>
      </c>
      <c r="I23" s="97">
        <f>IFERROR(VLOOKUP($D23, V医療従事者等!$A:$J, $I$4, FALSE), 0)</f>
        <v>0</v>
      </c>
      <c r="J23" s="98">
        <f>IFERROR(VLOOKUP($D23, V一般接種!$A:$G, J$4, FALSE), 0)</f>
        <v>90091</v>
      </c>
      <c r="K23" s="98">
        <f>IFERROR(VLOOKUP($D23, V一般接種!$A:$G, K$4, FALSE), 0)</f>
        <v>0</v>
      </c>
      <c r="L23" s="98">
        <f>IFERROR(VLOOKUP($D23, V一般接種!$A:$G, L$4, FALSE), 0)</f>
        <v>0</v>
      </c>
      <c r="M23" s="98">
        <f>IFERROR(VLOOKUP($D23, V一般接種!$A:$G, M$4, FALSE), 0)</f>
        <v>0</v>
      </c>
      <c r="N23" s="98">
        <f>SUMIF(V職域接種!$C:$C, 'Conv-vaccine'!$D23, V職域接種!F:F)</f>
        <v>0</v>
      </c>
      <c r="O23" s="98">
        <f>SUMIF(V職域接種!$C:$C, 'Conv-vaccine'!$D23, V職域接種!G:G)</f>
        <v>0</v>
      </c>
      <c r="P23" s="98">
        <f>SUMIF(V重複!$C:$C, 'Conv-vaccine'!$D23, V重複!F:F)</f>
        <v>0</v>
      </c>
      <c r="Q23" s="98">
        <f>SUMIF(V重複!$C:$C, 'Conv-vaccine'!$D23, V重複!G:G)</f>
        <v>0</v>
      </c>
    </row>
    <row r="24" spans="1:17" x14ac:dyDescent="0.55000000000000004">
      <c r="A24" s="95">
        <f t="shared" si="0"/>
        <v>44315</v>
      </c>
      <c r="B24" s="50">
        <f t="shared" si="1"/>
        <v>19882</v>
      </c>
      <c r="C24" s="50">
        <f t="shared" si="2"/>
        <v>0</v>
      </c>
      <c r="D24" s="96">
        <v>44315</v>
      </c>
      <c r="E24" s="97" t="str">
        <f>IFERROR(VLOOKUP($D24, V医療従事者等!$A:$J, $E$4, FALSE), TEXT(D24, "aaa"))</f>
        <v>木</v>
      </c>
      <c r="F24" s="97">
        <f>IFERROR(VLOOKUP($D24, V医療従事者等!$A:$J, $F$4, FALSE), 0)</f>
        <v>0</v>
      </c>
      <c r="G24" s="97">
        <f>IFERROR(VLOOKUP($D24, V医療従事者等!$A:$J, $G$4, FALSE), 0)</f>
        <v>0</v>
      </c>
      <c r="H24" s="97">
        <f>IFERROR(VLOOKUP($D24, V医療従事者等!$A:$J, $H$4, FALSE), 0)</f>
        <v>0</v>
      </c>
      <c r="I24" s="97">
        <f>IFERROR(VLOOKUP($D24, V医療従事者等!$A:$J, $I$4, FALSE), 0)</f>
        <v>0</v>
      </c>
      <c r="J24" s="98">
        <f>IFERROR(VLOOKUP($D24, V一般接種!$A:$G, J$4, FALSE), 0)</f>
        <v>19882</v>
      </c>
      <c r="K24" s="98">
        <f>IFERROR(VLOOKUP($D24, V一般接種!$A:$G, K$4, FALSE), 0)</f>
        <v>0</v>
      </c>
      <c r="L24" s="98">
        <f>IFERROR(VLOOKUP($D24, V一般接種!$A:$G, L$4, FALSE), 0)</f>
        <v>0</v>
      </c>
      <c r="M24" s="98">
        <f>IFERROR(VLOOKUP($D24, V一般接種!$A:$G, M$4, FALSE), 0)</f>
        <v>0</v>
      </c>
      <c r="N24" s="98">
        <f>SUMIF(V職域接種!$C:$C, 'Conv-vaccine'!$D24, V職域接種!F:F)</f>
        <v>0</v>
      </c>
      <c r="O24" s="98">
        <f>SUMIF(V職域接種!$C:$C, 'Conv-vaccine'!$D24, V職域接種!G:G)</f>
        <v>0</v>
      </c>
      <c r="P24" s="98">
        <f>SUMIF(V重複!$C:$C, 'Conv-vaccine'!$D24, V重複!F:F)</f>
        <v>0</v>
      </c>
      <c r="Q24" s="98">
        <f>SUMIF(V重複!$C:$C, 'Conv-vaccine'!$D24, V重複!G:G)</f>
        <v>0</v>
      </c>
    </row>
    <row r="25" spans="1:17" x14ac:dyDescent="0.55000000000000004">
      <c r="A25" s="95">
        <f t="shared" si="0"/>
        <v>44316</v>
      </c>
      <c r="B25" s="50">
        <f t="shared" si="1"/>
        <v>296657</v>
      </c>
      <c r="C25" s="50">
        <f t="shared" si="2"/>
        <v>47240</v>
      </c>
      <c r="D25" s="96">
        <v>44316</v>
      </c>
      <c r="E25" s="97" t="str">
        <f>IFERROR(VLOOKUP($D25, V医療従事者等!$A:$J, $E$4, FALSE), TEXT(D25, "aaa"))</f>
        <v>(金)</v>
      </c>
      <c r="F25" s="97">
        <f>IFERROR(VLOOKUP($D25, V医療従事者等!$A:$J, $F$4, FALSE), 0)</f>
        <v>227667</v>
      </c>
      <c r="G25" s="97">
        <f>IFERROR(VLOOKUP($D25, V医療従事者等!$A:$J, $G$4, FALSE), 0)</f>
        <v>0</v>
      </c>
      <c r="H25" s="97">
        <f>IFERROR(VLOOKUP($D25, V医療従事者等!$A:$J, $H$4, FALSE), 0)</f>
        <v>47240</v>
      </c>
      <c r="I25" s="97">
        <f>IFERROR(VLOOKUP($D25, V医療従事者等!$A:$J, $I$4, FALSE), 0)</f>
        <v>0</v>
      </c>
      <c r="J25" s="98">
        <f>IFERROR(VLOOKUP($D25, V一般接種!$A:$G, J$4, FALSE), 0)</f>
        <v>68990</v>
      </c>
      <c r="K25" s="98">
        <f>IFERROR(VLOOKUP($D25, V一般接種!$A:$G, K$4, FALSE), 0)</f>
        <v>0</v>
      </c>
      <c r="L25" s="98">
        <f>IFERROR(VLOOKUP($D25, V一般接種!$A:$G, L$4, FALSE), 0)</f>
        <v>0</v>
      </c>
      <c r="M25" s="98">
        <f>IFERROR(VLOOKUP($D25, V一般接種!$A:$G, M$4, FALSE), 0)</f>
        <v>0</v>
      </c>
      <c r="N25" s="98">
        <f>SUMIF(V職域接種!$C:$C, 'Conv-vaccine'!$D25, V職域接種!F:F)</f>
        <v>0</v>
      </c>
      <c r="O25" s="98">
        <f>SUMIF(V職域接種!$C:$C, 'Conv-vaccine'!$D25, V職域接種!G:G)</f>
        <v>0</v>
      </c>
      <c r="P25" s="98">
        <f>SUMIF(V重複!$C:$C, 'Conv-vaccine'!$D25, V重複!F:F)</f>
        <v>0</v>
      </c>
      <c r="Q25" s="98">
        <f>SUMIF(V重複!$C:$C, 'Conv-vaccine'!$D25, V重複!G:G)</f>
        <v>0</v>
      </c>
    </row>
    <row r="26" spans="1:17" x14ac:dyDescent="0.55000000000000004">
      <c r="A26" s="95">
        <f t="shared" si="0"/>
        <v>44317</v>
      </c>
      <c r="B26" s="50">
        <f t="shared" si="1"/>
        <v>39435</v>
      </c>
      <c r="C26" s="50">
        <f t="shared" si="2"/>
        <v>0</v>
      </c>
      <c r="D26" s="96">
        <v>44317</v>
      </c>
      <c r="E26" s="97" t="str">
        <f>IFERROR(VLOOKUP($D26, V医療従事者等!$A:$J, $E$4, FALSE), TEXT(D26, "aaa"))</f>
        <v>土</v>
      </c>
      <c r="F26" s="97">
        <f>IFERROR(VLOOKUP($D26, V医療従事者等!$A:$J, $F$4, FALSE), 0)</f>
        <v>0</v>
      </c>
      <c r="G26" s="97">
        <f>IFERROR(VLOOKUP($D26, V医療従事者等!$A:$J, $G$4, FALSE), 0)</f>
        <v>0</v>
      </c>
      <c r="H26" s="97">
        <f>IFERROR(VLOOKUP($D26, V医療従事者等!$A:$J, $H$4, FALSE), 0)</f>
        <v>0</v>
      </c>
      <c r="I26" s="97">
        <f>IFERROR(VLOOKUP($D26, V医療従事者等!$A:$J, $I$4, FALSE), 0)</f>
        <v>0</v>
      </c>
      <c r="J26" s="98">
        <f>IFERROR(VLOOKUP($D26, V一般接種!$A:$G, J$4, FALSE), 0)</f>
        <v>39435</v>
      </c>
      <c r="K26" s="98">
        <f>IFERROR(VLOOKUP($D26, V一般接種!$A:$G, K$4, FALSE), 0)</f>
        <v>0</v>
      </c>
      <c r="L26" s="98">
        <f>IFERROR(VLOOKUP($D26, V一般接種!$A:$G, L$4, FALSE), 0)</f>
        <v>0</v>
      </c>
      <c r="M26" s="98">
        <f>IFERROR(VLOOKUP($D26, V一般接種!$A:$G, M$4, FALSE), 0)</f>
        <v>0</v>
      </c>
      <c r="N26" s="98">
        <f>SUMIF(V職域接種!$C:$C, 'Conv-vaccine'!$D26, V職域接種!F:F)</f>
        <v>0</v>
      </c>
      <c r="O26" s="98">
        <f>SUMIF(V職域接種!$C:$C, 'Conv-vaccine'!$D26, V職域接種!G:G)</f>
        <v>0</v>
      </c>
      <c r="P26" s="98">
        <f>SUMIF(V重複!$C:$C, 'Conv-vaccine'!$D26, V重複!F:F)</f>
        <v>0</v>
      </c>
      <c r="Q26" s="98">
        <f>SUMIF(V重複!$C:$C, 'Conv-vaccine'!$D26, V重複!G:G)</f>
        <v>0</v>
      </c>
    </row>
    <row r="27" spans="1:17" x14ac:dyDescent="0.55000000000000004">
      <c r="A27" s="95">
        <f t="shared" si="0"/>
        <v>44318</v>
      </c>
      <c r="B27" s="50">
        <f t="shared" si="1"/>
        <v>25532</v>
      </c>
      <c r="C27" s="50">
        <f t="shared" si="2"/>
        <v>0</v>
      </c>
      <c r="D27" s="96">
        <v>44318</v>
      </c>
      <c r="E27" s="97" t="str">
        <f>IFERROR(VLOOKUP($D27, V医療従事者等!$A:$J, $E$4, FALSE), TEXT(D27, "aaa"))</f>
        <v>日</v>
      </c>
      <c r="F27" s="97">
        <f>IFERROR(VLOOKUP($D27, V医療従事者等!$A:$J, $F$4, FALSE), 0)</f>
        <v>0</v>
      </c>
      <c r="G27" s="97">
        <f>IFERROR(VLOOKUP($D27, V医療従事者等!$A:$J, $G$4, FALSE), 0)</f>
        <v>0</v>
      </c>
      <c r="H27" s="97">
        <f>IFERROR(VLOOKUP($D27, V医療従事者等!$A:$J, $H$4, FALSE), 0)</f>
        <v>0</v>
      </c>
      <c r="I27" s="97">
        <f>IFERROR(VLOOKUP($D27, V医療従事者等!$A:$J, $I$4, FALSE), 0)</f>
        <v>0</v>
      </c>
      <c r="J27" s="98">
        <f>IFERROR(VLOOKUP($D27, V一般接種!$A:$G, J$4, FALSE), 0)</f>
        <v>25532</v>
      </c>
      <c r="K27" s="98">
        <f>IFERROR(VLOOKUP($D27, V一般接種!$A:$G, K$4, FALSE), 0)</f>
        <v>0</v>
      </c>
      <c r="L27" s="98">
        <f>IFERROR(VLOOKUP($D27, V一般接種!$A:$G, L$4, FALSE), 0)</f>
        <v>0</v>
      </c>
      <c r="M27" s="98">
        <f>IFERROR(VLOOKUP($D27, V一般接種!$A:$G, M$4, FALSE), 0)</f>
        <v>0</v>
      </c>
      <c r="N27" s="98">
        <f>SUMIF(V職域接種!$C:$C, 'Conv-vaccine'!$D27, V職域接種!F:F)</f>
        <v>0</v>
      </c>
      <c r="O27" s="98">
        <f>SUMIF(V職域接種!$C:$C, 'Conv-vaccine'!$D27, V職域接種!G:G)</f>
        <v>0</v>
      </c>
      <c r="P27" s="98">
        <f>SUMIF(V重複!$C:$C, 'Conv-vaccine'!$D27, V重複!F:F)</f>
        <v>0</v>
      </c>
      <c r="Q27" s="98">
        <f>SUMIF(V重複!$C:$C, 'Conv-vaccine'!$D27, V重複!G:G)</f>
        <v>0</v>
      </c>
    </row>
    <row r="28" spans="1:17" x14ac:dyDescent="0.55000000000000004">
      <c r="A28" s="95">
        <f t="shared" si="0"/>
        <v>44319</v>
      </c>
      <c r="B28" s="50">
        <f t="shared" si="1"/>
        <v>7551</v>
      </c>
      <c r="C28" s="50">
        <f t="shared" si="2"/>
        <v>845</v>
      </c>
      <c r="D28" s="96">
        <v>44319</v>
      </c>
      <c r="E28" s="97" t="str">
        <f>IFERROR(VLOOKUP($D28, V医療従事者等!$A:$J, $E$4, FALSE), TEXT(D28, "aaa"))</f>
        <v>月</v>
      </c>
      <c r="F28" s="97">
        <f>IFERROR(VLOOKUP($D28, V医療従事者等!$A:$J, $F$4, FALSE), 0)</f>
        <v>0</v>
      </c>
      <c r="G28" s="97">
        <f>IFERROR(VLOOKUP($D28, V医療従事者等!$A:$J, $G$4, FALSE), 0)</f>
        <v>0</v>
      </c>
      <c r="H28" s="97">
        <f>IFERROR(VLOOKUP($D28, V医療従事者等!$A:$J, $H$4, FALSE), 0)</f>
        <v>0</v>
      </c>
      <c r="I28" s="97">
        <f>IFERROR(VLOOKUP($D28, V医療従事者等!$A:$J, $I$4, FALSE), 0)</f>
        <v>0</v>
      </c>
      <c r="J28" s="98">
        <f>IFERROR(VLOOKUP($D28, V一般接種!$A:$G, J$4, FALSE), 0)</f>
        <v>7551</v>
      </c>
      <c r="K28" s="98">
        <f>IFERROR(VLOOKUP($D28, V一般接種!$A:$G, K$4, FALSE), 0)</f>
        <v>0</v>
      </c>
      <c r="L28" s="98">
        <f>IFERROR(VLOOKUP($D28, V一般接種!$A:$G, L$4, FALSE), 0)</f>
        <v>0</v>
      </c>
      <c r="M28" s="98">
        <f>IFERROR(VLOOKUP($D28, V一般接種!$A:$G, M$4, FALSE), 0)</f>
        <v>845</v>
      </c>
      <c r="N28" s="98">
        <f>SUMIF(V職域接種!$C:$C, 'Conv-vaccine'!$D28, V職域接種!F:F)</f>
        <v>0</v>
      </c>
      <c r="O28" s="98">
        <f>SUMIF(V職域接種!$C:$C, 'Conv-vaccine'!$D28, V職域接種!G:G)</f>
        <v>0</v>
      </c>
      <c r="P28" s="98">
        <f>SUMIF(V重複!$C:$C, 'Conv-vaccine'!$D28, V重複!F:F)</f>
        <v>0</v>
      </c>
      <c r="Q28" s="98">
        <f>SUMIF(V重複!$C:$C, 'Conv-vaccine'!$D28, V重複!G:G)</f>
        <v>0</v>
      </c>
    </row>
    <row r="29" spans="1:17" x14ac:dyDescent="0.55000000000000004">
      <c r="A29" s="95">
        <f t="shared" si="0"/>
        <v>44320</v>
      </c>
      <c r="B29" s="50">
        <f t="shared" si="1"/>
        <v>8459</v>
      </c>
      <c r="C29" s="50">
        <f t="shared" si="2"/>
        <v>755</v>
      </c>
      <c r="D29" s="96">
        <v>44320</v>
      </c>
      <c r="E29" s="97" t="str">
        <f>IFERROR(VLOOKUP($D29, V医療従事者等!$A:$J, $E$4, FALSE), TEXT(D29, "aaa"))</f>
        <v>火</v>
      </c>
      <c r="F29" s="97">
        <f>IFERROR(VLOOKUP($D29, V医療従事者等!$A:$J, $F$4, FALSE), 0)</f>
        <v>0</v>
      </c>
      <c r="G29" s="97">
        <f>IFERROR(VLOOKUP($D29, V医療従事者等!$A:$J, $G$4, FALSE), 0)</f>
        <v>0</v>
      </c>
      <c r="H29" s="97">
        <f>IFERROR(VLOOKUP($D29, V医療従事者等!$A:$J, $H$4, FALSE), 0)</f>
        <v>0</v>
      </c>
      <c r="I29" s="97">
        <f>IFERROR(VLOOKUP($D29, V医療従事者等!$A:$J, $I$4, FALSE), 0)</f>
        <v>0</v>
      </c>
      <c r="J29" s="98">
        <f>IFERROR(VLOOKUP($D29, V一般接種!$A:$G, J$4, FALSE), 0)</f>
        <v>8459</v>
      </c>
      <c r="K29" s="98">
        <f>IFERROR(VLOOKUP($D29, V一般接種!$A:$G, K$4, FALSE), 0)</f>
        <v>0</v>
      </c>
      <c r="L29" s="98">
        <f>IFERROR(VLOOKUP($D29, V一般接種!$A:$G, L$4, FALSE), 0)</f>
        <v>0</v>
      </c>
      <c r="M29" s="98">
        <f>IFERROR(VLOOKUP($D29, V一般接種!$A:$G, M$4, FALSE), 0)</f>
        <v>755</v>
      </c>
      <c r="N29" s="98">
        <f>SUMIF(V職域接種!$C:$C, 'Conv-vaccine'!$D29, V職域接種!F:F)</f>
        <v>0</v>
      </c>
      <c r="O29" s="98">
        <f>SUMIF(V職域接種!$C:$C, 'Conv-vaccine'!$D29, V職域接種!G:G)</f>
        <v>0</v>
      </c>
      <c r="P29" s="98">
        <f>SUMIF(V重複!$C:$C, 'Conv-vaccine'!$D29, V重複!F:F)</f>
        <v>0</v>
      </c>
      <c r="Q29" s="98">
        <f>SUMIF(V重複!$C:$C, 'Conv-vaccine'!$D29, V重複!G:G)</f>
        <v>0</v>
      </c>
    </row>
    <row r="30" spans="1:17" x14ac:dyDescent="0.55000000000000004">
      <c r="A30" s="95">
        <f t="shared" si="0"/>
        <v>44321</v>
      </c>
      <c r="B30" s="50">
        <f t="shared" si="1"/>
        <v>9745</v>
      </c>
      <c r="C30" s="50">
        <f t="shared" si="2"/>
        <v>917</v>
      </c>
      <c r="D30" s="96">
        <v>44321</v>
      </c>
      <c r="E30" s="97" t="str">
        <f>IFERROR(VLOOKUP($D30, V医療従事者等!$A:$J, $E$4, FALSE), TEXT(D30, "aaa"))</f>
        <v>水</v>
      </c>
      <c r="F30" s="97">
        <f>IFERROR(VLOOKUP($D30, V医療従事者等!$A:$J, $F$4, FALSE), 0)</f>
        <v>0</v>
      </c>
      <c r="G30" s="97">
        <f>IFERROR(VLOOKUP($D30, V医療従事者等!$A:$J, $G$4, FALSE), 0)</f>
        <v>0</v>
      </c>
      <c r="H30" s="97">
        <f>IFERROR(VLOOKUP($D30, V医療従事者等!$A:$J, $H$4, FALSE), 0)</f>
        <v>0</v>
      </c>
      <c r="I30" s="97">
        <f>IFERROR(VLOOKUP($D30, V医療従事者等!$A:$J, $I$4, FALSE), 0)</f>
        <v>0</v>
      </c>
      <c r="J30" s="98">
        <f>IFERROR(VLOOKUP($D30, V一般接種!$A:$G, J$4, FALSE), 0)</f>
        <v>9745</v>
      </c>
      <c r="K30" s="98">
        <f>IFERROR(VLOOKUP($D30, V一般接種!$A:$G, K$4, FALSE), 0)</f>
        <v>0</v>
      </c>
      <c r="L30" s="98">
        <f>IFERROR(VLOOKUP($D30, V一般接種!$A:$G, L$4, FALSE), 0)</f>
        <v>0</v>
      </c>
      <c r="M30" s="98">
        <f>IFERROR(VLOOKUP($D30, V一般接種!$A:$G, M$4, FALSE), 0)</f>
        <v>917</v>
      </c>
      <c r="N30" s="98">
        <f>SUMIF(V職域接種!$C:$C, 'Conv-vaccine'!$D30, V職域接種!F:F)</f>
        <v>0</v>
      </c>
      <c r="O30" s="98">
        <f>SUMIF(V職域接種!$C:$C, 'Conv-vaccine'!$D30, V職域接種!G:G)</f>
        <v>0</v>
      </c>
      <c r="P30" s="98">
        <f>SUMIF(V重複!$C:$C, 'Conv-vaccine'!$D30, V重複!F:F)</f>
        <v>0</v>
      </c>
      <c r="Q30" s="98">
        <f>SUMIF(V重複!$C:$C, 'Conv-vaccine'!$D30, V重複!G:G)</f>
        <v>0</v>
      </c>
    </row>
    <row r="31" spans="1:17" x14ac:dyDescent="0.55000000000000004">
      <c r="A31" s="95">
        <f t="shared" si="0"/>
        <v>44322</v>
      </c>
      <c r="B31" s="50">
        <f t="shared" si="1"/>
        <v>316140</v>
      </c>
      <c r="C31" s="50">
        <f t="shared" si="2"/>
        <v>71447</v>
      </c>
      <c r="D31" s="96">
        <v>44322</v>
      </c>
      <c r="E31" s="97" t="str">
        <f>IFERROR(VLOOKUP($D31, V医療従事者等!$A:$J, $E$4, FALSE), TEXT(D31, "aaa"))</f>
        <v>(木)</v>
      </c>
      <c r="F31" s="97">
        <f>IFERROR(VLOOKUP($D31, V医療従事者等!$A:$J, $F$4, FALSE), 0)</f>
        <v>268978</v>
      </c>
      <c r="G31" s="97">
        <f>IFERROR(VLOOKUP($D31, V医療従事者等!$A:$J, $G$4, FALSE), 0)</f>
        <v>0</v>
      </c>
      <c r="H31" s="97">
        <f>IFERROR(VLOOKUP($D31, V医療従事者等!$A:$J, $H$4, FALSE), 0)</f>
        <v>62936</v>
      </c>
      <c r="I31" s="97">
        <f>IFERROR(VLOOKUP($D31, V医療従事者等!$A:$J, $I$4, FALSE), 0)</f>
        <v>0</v>
      </c>
      <c r="J31" s="98">
        <f>IFERROR(VLOOKUP($D31, V一般接種!$A:$G, J$4, FALSE), 0)</f>
        <v>47162</v>
      </c>
      <c r="K31" s="98">
        <f>IFERROR(VLOOKUP($D31, V一般接種!$A:$G, K$4, FALSE), 0)</f>
        <v>0</v>
      </c>
      <c r="L31" s="98">
        <f>IFERROR(VLOOKUP($D31, V一般接種!$A:$G, L$4, FALSE), 0)</f>
        <v>0</v>
      </c>
      <c r="M31" s="98">
        <f>IFERROR(VLOOKUP($D31, V一般接種!$A:$G, M$4, FALSE), 0)</f>
        <v>8511</v>
      </c>
      <c r="N31" s="98">
        <f>SUMIF(V職域接種!$C:$C, 'Conv-vaccine'!$D31, V職域接種!F:F)</f>
        <v>0</v>
      </c>
      <c r="O31" s="98">
        <f>SUMIF(V職域接種!$C:$C, 'Conv-vaccine'!$D31, V職域接種!G:G)</f>
        <v>0</v>
      </c>
      <c r="P31" s="98">
        <f>SUMIF(V重複!$C:$C, 'Conv-vaccine'!$D31, V重複!F:F)</f>
        <v>0</v>
      </c>
      <c r="Q31" s="98">
        <f>SUMIF(V重複!$C:$C, 'Conv-vaccine'!$D31, V重複!G:G)</f>
        <v>0</v>
      </c>
    </row>
    <row r="32" spans="1:17" x14ac:dyDescent="0.55000000000000004">
      <c r="A32" s="95">
        <f t="shared" si="0"/>
        <v>44323</v>
      </c>
      <c r="B32" s="50">
        <f t="shared" si="1"/>
        <v>146383</v>
      </c>
      <c r="C32" s="50">
        <f t="shared" si="2"/>
        <v>53918</v>
      </c>
      <c r="D32" s="96">
        <v>44323</v>
      </c>
      <c r="E32" s="97" t="str">
        <f>IFERROR(VLOOKUP($D32, V医療従事者等!$A:$J, $E$4, FALSE), TEXT(D32, "aaa"))</f>
        <v>(金)</v>
      </c>
      <c r="F32" s="97">
        <f>IFERROR(VLOOKUP($D32, V医療従事者等!$A:$J, $F$4, FALSE), 0)</f>
        <v>97165</v>
      </c>
      <c r="G32" s="97">
        <f>IFERROR(VLOOKUP($D32, V医療従事者等!$A:$J, $G$4, FALSE), 0)</f>
        <v>0</v>
      </c>
      <c r="H32" s="97">
        <f>IFERROR(VLOOKUP($D32, V医療従事者等!$A:$J, $H$4, FALSE), 0)</f>
        <v>43179</v>
      </c>
      <c r="I32" s="97">
        <f>IFERROR(VLOOKUP($D32, V医療従事者等!$A:$J, $I$4, FALSE), 0)</f>
        <v>0</v>
      </c>
      <c r="J32" s="98">
        <f>IFERROR(VLOOKUP($D32, V一般接種!$A:$G, J$4, FALSE), 0)</f>
        <v>49218</v>
      </c>
      <c r="K32" s="98">
        <f>IFERROR(VLOOKUP($D32, V一般接種!$A:$G, K$4, FALSE), 0)</f>
        <v>0</v>
      </c>
      <c r="L32" s="98">
        <f>IFERROR(VLOOKUP($D32, V一般接種!$A:$G, L$4, FALSE), 0)</f>
        <v>0</v>
      </c>
      <c r="M32" s="98">
        <f>IFERROR(VLOOKUP($D32, V一般接種!$A:$G, M$4, FALSE), 0)</f>
        <v>10739</v>
      </c>
      <c r="N32" s="98">
        <f>SUMIF(V職域接種!$C:$C, 'Conv-vaccine'!$D32, V職域接種!F:F)</f>
        <v>0</v>
      </c>
      <c r="O32" s="98">
        <f>SUMIF(V職域接種!$C:$C, 'Conv-vaccine'!$D32, V職域接種!G:G)</f>
        <v>0</v>
      </c>
      <c r="P32" s="98">
        <f>SUMIF(V重複!$C:$C, 'Conv-vaccine'!$D32, V重複!F:F)</f>
        <v>0</v>
      </c>
      <c r="Q32" s="98">
        <f>SUMIF(V重複!$C:$C, 'Conv-vaccine'!$D32, V重複!G:G)</f>
        <v>0</v>
      </c>
    </row>
    <row r="33" spans="1:17" x14ac:dyDescent="0.55000000000000004">
      <c r="A33" s="95">
        <f t="shared" si="0"/>
        <v>44324</v>
      </c>
      <c r="B33" s="50">
        <f t="shared" si="1"/>
        <v>61436</v>
      </c>
      <c r="C33" s="50">
        <f t="shared" si="2"/>
        <v>7507</v>
      </c>
      <c r="D33" s="96">
        <v>44324</v>
      </c>
      <c r="E33" s="97" t="str">
        <f>IFERROR(VLOOKUP($D33, V医療従事者等!$A:$J, $E$4, FALSE), TEXT(D33, "aaa"))</f>
        <v>土</v>
      </c>
      <c r="F33" s="97">
        <f>IFERROR(VLOOKUP($D33, V医療従事者等!$A:$J, $F$4, FALSE), 0)</f>
        <v>0</v>
      </c>
      <c r="G33" s="97">
        <f>IFERROR(VLOOKUP($D33, V医療従事者等!$A:$J, $G$4, FALSE), 0)</f>
        <v>0</v>
      </c>
      <c r="H33" s="97">
        <f>IFERROR(VLOOKUP($D33, V医療従事者等!$A:$J, $H$4, FALSE), 0)</f>
        <v>0</v>
      </c>
      <c r="I33" s="97">
        <f>IFERROR(VLOOKUP($D33, V医療従事者等!$A:$J, $I$4, FALSE), 0)</f>
        <v>0</v>
      </c>
      <c r="J33" s="98">
        <f>IFERROR(VLOOKUP($D33, V一般接種!$A:$G, J$4, FALSE), 0)</f>
        <v>61436</v>
      </c>
      <c r="K33" s="98">
        <f>IFERROR(VLOOKUP($D33, V一般接種!$A:$G, K$4, FALSE), 0)</f>
        <v>0</v>
      </c>
      <c r="L33" s="98">
        <f>IFERROR(VLOOKUP($D33, V一般接種!$A:$G, L$4, FALSE), 0)</f>
        <v>0</v>
      </c>
      <c r="M33" s="98">
        <f>IFERROR(VLOOKUP($D33, V一般接種!$A:$G, M$4, FALSE), 0)</f>
        <v>7507</v>
      </c>
      <c r="N33" s="98">
        <f>SUMIF(V職域接種!$C:$C, 'Conv-vaccine'!$D33, V職域接種!F:F)</f>
        <v>0</v>
      </c>
      <c r="O33" s="98">
        <f>SUMIF(V職域接種!$C:$C, 'Conv-vaccine'!$D33, V職域接種!G:G)</f>
        <v>0</v>
      </c>
      <c r="P33" s="98">
        <f>SUMIF(V重複!$C:$C, 'Conv-vaccine'!$D33, V重複!F:F)</f>
        <v>0</v>
      </c>
      <c r="Q33" s="98">
        <f>SUMIF(V重複!$C:$C, 'Conv-vaccine'!$D33, V重複!G:G)</f>
        <v>0</v>
      </c>
    </row>
    <row r="34" spans="1:17" x14ac:dyDescent="0.55000000000000004">
      <c r="A34" s="95">
        <f t="shared" si="0"/>
        <v>44325</v>
      </c>
      <c r="B34" s="50">
        <f t="shared" si="1"/>
        <v>73759</v>
      </c>
      <c r="C34" s="50">
        <f t="shared" si="2"/>
        <v>8253</v>
      </c>
      <c r="D34" s="96">
        <v>44325</v>
      </c>
      <c r="E34" s="97" t="str">
        <f>IFERROR(VLOOKUP($D34, V医療従事者等!$A:$J, $E$4, FALSE), TEXT(D34, "aaa"))</f>
        <v>日</v>
      </c>
      <c r="F34" s="97">
        <f>IFERROR(VLOOKUP($D34, V医療従事者等!$A:$J, $F$4, FALSE), 0)</f>
        <v>0</v>
      </c>
      <c r="G34" s="97">
        <f>IFERROR(VLOOKUP($D34, V医療従事者等!$A:$J, $G$4, FALSE), 0)</f>
        <v>0</v>
      </c>
      <c r="H34" s="97">
        <f>IFERROR(VLOOKUP($D34, V医療従事者等!$A:$J, $H$4, FALSE), 0)</f>
        <v>0</v>
      </c>
      <c r="I34" s="97">
        <f>IFERROR(VLOOKUP($D34, V医療従事者等!$A:$J, $I$4, FALSE), 0)</f>
        <v>0</v>
      </c>
      <c r="J34" s="98">
        <f>IFERROR(VLOOKUP($D34, V一般接種!$A:$G, J$4, FALSE), 0)</f>
        <v>73759</v>
      </c>
      <c r="K34" s="98">
        <f>IFERROR(VLOOKUP($D34, V一般接種!$A:$G, K$4, FALSE), 0)</f>
        <v>0</v>
      </c>
      <c r="L34" s="98">
        <f>IFERROR(VLOOKUP($D34, V一般接種!$A:$G, L$4, FALSE), 0)</f>
        <v>0</v>
      </c>
      <c r="M34" s="98">
        <f>IFERROR(VLOOKUP($D34, V一般接種!$A:$G, M$4, FALSE), 0)</f>
        <v>8253</v>
      </c>
      <c r="N34" s="98">
        <f>SUMIF(V職域接種!$C:$C, 'Conv-vaccine'!$D34, V職域接種!F:F)</f>
        <v>0</v>
      </c>
      <c r="O34" s="98">
        <f>SUMIF(V職域接種!$C:$C, 'Conv-vaccine'!$D34, V職域接種!G:G)</f>
        <v>0</v>
      </c>
      <c r="P34" s="98">
        <f>SUMIF(V重複!$C:$C, 'Conv-vaccine'!$D34, V重複!F:F)</f>
        <v>0</v>
      </c>
      <c r="Q34" s="98">
        <f>SUMIF(V重複!$C:$C, 'Conv-vaccine'!$D34, V重複!G:G)</f>
        <v>0</v>
      </c>
    </row>
    <row r="35" spans="1:17" x14ac:dyDescent="0.55000000000000004">
      <c r="A35" s="95">
        <f t="shared" si="0"/>
        <v>44326</v>
      </c>
      <c r="B35" s="50">
        <f t="shared" si="1"/>
        <v>260544</v>
      </c>
      <c r="C35" s="50">
        <f t="shared" si="2"/>
        <v>97785</v>
      </c>
      <c r="D35" s="96">
        <v>44326</v>
      </c>
      <c r="E35" s="97" t="str">
        <f>IFERROR(VLOOKUP($D35, V医療従事者等!$A:$J, $E$4, FALSE), TEXT(D35, "aaa"))</f>
        <v>(月)</v>
      </c>
      <c r="F35" s="97">
        <f>IFERROR(VLOOKUP($D35, V医療従事者等!$A:$J, $F$4, FALSE), 0)</f>
        <v>155255</v>
      </c>
      <c r="G35" s="97">
        <f>IFERROR(VLOOKUP($D35, V医療従事者等!$A:$J, $G$4, FALSE), 0)</f>
        <v>0</v>
      </c>
      <c r="H35" s="97">
        <f>IFERROR(VLOOKUP($D35, V医療従事者等!$A:$J, $H$4, FALSE), 0)</f>
        <v>68249</v>
      </c>
      <c r="I35" s="97">
        <f>IFERROR(VLOOKUP($D35, V医療従事者等!$A:$J, $I$4, FALSE), 0)</f>
        <v>0</v>
      </c>
      <c r="J35" s="98">
        <f>IFERROR(VLOOKUP($D35, V一般接種!$A:$G, J$4, FALSE), 0)</f>
        <v>105289</v>
      </c>
      <c r="K35" s="98">
        <f>IFERROR(VLOOKUP($D35, V一般接種!$A:$G, K$4, FALSE), 0)</f>
        <v>0</v>
      </c>
      <c r="L35" s="98">
        <f>IFERROR(VLOOKUP($D35, V一般接種!$A:$G, L$4, FALSE), 0)</f>
        <v>0</v>
      </c>
      <c r="M35" s="98">
        <f>IFERROR(VLOOKUP($D35, V一般接種!$A:$G, M$4, FALSE), 0)</f>
        <v>29536</v>
      </c>
      <c r="N35" s="98">
        <f>SUMIF(V職域接種!$C:$C, 'Conv-vaccine'!$D35, V職域接種!F:F)</f>
        <v>0</v>
      </c>
      <c r="O35" s="98">
        <f>SUMIF(V職域接種!$C:$C, 'Conv-vaccine'!$D35, V職域接種!G:G)</f>
        <v>0</v>
      </c>
      <c r="P35" s="98">
        <f>SUMIF(V重複!$C:$C, 'Conv-vaccine'!$D35, V重複!F:F)</f>
        <v>0</v>
      </c>
      <c r="Q35" s="98">
        <f>SUMIF(V重複!$C:$C, 'Conv-vaccine'!$D35, V重複!G:G)</f>
        <v>0</v>
      </c>
    </row>
    <row r="36" spans="1:17" x14ac:dyDescent="0.55000000000000004">
      <c r="A36" s="95">
        <f t="shared" si="0"/>
        <v>44327</v>
      </c>
      <c r="B36" s="50">
        <f t="shared" si="1"/>
        <v>221052</v>
      </c>
      <c r="C36" s="50">
        <f t="shared" si="2"/>
        <v>123434</v>
      </c>
      <c r="D36" s="96">
        <v>44327</v>
      </c>
      <c r="E36" s="97" t="str">
        <f>IFERROR(VLOOKUP($D36, V医療従事者等!$A:$J, $E$4, FALSE), TEXT(D36, "aaa"))</f>
        <v>(火)</v>
      </c>
      <c r="F36" s="97">
        <f>IFERROR(VLOOKUP($D36, V医療従事者等!$A:$J, $F$4, FALSE), 0)</f>
        <v>90287</v>
      </c>
      <c r="G36" s="97">
        <f>IFERROR(VLOOKUP($D36, V医療従事者等!$A:$J, $G$4, FALSE), 0)</f>
        <v>0</v>
      </c>
      <c r="H36" s="97">
        <f>IFERROR(VLOOKUP($D36, V医療従事者等!$A:$J, $H$4, FALSE), 0)</f>
        <v>78451</v>
      </c>
      <c r="I36" s="97">
        <f>IFERROR(VLOOKUP($D36, V医療従事者等!$A:$J, $I$4, FALSE), 0)</f>
        <v>0</v>
      </c>
      <c r="J36" s="98">
        <f>IFERROR(VLOOKUP($D36, V一般接種!$A:$G, J$4, FALSE), 0)</f>
        <v>130765</v>
      </c>
      <c r="K36" s="98">
        <f>IFERROR(VLOOKUP($D36, V一般接種!$A:$G, K$4, FALSE), 0)</f>
        <v>0</v>
      </c>
      <c r="L36" s="98">
        <f>IFERROR(VLOOKUP($D36, V一般接種!$A:$G, L$4, FALSE), 0)</f>
        <v>0</v>
      </c>
      <c r="M36" s="98">
        <f>IFERROR(VLOOKUP($D36, V一般接種!$A:$G, M$4, FALSE), 0)</f>
        <v>44983</v>
      </c>
      <c r="N36" s="98">
        <f>SUMIF(V職域接種!$C:$C, 'Conv-vaccine'!$D36, V職域接種!F:F)</f>
        <v>0</v>
      </c>
      <c r="O36" s="98">
        <f>SUMIF(V職域接種!$C:$C, 'Conv-vaccine'!$D36, V職域接種!G:G)</f>
        <v>0</v>
      </c>
      <c r="P36" s="98">
        <f>SUMIF(V重複!$C:$C, 'Conv-vaccine'!$D36, V重複!F:F)</f>
        <v>0</v>
      </c>
      <c r="Q36" s="98">
        <f>SUMIF(V重複!$C:$C, 'Conv-vaccine'!$D36, V重複!G:G)</f>
        <v>0</v>
      </c>
    </row>
    <row r="37" spans="1:17" x14ac:dyDescent="0.55000000000000004">
      <c r="A37" s="95">
        <f t="shared" si="0"/>
        <v>44328</v>
      </c>
      <c r="B37" s="50">
        <f t="shared" si="1"/>
        <v>244241</v>
      </c>
      <c r="C37" s="50">
        <f t="shared" si="2"/>
        <v>152184</v>
      </c>
      <c r="D37" s="96">
        <v>44328</v>
      </c>
      <c r="E37" s="97" t="str">
        <f>IFERROR(VLOOKUP($D37, V医療従事者等!$A:$J, $E$4, FALSE), TEXT(D37, "aaa"))</f>
        <v>(水)</v>
      </c>
      <c r="F37" s="97">
        <f>IFERROR(VLOOKUP($D37, V医療従事者等!$A:$J, $F$4, FALSE), 0)</f>
        <v>82959</v>
      </c>
      <c r="G37" s="97">
        <f>IFERROR(VLOOKUP($D37, V医療従事者等!$A:$J, $G$4, FALSE), 0)</f>
        <v>0</v>
      </c>
      <c r="H37" s="97">
        <f>IFERROR(VLOOKUP($D37, V医療従事者等!$A:$J, $H$4, FALSE), 0)</f>
        <v>98761</v>
      </c>
      <c r="I37" s="97">
        <f>IFERROR(VLOOKUP($D37, V医療従事者等!$A:$J, $I$4, FALSE), 0)</f>
        <v>0</v>
      </c>
      <c r="J37" s="98">
        <f>IFERROR(VLOOKUP($D37, V一般接種!$A:$G, J$4, FALSE), 0)</f>
        <v>161282</v>
      </c>
      <c r="K37" s="98">
        <f>IFERROR(VLOOKUP($D37, V一般接種!$A:$G, K$4, FALSE), 0)</f>
        <v>0</v>
      </c>
      <c r="L37" s="98">
        <f>IFERROR(VLOOKUP($D37, V一般接種!$A:$G, L$4, FALSE), 0)</f>
        <v>0</v>
      </c>
      <c r="M37" s="98">
        <f>IFERROR(VLOOKUP($D37, V一般接種!$A:$G, M$4, FALSE), 0)</f>
        <v>53423</v>
      </c>
      <c r="N37" s="98">
        <f>SUMIF(V職域接種!$C:$C, 'Conv-vaccine'!$D37, V職域接種!F:F)</f>
        <v>0</v>
      </c>
      <c r="O37" s="98">
        <f>SUMIF(V職域接種!$C:$C, 'Conv-vaccine'!$D37, V職域接種!G:G)</f>
        <v>0</v>
      </c>
      <c r="P37" s="98">
        <f>SUMIF(V重複!$C:$C, 'Conv-vaccine'!$D37, V重複!F:F)</f>
        <v>0</v>
      </c>
      <c r="Q37" s="98">
        <f>SUMIF(V重複!$C:$C, 'Conv-vaccine'!$D37, V重複!G:G)</f>
        <v>0</v>
      </c>
    </row>
    <row r="38" spans="1:17" x14ac:dyDescent="0.55000000000000004">
      <c r="A38" s="95">
        <f t="shared" si="0"/>
        <v>44329</v>
      </c>
      <c r="B38" s="50">
        <f t="shared" si="1"/>
        <v>250727</v>
      </c>
      <c r="C38" s="50">
        <f t="shared" si="2"/>
        <v>177786</v>
      </c>
      <c r="D38" s="96">
        <v>44329</v>
      </c>
      <c r="E38" s="97" t="str">
        <f>IFERROR(VLOOKUP($D38, V医療従事者等!$A:$J, $E$4, FALSE), TEXT(D38, "aaa"))</f>
        <v>(木)</v>
      </c>
      <c r="F38" s="97">
        <f>IFERROR(VLOOKUP($D38, V医療従事者等!$A:$J, $F$4, FALSE), 0)</f>
        <v>93429</v>
      </c>
      <c r="G38" s="97">
        <f>IFERROR(VLOOKUP($D38, V医療従事者等!$A:$J, $G$4, FALSE), 0)</f>
        <v>0</v>
      </c>
      <c r="H38" s="97">
        <f>IFERROR(VLOOKUP($D38, V医療従事者等!$A:$J, $H$4, FALSE), 0)</f>
        <v>125710</v>
      </c>
      <c r="I38" s="97">
        <f>IFERROR(VLOOKUP($D38, V医療従事者等!$A:$J, $I$4, FALSE), 0)</f>
        <v>0</v>
      </c>
      <c r="J38" s="98">
        <f>IFERROR(VLOOKUP($D38, V一般接種!$A:$G, J$4, FALSE), 0)</f>
        <v>157298</v>
      </c>
      <c r="K38" s="98">
        <f>IFERROR(VLOOKUP($D38, V一般接種!$A:$G, K$4, FALSE), 0)</f>
        <v>0</v>
      </c>
      <c r="L38" s="98">
        <f>IFERROR(VLOOKUP($D38, V一般接種!$A:$G, L$4, FALSE), 0)</f>
        <v>0</v>
      </c>
      <c r="M38" s="98">
        <f>IFERROR(VLOOKUP($D38, V一般接種!$A:$G, M$4, FALSE), 0)</f>
        <v>52076</v>
      </c>
      <c r="N38" s="98">
        <f>SUMIF(V職域接種!$C:$C, 'Conv-vaccine'!$D38, V職域接種!F:F)</f>
        <v>0</v>
      </c>
      <c r="O38" s="98">
        <f>SUMIF(V職域接種!$C:$C, 'Conv-vaccine'!$D38, V職域接種!G:G)</f>
        <v>0</v>
      </c>
      <c r="P38" s="98">
        <f>SUMIF(V重複!$C:$C, 'Conv-vaccine'!$D38, V重複!F:F)</f>
        <v>0</v>
      </c>
      <c r="Q38" s="98">
        <f>SUMIF(V重複!$C:$C, 'Conv-vaccine'!$D38, V重複!G:G)</f>
        <v>0</v>
      </c>
    </row>
    <row r="39" spans="1:17" x14ac:dyDescent="0.55000000000000004">
      <c r="A39" s="95">
        <f t="shared" si="0"/>
        <v>44330</v>
      </c>
      <c r="B39" s="50">
        <f t="shared" si="1"/>
        <v>235138</v>
      </c>
      <c r="C39" s="50">
        <f t="shared" si="2"/>
        <v>191073</v>
      </c>
      <c r="D39" s="96">
        <v>44330</v>
      </c>
      <c r="E39" s="97" t="str">
        <f>IFERROR(VLOOKUP($D39, V医療従事者等!$A:$J, $E$4, FALSE), TEXT(D39, "aaa"))</f>
        <v>(金)</v>
      </c>
      <c r="F39" s="97">
        <f>IFERROR(VLOOKUP($D39, V医療従事者等!$A:$J, $F$4, FALSE), 0)</f>
        <v>99493</v>
      </c>
      <c r="G39" s="97">
        <f>IFERROR(VLOOKUP($D39, V医療従事者等!$A:$J, $G$4, FALSE), 0)</f>
        <v>0</v>
      </c>
      <c r="H39" s="97">
        <f>IFERROR(VLOOKUP($D39, V医療従事者等!$A:$J, $H$4, FALSE), 0)</f>
        <v>143385</v>
      </c>
      <c r="I39" s="97">
        <f>IFERROR(VLOOKUP($D39, V医療従事者等!$A:$J, $I$4, FALSE), 0)</f>
        <v>0</v>
      </c>
      <c r="J39" s="98">
        <f>IFERROR(VLOOKUP($D39, V一般接種!$A:$G, J$4, FALSE), 0)</f>
        <v>135645</v>
      </c>
      <c r="K39" s="98">
        <f>IFERROR(VLOOKUP($D39, V一般接種!$A:$G, K$4, FALSE), 0)</f>
        <v>0</v>
      </c>
      <c r="L39" s="98">
        <f>IFERROR(VLOOKUP($D39, V一般接種!$A:$G, L$4, FALSE), 0)</f>
        <v>0</v>
      </c>
      <c r="M39" s="98">
        <f>IFERROR(VLOOKUP($D39, V一般接種!$A:$G, M$4, FALSE), 0)</f>
        <v>47688</v>
      </c>
      <c r="N39" s="98">
        <f>SUMIF(V職域接種!$C:$C, 'Conv-vaccine'!$D39, V職域接種!F:F)</f>
        <v>0</v>
      </c>
      <c r="O39" s="98">
        <f>SUMIF(V職域接種!$C:$C, 'Conv-vaccine'!$D39, V職域接種!G:G)</f>
        <v>0</v>
      </c>
      <c r="P39" s="98">
        <f>SUMIF(V重複!$C:$C, 'Conv-vaccine'!$D39, V重複!F:F)</f>
        <v>0</v>
      </c>
      <c r="Q39" s="98">
        <f>SUMIF(V重複!$C:$C, 'Conv-vaccine'!$D39, V重複!G:G)</f>
        <v>0</v>
      </c>
    </row>
    <row r="40" spans="1:17" x14ac:dyDescent="0.55000000000000004">
      <c r="A40" s="95">
        <f t="shared" si="0"/>
        <v>44331</v>
      </c>
      <c r="B40" s="50">
        <f t="shared" si="1"/>
        <v>137092</v>
      </c>
      <c r="C40" s="50">
        <f t="shared" si="2"/>
        <v>32559</v>
      </c>
      <c r="D40" s="96">
        <v>44331</v>
      </c>
      <c r="E40" s="97" t="str">
        <f>IFERROR(VLOOKUP($D40, V医療従事者等!$A:$J, $E$4, FALSE), TEXT(D40, "aaa"))</f>
        <v>土</v>
      </c>
      <c r="F40" s="97">
        <f>IFERROR(VLOOKUP($D40, V医療従事者等!$A:$J, $F$4, FALSE), 0)</f>
        <v>0</v>
      </c>
      <c r="G40" s="97">
        <f>IFERROR(VLOOKUP($D40, V医療従事者等!$A:$J, $G$4, FALSE), 0)</f>
        <v>0</v>
      </c>
      <c r="H40" s="97">
        <f>IFERROR(VLOOKUP($D40, V医療従事者等!$A:$J, $H$4, FALSE), 0)</f>
        <v>0</v>
      </c>
      <c r="I40" s="97">
        <f>IFERROR(VLOOKUP($D40, V医療従事者等!$A:$J, $I$4, FALSE), 0)</f>
        <v>0</v>
      </c>
      <c r="J40" s="98">
        <f>IFERROR(VLOOKUP($D40, V一般接種!$A:$G, J$4, FALSE), 0)</f>
        <v>137092</v>
      </c>
      <c r="K40" s="98">
        <f>IFERROR(VLOOKUP($D40, V一般接種!$A:$G, K$4, FALSE), 0)</f>
        <v>0</v>
      </c>
      <c r="L40" s="98">
        <f>IFERROR(VLOOKUP($D40, V一般接種!$A:$G, L$4, FALSE), 0)</f>
        <v>0</v>
      </c>
      <c r="M40" s="98">
        <f>IFERROR(VLOOKUP($D40, V一般接種!$A:$G, M$4, FALSE), 0)</f>
        <v>32559</v>
      </c>
      <c r="N40" s="98">
        <f>SUMIF(V職域接種!$C:$C, 'Conv-vaccine'!$D40, V職域接種!F:F)</f>
        <v>0</v>
      </c>
      <c r="O40" s="98">
        <f>SUMIF(V職域接種!$C:$C, 'Conv-vaccine'!$D40, V職域接種!G:G)</f>
        <v>0</v>
      </c>
      <c r="P40" s="98">
        <f>SUMIF(V重複!$C:$C, 'Conv-vaccine'!$D40, V重複!F:F)</f>
        <v>0</v>
      </c>
      <c r="Q40" s="98">
        <f>SUMIF(V重複!$C:$C, 'Conv-vaccine'!$D40, V重複!G:G)</f>
        <v>0</v>
      </c>
    </row>
    <row r="41" spans="1:17" x14ac:dyDescent="0.55000000000000004">
      <c r="A41" s="95">
        <f t="shared" si="0"/>
        <v>44332</v>
      </c>
      <c r="B41" s="50">
        <f t="shared" si="1"/>
        <v>186291</v>
      </c>
      <c r="C41" s="50">
        <f t="shared" si="2"/>
        <v>21476</v>
      </c>
      <c r="D41" s="96">
        <v>44332</v>
      </c>
      <c r="E41" s="97" t="str">
        <f>IFERROR(VLOOKUP($D41, V医療従事者等!$A:$J, $E$4, FALSE), TEXT(D41, "aaa"))</f>
        <v>日</v>
      </c>
      <c r="F41" s="97">
        <f>IFERROR(VLOOKUP($D41, V医療従事者等!$A:$J, $F$4, FALSE), 0)</f>
        <v>0</v>
      </c>
      <c r="G41" s="97">
        <f>IFERROR(VLOOKUP($D41, V医療従事者等!$A:$J, $G$4, FALSE), 0)</f>
        <v>0</v>
      </c>
      <c r="H41" s="97">
        <f>IFERROR(VLOOKUP($D41, V医療従事者等!$A:$J, $H$4, FALSE), 0)</f>
        <v>0</v>
      </c>
      <c r="I41" s="97">
        <f>IFERROR(VLOOKUP($D41, V医療従事者等!$A:$J, $I$4, FALSE), 0)</f>
        <v>0</v>
      </c>
      <c r="J41" s="98">
        <f>IFERROR(VLOOKUP($D41, V一般接種!$A:$G, J$4, FALSE), 0)</f>
        <v>186291</v>
      </c>
      <c r="K41" s="98">
        <f>IFERROR(VLOOKUP($D41, V一般接種!$A:$G, K$4, FALSE), 0)</f>
        <v>0</v>
      </c>
      <c r="L41" s="98">
        <f>IFERROR(VLOOKUP($D41, V一般接種!$A:$G, L$4, FALSE), 0)</f>
        <v>0</v>
      </c>
      <c r="M41" s="98">
        <f>IFERROR(VLOOKUP($D41, V一般接種!$A:$G, M$4, FALSE), 0)</f>
        <v>21476</v>
      </c>
      <c r="N41" s="98">
        <f>SUMIF(V職域接種!$C:$C, 'Conv-vaccine'!$D41, V職域接種!F:F)</f>
        <v>0</v>
      </c>
      <c r="O41" s="98">
        <f>SUMIF(V職域接種!$C:$C, 'Conv-vaccine'!$D41, V職域接種!G:G)</f>
        <v>0</v>
      </c>
      <c r="P41" s="98">
        <f>SUMIF(V重複!$C:$C, 'Conv-vaccine'!$D41, V重複!F:F)</f>
        <v>0</v>
      </c>
      <c r="Q41" s="98">
        <f>SUMIF(V重複!$C:$C, 'Conv-vaccine'!$D41, V重複!G:G)</f>
        <v>0</v>
      </c>
    </row>
    <row r="42" spans="1:17" x14ac:dyDescent="0.55000000000000004">
      <c r="A42" s="95">
        <f t="shared" si="0"/>
        <v>44333</v>
      </c>
      <c r="B42" s="50">
        <f t="shared" si="1"/>
        <v>344052</v>
      </c>
      <c r="C42" s="50">
        <f t="shared" si="2"/>
        <v>268912</v>
      </c>
      <c r="D42" s="96">
        <v>44333</v>
      </c>
      <c r="E42" s="97" t="str">
        <f>IFERROR(VLOOKUP($D42, V医療従事者等!$A:$J, $E$4, FALSE), TEXT(D42, "aaa"))</f>
        <v>(月)</v>
      </c>
      <c r="F42" s="97">
        <f>IFERROR(VLOOKUP($D42, V医療従事者等!$A:$J, $F$4, FALSE), 0)</f>
        <v>133843</v>
      </c>
      <c r="G42" s="97">
        <f>IFERROR(VLOOKUP($D42, V医療従事者等!$A:$J, $G$4, FALSE), 0)</f>
        <v>0</v>
      </c>
      <c r="H42" s="97">
        <f>IFERROR(VLOOKUP($D42, V医療従事者等!$A:$J, $H$4, FALSE), 0)</f>
        <v>215723</v>
      </c>
      <c r="I42" s="97">
        <f>IFERROR(VLOOKUP($D42, V医療従事者等!$A:$J, $I$4, FALSE), 0)</f>
        <v>0</v>
      </c>
      <c r="J42" s="98">
        <f>IFERROR(VLOOKUP($D42, V一般接種!$A:$G, J$4, FALSE), 0)</f>
        <v>210209</v>
      </c>
      <c r="K42" s="98">
        <f>IFERROR(VLOOKUP($D42, V一般接種!$A:$G, K$4, FALSE), 0)</f>
        <v>0</v>
      </c>
      <c r="L42" s="98">
        <f>IFERROR(VLOOKUP($D42, V一般接種!$A:$G, L$4, FALSE), 0)</f>
        <v>0</v>
      </c>
      <c r="M42" s="98">
        <f>IFERROR(VLOOKUP($D42, V一般接種!$A:$G, M$4, FALSE), 0)</f>
        <v>53189</v>
      </c>
      <c r="N42" s="98">
        <f>SUMIF(V職域接種!$C:$C, 'Conv-vaccine'!$D42, V職域接種!F:F)</f>
        <v>0</v>
      </c>
      <c r="O42" s="98">
        <f>SUMIF(V職域接種!$C:$C, 'Conv-vaccine'!$D42, V職域接種!G:G)</f>
        <v>0</v>
      </c>
      <c r="P42" s="98">
        <f>SUMIF(V重複!$C:$C, 'Conv-vaccine'!$D42, V重複!F:F)</f>
        <v>0</v>
      </c>
      <c r="Q42" s="98">
        <f>SUMIF(V重複!$C:$C, 'Conv-vaccine'!$D42, V重複!G:G)</f>
        <v>0</v>
      </c>
    </row>
    <row r="43" spans="1:17" x14ac:dyDescent="0.55000000000000004">
      <c r="A43" s="95">
        <f t="shared" si="0"/>
        <v>44334</v>
      </c>
      <c r="B43" s="50">
        <f t="shared" si="1"/>
        <v>347740</v>
      </c>
      <c r="C43" s="50">
        <f t="shared" si="2"/>
        <v>222810</v>
      </c>
      <c r="D43" s="96">
        <v>44334</v>
      </c>
      <c r="E43" s="97" t="str">
        <f>IFERROR(VLOOKUP($D43, V医療従事者等!$A:$J, $E$4, FALSE), TEXT(D43, "aaa"))</f>
        <v>(火)</v>
      </c>
      <c r="F43" s="97">
        <f>IFERROR(VLOOKUP($D43, V医療従事者等!$A:$J, $F$4, FALSE), 0)</f>
        <v>94577</v>
      </c>
      <c r="G43" s="97">
        <f>IFERROR(VLOOKUP($D43, V医療従事者等!$A:$J, $G$4, FALSE), 0)</f>
        <v>0</v>
      </c>
      <c r="H43" s="97">
        <f>IFERROR(VLOOKUP($D43, V医療従事者等!$A:$J, $H$4, FALSE), 0)</f>
        <v>155667</v>
      </c>
      <c r="I43" s="97">
        <f>IFERROR(VLOOKUP($D43, V医療従事者等!$A:$J, $I$4, FALSE), 0)</f>
        <v>0</v>
      </c>
      <c r="J43" s="98">
        <f>IFERROR(VLOOKUP($D43, V一般接種!$A:$G, J$4, FALSE), 0)</f>
        <v>253163</v>
      </c>
      <c r="K43" s="98">
        <f>IFERROR(VLOOKUP($D43, V一般接種!$A:$G, K$4, FALSE), 0)</f>
        <v>0</v>
      </c>
      <c r="L43" s="98">
        <f>IFERROR(VLOOKUP($D43, V一般接種!$A:$G, L$4, FALSE), 0)</f>
        <v>0</v>
      </c>
      <c r="M43" s="98">
        <f>IFERROR(VLOOKUP($D43, V一般接種!$A:$G, M$4, FALSE), 0)</f>
        <v>67143</v>
      </c>
      <c r="N43" s="98">
        <f>SUMIF(V職域接種!$C:$C, 'Conv-vaccine'!$D43, V職域接種!F:F)</f>
        <v>0</v>
      </c>
      <c r="O43" s="98">
        <f>SUMIF(V職域接種!$C:$C, 'Conv-vaccine'!$D43, V職域接種!G:G)</f>
        <v>0</v>
      </c>
      <c r="P43" s="98">
        <f>SUMIF(V重複!$C:$C, 'Conv-vaccine'!$D43, V重複!F:F)</f>
        <v>0</v>
      </c>
      <c r="Q43" s="98">
        <f>SUMIF(V重複!$C:$C, 'Conv-vaccine'!$D43, V重複!G:G)</f>
        <v>0</v>
      </c>
    </row>
    <row r="44" spans="1:17" x14ac:dyDescent="0.55000000000000004">
      <c r="A44" s="95">
        <f t="shared" si="0"/>
        <v>44335</v>
      </c>
      <c r="B44" s="50">
        <f t="shared" si="1"/>
        <v>395489</v>
      </c>
      <c r="C44" s="50">
        <f t="shared" si="2"/>
        <v>250548</v>
      </c>
      <c r="D44" s="96">
        <v>44335</v>
      </c>
      <c r="E44" s="97" t="str">
        <f>IFERROR(VLOOKUP($D44, V医療従事者等!$A:$J, $E$4, FALSE), TEXT(D44, "aaa"))</f>
        <v>(水)</v>
      </c>
      <c r="F44" s="97">
        <f>IFERROR(VLOOKUP($D44, V医療従事者等!$A:$J, $F$4, FALSE), 0)</f>
        <v>88163</v>
      </c>
      <c r="G44" s="97">
        <f>IFERROR(VLOOKUP($D44, V医療従事者等!$A:$J, $G$4, FALSE), 0)</f>
        <v>0</v>
      </c>
      <c r="H44" s="97">
        <f>IFERROR(VLOOKUP($D44, V医療従事者等!$A:$J, $H$4, FALSE), 0)</f>
        <v>179703</v>
      </c>
      <c r="I44" s="97">
        <f>IFERROR(VLOOKUP($D44, V医療従事者等!$A:$J, $I$4, FALSE), 0)</f>
        <v>0</v>
      </c>
      <c r="J44" s="98">
        <f>IFERROR(VLOOKUP($D44, V一般接種!$A:$G, J$4, FALSE), 0)</f>
        <v>307326</v>
      </c>
      <c r="K44" s="98">
        <f>IFERROR(VLOOKUP($D44, V一般接種!$A:$G, K$4, FALSE), 0)</f>
        <v>0</v>
      </c>
      <c r="L44" s="98">
        <f>IFERROR(VLOOKUP($D44, V一般接種!$A:$G, L$4, FALSE), 0)</f>
        <v>0</v>
      </c>
      <c r="M44" s="98">
        <f>IFERROR(VLOOKUP($D44, V一般接種!$A:$G, M$4, FALSE), 0)</f>
        <v>70845</v>
      </c>
      <c r="N44" s="98">
        <f>SUMIF(V職域接種!$C:$C, 'Conv-vaccine'!$D44, V職域接種!F:F)</f>
        <v>0</v>
      </c>
      <c r="O44" s="98">
        <f>SUMIF(V職域接種!$C:$C, 'Conv-vaccine'!$D44, V職域接種!G:G)</f>
        <v>0</v>
      </c>
      <c r="P44" s="98">
        <f>SUMIF(V重複!$C:$C, 'Conv-vaccine'!$D44, V重複!F:F)</f>
        <v>0</v>
      </c>
      <c r="Q44" s="98">
        <f>SUMIF(V重複!$C:$C, 'Conv-vaccine'!$D44, V重複!G:G)</f>
        <v>0</v>
      </c>
    </row>
    <row r="45" spans="1:17" x14ac:dyDescent="0.55000000000000004">
      <c r="A45" s="95">
        <f t="shared" si="0"/>
        <v>44336</v>
      </c>
      <c r="B45" s="50">
        <f t="shared" si="1"/>
        <v>402156</v>
      </c>
      <c r="C45" s="50">
        <f t="shared" si="2"/>
        <v>135297</v>
      </c>
      <c r="D45" s="96">
        <v>44336</v>
      </c>
      <c r="E45" s="97" t="str">
        <f>IFERROR(VLOOKUP($D45, V医療従事者等!$A:$J, $E$4, FALSE), TEXT(D45, "aaa"))</f>
        <v>(木)</v>
      </c>
      <c r="F45" s="97">
        <f>IFERROR(VLOOKUP($D45, V医療従事者等!$A:$J, $F$4, FALSE), 0)</f>
        <v>81422</v>
      </c>
      <c r="G45" s="97">
        <f>IFERROR(VLOOKUP($D45, V医療従事者等!$A:$J, $G$4, FALSE), 0)</f>
        <v>0</v>
      </c>
      <c r="H45" s="97">
        <f>IFERROR(VLOOKUP($D45, V医療従事者等!$A:$J, $H$4, FALSE), 0)</f>
        <v>109111</v>
      </c>
      <c r="I45" s="97">
        <f>IFERROR(VLOOKUP($D45, V医療従事者等!$A:$J, $I$4, FALSE), 0)</f>
        <v>0</v>
      </c>
      <c r="J45" s="98">
        <f>IFERROR(VLOOKUP($D45, V一般接種!$A:$G, J$4, FALSE), 0)</f>
        <v>320734</v>
      </c>
      <c r="K45" s="98">
        <f>IFERROR(VLOOKUP($D45, V一般接種!$A:$G, K$4, FALSE), 0)</f>
        <v>0</v>
      </c>
      <c r="L45" s="98">
        <f>IFERROR(VLOOKUP($D45, V一般接種!$A:$G, L$4, FALSE), 0)</f>
        <v>0</v>
      </c>
      <c r="M45" s="98">
        <f>IFERROR(VLOOKUP($D45, V一般接種!$A:$G, M$4, FALSE), 0)</f>
        <v>26186</v>
      </c>
      <c r="N45" s="98">
        <f>SUMIF(V職域接種!$C:$C, 'Conv-vaccine'!$D45, V職域接種!F:F)</f>
        <v>0</v>
      </c>
      <c r="O45" s="98">
        <f>SUMIF(V職域接種!$C:$C, 'Conv-vaccine'!$D45, V職域接種!G:G)</f>
        <v>0</v>
      </c>
      <c r="P45" s="98">
        <f>SUMIF(V重複!$C:$C, 'Conv-vaccine'!$D45, V重複!F:F)</f>
        <v>0</v>
      </c>
      <c r="Q45" s="98">
        <f>SUMIF(V重複!$C:$C, 'Conv-vaccine'!$D45, V重複!G:G)</f>
        <v>0</v>
      </c>
    </row>
    <row r="46" spans="1:17" x14ac:dyDescent="0.55000000000000004">
      <c r="A46" s="95">
        <f t="shared" si="0"/>
        <v>44337</v>
      </c>
      <c r="B46" s="50">
        <f t="shared" si="1"/>
        <v>378761</v>
      </c>
      <c r="C46" s="50">
        <f t="shared" si="2"/>
        <v>208174</v>
      </c>
      <c r="D46" s="96">
        <v>44337</v>
      </c>
      <c r="E46" s="97" t="str">
        <f>IFERROR(VLOOKUP($D46, V医療従事者等!$A:$J, $E$4, FALSE), TEXT(D46, "aaa"))</f>
        <v>(金)</v>
      </c>
      <c r="F46" s="97">
        <f>IFERROR(VLOOKUP($D46, V医療従事者等!$A:$J, $F$4, FALSE), 0)</f>
        <v>99918</v>
      </c>
      <c r="G46" s="97">
        <f>IFERROR(VLOOKUP($D46, V医療従事者等!$A:$J, $G$4, FALSE), 0)</f>
        <v>0</v>
      </c>
      <c r="H46" s="97">
        <f>IFERROR(VLOOKUP($D46, V医療従事者等!$A:$J, $H$4, FALSE), 0)</f>
        <v>149103</v>
      </c>
      <c r="I46" s="97">
        <f>IFERROR(VLOOKUP($D46, V医療従事者等!$A:$J, $I$4, FALSE), 0)</f>
        <v>0</v>
      </c>
      <c r="J46" s="98">
        <f>IFERROR(VLOOKUP($D46, V一般接種!$A:$G, J$4, FALSE), 0)</f>
        <v>278843</v>
      </c>
      <c r="K46" s="98">
        <f>IFERROR(VLOOKUP($D46, V一般接種!$A:$G, K$4, FALSE), 0)</f>
        <v>0</v>
      </c>
      <c r="L46" s="98">
        <f>IFERROR(VLOOKUP($D46, V一般接種!$A:$G, L$4, FALSE), 0)</f>
        <v>0</v>
      </c>
      <c r="M46" s="98">
        <f>IFERROR(VLOOKUP($D46, V一般接種!$A:$G, M$4, FALSE), 0)</f>
        <v>59071</v>
      </c>
      <c r="N46" s="98">
        <f>SUMIF(V職域接種!$C:$C, 'Conv-vaccine'!$D46, V職域接種!F:F)</f>
        <v>0</v>
      </c>
      <c r="O46" s="98">
        <f>SUMIF(V職域接種!$C:$C, 'Conv-vaccine'!$D46, V職域接種!G:G)</f>
        <v>0</v>
      </c>
      <c r="P46" s="98">
        <f>SUMIF(V重複!$C:$C, 'Conv-vaccine'!$D46, V重複!F:F)</f>
        <v>0</v>
      </c>
      <c r="Q46" s="98">
        <f>SUMIF(V重複!$C:$C, 'Conv-vaccine'!$D46, V重複!G:G)</f>
        <v>0</v>
      </c>
    </row>
    <row r="47" spans="1:17" x14ac:dyDescent="0.55000000000000004">
      <c r="A47" s="95">
        <f t="shared" si="0"/>
        <v>44338</v>
      </c>
      <c r="B47" s="50">
        <f t="shared" si="1"/>
        <v>284207</v>
      </c>
      <c r="C47" s="50">
        <f t="shared" si="2"/>
        <v>41549</v>
      </c>
      <c r="D47" s="96">
        <v>44338</v>
      </c>
      <c r="E47" s="97" t="str">
        <f>IFERROR(VLOOKUP($D47, V医療従事者等!$A:$J, $E$4, FALSE), TEXT(D47, "aaa"))</f>
        <v>土</v>
      </c>
      <c r="F47" s="97">
        <f>IFERROR(VLOOKUP($D47, V医療従事者等!$A:$J, $F$4, FALSE), 0)</f>
        <v>0</v>
      </c>
      <c r="G47" s="97">
        <f>IFERROR(VLOOKUP($D47, V医療従事者等!$A:$J, $G$4, FALSE), 0)</f>
        <v>0</v>
      </c>
      <c r="H47" s="97">
        <f>IFERROR(VLOOKUP($D47, V医療従事者等!$A:$J, $H$4, FALSE), 0)</f>
        <v>0</v>
      </c>
      <c r="I47" s="97">
        <f>IFERROR(VLOOKUP($D47, V医療従事者等!$A:$J, $I$4, FALSE), 0)</f>
        <v>0</v>
      </c>
      <c r="J47" s="98">
        <f>IFERROR(VLOOKUP($D47, V一般接種!$A:$G, J$4, FALSE), 0)</f>
        <v>284207</v>
      </c>
      <c r="K47" s="98">
        <f>IFERROR(VLOOKUP($D47, V一般接種!$A:$G, K$4, FALSE), 0)</f>
        <v>0</v>
      </c>
      <c r="L47" s="98">
        <f>IFERROR(VLOOKUP($D47, V一般接種!$A:$G, L$4, FALSE), 0)</f>
        <v>0</v>
      </c>
      <c r="M47" s="98">
        <f>IFERROR(VLOOKUP($D47, V一般接種!$A:$G, M$4, FALSE), 0)</f>
        <v>41549</v>
      </c>
      <c r="N47" s="98">
        <f>SUMIF(V職域接種!$C:$C, 'Conv-vaccine'!$D47, V職域接種!F:F)</f>
        <v>0</v>
      </c>
      <c r="O47" s="98">
        <f>SUMIF(V職域接種!$C:$C, 'Conv-vaccine'!$D47, V職域接種!G:G)</f>
        <v>0</v>
      </c>
      <c r="P47" s="98">
        <f>SUMIF(V重複!$C:$C, 'Conv-vaccine'!$D47, V重複!F:F)</f>
        <v>0</v>
      </c>
      <c r="Q47" s="98">
        <f>SUMIF(V重複!$C:$C, 'Conv-vaccine'!$D47, V重複!G:G)</f>
        <v>0</v>
      </c>
    </row>
    <row r="48" spans="1:17" x14ac:dyDescent="0.55000000000000004">
      <c r="A48" s="95">
        <f t="shared" si="0"/>
        <v>44339</v>
      </c>
      <c r="B48" s="50">
        <f t="shared" si="1"/>
        <v>325495</v>
      </c>
      <c r="C48" s="50">
        <f t="shared" si="2"/>
        <v>25029</v>
      </c>
      <c r="D48" s="96">
        <v>44339</v>
      </c>
      <c r="E48" s="97" t="str">
        <f>IFERROR(VLOOKUP($D48, V医療従事者等!$A:$J, $E$4, FALSE), TEXT(D48, "aaa"))</f>
        <v>日</v>
      </c>
      <c r="F48" s="97">
        <f>IFERROR(VLOOKUP($D48, V医療従事者等!$A:$J, $F$4, FALSE), 0)</f>
        <v>0</v>
      </c>
      <c r="G48" s="97">
        <f>IFERROR(VLOOKUP($D48, V医療従事者等!$A:$J, $G$4, FALSE), 0)</f>
        <v>0</v>
      </c>
      <c r="H48" s="97">
        <f>IFERROR(VLOOKUP($D48, V医療従事者等!$A:$J, $H$4, FALSE), 0)</f>
        <v>0</v>
      </c>
      <c r="I48" s="97">
        <f>IFERROR(VLOOKUP($D48, V医療従事者等!$A:$J, $I$4, FALSE), 0)</f>
        <v>0</v>
      </c>
      <c r="J48" s="98">
        <f>IFERROR(VLOOKUP($D48, V一般接種!$A:$G, J$4, FALSE), 0)</f>
        <v>325495</v>
      </c>
      <c r="K48" s="98">
        <f>IFERROR(VLOOKUP($D48, V一般接種!$A:$G, K$4, FALSE), 0)</f>
        <v>0</v>
      </c>
      <c r="L48" s="98">
        <f>IFERROR(VLOOKUP($D48, V一般接種!$A:$G, L$4, FALSE), 0)</f>
        <v>0</v>
      </c>
      <c r="M48" s="98">
        <f>IFERROR(VLOOKUP($D48, V一般接種!$A:$G, M$4, FALSE), 0)</f>
        <v>25029</v>
      </c>
      <c r="N48" s="98">
        <f>SUMIF(V職域接種!$C:$C, 'Conv-vaccine'!$D48, V職域接種!F:F)</f>
        <v>0</v>
      </c>
      <c r="O48" s="98">
        <f>SUMIF(V職域接種!$C:$C, 'Conv-vaccine'!$D48, V職域接種!G:G)</f>
        <v>0</v>
      </c>
      <c r="P48" s="98">
        <f>SUMIF(V重複!$C:$C, 'Conv-vaccine'!$D48, V重複!F:F)</f>
        <v>0</v>
      </c>
      <c r="Q48" s="98">
        <f>SUMIF(V重複!$C:$C, 'Conv-vaccine'!$D48, V重複!G:G)</f>
        <v>0</v>
      </c>
    </row>
    <row r="49" spans="1:17" x14ac:dyDescent="0.55000000000000004">
      <c r="A49" s="95">
        <f t="shared" si="0"/>
        <v>44340</v>
      </c>
      <c r="B49" s="50">
        <f t="shared" si="1"/>
        <v>583238</v>
      </c>
      <c r="C49" s="50">
        <f t="shared" si="2"/>
        <v>204187</v>
      </c>
      <c r="D49" s="96">
        <v>44340</v>
      </c>
      <c r="E49" s="97" t="str">
        <f>IFERROR(VLOOKUP($D49, V医療従事者等!$A:$J, $E$4, FALSE), TEXT(D49, "aaa"))</f>
        <v>(月)</v>
      </c>
      <c r="F49" s="97">
        <f>IFERROR(VLOOKUP($D49, V医療従事者等!$A:$J, $F$4, FALSE), 0)</f>
        <v>136491</v>
      </c>
      <c r="G49" s="97">
        <f>IFERROR(VLOOKUP($D49, V医療従事者等!$A:$J, $G$4, FALSE), 0)</f>
        <v>269</v>
      </c>
      <c r="H49" s="97">
        <f>IFERROR(VLOOKUP($D49, V医療従事者等!$A:$J, $H$4, FALSE), 0)</f>
        <v>193829</v>
      </c>
      <c r="I49" s="97">
        <f>IFERROR(VLOOKUP($D49, V医療従事者等!$A:$J, $I$4, FALSE), 0)</f>
        <v>0</v>
      </c>
      <c r="J49" s="98">
        <f>IFERROR(VLOOKUP($D49, V一般接種!$A:$G, J$4, FALSE), 0)</f>
        <v>436653</v>
      </c>
      <c r="K49" s="98">
        <f>IFERROR(VLOOKUP($D49, V一般接種!$A:$G, K$4, FALSE), 0)</f>
        <v>9825</v>
      </c>
      <c r="L49" s="98">
        <f>IFERROR(VLOOKUP($D49, V一般接種!$A:$G, L$4, FALSE), 0)</f>
        <v>0</v>
      </c>
      <c r="M49" s="98">
        <f>IFERROR(VLOOKUP($D49, V一般接種!$A:$G, M$4, FALSE), 0)</f>
        <v>10358</v>
      </c>
      <c r="N49" s="98">
        <f>SUMIF(V職域接種!$C:$C, 'Conv-vaccine'!$D49, V職域接種!F:F)</f>
        <v>0</v>
      </c>
      <c r="O49" s="98">
        <f>SUMIF(V職域接種!$C:$C, 'Conv-vaccine'!$D49, V職域接種!G:G)</f>
        <v>0</v>
      </c>
      <c r="P49" s="98">
        <f>SUMIF(V重複!$C:$C, 'Conv-vaccine'!$D49, V重複!F:F)</f>
        <v>0</v>
      </c>
      <c r="Q49" s="98">
        <f>SUMIF(V重複!$C:$C, 'Conv-vaccine'!$D49, V重複!G:G)</f>
        <v>0</v>
      </c>
    </row>
    <row r="50" spans="1:17" x14ac:dyDescent="0.55000000000000004">
      <c r="A50" s="95">
        <f t="shared" si="0"/>
        <v>44341</v>
      </c>
      <c r="B50" s="50">
        <f t="shared" si="1"/>
        <v>603307</v>
      </c>
      <c r="C50" s="50">
        <f t="shared" si="2"/>
        <v>63068</v>
      </c>
      <c r="D50" s="96">
        <v>44341</v>
      </c>
      <c r="E50" s="97" t="str">
        <f>IFERROR(VLOOKUP($D50, V医療従事者等!$A:$J, $E$4, FALSE), TEXT(D50, "aaa"))</f>
        <v>(火)</v>
      </c>
      <c r="F50" s="97">
        <f>IFERROR(VLOOKUP($D50, V医療従事者等!$A:$J, $F$4, FALSE), 0)</f>
        <v>87114</v>
      </c>
      <c r="G50" s="97">
        <f>IFERROR(VLOOKUP($D50, V医療従事者等!$A:$J, $G$4, FALSE), 0)</f>
        <v>476</v>
      </c>
      <c r="H50" s="97">
        <f>IFERROR(VLOOKUP($D50, V医療従事者等!$A:$J, $H$4, FALSE), 0)</f>
        <v>52062</v>
      </c>
      <c r="I50" s="97">
        <f>IFERROR(VLOOKUP($D50, V医療従事者等!$A:$J, $I$4, FALSE), 0)</f>
        <v>0</v>
      </c>
      <c r="J50" s="98">
        <f>IFERROR(VLOOKUP($D50, V一般接種!$A:$G, J$4, FALSE), 0)</f>
        <v>505941</v>
      </c>
      <c r="K50" s="98">
        <f>IFERROR(VLOOKUP($D50, V一般接種!$A:$G, K$4, FALSE), 0)</f>
        <v>9776</v>
      </c>
      <c r="L50" s="98">
        <f>IFERROR(VLOOKUP($D50, V一般接種!$A:$G, L$4, FALSE), 0)</f>
        <v>0</v>
      </c>
      <c r="M50" s="98">
        <f>IFERROR(VLOOKUP($D50, V一般接種!$A:$G, M$4, FALSE), 0)</f>
        <v>11006</v>
      </c>
      <c r="N50" s="98">
        <f>SUMIF(V職域接種!$C:$C, 'Conv-vaccine'!$D50, V職域接種!F:F)</f>
        <v>0</v>
      </c>
      <c r="O50" s="98">
        <f>SUMIF(V職域接種!$C:$C, 'Conv-vaccine'!$D50, V職域接種!G:G)</f>
        <v>0</v>
      </c>
      <c r="P50" s="98">
        <f>SUMIF(V重複!$C:$C, 'Conv-vaccine'!$D50, V重複!F:F)</f>
        <v>0</v>
      </c>
      <c r="Q50" s="98">
        <f>SUMIF(V重複!$C:$C, 'Conv-vaccine'!$D50, V重複!G:G)</f>
        <v>0</v>
      </c>
    </row>
    <row r="51" spans="1:17" x14ac:dyDescent="0.55000000000000004">
      <c r="A51" s="95">
        <f t="shared" si="0"/>
        <v>44342</v>
      </c>
      <c r="B51" s="50">
        <f t="shared" si="1"/>
        <v>665519</v>
      </c>
      <c r="C51" s="50">
        <f t="shared" si="2"/>
        <v>61315</v>
      </c>
      <c r="D51" s="96">
        <v>44342</v>
      </c>
      <c r="E51" s="97" t="str">
        <f>IFERROR(VLOOKUP($D51, V医療従事者等!$A:$J, $E$4, FALSE), TEXT(D51, "aaa"))</f>
        <v>(水)</v>
      </c>
      <c r="F51" s="97">
        <f>IFERROR(VLOOKUP($D51, V医療従事者等!$A:$J, $F$4, FALSE), 0)</f>
        <v>93243</v>
      </c>
      <c r="G51" s="97">
        <f>IFERROR(VLOOKUP($D51, V医療従事者等!$A:$J, $G$4, FALSE), 0)</f>
        <v>172</v>
      </c>
      <c r="H51" s="97">
        <f>IFERROR(VLOOKUP($D51, V医療従事者等!$A:$J, $H$4, FALSE), 0)</f>
        <v>49174</v>
      </c>
      <c r="I51" s="97">
        <f>IFERROR(VLOOKUP($D51, V医療従事者等!$A:$J, $I$4, FALSE), 0)</f>
        <v>0</v>
      </c>
      <c r="J51" s="98">
        <f>IFERROR(VLOOKUP($D51, V一般接種!$A:$G, J$4, FALSE), 0)</f>
        <v>560625</v>
      </c>
      <c r="K51" s="98">
        <f>IFERROR(VLOOKUP($D51, V一般接種!$A:$G, K$4, FALSE), 0)</f>
        <v>11479</v>
      </c>
      <c r="L51" s="98">
        <f>IFERROR(VLOOKUP($D51, V一般接種!$A:$G, L$4, FALSE), 0)</f>
        <v>0</v>
      </c>
      <c r="M51" s="98">
        <f>IFERROR(VLOOKUP($D51, V一般接種!$A:$G, M$4, FALSE), 0)</f>
        <v>12141</v>
      </c>
      <c r="N51" s="98">
        <f>SUMIF(V職域接種!$C:$C, 'Conv-vaccine'!$D51, V職域接種!F:F)</f>
        <v>0</v>
      </c>
      <c r="O51" s="98">
        <f>SUMIF(V職域接種!$C:$C, 'Conv-vaccine'!$D51, V職域接種!G:G)</f>
        <v>0</v>
      </c>
      <c r="P51" s="98">
        <f>SUMIF(V重複!$C:$C, 'Conv-vaccine'!$D51, V重複!F:F)</f>
        <v>0</v>
      </c>
      <c r="Q51" s="98">
        <f>SUMIF(V重複!$C:$C, 'Conv-vaccine'!$D51, V重複!G:G)</f>
        <v>0</v>
      </c>
    </row>
    <row r="52" spans="1:17" x14ac:dyDescent="0.55000000000000004">
      <c r="A52" s="95">
        <f t="shared" si="0"/>
        <v>44343</v>
      </c>
      <c r="B52" s="50">
        <f t="shared" si="1"/>
        <v>636433</v>
      </c>
      <c r="C52" s="50">
        <f t="shared" si="2"/>
        <v>105585</v>
      </c>
      <c r="D52" s="96">
        <v>44343</v>
      </c>
      <c r="E52" s="97" t="str">
        <f>IFERROR(VLOOKUP($D52, V医療従事者等!$A:$J, $E$4, FALSE), TEXT(D52, "aaa"))</f>
        <v>(木)</v>
      </c>
      <c r="F52" s="97">
        <f>IFERROR(VLOOKUP($D52, V医療従事者等!$A:$J, $F$4, FALSE), 0)</f>
        <v>84217</v>
      </c>
      <c r="G52" s="97">
        <f>IFERROR(VLOOKUP($D52, V医療従事者等!$A:$J, $G$4, FALSE), 0)</f>
        <v>40</v>
      </c>
      <c r="H52" s="97">
        <f>IFERROR(VLOOKUP($D52, V医療従事者等!$A:$J, $H$4, FALSE), 0)</f>
        <v>60892</v>
      </c>
      <c r="I52" s="97">
        <f>IFERROR(VLOOKUP($D52, V医療従事者等!$A:$J, $I$4, FALSE), 0)</f>
        <v>0</v>
      </c>
      <c r="J52" s="98">
        <f>IFERROR(VLOOKUP($D52, V一般接種!$A:$G, J$4, FALSE), 0)</f>
        <v>539772</v>
      </c>
      <c r="K52" s="98">
        <f>IFERROR(VLOOKUP($D52, V一般接種!$A:$G, K$4, FALSE), 0)</f>
        <v>12404</v>
      </c>
      <c r="L52" s="98">
        <f>IFERROR(VLOOKUP($D52, V一般接種!$A:$G, L$4, FALSE), 0)</f>
        <v>0</v>
      </c>
      <c r="M52" s="98">
        <f>IFERROR(VLOOKUP($D52, V一般接種!$A:$G, M$4, FALSE), 0)</f>
        <v>44693</v>
      </c>
      <c r="N52" s="98">
        <f>SUMIF(V職域接種!$C:$C, 'Conv-vaccine'!$D52, V職域接種!F:F)</f>
        <v>0</v>
      </c>
      <c r="O52" s="98">
        <f>SUMIF(V職域接種!$C:$C, 'Conv-vaccine'!$D52, V職域接種!G:G)</f>
        <v>0</v>
      </c>
      <c r="P52" s="98">
        <f>SUMIF(V重複!$C:$C, 'Conv-vaccine'!$D52, V重複!F:F)</f>
        <v>0</v>
      </c>
      <c r="Q52" s="98">
        <f>SUMIF(V重複!$C:$C, 'Conv-vaccine'!$D52, V重複!G:G)</f>
        <v>0</v>
      </c>
    </row>
    <row r="53" spans="1:17" x14ac:dyDescent="0.55000000000000004">
      <c r="A53" s="95">
        <f t="shared" si="0"/>
        <v>44344</v>
      </c>
      <c r="B53" s="50">
        <f t="shared" si="1"/>
        <v>615359</v>
      </c>
      <c r="C53" s="50">
        <f t="shared" si="2"/>
        <v>122688</v>
      </c>
      <c r="D53" s="96">
        <v>44344</v>
      </c>
      <c r="E53" s="97" t="str">
        <f>IFERROR(VLOOKUP($D53, V医療従事者等!$A:$J, $E$4, FALSE), TEXT(D53, "aaa"))</f>
        <v>(金)</v>
      </c>
      <c r="F53" s="97">
        <f>IFERROR(VLOOKUP($D53, V医療従事者等!$A:$J, $F$4, FALSE), 0)</f>
        <v>87584</v>
      </c>
      <c r="G53" s="97">
        <f>IFERROR(VLOOKUP($D53, V医療従事者等!$A:$J, $G$4, FALSE), 0)</f>
        <v>157</v>
      </c>
      <c r="H53" s="97">
        <f>IFERROR(VLOOKUP($D53, V医療従事者等!$A:$J, $H$4, FALSE), 0)</f>
        <v>76775</v>
      </c>
      <c r="I53" s="97">
        <f>IFERROR(VLOOKUP($D53, V医療従事者等!$A:$J, $I$4, FALSE), 0)</f>
        <v>0</v>
      </c>
      <c r="J53" s="98">
        <f>IFERROR(VLOOKUP($D53, V一般接種!$A:$G, J$4, FALSE), 0)</f>
        <v>513364</v>
      </c>
      <c r="K53" s="98">
        <f>IFERROR(VLOOKUP($D53, V一般接種!$A:$G, K$4, FALSE), 0)</f>
        <v>14254</v>
      </c>
      <c r="L53" s="98">
        <f>IFERROR(VLOOKUP($D53, V一般接種!$A:$G, L$4, FALSE), 0)</f>
        <v>0</v>
      </c>
      <c r="M53" s="98">
        <f>IFERROR(VLOOKUP($D53, V一般接種!$A:$G, M$4, FALSE), 0)</f>
        <v>45913</v>
      </c>
      <c r="N53" s="98">
        <f>SUMIF(V職域接種!$C:$C, 'Conv-vaccine'!$D53, V職域接種!F:F)</f>
        <v>0</v>
      </c>
      <c r="O53" s="98">
        <f>SUMIF(V職域接種!$C:$C, 'Conv-vaccine'!$D53, V職域接種!G:G)</f>
        <v>0</v>
      </c>
      <c r="P53" s="98">
        <f>SUMIF(V重複!$C:$C, 'Conv-vaccine'!$D53, V重複!F:F)</f>
        <v>0</v>
      </c>
      <c r="Q53" s="98">
        <f>SUMIF(V重複!$C:$C, 'Conv-vaccine'!$D53, V重複!G:G)</f>
        <v>0</v>
      </c>
    </row>
    <row r="54" spans="1:17" x14ac:dyDescent="0.55000000000000004">
      <c r="A54" s="95">
        <f t="shared" si="0"/>
        <v>44345</v>
      </c>
      <c r="B54" s="50">
        <f t="shared" si="1"/>
        <v>472406</v>
      </c>
      <c r="C54" s="50">
        <f t="shared" si="2"/>
        <v>58414</v>
      </c>
      <c r="D54" s="96">
        <v>44345</v>
      </c>
      <c r="E54" s="97" t="str">
        <f>IFERROR(VLOOKUP($D54, V医療従事者等!$A:$J, $E$4, FALSE), TEXT(D54, "aaa"))</f>
        <v>土</v>
      </c>
      <c r="F54" s="97">
        <f>IFERROR(VLOOKUP($D54, V医療従事者等!$A:$J, $F$4, FALSE), 0)</f>
        <v>0</v>
      </c>
      <c r="G54" s="97">
        <f>IFERROR(VLOOKUP($D54, V医療従事者等!$A:$J, $G$4, FALSE), 0)</f>
        <v>0</v>
      </c>
      <c r="H54" s="97">
        <f>IFERROR(VLOOKUP($D54, V医療従事者等!$A:$J, $H$4, FALSE), 0)</f>
        <v>0</v>
      </c>
      <c r="I54" s="97">
        <f>IFERROR(VLOOKUP($D54, V医療従事者等!$A:$J, $I$4, FALSE), 0)</f>
        <v>0</v>
      </c>
      <c r="J54" s="98">
        <f>IFERROR(VLOOKUP($D54, V一般接種!$A:$G, J$4, FALSE), 0)</f>
        <v>456879</v>
      </c>
      <c r="K54" s="98">
        <f>IFERROR(VLOOKUP($D54, V一般接種!$A:$G, K$4, FALSE), 0)</f>
        <v>15527</v>
      </c>
      <c r="L54" s="98">
        <f>IFERROR(VLOOKUP($D54, V一般接種!$A:$G, L$4, FALSE), 0)</f>
        <v>0</v>
      </c>
      <c r="M54" s="98">
        <f>IFERROR(VLOOKUP($D54, V一般接種!$A:$G, M$4, FALSE), 0)</f>
        <v>58414</v>
      </c>
      <c r="N54" s="98">
        <f>SUMIF(V職域接種!$C:$C, 'Conv-vaccine'!$D54, V職域接種!F:F)</f>
        <v>0</v>
      </c>
      <c r="O54" s="98">
        <f>SUMIF(V職域接種!$C:$C, 'Conv-vaccine'!$D54, V職域接種!G:G)</f>
        <v>0</v>
      </c>
      <c r="P54" s="98">
        <f>SUMIF(V重複!$C:$C, 'Conv-vaccine'!$D54, V重複!F:F)</f>
        <v>0</v>
      </c>
      <c r="Q54" s="98">
        <f>SUMIF(V重複!$C:$C, 'Conv-vaccine'!$D54, V重複!G:G)</f>
        <v>0</v>
      </c>
    </row>
    <row r="55" spans="1:17" x14ac:dyDescent="0.55000000000000004">
      <c r="A55" s="95">
        <f t="shared" si="0"/>
        <v>44346</v>
      </c>
      <c r="B55" s="50">
        <f t="shared" si="1"/>
        <v>461554</v>
      </c>
      <c r="C55" s="50">
        <f t="shared" si="2"/>
        <v>65134</v>
      </c>
      <c r="D55" s="96">
        <v>44346</v>
      </c>
      <c r="E55" s="97" t="str">
        <f>IFERROR(VLOOKUP($D55, V医療従事者等!$A:$J, $E$4, FALSE), TEXT(D55, "aaa"))</f>
        <v>日</v>
      </c>
      <c r="F55" s="97">
        <f>IFERROR(VLOOKUP($D55, V医療従事者等!$A:$J, $F$4, FALSE), 0)</f>
        <v>0</v>
      </c>
      <c r="G55" s="97">
        <f>IFERROR(VLOOKUP($D55, V医療従事者等!$A:$J, $G$4, FALSE), 0)</f>
        <v>0</v>
      </c>
      <c r="H55" s="97">
        <f>IFERROR(VLOOKUP($D55, V医療従事者等!$A:$J, $H$4, FALSE), 0)</f>
        <v>0</v>
      </c>
      <c r="I55" s="97">
        <f>IFERROR(VLOOKUP($D55, V医療従事者等!$A:$J, $I$4, FALSE), 0)</f>
        <v>0</v>
      </c>
      <c r="J55" s="98">
        <f>IFERROR(VLOOKUP($D55, V一般接種!$A:$G, J$4, FALSE), 0)</f>
        <v>445639</v>
      </c>
      <c r="K55" s="98">
        <f>IFERROR(VLOOKUP($D55, V一般接種!$A:$G, K$4, FALSE), 0)</f>
        <v>15915</v>
      </c>
      <c r="L55" s="98">
        <f>IFERROR(VLOOKUP($D55, V一般接種!$A:$G, L$4, FALSE), 0)</f>
        <v>0</v>
      </c>
      <c r="M55" s="98">
        <f>IFERROR(VLOOKUP($D55, V一般接種!$A:$G, M$4, FALSE), 0)</f>
        <v>65134</v>
      </c>
      <c r="N55" s="98">
        <f>SUMIF(V職域接種!$C:$C, 'Conv-vaccine'!$D55, V職域接種!F:F)</f>
        <v>0</v>
      </c>
      <c r="O55" s="98">
        <f>SUMIF(V職域接種!$C:$C, 'Conv-vaccine'!$D55, V職域接種!G:G)</f>
        <v>0</v>
      </c>
      <c r="P55" s="98">
        <f>SUMIF(V重複!$C:$C, 'Conv-vaccine'!$D55, V重複!F:F)</f>
        <v>0</v>
      </c>
      <c r="Q55" s="98">
        <f>SUMIF(V重複!$C:$C, 'Conv-vaccine'!$D55, V重複!G:G)</f>
        <v>0</v>
      </c>
    </row>
    <row r="56" spans="1:17" x14ac:dyDescent="0.55000000000000004">
      <c r="A56" s="95">
        <f t="shared" si="0"/>
        <v>44347</v>
      </c>
      <c r="B56" s="50">
        <f t="shared" si="1"/>
        <v>664672</v>
      </c>
      <c r="C56" s="50">
        <f t="shared" si="2"/>
        <v>235894</v>
      </c>
      <c r="D56" s="96">
        <v>44347</v>
      </c>
      <c r="E56" s="97" t="str">
        <f>IFERROR(VLOOKUP($D56, V医療従事者等!$A:$J, $E$4, FALSE), TEXT(D56, "aaa"))</f>
        <v>(月)</v>
      </c>
      <c r="F56" s="97">
        <f>IFERROR(VLOOKUP($D56, V医療従事者等!$A:$J, $F$4, FALSE), 0)</f>
        <v>131423</v>
      </c>
      <c r="G56" s="97">
        <f>IFERROR(VLOOKUP($D56, V医療従事者等!$A:$J, $G$4, FALSE), 0)</f>
        <v>582</v>
      </c>
      <c r="H56" s="97">
        <f>IFERROR(VLOOKUP($D56, V医療従事者等!$A:$J, $H$4, FALSE), 0)</f>
        <v>141250</v>
      </c>
      <c r="I56" s="97">
        <f>IFERROR(VLOOKUP($D56, V医療従事者等!$A:$J, $I$4, FALSE), 0)</f>
        <v>0</v>
      </c>
      <c r="J56" s="98">
        <f>IFERROR(VLOOKUP($D56, V一般接種!$A:$G, J$4, FALSE), 0)</f>
        <v>514321</v>
      </c>
      <c r="K56" s="98">
        <f>IFERROR(VLOOKUP($D56, V一般接種!$A:$G, K$4, FALSE), 0)</f>
        <v>18346</v>
      </c>
      <c r="L56" s="98">
        <f>IFERROR(VLOOKUP($D56, V一般接種!$A:$G, L$4, FALSE), 0)</f>
        <v>0</v>
      </c>
      <c r="M56" s="98">
        <f>IFERROR(VLOOKUP($D56, V一般接種!$A:$G, M$4, FALSE), 0)</f>
        <v>94644</v>
      </c>
      <c r="N56" s="98">
        <f>SUMIF(V職域接種!$C:$C, 'Conv-vaccine'!$D56, V職域接種!F:F)</f>
        <v>0</v>
      </c>
      <c r="O56" s="98">
        <f>SUMIF(V職域接種!$C:$C, 'Conv-vaccine'!$D56, V職域接種!G:G)</f>
        <v>0</v>
      </c>
      <c r="P56" s="98">
        <f>SUMIF(V重複!$C:$C, 'Conv-vaccine'!$D56, V重複!F:F)</f>
        <v>0</v>
      </c>
      <c r="Q56" s="98">
        <f>SUMIF(V重複!$C:$C, 'Conv-vaccine'!$D56, V重複!G:G)</f>
        <v>0</v>
      </c>
    </row>
    <row r="57" spans="1:17" x14ac:dyDescent="0.55000000000000004">
      <c r="A57" s="95">
        <f t="shared" si="0"/>
        <v>44348</v>
      </c>
      <c r="B57" s="50">
        <f t="shared" si="1"/>
        <v>706679</v>
      </c>
      <c r="C57" s="50">
        <f t="shared" si="2"/>
        <v>204548</v>
      </c>
      <c r="D57" s="96">
        <v>44348</v>
      </c>
      <c r="E57" s="97" t="str">
        <f>IFERROR(VLOOKUP($D57, V医療従事者等!$A:$J, $E$4, FALSE), TEXT(D57, "aaa"))</f>
        <v>(火)</v>
      </c>
      <c r="F57" s="97">
        <f>IFERROR(VLOOKUP($D57, V医療従事者等!$A:$J, $F$4, FALSE), 0)</f>
        <v>66264</v>
      </c>
      <c r="G57" s="97">
        <f>IFERROR(VLOOKUP($D57, V医療従事者等!$A:$J, $G$4, FALSE), 0)</f>
        <v>123</v>
      </c>
      <c r="H57" s="97">
        <f>IFERROR(VLOOKUP($D57, V医療従事者等!$A:$J, $H$4, FALSE), 0)</f>
        <v>92670</v>
      </c>
      <c r="I57" s="97">
        <f>IFERROR(VLOOKUP($D57, V医療従事者等!$A:$J, $I$4, FALSE), 0)</f>
        <v>0</v>
      </c>
      <c r="J57" s="98">
        <f>IFERROR(VLOOKUP($D57, V一般接種!$A:$G, J$4, FALSE), 0)</f>
        <v>621116</v>
      </c>
      <c r="K57" s="98">
        <f>IFERROR(VLOOKUP($D57, V一般接種!$A:$G, K$4, FALSE), 0)</f>
        <v>19176</v>
      </c>
      <c r="L57" s="98">
        <f>IFERROR(VLOOKUP($D57, V一般接種!$A:$G, L$4, FALSE), 0)</f>
        <v>0</v>
      </c>
      <c r="M57" s="98">
        <f>IFERROR(VLOOKUP($D57, V一般接種!$A:$G, M$4, FALSE), 0)</f>
        <v>111878</v>
      </c>
      <c r="N57" s="98">
        <f>SUMIF(V職域接種!$C:$C, 'Conv-vaccine'!$D57, V職域接種!F:F)</f>
        <v>0</v>
      </c>
      <c r="O57" s="98">
        <f>SUMIF(V職域接種!$C:$C, 'Conv-vaccine'!$D57, V職域接種!G:G)</f>
        <v>0</v>
      </c>
      <c r="P57" s="98">
        <f>SUMIF(V重複!$C:$C, 'Conv-vaccine'!$D57, V重複!F:F)</f>
        <v>0</v>
      </c>
      <c r="Q57" s="98">
        <f>SUMIF(V重複!$C:$C, 'Conv-vaccine'!$D57, V重複!G:G)</f>
        <v>0</v>
      </c>
    </row>
    <row r="58" spans="1:17" x14ac:dyDescent="0.55000000000000004">
      <c r="A58" s="95">
        <f t="shared" si="0"/>
        <v>44349</v>
      </c>
      <c r="B58" s="50">
        <f t="shared" si="1"/>
        <v>731944</v>
      </c>
      <c r="C58" s="50">
        <f t="shared" si="2"/>
        <v>226279</v>
      </c>
      <c r="D58" s="96">
        <v>44349</v>
      </c>
      <c r="E58" s="97" t="str">
        <f>IFERROR(VLOOKUP($D58, V医療従事者等!$A:$J, $E$4, FALSE), TEXT(D58, "aaa"))</f>
        <v>(水)</v>
      </c>
      <c r="F58" s="97">
        <f>IFERROR(VLOOKUP($D58, V医療従事者等!$A:$J, $F$4, FALSE), 0)</f>
        <v>71140</v>
      </c>
      <c r="G58" s="97">
        <f>IFERROR(VLOOKUP($D58, V医療従事者等!$A:$J, $G$4, FALSE), 0)</f>
        <v>316</v>
      </c>
      <c r="H58" s="97">
        <f>IFERROR(VLOOKUP($D58, V医療従事者等!$A:$J, $H$4, FALSE), 0)</f>
        <v>87670</v>
      </c>
      <c r="I58" s="97">
        <f>IFERROR(VLOOKUP($D58, V医療従事者等!$A:$J, $I$4, FALSE), 0)</f>
        <v>0</v>
      </c>
      <c r="J58" s="98">
        <f>IFERROR(VLOOKUP($D58, V一般接種!$A:$G, J$4, FALSE), 0)</f>
        <v>640857</v>
      </c>
      <c r="K58" s="98">
        <f>IFERROR(VLOOKUP($D58, V一般接種!$A:$G, K$4, FALSE), 0)</f>
        <v>19631</v>
      </c>
      <c r="L58" s="98">
        <f>IFERROR(VLOOKUP($D58, V一般接種!$A:$G, L$4, FALSE), 0)</f>
        <v>0</v>
      </c>
      <c r="M58" s="98">
        <f>IFERROR(VLOOKUP($D58, V一般接種!$A:$G, M$4, FALSE), 0)</f>
        <v>138609</v>
      </c>
      <c r="N58" s="98">
        <f>SUMIF(V職域接種!$C:$C, 'Conv-vaccine'!$D58, V職域接種!F:F)</f>
        <v>0</v>
      </c>
      <c r="O58" s="98">
        <f>SUMIF(V職域接種!$C:$C, 'Conv-vaccine'!$D58, V職域接種!G:G)</f>
        <v>0</v>
      </c>
      <c r="P58" s="98">
        <f>SUMIF(V重複!$C:$C, 'Conv-vaccine'!$D58, V重複!F:F)</f>
        <v>0</v>
      </c>
      <c r="Q58" s="98">
        <f>SUMIF(V重複!$C:$C, 'Conv-vaccine'!$D58, V重複!G:G)</f>
        <v>0</v>
      </c>
    </row>
    <row r="59" spans="1:17" x14ac:dyDescent="0.55000000000000004">
      <c r="A59" s="95">
        <f t="shared" si="0"/>
        <v>44350</v>
      </c>
      <c r="B59" s="50">
        <f t="shared" si="1"/>
        <v>723969</v>
      </c>
      <c r="C59" s="50">
        <f t="shared" si="2"/>
        <v>220163</v>
      </c>
      <c r="D59" s="96">
        <v>44350</v>
      </c>
      <c r="E59" s="97" t="str">
        <f>IFERROR(VLOOKUP($D59, V医療従事者等!$A:$J, $E$4, FALSE), TEXT(D59, "aaa"))</f>
        <v>(木)</v>
      </c>
      <c r="F59" s="97">
        <f>IFERROR(VLOOKUP($D59, V医療従事者等!$A:$J, $F$4, FALSE), 0)</f>
        <v>59654</v>
      </c>
      <c r="G59" s="97">
        <f>IFERROR(VLOOKUP($D59, V医療従事者等!$A:$J, $G$4, FALSE), 0)</f>
        <v>112</v>
      </c>
      <c r="H59" s="97">
        <f>IFERROR(VLOOKUP($D59, V医療従事者等!$A:$J, $H$4, FALSE), 0)</f>
        <v>83391</v>
      </c>
      <c r="I59" s="97">
        <f>IFERROR(VLOOKUP($D59, V医療従事者等!$A:$J, $I$4, FALSE), 0)</f>
        <v>0</v>
      </c>
      <c r="J59" s="98">
        <f>IFERROR(VLOOKUP($D59, V一般接種!$A:$G, J$4, FALSE), 0)</f>
        <v>644219</v>
      </c>
      <c r="K59" s="98">
        <f>IFERROR(VLOOKUP($D59, V一般接種!$A:$G, K$4, FALSE), 0)</f>
        <v>19984</v>
      </c>
      <c r="L59" s="98">
        <f>IFERROR(VLOOKUP($D59, V一般接種!$A:$G, L$4, FALSE), 0)</f>
        <v>0</v>
      </c>
      <c r="M59" s="98">
        <f>IFERROR(VLOOKUP($D59, V一般接種!$A:$G, M$4, FALSE), 0)</f>
        <v>136772</v>
      </c>
      <c r="N59" s="98">
        <f>SUMIF(V職域接種!$C:$C, 'Conv-vaccine'!$D59, V職域接種!F:F)</f>
        <v>0</v>
      </c>
      <c r="O59" s="98">
        <f>SUMIF(V職域接種!$C:$C, 'Conv-vaccine'!$D59, V職域接種!G:G)</f>
        <v>0</v>
      </c>
      <c r="P59" s="98">
        <f>SUMIF(V重複!$C:$C, 'Conv-vaccine'!$D59, V重複!F:F)</f>
        <v>0</v>
      </c>
      <c r="Q59" s="98">
        <f>SUMIF(V重複!$C:$C, 'Conv-vaccine'!$D59, V重複!G:G)</f>
        <v>0</v>
      </c>
    </row>
    <row r="60" spans="1:17" x14ac:dyDescent="0.55000000000000004">
      <c r="A60" s="95">
        <f t="shared" si="0"/>
        <v>44351</v>
      </c>
      <c r="B60" s="50">
        <f t="shared" si="1"/>
        <v>710634</v>
      </c>
      <c r="C60" s="50">
        <f t="shared" si="2"/>
        <v>212141</v>
      </c>
      <c r="D60" s="96">
        <v>44351</v>
      </c>
      <c r="E60" s="97" t="str">
        <f>IFERROR(VLOOKUP($D60, V医療従事者等!$A:$J, $E$4, FALSE), TEXT(D60, "aaa"))</f>
        <v>(金)</v>
      </c>
      <c r="F60" s="97">
        <f>IFERROR(VLOOKUP($D60, V医療従事者等!$A:$J, $F$4, FALSE), 0)</f>
        <v>62634</v>
      </c>
      <c r="G60" s="97">
        <f>IFERROR(VLOOKUP($D60, V医療従事者等!$A:$J, $G$4, FALSE), 0)</f>
        <v>929</v>
      </c>
      <c r="H60" s="97">
        <f>IFERROR(VLOOKUP($D60, V医療従事者等!$A:$J, $H$4, FALSE), 0)</f>
        <v>95640</v>
      </c>
      <c r="I60" s="97">
        <f>IFERROR(VLOOKUP($D60, V医療従事者等!$A:$J, $I$4, FALSE), 0)</f>
        <v>0</v>
      </c>
      <c r="J60" s="98">
        <f>IFERROR(VLOOKUP($D60, V一般接種!$A:$G, J$4, FALSE), 0)</f>
        <v>626864</v>
      </c>
      <c r="K60" s="98">
        <f>IFERROR(VLOOKUP($D60, V一般接種!$A:$G, K$4, FALSE), 0)</f>
        <v>20207</v>
      </c>
      <c r="L60" s="98">
        <f>IFERROR(VLOOKUP($D60, V一般接種!$A:$G, L$4, FALSE), 0)</f>
        <v>0</v>
      </c>
      <c r="M60" s="98">
        <f>IFERROR(VLOOKUP($D60, V一般接種!$A:$G, M$4, FALSE), 0)</f>
        <v>116501</v>
      </c>
      <c r="N60" s="98">
        <f>SUMIF(V職域接種!$C:$C, 'Conv-vaccine'!$D60, V職域接種!F:F)</f>
        <v>0</v>
      </c>
      <c r="O60" s="98">
        <f>SUMIF(V職域接種!$C:$C, 'Conv-vaccine'!$D60, V職域接種!G:G)</f>
        <v>0</v>
      </c>
      <c r="P60" s="98">
        <f>SUMIF(V重複!$C:$C, 'Conv-vaccine'!$D60, V重複!F:F)</f>
        <v>0</v>
      </c>
      <c r="Q60" s="98">
        <f>SUMIF(V重複!$C:$C, 'Conv-vaccine'!$D60, V重複!G:G)</f>
        <v>0</v>
      </c>
    </row>
    <row r="61" spans="1:17" x14ac:dyDescent="0.55000000000000004">
      <c r="A61" s="95">
        <f t="shared" si="0"/>
        <v>44352</v>
      </c>
      <c r="B61" s="50">
        <f t="shared" si="1"/>
        <v>612708</v>
      </c>
      <c r="C61" s="50">
        <f t="shared" si="2"/>
        <v>124782</v>
      </c>
      <c r="D61" s="96">
        <v>44352</v>
      </c>
      <c r="E61" s="97" t="str">
        <f>IFERROR(VLOOKUP($D61, V医療従事者等!$A:$J, $E$4, FALSE), TEXT(D61, "aaa"))</f>
        <v>土</v>
      </c>
      <c r="F61" s="97">
        <f>IFERROR(VLOOKUP($D61, V医療従事者等!$A:$J, $F$4, FALSE), 0)</f>
        <v>0</v>
      </c>
      <c r="G61" s="97">
        <f>IFERROR(VLOOKUP($D61, V医療従事者等!$A:$J, $G$4, FALSE), 0)</f>
        <v>0</v>
      </c>
      <c r="H61" s="97">
        <f>IFERROR(VLOOKUP($D61, V医療従事者等!$A:$J, $H$4, FALSE), 0)</f>
        <v>0</v>
      </c>
      <c r="I61" s="97">
        <f>IFERROR(VLOOKUP($D61, V医療従事者等!$A:$J, $I$4, FALSE), 0)</f>
        <v>0</v>
      </c>
      <c r="J61" s="98">
        <f>IFERROR(VLOOKUP($D61, V一般接種!$A:$G, J$4, FALSE), 0)</f>
        <v>592333</v>
      </c>
      <c r="K61" s="98">
        <f>IFERROR(VLOOKUP($D61, V一般接種!$A:$G, K$4, FALSE), 0)</f>
        <v>20375</v>
      </c>
      <c r="L61" s="98">
        <f>IFERROR(VLOOKUP($D61, V一般接種!$A:$G, L$4, FALSE), 0)</f>
        <v>0</v>
      </c>
      <c r="M61" s="98">
        <f>IFERROR(VLOOKUP($D61, V一般接種!$A:$G, M$4, FALSE), 0)</f>
        <v>124782</v>
      </c>
      <c r="N61" s="98">
        <f>SUMIF(V職域接種!$C:$C, 'Conv-vaccine'!$D61, V職域接種!F:F)</f>
        <v>0</v>
      </c>
      <c r="O61" s="98">
        <f>SUMIF(V職域接種!$C:$C, 'Conv-vaccine'!$D61, V職域接種!G:G)</f>
        <v>0</v>
      </c>
      <c r="P61" s="98">
        <f>SUMIF(V重複!$C:$C, 'Conv-vaccine'!$D61, V重複!F:F)</f>
        <v>0</v>
      </c>
      <c r="Q61" s="98">
        <f>SUMIF(V重複!$C:$C, 'Conv-vaccine'!$D61, V重複!G:G)</f>
        <v>0</v>
      </c>
    </row>
    <row r="62" spans="1:17" x14ac:dyDescent="0.55000000000000004">
      <c r="A62" s="95">
        <f t="shared" si="0"/>
        <v>44353</v>
      </c>
      <c r="B62" s="50">
        <f t="shared" si="1"/>
        <v>560690</v>
      </c>
      <c r="C62" s="50">
        <f t="shared" si="2"/>
        <v>178097</v>
      </c>
      <c r="D62" s="96">
        <v>44353</v>
      </c>
      <c r="E62" s="97" t="str">
        <f>IFERROR(VLOOKUP($D62, V医療従事者等!$A:$J, $E$4, FALSE), TEXT(D62, "aaa"))</f>
        <v>日</v>
      </c>
      <c r="F62" s="97">
        <f>IFERROR(VLOOKUP($D62, V医療従事者等!$A:$J, $F$4, FALSE), 0)</f>
        <v>0</v>
      </c>
      <c r="G62" s="97">
        <f>IFERROR(VLOOKUP($D62, V医療従事者等!$A:$J, $G$4, FALSE), 0)</f>
        <v>0</v>
      </c>
      <c r="H62" s="97">
        <f>IFERROR(VLOOKUP($D62, V医療従事者等!$A:$J, $H$4, FALSE), 0)</f>
        <v>0</v>
      </c>
      <c r="I62" s="97">
        <f>IFERROR(VLOOKUP($D62, V医療従事者等!$A:$J, $I$4, FALSE), 0)</f>
        <v>0</v>
      </c>
      <c r="J62" s="98">
        <f>IFERROR(VLOOKUP($D62, V一般接種!$A:$G, J$4, FALSE), 0)</f>
        <v>537862</v>
      </c>
      <c r="K62" s="98">
        <f>IFERROR(VLOOKUP($D62, V一般接種!$A:$G, K$4, FALSE), 0)</f>
        <v>22828</v>
      </c>
      <c r="L62" s="98">
        <f>IFERROR(VLOOKUP($D62, V一般接種!$A:$G, L$4, FALSE), 0)</f>
        <v>0</v>
      </c>
      <c r="M62" s="98">
        <f>IFERROR(VLOOKUP($D62, V一般接種!$A:$G, M$4, FALSE), 0)</f>
        <v>178097</v>
      </c>
      <c r="N62" s="98">
        <f>SUMIF(V職域接種!$C:$C, 'Conv-vaccine'!$D62, V職域接種!F:F)</f>
        <v>0</v>
      </c>
      <c r="O62" s="98">
        <f>SUMIF(V職域接種!$C:$C, 'Conv-vaccine'!$D62, V職域接種!G:G)</f>
        <v>0</v>
      </c>
      <c r="P62" s="98">
        <f>SUMIF(V重複!$C:$C, 'Conv-vaccine'!$D62, V重複!F:F)</f>
        <v>0</v>
      </c>
      <c r="Q62" s="98">
        <f>SUMIF(V重複!$C:$C, 'Conv-vaccine'!$D62, V重複!G:G)</f>
        <v>0</v>
      </c>
    </row>
    <row r="63" spans="1:17" x14ac:dyDescent="0.55000000000000004">
      <c r="A63" s="95">
        <f t="shared" si="0"/>
        <v>44354</v>
      </c>
      <c r="B63" s="50">
        <f t="shared" si="1"/>
        <v>764829</v>
      </c>
      <c r="C63" s="50">
        <f t="shared" si="2"/>
        <v>319034</v>
      </c>
      <c r="D63" s="96">
        <v>44354</v>
      </c>
      <c r="E63" s="97" t="str">
        <f>IFERROR(VLOOKUP($D63, V医療従事者等!$A:$J, $E$4, FALSE), TEXT(D63, "aaa"))</f>
        <v>(月)</v>
      </c>
      <c r="F63" s="97">
        <f>IFERROR(VLOOKUP($D63, V医療従事者等!$A:$J, $F$4, FALSE), 0)</f>
        <v>104435</v>
      </c>
      <c r="G63" s="97">
        <f>IFERROR(VLOOKUP($D63, V医療従事者等!$A:$J, $G$4, FALSE), 0)</f>
        <v>2146</v>
      </c>
      <c r="H63" s="97">
        <f>IFERROR(VLOOKUP($D63, V医療従事者等!$A:$J, $H$4, FALSE), 0)</f>
        <v>132756</v>
      </c>
      <c r="I63" s="97">
        <f>IFERROR(VLOOKUP($D63, V医療従事者等!$A:$J, $I$4, FALSE), 0)</f>
        <v>0</v>
      </c>
      <c r="J63" s="98">
        <f>IFERROR(VLOOKUP($D63, V一般接種!$A:$G, J$4, FALSE), 0)</f>
        <v>629198</v>
      </c>
      <c r="K63" s="98">
        <f>IFERROR(VLOOKUP($D63, V一般接種!$A:$G, K$4, FALSE), 0)</f>
        <v>29050</v>
      </c>
      <c r="L63" s="98">
        <f>IFERROR(VLOOKUP($D63, V一般接種!$A:$G, L$4, FALSE), 0)</f>
        <v>0</v>
      </c>
      <c r="M63" s="98">
        <f>IFERROR(VLOOKUP($D63, V一般接種!$A:$G, M$4, FALSE), 0)</f>
        <v>186278</v>
      </c>
      <c r="N63" s="98">
        <f>SUMIF(V職域接種!$C:$C, 'Conv-vaccine'!$D63, V職域接種!F:F)</f>
        <v>0</v>
      </c>
      <c r="O63" s="98">
        <f>SUMIF(V職域接種!$C:$C, 'Conv-vaccine'!$D63, V職域接種!G:G)</f>
        <v>0</v>
      </c>
      <c r="P63" s="98">
        <f>SUMIF(V重複!$C:$C, 'Conv-vaccine'!$D63, V重複!F:F)</f>
        <v>0</v>
      </c>
      <c r="Q63" s="98">
        <f>SUMIF(V重複!$C:$C, 'Conv-vaccine'!$D63, V重複!G:G)</f>
        <v>0</v>
      </c>
    </row>
    <row r="64" spans="1:17" x14ac:dyDescent="0.55000000000000004">
      <c r="A64" s="95">
        <f t="shared" si="0"/>
        <v>44355</v>
      </c>
      <c r="B64" s="50">
        <f t="shared" si="1"/>
        <v>786917</v>
      </c>
      <c r="C64" s="50">
        <f t="shared" si="2"/>
        <v>316309</v>
      </c>
      <c r="D64" s="96">
        <v>44355</v>
      </c>
      <c r="E64" s="97" t="str">
        <f>IFERROR(VLOOKUP($D64, V医療従事者等!$A:$J, $E$4, FALSE), TEXT(D64, "aaa"))</f>
        <v>(火)</v>
      </c>
      <c r="F64" s="97">
        <f>IFERROR(VLOOKUP($D64, V医療従事者等!$A:$J, $F$4, FALSE), 0)</f>
        <v>71689</v>
      </c>
      <c r="G64" s="97">
        <f>IFERROR(VLOOKUP($D64, V医療従事者等!$A:$J, $G$4, FALSE), 0)</f>
        <v>990</v>
      </c>
      <c r="H64" s="97">
        <f>IFERROR(VLOOKUP($D64, V医療従事者等!$A:$J, $H$4, FALSE), 0)</f>
        <v>89243</v>
      </c>
      <c r="I64" s="97">
        <f>IFERROR(VLOOKUP($D64, V医療従事者等!$A:$J, $I$4, FALSE), 0)</f>
        <v>0</v>
      </c>
      <c r="J64" s="98">
        <f>IFERROR(VLOOKUP($D64, V一般接種!$A:$G, J$4, FALSE), 0)</f>
        <v>685036</v>
      </c>
      <c r="K64" s="98">
        <f>IFERROR(VLOOKUP($D64, V一般接種!$A:$G, K$4, FALSE), 0)</f>
        <v>29202</v>
      </c>
      <c r="L64" s="98">
        <f>IFERROR(VLOOKUP($D64, V一般接種!$A:$G, L$4, FALSE), 0)</f>
        <v>0</v>
      </c>
      <c r="M64" s="98">
        <f>IFERROR(VLOOKUP($D64, V一般接種!$A:$G, M$4, FALSE), 0)</f>
        <v>227066</v>
      </c>
      <c r="N64" s="98">
        <f>SUMIF(V職域接種!$C:$C, 'Conv-vaccine'!$D64, V職域接種!F:F)</f>
        <v>0</v>
      </c>
      <c r="O64" s="98">
        <f>SUMIF(V職域接種!$C:$C, 'Conv-vaccine'!$D64, V職域接種!G:G)</f>
        <v>0</v>
      </c>
      <c r="P64" s="98">
        <f>SUMIF(V重複!$C:$C, 'Conv-vaccine'!$D64, V重複!F:F)</f>
        <v>0</v>
      </c>
      <c r="Q64" s="98">
        <f>SUMIF(V重複!$C:$C, 'Conv-vaccine'!$D64, V重複!G:G)</f>
        <v>0</v>
      </c>
    </row>
    <row r="65" spans="1:17" x14ac:dyDescent="0.55000000000000004">
      <c r="A65" s="95">
        <f t="shared" si="0"/>
        <v>44356</v>
      </c>
      <c r="B65" s="50">
        <f t="shared" si="1"/>
        <v>765950</v>
      </c>
      <c r="C65" s="50">
        <f t="shared" si="2"/>
        <v>379172</v>
      </c>
      <c r="D65" s="96">
        <v>44356</v>
      </c>
      <c r="E65" s="97" t="str">
        <f>IFERROR(VLOOKUP($D65, V医療従事者等!$A:$J, $E$4, FALSE), TEXT(D65, "aaa"))</f>
        <v>(水)</v>
      </c>
      <c r="F65" s="97">
        <f>IFERROR(VLOOKUP($D65, V医療従事者等!$A:$J, $F$4, FALSE), 0)</f>
        <v>67694</v>
      </c>
      <c r="G65" s="97">
        <f>IFERROR(VLOOKUP($D65, V医療従事者等!$A:$J, $G$4, FALSE), 0)</f>
        <v>1047</v>
      </c>
      <c r="H65" s="97">
        <f>IFERROR(VLOOKUP($D65, V医療従事者等!$A:$J, $H$4, FALSE), 0)</f>
        <v>98643</v>
      </c>
      <c r="I65" s="97">
        <f>IFERROR(VLOOKUP($D65, V医療従事者等!$A:$J, $I$4, FALSE), 0)</f>
        <v>0</v>
      </c>
      <c r="J65" s="98">
        <f>IFERROR(VLOOKUP($D65, V一般接種!$A:$G, J$4, FALSE), 0)</f>
        <v>669736</v>
      </c>
      <c r="K65" s="98">
        <f>IFERROR(VLOOKUP($D65, V一般接種!$A:$G, K$4, FALSE), 0)</f>
        <v>27473</v>
      </c>
      <c r="L65" s="98">
        <f>IFERROR(VLOOKUP($D65, V一般接種!$A:$G, L$4, FALSE), 0)</f>
        <v>0</v>
      </c>
      <c r="M65" s="98">
        <f>IFERROR(VLOOKUP($D65, V一般接種!$A:$G, M$4, FALSE), 0)</f>
        <v>280529</v>
      </c>
      <c r="N65" s="98">
        <f>SUMIF(V職域接種!$C:$C, 'Conv-vaccine'!$D65, V職域接種!F:F)</f>
        <v>0</v>
      </c>
      <c r="O65" s="98">
        <f>SUMIF(V職域接種!$C:$C, 'Conv-vaccine'!$D65, V職域接種!G:G)</f>
        <v>0</v>
      </c>
      <c r="P65" s="98">
        <f>SUMIF(V重複!$C:$C, 'Conv-vaccine'!$D65, V重複!F:F)</f>
        <v>0</v>
      </c>
      <c r="Q65" s="98">
        <f>SUMIF(V重複!$C:$C, 'Conv-vaccine'!$D65, V重複!G:G)</f>
        <v>0</v>
      </c>
    </row>
    <row r="66" spans="1:17" x14ac:dyDescent="0.55000000000000004">
      <c r="A66" s="95">
        <f t="shared" si="0"/>
        <v>44357</v>
      </c>
      <c r="B66" s="50">
        <f t="shared" si="1"/>
        <v>737494</v>
      </c>
      <c r="C66" s="50">
        <f t="shared" si="2"/>
        <v>378624</v>
      </c>
      <c r="D66" s="96">
        <v>44357</v>
      </c>
      <c r="E66" s="97" t="str">
        <f>IFERROR(VLOOKUP($D66, V医療従事者等!$A:$J, $E$4, FALSE), TEXT(D66, "aaa"))</f>
        <v>(木)</v>
      </c>
      <c r="F66" s="97">
        <f>IFERROR(VLOOKUP($D66, V医療従事者等!$A:$J, $F$4, FALSE), 0)</f>
        <v>52250</v>
      </c>
      <c r="G66" s="97">
        <f>IFERROR(VLOOKUP($D66, V医療従事者等!$A:$J, $G$4, FALSE), 0)</f>
        <v>1719</v>
      </c>
      <c r="H66" s="97">
        <f>IFERROR(VLOOKUP($D66, V医療従事者等!$A:$J, $H$4, FALSE), 0)</f>
        <v>82622</v>
      </c>
      <c r="I66" s="97">
        <f>IFERROR(VLOOKUP($D66, V医療従事者等!$A:$J, $I$4, FALSE), 0)</f>
        <v>0</v>
      </c>
      <c r="J66" s="98">
        <f>IFERROR(VLOOKUP($D66, V一般接種!$A:$G, J$4, FALSE), 0)</f>
        <v>654102</v>
      </c>
      <c r="K66" s="98">
        <f>IFERROR(VLOOKUP($D66, V一般接種!$A:$G, K$4, FALSE), 0)</f>
        <v>29423</v>
      </c>
      <c r="L66" s="98">
        <f>IFERROR(VLOOKUP($D66, V一般接種!$A:$G, L$4, FALSE), 0)</f>
        <v>0</v>
      </c>
      <c r="M66" s="98">
        <f>IFERROR(VLOOKUP($D66, V一般接種!$A:$G, M$4, FALSE), 0)</f>
        <v>296002</v>
      </c>
      <c r="N66" s="98">
        <f>SUMIF(V職域接種!$C:$C, 'Conv-vaccine'!$D66, V職域接種!F:F)</f>
        <v>0</v>
      </c>
      <c r="O66" s="98">
        <f>SUMIF(V職域接種!$C:$C, 'Conv-vaccine'!$D66, V職域接種!G:G)</f>
        <v>0</v>
      </c>
      <c r="P66" s="98">
        <f>SUMIF(V重複!$C:$C, 'Conv-vaccine'!$D66, V重複!F:F)</f>
        <v>0</v>
      </c>
      <c r="Q66" s="98">
        <f>SUMIF(V重複!$C:$C, 'Conv-vaccine'!$D66, V重複!G:G)</f>
        <v>0</v>
      </c>
    </row>
    <row r="67" spans="1:17" x14ac:dyDescent="0.55000000000000004">
      <c r="A67" s="95">
        <f t="shared" si="0"/>
        <v>44358</v>
      </c>
      <c r="B67" s="50">
        <f t="shared" si="1"/>
        <v>745317</v>
      </c>
      <c r="C67" s="50">
        <f t="shared" si="2"/>
        <v>352142</v>
      </c>
      <c r="D67" s="96">
        <v>44358</v>
      </c>
      <c r="E67" s="97" t="str">
        <f>IFERROR(VLOOKUP($D67, V医療従事者等!$A:$J, $E$4, FALSE), TEXT(D67, "aaa"))</f>
        <v>(金)</v>
      </c>
      <c r="F67" s="97">
        <f>IFERROR(VLOOKUP($D67, V医療従事者等!$A:$J, $F$4, FALSE), 0)</f>
        <v>54834</v>
      </c>
      <c r="G67" s="97">
        <f>IFERROR(VLOOKUP($D67, V医療従事者等!$A:$J, $G$4, FALSE), 0)</f>
        <v>1669</v>
      </c>
      <c r="H67" s="97">
        <f>IFERROR(VLOOKUP($D67, V医療従事者等!$A:$J, $H$4, FALSE), 0)</f>
        <v>91480</v>
      </c>
      <c r="I67" s="97">
        <f>IFERROR(VLOOKUP($D67, V医療従事者等!$A:$J, $I$4, FALSE), 0)</f>
        <v>0</v>
      </c>
      <c r="J67" s="98">
        <f>IFERROR(VLOOKUP($D67, V一般接種!$A:$G, J$4, FALSE), 0)</f>
        <v>659213</v>
      </c>
      <c r="K67" s="98">
        <f>IFERROR(VLOOKUP($D67, V一般接種!$A:$G, K$4, FALSE), 0)</f>
        <v>29601</v>
      </c>
      <c r="L67" s="98">
        <f>IFERROR(VLOOKUP($D67, V一般接種!$A:$G, L$4, FALSE), 0)</f>
        <v>0</v>
      </c>
      <c r="M67" s="98">
        <f>IFERROR(VLOOKUP($D67, V一般接種!$A:$G, M$4, FALSE), 0)</f>
        <v>260662</v>
      </c>
      <c r="N67" s="98">
        <f>SUMIF(V職域接種!$C:$C, 'Conv-vaccine'!$D67, V職域接種!F:F)</f>
        <v>0</v>
      </c>
      <c r="O67" s="98">
        <f>SUMIF(V職域接種!$C:$C, 'Conv-vaccine'!$D67, V職域接種!G:G)</f>
        <v>0</v>
      </c>
      <c r="P67" s="98">
        <f>SUMIF(V重複!$C:$C, 'Conv-vaccine'!$D67, V重複!F:F)</f>
        <v>0</v>
      </c>
      <c r="Q67" s="98">
        <f>SUMIF(V重複!$C:$C, 'Conv-vaccine'!$D67, V重複!G:G)</f>
        <v>0</v>
      </c>
    </row>
    <row r="68" spans="1:17" x14ac:dyDescent="0.55000000000000004">
      <c r="A68" s="95">
        <f t="shared" si="0"/>
        <v>44359</v>
      </c>
      <c r="B68" s="50">
        <f t="shared" si="1"/>
        <v>652378</v>
      </c>
      <c r="C68" s="50">
        <f t="shared" si="2"/>
        <v>271375</v>
      </c>
      <c r="D68" s="96">
        <v>44359</v>
      </c>
      <c r="E68" s="97" t="str">
        <f>IFERROR(VLOOKUP($D68, V医療従事者等!$A:$J, $E$4, FALSE), TEXT(D68, "aaa"))</f>
        <v>土</v>
      </c>
      <c r="F68" s="97">
        <f>IFERROR(VLOOKUP($D68, V医療従事者等!$A:$J, $F$4, FALSE), 0)</f>
        <v>0</v>
      </c>
      <c r="G68" s="97">
        <f>IFERROR(VLOOKUP($D68, V医療従事者等!$A:$J, $G$4, FALSE), 0)</f>
        <v>0</v>
      </c>
      <c r="H68" s="97">
        <f>IFERROR(VLOOKUP($D68, V医療従事者等!$A:$J, $H$4, FALSE), 0)</f>
        <v>0</v>
      </c>
      <c r="I68" s="97">
        <f>IFERROR(VLOOKUP($D68, V医療従事者等!$A:$J, $I$4, FALSE), 0)</f>
        <v>0</v>
      </c>
      <c r="J68" s="98">
        <f>IFERROR(VLOOKUP($D68, V一般接種!$A:$G, J$4, FALSE), 0)</f>
        <v>619016</v>
      </c>
      <c r="K68" s="98">
        <f>IFERROR(VLOOKUP($D68, V一般接種!$A:$G, K$4, FALSE), 0)</f>
        <v>33362</v>
      </c>
      <c r="L68" s="98">
        <f>IFERROR(VLOOKUP($D68, V一般接種!$A:$G, L$4, FALSE), 0)</f>
        <v>0</v>
      </c>
      <c r="M68" s="98">
        <f>IFERROR(VLOOKUP($D68, V一般接種!$A:$G, M$4, FALSE), 0)</f>
        <v>271375</v>
      </c>
      <c r="N68" s="98">
        <f>SUMIF(V職域接種!$C:$C, 'Conv-vaccine'!$D68, V職域接種!F:F)</f>
        <v>0</v>
      </c>
      <c r="O68" s="98">
        <f>SUMIF(V職域接種!$C:$C, 'Conv-vaccine'!$D68, V職域接種!G:G)</f>
        <v>0</v>
      </c>
      <c r="P68" s="98">
        <f>SUMIF(V重複!$C:$C, 'Conv-vaccine'!$D68, V重複!F:F)</f>
        <v>0</v>
      </c>
      <c r="Q68" s="98">
        <f>SUMIF(V重複!$C:$C, 'Conv-vaccine'!$D68, V重複!G:G)</f>
        <v>0</v>
      </c>
    </row>
    <row r="69" spans="1:17" x14ac:dyDescent="0.55000000000000004">
      <c r="A69" s="95">
        <f t="shared" si="0"/>
        <v>44360</v>
      </c>
      <c r="B69" s="50">
        <f t="shared" si="1"/>
        <v>596622</v>
      </c>
      <c r="C69" s="50">
        <f t="shared" si="2"/>
        <v>314909</v>
      </c>
      <c r="D69" s="96">
        <v>44360</v>
      </c>
      <c r="E69" s="97" t="str">
        <f>IFERROR(VLOOKUP($D69, V医療従事者等!$A:$J, $E$4, FALSE), TEXT(D69, "aaa"))</f>
        <v>日</v>
      </c>
      <c r="F69" s="97">
        <f>IFERROR(VLOOKUP($D69, V医療従事者等!$A:$J, $F$4, FALSE), 0)</f>
        <v>0</v>
      </c>
      <c r="G69" s="97">
        <f>IFERROR(VLOOKUP($D69, V医療従事者等!$A:$J, $G$4, FALSE), 0)</f>
        <v>0</v>
      </c>
      <c r="H69" s="97">
        <f>IFERROR(VLOOKUP($D69, V医療従事者等!$A:$J, $H$4, FALSE), 0)</f>
        <v>0</v>
      </c>
      <c r="I69" s="97">
        <f>IFERROR(VLOOKUP($D69, V医療従事者等!$A:$J, $I$4, FALSE), 0)</f>
        <v>0</v>
      </c>
      <c r="J69" s="98">
        <f>IFERROR(VLOOKUP($D69, V一般接種!$A:$G, J$4, FALSE), 0)</f>
        <v>562329</v>
      </c>
      <c r="K69" s="98">
        <f>IFERROR(VLOOKUP($D69, V一般接種!$A:$G, K$4, FALSE), 0)</f>
        <v>34293</v>
      </c>
      <c r="L69" s="98">
        <f>IFERROR(VLOOKUP($D69, V一般接種!$A:$G, L$4, FALSE), 0)</f>
        <v>0</v>
      </c>
      <c r="M69" s="98">
        <f>IFERROR(VLOOKUP($D69, V一般接種!$A:$G, M$4, FALSE), 0)</f>
        <v>314909</v>
      </c>
      <c r="N69" s="98">
        <f>SUMIF(V職域接種!$C:$C, 'Conv-vaccine'!$D69, V職域接種!F:F)</f>
        <v>0</v>
      </c>
      <c r="O69" s="98">
        <f>SUMIF(V職域接種!$C:$C, 'Conv-vaccine'!$D69, V職域接種!G:G)</f>
        <v>0</v>
      </c>
      <c r="P69" s="98">
        <f>SUMIF(V重複!$C:$C, 'Conv-vaccine'!$D69, V重複!F:F)</f>
        <v>0</v>
      </c>
      <c r="Q69" s="98">
        <f>SUMIF(V重複!$C:$C, 'Conv-vaccine'!$D69, V重複!G:G)</f>
        <v>0</v>
      </c>
    </row>
    <row r="70" spans="1:17" x14ac:dyDescent="0.55000000000000004">
      <c r="A70" s="95">
        <f t="shared" si="0"/>
        <v>44361</v>
      </c>
      <c r="B70" s="50">
        <f t="shared" si="1"/>
        <v>686173</v>
      </c>
      <c r="C70" s="50">
        <f t="shared" si="2"/>
        <v>532362</v>
      </c>
      <c r="D70" s="96">
        <v>44361</v>
      </c>
      <c r="E70" s="97" t="str">
        <f>IFERROR(VLOOKUP($D70, V医療従事者等!$A:$J, $E$4, FALSE), TEXT(D70, "aaa"))</f>
        <v>(月)</v>
      </c>
      <c r="F70" s="97">
        <f>IFERROR(VLOOKUP($D70, V医療従事者等!$A:$J, $F$4, FALSE), 0)</f>
        <v>85819</v>
      </c>
      <c r="G70" s="97">
        <f>IFERROR(VLOOKUP($D70, V医療従事者等!$A:$J, $G$4, FALSE), 0)</f>
        <v>5610</v>
      </c>
      <c r="H70" s="97">
        <f>IFERROR(VLOOKUP($D70, V医療従事者等!$A:$J, $H$4, FALSE), 0)</f>
        <v>123536</v>
      </c>
      <c r="I70" s="97">
        <f>IFERROR(VLOOKUP($D70, V医療従事者等!$A:$J, $I$4, FALSE), 0)</f>
        <v>0</v>
      </c>
      <c r="J70" s="98">
        <f>IFERROR(VLOOKUP($D70, V一般接種!$A:$G, J$4, FALSE), 0)</f>
        <v>563698</v>
      </c>
      <c r="K70" s="98">
        <f>IFERROR(VLOOKUP($D70, V一般接種!$A:$G, K$4, FALSE), 0)</f>
        <v>31046</v>
      </c>
      <c r="L70" s="98">
        <f>IFERROR(VLOOKUP($D70, V一般接種!$A:$G, L$4, FALSE), 0)</f>
        <v>0</v>
      </c>
      <c r="M70" s="98">
        <f>IFERROR(VLOOKUP($D70, V一般接種!$A:$G, M$4, FALSE), 0)</f>
        <v>408826</v>
      </c>
      <c r="N70" s="98">
        <f>SUMIF(V職域接種!$C:$C, 'Conv-vaccine'!$D70, V職域接種!F:F)</f>
        <v>0</v>
      </c>
      <c r="O70" s="98">
        <f>SUMIF(V職域接種!$C:$C, 'Conv-vaccine'!$D70, V職域接種!G:G)</f>
        <v>0</v>
      </c>
      <c r="P70" s="98">
        <f>SUMIF(V重複!$C:$C, 'Conv-vaccine'!$D70, V重複!F:F)</f>
        <v>0</v>
      </c>
      <c r="Q70" s="98">
        <f>SUMIF(V重複!$C:$C, 'Conv-vaccine'!$D70, V重複!G:G)</f>
        <v>0</v>
      </c>
    </row>
    <row r="71" spans="1:17" x14ac:dyDescent="0.55000000000000004">
      <c r="A71" s="95">
        <f t="shared" ref="A71:A134" si="3">D71</f>
        <v>44362</v>
      </c>
      <c r="B71" s="50">
        <f t="shared" si="1"/>
        <v>684973</v>
      </c>
      <c r="C71" s="50">
        <f t="shared" si="2"/>
        <v>545615</v>
      </c>
      <c r="D71" s="96">
        <v>44362</v>
      </c>
      <c r="E71" s="97" t="str">
        <f>IFERROR(VLOOKUP($D71, V医療従事者等!$A:$J, $E$4, FALSE), TEXT(D71, "aaa"))</f>
        <v>(火)</v>
      </c>
      <c r="F71" s="97">
        <f>IFERROR(VLOOKUP($D71, V医療従事者等!$A:$J, $F$4, FALSE), 0)</f>
        <v>40459</v>
      </c>
      <c r="G71" s="97">
        <f>IFERROR(VLOOKUP($D71, V医療従事者等!$A:$J, $G$4, FALSE), 0)</f>
        <v>2956</v>
      </c>
      <c r="H71" s="97">
        <f>IFERROR(VLOOKUP($D71, V医療従事者等!$A:$J, $H$4, FALSE), 0)</f>
        <v>71948</v>
      </c>
      <c r="I71" s="97">
        <f>IFERROR(VLOOKUP($D71, V医療従事者等!$A:$J, $I$4, FALSE), 0)</f>
        <v>0</v>
      </c>
      <c r="J71" s="98">
        <f>IFERROR(VLOOKUP($D71, V一般接種!$A:$G, J$4, FALSE), 0)</f>
        <v>610260</v>
      </c>
      <c r="K71" s="98">
        <f>IFERROR(VLOOKUP($D71, V一般接種!$A:$G, K$4, FALSE), 0)</f>
        <v>31298</v>
      </c>
      <c r="L71" s="98">
        <f>IFERROR(VLOOKUP($D71, V一般接種!$A:$G, L$4, FALSE), 0)</f>
        <v>0</v>
      </c>
      <c r="M71" s="98">
        <f>IFERROR(VLOOKUP($D71, V一般接種!$A:$G, M$4, FALSE), 0)</f>
        <v>473667</v>
      </c>
      <c r="N71" s="98">
        <f>SUMIF(V職域接種!$C:$C, 'Conv-vaccine'!$D71, V職域接種!F:F)</f>
        <v>0</v>
      </c>
      <c r="O71" s="98">
        <f>SUMIF(V職域接種!$C:$C, 'Conv-vaccine'!$D71, V職域接種!G:G)</f>
        <v>0</v>
      </c>
      <c r="P71" s="98">
        <f>SUMIF(V重複!$C:$C, 'Conv-vaccine'!$D71, V重複!F:F)</f>
        <v>0</v>
      </c>
      <c r="Q71" s="98">
        <f>SUMIF(V重複!$C:$C, 'Conv-vaccine'!$D71, V重複!G:G)</f>
        <v>0</v>
      </c>
    </row>
    <row r="72" spans="1:17" x14ac:dyDescent="0.55000000000000004">
      <c r="A72" s="95">
        <f t="shared" si="3"/>
        <v>44363</v>
      </c>
      <c r="B72" s="50">
        <f t="shared" ref="B72:B135" si="4">IF($D72="","",F72+G72+J72+K72+N72-P72)</f>
        <v>668348</v>
      </c>
      <c r="C72" s="50">
        <f t="shared" ref="C72:C135" si="5">IF($D72="", "", H72+I72+L72+M72+O72-Q72)</f>
        <v>597046</v>
      </c>
      <c r="D72" s="96">
        <v>44363</v>
      </c>
      <c r="E72" s="97" t="str">
        <f>IFERROR(VLOOKUP($D72, V医療従事者等!$A:$J, $E$4, FALSE), TEXT(D72, "aaa"))</f>
        <v>(水)</v>
      </c>
      <c r="F72" s="97">
        <f>IFERROR(VLOOKUP($D72, V医療従事者等!$A:$J, $F$4, FALSE), 0)</f>
        <v>43912</v>
      </c>
      <c r="G72" s="97">
        <f>IFERROR(VLOOKUP($D72, V医療従事者等!$A:$J, $G$4, FALSE), 0)</f>
        <v>2782</v>
      </c>
      <c r="H72" s="97">
        <f>IFERROR(VLOOKUP($D72, V医療従事者等!$A:$J, $H$4, FALSE), 0)</f>
        <v>72041</v>
      </c>
      <c r="I72" s="97">
        <f>IFERROR(VLOOKUP($D72, V医療従事者等!$A:$J, $I$4, FALSE), 0)</f>
        <v>0</v>
      </c>
      <c r="J72" s="98">
        <f>IFERROR(VLOOKUP($D72, V一般接種!$A:$G, J$4, FALSE), 0)</f>
        <v>589585</v>
      </c>
      <c r="K72" s="98">
        <f>IFERROR(VLOOKUP($D72, V一般接種!$A:$G, K$4, FALSE), 0)</f>
        <v>32069</v>
      </c>
      <c r="L72" s="98">
        <f>IFERROR(VLOOKUP($D72, V一般接種!$A:$G, L$4, FALSE), 0)</f>
        <v>0</v>
      </c>
      <c r="M72" s="98">
        <f>IFERROR(VLOOKUP($D72, V一般接種!$A:$G, M$4, FALSE), 0)</f>
        <v>525005</v>
      </c>
      <c r="N72" s="98">
        <f>SUMIF(V職域接種!$C:$C, 'Conv-vaccine'!$D72, V職域接種!F:F)</f>
        <v>0</v>
      </c>
      <c r="O72" s="98">
        <f>SUMIF(V職域接種!$C:$C, 'Conv-vaccine'!$D72, V職域接種!G:G)</f>
        <v>0</v>
      </c>
      <c r="P72" s="98">
        <f>SUMIF(V重複!$C:$C, 'Conv-vaccine'!$D72, V重複!F:F)</f>
        <v>0</v>
      </c>
      <c r="Q72" s="98">
        <f>SUMIF(V重複!$C:$C, 'Conv-vaccine'!$D72, V重複!G:G)</f>
        <v>0</v>
      </c>
    </row>
    <row r="73" spans="1:17" x14ac:dyDescent="0.55000000000000004">
      <c r="A73" s="95">
        <f t="shared" si="3"/>
        <v>44364</v>
      </c>
      <c r="B73" s="50">
        <f t="shared" si="4"/>
        <v>678986</v>
      </c>
      <c r="C73" s="50">
        <f t="shared" si="5"/>
        <v>590223</v>
      </c>
      <c r="D73" s="96">
        <v>44364</v>
      </c>
      <c r="E73" s="97" t="str">
        <f>IFERROR(VLOOKUP($D73, V医療従事者等!$A:$J, $E$4, FALSE), TEXT(D73, "aaa"))</f>
        <v>(木)</v>
      </c>
      <c r="F73" s="97">
        <f>IFERROR(VLOOKUP($D73, V医療従事者等!$A:$J, $F$4, FALSE), 0)</f>
        <v>46926</v>
      </c>
      <c r="G73" s="97">
        <f>IFERROR(VLOOKUP($D73, V医療従事者等!$A:$J, $G$4, FALSE), 0)</f>
        <v>4611</v>
      </c>
      <c r="H73" s="97">
        <f>IFERROR(VLOOKUP($D73, V医療従事者等!$A:$J, $H$4, FALSE), 0)</f>
        <v>77793</v>
      </c>
      <c r="I73" s="97">
        <f>IFERROR(VLOOKUP($D73, V医療従事者等!$A:$J, $I$4, FALSE), 0)</f>
        <v>0</v>
      </c>
      <c r="J73" s="98">
        <f>IFERROR(VLOOKUP($D73, V一般接種!$A:$G, J$4, FALSE), 0)</f>
        <v>594913</v>
      </c>
      <c r="K73" s="98">
        <f>IFERROR(VLOOKUP($D73, V一般接種!$A:$G, K$4, FALSE), 0)</f>
        <v>32536</v>
      </c>
      <c r="L73" s="98">
        <f>IFERROR(VLOOKUP($D73, V一般接種!$A:$G, L$4, FALSE), 0)</f>
        <v>0</v>
      </c>
      <c r="M73" s="98">
        <f>IFERROR(VLOOKUP($D73, V一般接種!$A:$G, M$4, FALSE), 0)</f>
        <v>512430</v>
      </c>
      <c r="N73" s="98">
        <f>SUMIF(V職域接種!$C:$C, 'Conv-vaccine'!$D73, V職域接種!F:F)</f>
        <v>0</v>
      </c>
      <c r="O73" s="98">
        <f>SUMIF(V職域接種!$C:$C, 'Conv-vaccine'!$D73, V職域接種!G:G)</f>
        <v>0</v>
      </c>
      <c r="P73" s="98">
        <f>SUMIF(V重複!$C:$C, 'Conv-vaccine'!$D73, V重複!F:F)</f>
        <v>0</v>
      </c>
      <c r="Q73" s="98">
        <f>SUMIF(V重複!$C:$C, 'Conv-vaccine'!$D73, V重複!G:G)</f>
        <v>0</v>
      </c>
    </row>
    <row r="74" spans="1:17" x14ac:dyDescent="0.55000000000000004">
      <c r="A74" s="95">
        <f t="shared" si="3"/>
        <v>44365</v>
      </c>
      <c r="B74" s="50">
        <f t="shared" si="4"/>
        <v>660653</v>
      </c>
      <c r="C74" s="50">
        <f t="shared" si="5"/>
        <v>562866</v>
      </c>
      <c r="D74" s="96">
        <v>44365</v>
      </c>
      <c r="E74" s="97" t="str">
        <f>IFERROR(VLOOKUP($D74, V医療従事者等!$A:$J, $E$4, FALSE), TEXT(D74, "aaa"))</f>
        <v>(金)</v>
      </c>
      <c r="F74" s="97">
        <f>IFERROR(VLOOKUP($D74, V医療従事者等!$A:$J, $F$4, FALSE), 0)</f>
        <v>50112</v>
      </c>
      <c r="G74" s="97">
        <f>IFERROR(VLOOKUP($D74, V医療従事者等!$A:$J, $G$4, FALSE), 0)</f>
        <v>2145</v>
      </c>
      <c r="H74" s="97">
        <f>IFERROR(VLOOKUP($D74, V医療従事者等!$A:$J, $H$4, FALSE), 0)</f>
        <v>73691</v>
      </c>
      <c r="I74" s="97">
        <f>IFERROR(VLOOKUP($D74, V医療従事者等!$A:$J, $I$4, FALSE), 0)</f>
        <v>0</v>
      </c>
      <c r="J74" s="98">
        <f>IFERROR(VLOOKUP($D74, V一般接種!$A:$G, J$4, FALSE), 0)</f>
        <v>578254</v>
      </c>
      <c r="K74" s="98">
        <f>IFERROR(VLOOKUP($D74, V一般接種!$A:$G, K$4, FALSE), 0)</f>
        <v>30142</v>
      </c>
      <c r="L74" s="98">
        <f>IFERROR(VLOOKUP($D74, V一般接種!$A:$G, L$4, FALSE), 0)</f>
        <v>0</v>
      </c>
      <c r="M74" s="98">
        <f>IFERROR(VLOOKUP($D74, V一般接種!$A:$G, M$4, FALSE), 0)</f>
        <v>489175</v>
      </c>
      <c r="N74" s="98">
        <f>SUMIF(V職域接種!$C:$C, 'Conv-vaccine'!$D74, V職域接種!F:F)</f>
        <v>0</v>
      </c>
      <c r="O74" s="98">
        <f>SUMIF(V職域接種!$C:$C, 'Conv-vaccine'!$D74, V職域接種!G:G)</f>
        <v>0</v>
      </c>
      <c r="P74" s="98">
        <f>SUMIF(V重複!$C:$C, 'Conv-vaccine'!$D74, V重複!F:F)</f>
        <v>0</v>
      </c>
      <c r="Q74" s="98">
        <f>SUMIF(V重複!$C:$C, 'Conv-vaccine'!$D74, V重複!G:G)</f>
        <v>0</v>
      </c>
    </row>
    <row r="75" spans="1:17" x14ac:dyDescent="0.55000000000000004">
      <c r="A75" s="95">
        <f t="shared" si="3"/>
        <v>44366</v>
      </c>
      <c r="B75" s="50">
        <f t="shared" si="4"/>
        <v>648622</v>
      </c>
      <c r="C75" s="50">
        <f t="shared" si="5"/>
        <v>436704</v>
      </c>
      <c r="D75" s="96">
        <v>44366</v>
      </c>
      <c r="E75" s="97" t="str">
        <f>IFERROR(VLOOKUP($D75, V医療従事者等!$A:$J, $E$4, FALSE), TEXT(D75, "aaa"))</f>
        <v>土</v>
      </c>
      <c r="F75" s="97">
        <f>IFERROR(VLOOKUP($D75, V医療従事者等!$A:$J, $F$4, FALSE), 0)</f>
        <v>0</v>
      </c>
      <c r="G75" s="97">
        <f>IFERROR(VLOOKUP($D75, V医療従事者等!$A:$J, $G$4, FALSE), 0)</f>
        <v>0</v>
      </c>
      <c r="H75" s="97">
        <f>IFERROR(VLOOKUP($D75, V医療従事者等!$A:$J, $H$4, FALSE), 0)</f>
        <v>0</v>
      </c>
      <c r="I75" s="97">
        <f>IFERROR(VLOOKUP($D75, V医療従事者等!$A:$J, $I$4, FALSE), 0)</f>
        <v>0</v>
      </c>
      <c r="J75" s="98">
        <f>IFERROR(VLOOKUP($D75, V一般接種!$A:$G, J$4, FALSE), 0)</f>
        <v>611123</v>
      </c>
      <c r="K75" s="98">
        <f>IFERROR(VLOOKUP($D75, V一般接種!$A:$G, K$4, FALSE), 0)</f>
        <v>37499</v>
      </c>
      <c r="L75" s="98">
        <f>IFERROR(VLOOKUP($D75, V一般接種!$A:$G, L$4, FALSE), 0)</f>
        <v>0</v>
      </c>
      <c r="M75" s="98">
        <f>IFERROR(VLOOKUP($D75, V一般接種!$A:$G, M$4, FALSE), 0)</f>
        <v>436704</v>
      </c>
      <c r="N75" s="98">
        <f>SUMIF(V職域接種!$C:$C, 'Conv-vaccine'!$D75, V職域接種!F:F)</f>
        <v>0</v>
      </c>
      <c r="O75" s="98">
        <f>SUMIF(V職域接種!$C:$C, 'Conv-vaccine'!$D75, V職域接種!G:G)</f>
        <v>0</v>
      </c>
      <c r="P75" s="98">
        <f>SUMIF(V重複!$C:$C, 'Conv-vaccine'!$D75, V重複!F:F)</f>
        <v>0</v>
      </c>
      <c r="Q75" s="98">
        <f>SUMIF(V重複!$C:$C, 'Conv-vaccine'!$D75, V重複!G:G)</f>
        <v>0</v>
      </c>
    </row>
    <row r="76" spans="1:17" x14ac:dyDescent="0.55000000000000004">
      <c r="A76" s="95">
        <f t="shared" si="3"/>
        <v>44367</v>
      </c>
      <c r="B76" s="50">
        <f t="shared" si="4"/>
        <v>649686</v>
      </c>
      <c r="C76" s="50">
        <f t="shared" si="5"/>
        <v>435905</v>
      </c>
      <c r="D76" s="96">
        <v>44367</v>
      </c>
      <c r="E76" s="97" t="str">
        <f>IFERROR(VLOOKUP($D76, V医療従事者等!$A:$J, $E$4, FALSE), TEXT(D76, "aaa"))</f>
        <v>日</v>
      </c>
      <c r="F76" s="97">
        <f>IFERROR(VLOOKUP($D76, V医療従事者等!$A:$J, $F$4, FALSE), 0)</f>
        <v>0</v>
      </c>
      <c r="G76" s="97">
        <f>IFERROR(VLOOKUP($D76, V医療従事者等!$A:$J, $G$4, FALSE), 0)</f>
        <v>0</v>
      </c>
      <c r="H76" s="97">
        <f>IFERROR(VLOOKUP($D76, V医療従事者等!$A:$J, $H$4, FALSE), 0)</f>
        <v>0</v>
      </c>
      <c r="I76" s="97">
        <f>IFERROR(VLOOKUP($D76, V医療従事者等!$A:$J, $I$4, FALSE), 0)</f>
        <v>0</v>
      </c>
      <c r="J76" s="98">
        <f>IFERROR(VLOOKUP($D76, V一般接種!$A:$G, J$4, FALSE), 0)</f>
        <v>608557</v>
      </c>
      <c r="K76" s="98">
        <f>IFERROR(VLOOKUP($D76, V一般接種!$A:$G, K$4, FALSE), 0)</f>
        <v>41129</v>
      </c>
      <c r="L76" s="98">
        <f>IFERROR(VLOOKUP($D76, V一般接種!$A:$G, L$4, FALSE), 0)</f>
        <v>0</v>
      </c>
      <c r="M76" s="98">
        <f>IFERROR(VLOOKUP($D76, V一般接種!$A:$G, M$4, FALSE), 0)</f>
        <v>435905</v>
      </c>
      <c r="N76" s="98">
        <f>SUMIF(V職域接種!$C:$C, 'Conv-vaccine'!$D76, V職域接種!F:F)</f>
        <v>0</v>
      </c>
      <c r="O76" s="98">
        <f>SUMIF(V職域接種!$C:$C, 'Conv-vaccine'!$D76, V職域接種!G:G)</f>
        <v>0</v>
      </c>
      <c r="P76" s="98">
        <f>SUMIF(V重複!$C:$C, 'Conv-vaccine'!$D76, V重複!F:F)</f>
        <v>0</v>
      </c>
      <c r="Q76" s="98">
        <f>SUMIF(V重複!$C:$C, 'Conv-vaccine'!$D76, V重複!G:G)</f>
        <v>0</v>
      </c>
    </row>
    <row r="77" spans="1:17" x14ac:dyDescent="0.55000000000000004">
      <c r="A77" s="95">
        <f t="shared" si="3"/>
        <v>44368</v>
      </c>
      <c r="B77" s="50">
        <f t="shared" si="4"/>
        <v>732955</v>
      </c>
      <c r="C77" s="50">
        <f t="shared" si="5"/>
        <v>618641</v>
      </c>
      <c r="D77" s="96">
        <v>44368</v>
      </c>
      <c r="E77" s="97" t="str">
        <f>IFERROR(VLOOKUP($D77, V医療従事者等!$A:$J, $E$4, FALSE), TEXT(D77, "aaa"))</f>
        <v>(月)</v>
      </c>
      <c r="F77" s="97">
        <f>IFERROR(VLOOKUP($D77, V医療従事者等!$A:$J, $F$4, FALSE), 0)</f>
        <v>67154</v>
      </c>
      <c r="G77" s="97">
        <f>IFERROR(VLOOKUP($D77, V医療従事者等!$A:$J, $G$4, FALSE), 0)</f>
        <v>7843</v>
      </c>
      <c r="H77" s="97">
        <f>IFERROR(VLOOKUP($D77, V医療従事者等!$A:$J, $H$4, FALSE), 0)</f>
        <v>123679</v>
      </c>
      <c r="I77" s="97">
        <f>IFERROR(VLOOKUP($D77, V医療従事者等!$A:$J, $I$4, FALSE), 0)</f>
        <v>104</v>
      </c>
      <c r="J77" s="98">
        <f>IFERROR(VLOOKUP($D77, V一般接種!$A:$G, J$4, FALSE), 0)</f>
        <v>590166</v>
      </c>
      <c r="K77" s="98">
        <f>IFERROR(VLOOKUP($D77, V一般接種!$A:$G, K$4, FALSE), 0)</f>
        <v>67792</v>
      </c>
      <c r="L77" s="98">
        <f>IFERROR(VLOOKUP($D77, V一般接種!$A:$G, L$4, FALSE), 0)</f>
        <v>0</v>
      </c>
      <c r="M77" s="98">
        <f>IFERROR(VLOOKUP($D77, V一般接種!$A:$G, M$4, FALSE), 0)</f>
        <v>494858</v>
      </c>
      <c r="N77" s="98">
        <f>SUMIF(V職域接種!$C:$C, 'Conv-vaccine'!$D77, V職域接種!F:F)</f>
        <v>0</v>
      </c>
      <c r="O77" s="98">
        <f>SUMIF(V職域接種!$C:$C, 'Conv-vaccine'!$D77, V職域接種!G:G)</f>
        <v>0</v>
      </c>
      <c r="P77" s="98">
        <f>SUMIF(V重複!$C:$C, 'Conv-vaccine'!$D77, V重複!F:F)</f>
        <v>0</v>
      </c>
      <c r="Q77" s="98">
        <f>SUMIF(V重複!$C:$C, 'Conv-vaccine'!$D77, V重複!G:G)</f>
        <v>0</v>
      </c>
    </row>
    <row r="78" spans="1:17" x14ac:dyDescent="0.55000000000000004">
      <c r="A78" s="95">
        <f t="shared" si="3"/>
        <v>44369</v>
      </c>
      <c r="B78" s="50">
        <f t="shared" si="4"/>
        <v>730161</v>
      </c>
      <c r="C78" s="50">
        <f t="shared" si="5"/>
        <v>645438</v>
      </c>
      <c r="D78" s="96">
        <v>44369</v>
      </c>
      <c r="E78" s="97" t="str">
        <f>IFERROR(VLOOKUP($D78, V医療従事者等!$A:$J, $E$4, FALSE), TEXT(D78, "aaa"))</f>
        <v>(火)</v>
      </c>
      <c r="F78" s="97">
        <f>IFERROR(VLOOKUP($D78, V医療従事者等!$A:$J, $F$4, FALSE), 0)</f>
        <v>44473</v>
      </c>
      <c r="G78" s="97">
        <f>IFERROR(VLOOKUP($D78, V医療従事者等!$A:$J, $G$4, FALSE), 0)</f>
        <v>1946</v>
      </c>
      <c r="H78" s="97">
        <f>IFERROR(VLOOKUP($D78, V医療従事者等!$A:$J, $H$4, FALSE), 0)</f>
        <v>47609</v>
      </c>
      <c r="I78" s="97">
        <f>IFERROR(VLOOKUP($D78, V医療従事者等!$A:$J, $I$4, FALSE), 0)</f>
        <v>107</v>
      </c>
      <c r="J78" s="98">
        <f>IFERROR(VLOOKUP($D78, V一般接種!$A:$G, J$4, FALSE), 0)</f>
        <v>610129</v>
      </c>
      <c r="K78" s="98">
        <f>IFERROR(VLOOKUP($D78, V一般接種!$A:$G, K$4, FALSE), 0)</f>
        <v>73613</v>
      </c>
      <c r="L78" s="98">
        <f>IFERROR(VLOOKUP($D78, V一般接種!$A:$G, L$4, FALSE), 0)</f>
        <v>0</v>
      </c>
      <c r="M78" s="98">
        <f>IFERROR(VLOOKUP($D78, V一般接種!$A:$G, M$4, FALSE), 0)</f>
        <v>597722</v>
      </c>
      <c r="N78" s="98">
        <f>SUMIF(V職域接種!$C:$C, 'Conv-vaccine'!$D78, V職域接種!F:F)</f>
        <v>0</v>
      </c>
      <c r="O78" s="98">
        <f>SUMIF(V職域接種!$C:$C, 'Conv-vaccine'!$D78, V職域接種!G:G)</f>
        <v>0</v>
      </c>
      <c r="P78" s="98">
        <f>SUMIF(V重複!$C:$C, 'Conv-vaccine'!$D78, V重複!F:F)</f>
        <v>0</v>
      </c>
      <c r="Q78" s="98">
        <f>SUMIF(V重複!$C:$C, 'Conv-vaccine'!$D78, V重複!G:G)</f>
        <v>0</v>
      </c>
    </row>
    <row r="79" spans="1:17" x14ac:dyDescent="0.55000000000000004">
      <c r="A79" s="95">
        <f t="shared" si="3"/>
        <v>44370</v>
      </c>
      <c r="B79" s="50">
        <f t="shared" si="4"/>
        <v>742654</v>
      </c>
      <c r="C79" s="50">
        <f t="shared" si="5"/>
        <v>676567</v>
      </c>
      <c r="D79" s="96">
        <v>44370</v>
      </c>
      <c r="E79" s="97" t="str">
        <f>IFERROR(VLOOKUP($D79, V医療従事者等!$A:$J, $E$4, FALSE), TEXT(D79, "aaa"))</f>
        <v>(水)</v>
      </c>
      <c r="F79" s="97">
        <f>IFERROR(VLOOKUP($D79, V医療従事者等!$A:$J, $F$4, FALSE), 0)</f>
        <v>46971</v>
      </c>
      <c r="G79" s="97">
        <f>IFERROR(VLOOKUP($D79, V医療従事者等!$A:$J, $G$4, FALSE), 0)</f>
        <v>4683</v>
      </c>
      <c r="H79" s="97">
        <f>IFERROR(VLOOKUP($D79, V医療従事者等!$A:$J, $H$4, FALSE), 0)</f>
        <v>59733</v>
      </c>
      <c r="I79" s="97">
        <f>IFERROR(VLOOKUP($D79, V医療従事者等!$A:$J, $I$4, FALSE), 0)</f>
        <v>99</v>
      </c>
      <c r="J79" s="98">
        <f>IFERROR(VLOOKUP($D79, V一般接種!$A:$G, J$4, FALSE), 0)</f>
        <v>612852</v>
      </c>
      <c r="K79" s="98">
        <f>IFERROR(VLOOKUP($D79, V一般接種!$A:$G, K$4, FALSE), 0)</f>
        <v>78148</v>
      </c>
      <c r="L79" s="98">
        <f>IFERROR(VLOOKUP($D79, V一般接種!$A:$G, L$4, FALSE), 0)</f>
        <v>0</v>
      </c>
      <c r="M79" s="98">
        <f>IFERROR(VLOOKUP($D79, V一般接種!$A:$G, M$4, FALSE), 0)</f>
        <v>616735</v>
      </c>
      <c r="N79" s="98">
        <f>SUMIF(V職域接種!$C:$C, 'Conv-vaccine'!$D79, V職域接種!F:F)</f>
        <v>0</v>
      </c>
      <c r="O79" s="98">
        <f>SUMIF(V職域接種!$C:$C, 'Conv-vaccine'!$D79, V職域接種!G:G)</f>
        <v>0</v>
      </c>
      <c r="P79" s="98">
        <f>SUMIF(V重複!$C:$C, 'Conv-vaccine'!$D79, V重複!F:F)</f>
        <v>0</v>
      </c>
      <c r="Q79" s="98">
        <f>SUMIF(V重複!$C:$C, 'Conv-vaccine'!$D79, V重複!G:G)</f>
        <v>0</v>
      </c>
    </row>
    <row r="80" spans="1:17" x14ac:dyDescent="0.55000000000000004">
      <c r="A80" s="95">
        <f t="shared" si="3"/>
        <v>44371</v>
      </c>
      <c r="B80" s="50">
        <f t="shared" si="4"/>
        <v>720031</v>
      </c>
      <c r="C80" s="50">
        <f t="shared" si="5"/>
        <v>683482</v>
      </c>
      <c r="D80" s="96">
        <v>44371</v>
      </c>
      <c r="E80" s="97" t="str">
        <f>IFERROR(VLOOKUP($D80, V医療従事者等!$A:$J, $E$4, FALSE), TEXT(D80, "aaa"))</f>
        <v>(木)</v>
      </c>
      <c r="F80" s="97">
        <f>IFERROR(VLOOKUP($D80, V医療従事者等!$A:$J, $F$4, FALSE), 0)</f>
        <v>43798</v>
      </c>
      <c r="G80" s="97">
        <f>IFERROR(VLOOKUP($D80, V医療従事者等!$A:$J, $G$4, FALSE), 0)</f>
        <v>1584</v>
      </c>
      <c r="H80" s="97">
        <f>IFERROR(VLOOKUP($D80, V医療従事者等!$A:$J, $H$4, FALSE), 0)</f>
        <v>63930</v>
      </c>
      <c r="I80" s="97">
        <f>IFERROR(VLOOKUP($D80, V医療従事者等!$A:$J, $I$4, FALSE), 0)</f>
        <v>109</v>
      </c>
      <c r="J80" s="98">
        <f>IFERROR(VLOOKUP($D80, V一般接種!$A:$G, J$4, FALSE), 0)</f>
        <v>598998</v>
      </c>
      <c r="K80" s="98">
        <f>IFERROR(VLOOKUP($D80, V一般接種!$A:$G, K$4, FALSE), 0)</f>
        <v>75651</v>
      </c>
      <c r="L80" s="98">
        <f>IFERROR(VLOOKUP($D80, V一般接種!$A:$G, L$4, FALSE), 0)</f>
        <v>0</v>
      </c>
      <c r="M80" s="98">
        <f>IFERROR(VLOOKUP($D80, V一般接種!$A:$G, M$4, FALSE), 0)</f>
        <v>619443</v>
      </c>
      <c r="N80" s="98">
        <f>SUMIF(V職域接種!$C:$C, 'Conv-vaccine'!$D80, V職域接種!F:F)</f>
        <v>0</v>
      </c>
      <c r="O80" s="98">
        <f>SUMIF(V職域接種!$C:$C, 'Conv-vaccine'!$D80, V職域接種!G:G)</f>
        <v>0</v>
      </c>
      <c r="P80" s="98">
        <f>SUMIF(V重複!$C:$C, 'Conv-vaccine'!$D80, V重複!F:F)</f>
        <v>0</v>
      </c>
      <c r="Q80" s="98">
        <f>SUMIF(V重複!$C:$C, 'Conv-vaccine'!$D80, V重複!G:G)</f>
        <v>0</v>
      </c>
    </row>
    <row r="81" spans="1:17" x14ac:dyDescent="0.55000000000000004">
      <c r="A81" s="95">
        <f t="shared" si="3"/>
        <v>44372</v>
      </c>
      <c r="B81" s="50">
        <f t="shared" si="4"/>
        <v>711330</v>
      </c>
      <c r="C81" s="50">
        <f t="shared" si="5"/>
        <v>685595</v>
      </c>
      <c r="D81" s="96">
        <v>44372</v>
      </c>
      <c r="E81" s="97" t="str">
        <f>IFERROR(VLOOKUP($D81, V医療従事者等!$A:$J, $E$4, FALSE), TEXT(D81, "aaa"))</f>
        <v>(金)</v>
      </c>
      <c r="F81" s="97">
        <f>IFERROR(VLOOKUP($D81, V医療従事者等!$A:$J, $F$4, FALSE), 0)</f>
        <v>47766</v>
      </c>
      <c r="G81" s="97">
        <f>IFERROR(VLOOKUP($D81, V医療従事者等!$A:$J, $G$4, FALSE), 0)</f>
        <v>5529</v>
      </c>
      <c r="H81" s="97">
        <f>IFERROR(VLOOKUP($D81, V医療従事者等!$A:$J, $H$4, FALSE), 0)</f>
        <v>74926</v>
      </c>
      <c r="I81" s="97">
        <f>IFERROR(VLOOKUP($D81, V医療従事者等!$A:$J, $I$4, FALSE), 0)</f>
        <v>134</v>
      </c>
      <c r="J81" s="98">
        <f>IFERROR(VLOOKUP($D81, V一般接種!$A:$G, J$4, FALSE), 0)</f>
        <v>576328</v>
      </c>
      <c r="K81" s="98">
        <f>IFERROR(VLOOKUP($D81, V一般接種!$A:$G, K$4, FALSE), 0)</f>
        <v>81707</v>
      </c>
      <c r="L81" s="98">
        <f>IFERROR(VLOOKUP($D81, V一般接種!$A:$G, L$4, FALSE), 0)</f>
        <v>0</v>
      </c>
      <c r="M81" s="98">
        <f>IFERROR(VLOOKUP($D81, V一般接種!$A:$G, M$4, FALSE), 0)</f>
        <v>610535</v>
      </c>
      <c r="N81" s="98">
        <f>SUMIF(V職域接種!$C:$C, 'Conv-vaccine'!$D81, V職域接種!F:F)</f>
        <v>0</v>
      </c>
      <c r="O81" s="98">
        <f>SUMIF(V職域接種!$C:$C, 'Conv-vaccine'!$D81, V職域接種!G:G)</f>
        <v>0</v>
      </c>
      <c r="P81" s="98">
        <f>SUMIF(V重複!$C:$C, 'Conv-vaccine'!$D81, V重複!F:F)</f>
        <v>0</v>
      </c>
      <c r="Q81" s="98">
        <f>SUMIF(V重複!$C:$C, 'Conv-vaccine'!$D81, V重複!G:G)</f>
        <v>0</v>
      </c>
    </row>
    <row r="82" spans="1:17" x14ac:dyDescent="0.55000000000000004">
      <c r="A82" s="95">
        <f t="shared" si="3"/>
        <v>44373</v>
      </c>
      <c r="B82" s="50">
        <f t="shared" si="4"/>
        <v>707541</v>
      </c>
      <c r="C82" s="50">
        <f t="shared" si="5"/>
        <v>579362</v>
      </c>
      <c r="D82" s="96">
        <v>44373</v>
      </c>
      <c r="E82" s="97" t="str">
        <f>IFERROR(VLOOKUP($D82, V医療従事者等!$A:$J, $E$4, FALSE), TEXT(D82, "aaa"))</f>
        <v>土</v>
      </c>
      <c r="F82" s="97">
        <f>IFERROR(VLOOKUP($D82, V医療従事者等!$A:$J, $F$4, FALSE), 0)</f>
        <v>0</v>
      </c>
      <c r="G82" s="97">
        <f>IFERROR(VLOOKUP($D82, V医療従事者等!$A:$J, $G$4, FALSE), 0)</f>
        <v>0</v>
      </c>
      <c r="H82" s="97">
        <f>IFERROR(VLOOKUP($D82, V医療従事者等!$A:$J, $H$4, FALSE), 0)</f>
        <v>0</v>
      </c>
      <c r="I82" s="97">
        <f>IFERROR(VLOOKUP($D82, V医療従事者等!$A:$J, $I$4, FALSE), 0)</f>
        <v>0</v>
      </c>
      <c r="J82" s="98">
        <f>IFERROR(VLOOKUP($D82, V一般接種!$A:$G, J$4, FALSE), 0)</f>
        <v>628562</v>
      </c>
      <c r="K82" s="98">
        <f>IFERROR(VLOOKUP($D82, V一般接種!$A:$G, K$4, FALSE), 0)</f>
        <v>78979</v>
      </c>
      <c r="L82" s="98">
        <f>IFERROR(VLOOKUP($D82, V一般接種!$A:$G, L$4, FALSE), 0)</f>
        <v>0</v>
      </c>
      <c r="M82" s="98">
        <f>IFERROR(VLOOKUP($D82, V一般接種!$A:$G, M$4, FALSE), 0)</f>
        <v>579362</v>
      </c>
      <c r="N82" s="98">
        <f>SUMIF(V職域接種!$C:$C, 'Conv-vaccine'!$D82, V職域接種!F:F)</f>
        <v>0</v>
      </c>
      <c r="O82" s="98">
        <f>SUMIF(V職域接種!$C:$C, 'Conv-vaccine'!$D82, V職域接種!G:G)</f>
        <v>0</v>
      </c>
      <c r="P82" s="98">
        <f>SUMIF(V重複!$C:$C, 'Conv-vaccine'!$D82, V重複!F:F)</f>
        <v>0</v>
      </c>
      <c r="Q82" s="98">
        <f>SUMIF(V重複!$C:$C, 'Conv-vaccine'!$D82, V重複!G:G)</f>
        <v>0</v>
      </c>
    </row>
    <row r="83" spans="1:17" x14ac:dyDescent="0.55000000000000004">
      <c r="A83" s="95">
        <f t="shared" si="3"/>
        <v>44374</v>
      </c>
      <c r="B83" s="50">
        <f t="shared" si="4"/>
        <v>741145</v>
      </c>
      <c r="C83" s="50">
        <f t="shared" si="5"/>
        <v>533400</v>
      </c>
      <c r="D83" s="96">
        <v>44374</v>
      </c>
      <c r="E83" s="97" t="str">
        <f>IFERROR(VLOOKUP($D83, V医療従事者等!$A:$J, $E$4, FALSE), TEXT(D83, "aaa"))</f>
        <v>日</v>
      </c>
      <c r="F83" s="97">
        <f>IFERROR(VLOOKUP($D83, V医療従事者等!$A:$J, $F$4, FALSE), 0)</f>
        <v>0</v>
      </c>
      <c r="G83" s="97">
        <f>IFERROR(VLOOKUP($D83, V医療従事者等!$A:$J, $G$4, FALSE), 0)</f>
        <v>0</v>
      </c>
      <c r="H83" s="97">
        <f>IFERROR(VLOOKUP($D83, V医療従事者等!$A:$J, $H$4, FALSE), 0)</f>
        <v>0</v>
      </c>
      <c r="I83" s="97">
        <f>IFERROR(VLOOKUP($D83, V医療従事者等!$A:$J, $I$4, FALSE), 0)</f>
        <v>0</v>
      </c>
      <c r="J83" s="98">
        <f>IFERROR(VLOOKUP($D83, V一般接種!$A:$G, J$4, FALSE), 0)</f>
        <v>661959</v>
      </c>
      <c r="K83" s="98">
        <f>IFERROR(VLOOKUP($D83, V一般接種!$A:$G, K$4, FALSE), 0)</f>
        <v>79186</v>
      </c>
      <c r="L83" s="98">
        <f>IFERROR(VLOOKUP($D83, V一般接種!$A:$G, L$4, FALSE), 0)</f>
        <v>0</v>
      </c>
      <c r="M83" s="98">
        <f>IFERROR(VLOOKUP($D83, V一般接種!$A:$G, M$4, FALSE), 0)</f>
        <v>533400</v>
      </c>
      <c r="N83" s="98">
        <f>SUMIF(V職域接種!$C:$C, 'Conv-vaccine'!$D83, V職域接種!F:F)</f>
        <v>0</v>
      </c>
      <c r="O83" s="98">
        <f>SUMIF(V職域接種!$C:$C, 'Conv-vaccine'!$D83, V職域接種!G:G)</f>
        <v>0</v>
      </c>
      <c r="P83" s="98">
        <f>SUMIF(V重複!$C:$C, 'Conv-vaccine'!$D83, V重複!F:F)</f>
        <v>0</v>
      </c>
      <c r="Q83" s="98">
        <f>SUMIF(V重複!$C:$C, 'Conv-vaccine'!$D83, V重複!G:G)</f>
        <v>0</v>
      </c>
    </row>
    <row r="84" spans="1:17" x14ac:dyDescent="0.55000000000000004">
      <c r="A84" s="95">
        <f t="shared" si="3"/>
        <v>44375</v>
      </c>
      <c r="B84" s="50">
        <f t="shared" si="4"/>
        <v>728673</v>
      </c>
      <c r="C84" s="50">
        <f t="shared" si="5"/>
        <v>695104</v>
      </c>
      <c r="D84" s="96">
        <v>44375</v>
      </c>
      <c r="E84" s="97" t="str">
        <f>IFERROR(VLOOKUP($D84, V医療従事者等!$A:$J, $E$4, FALSE), TEXT(D84, "aaa"))</f>
        <v>(月)</v>
      </c>
      <c r="F84" s="97">
        <f>IFERROR(VLOOKUP($D84, V医療従事者等!$A:$J, $F$4, FALSE), 0)</f>
        <v>71303</v>
      </c>
      <c r="G84" s="97">
        <f>IFERROR(VLOOKUP($D84, V医療従事者等!$A:$J, $G$4, FALSE), 0)</f>
        <v>7806</v>
      </c>
      <c r="H84" s="97">
        <f>IFERROR(VLOOKUP($D84, V医療従事者等!$A:$J, $H$4, FALSE), 0)</f>
        <v>80018</v>
      </c>
      <c r="I84" s="97">
        <f>IFERROR(VLOOKUP($D84, V医療従事者等!$A:$J, $I$4, FALSE), 0)</f>
        <v>528</v>
      </c>
      <c r="J84" s="98">
        <f>IFERROR(VLOOKUP($D84, V一般接種!$A:$G, J$4, FALSE), 0)</f>
        <v>552471</v>
      </c>
      <c r="K84" s="98">
        <f>IFERROR(VLOOKUP($D84, V一般接種!$A:$G, K$4, FALSE), 0)</f>
        <v>97093</v>
      </c>
      <c r="L84" s="98">
        <f>IFERROR(VLOOKUP($D84, V一般接種!$A:$G, L$4, FALSE), 0)</f>
        <v>0</v>
      </c>
      <c r="M84" s="98">
        <f>IFERROR(VLOOKUP($D84, V一般接種!$A:$G, M$4, FALSE), 0)</f>
        <v>614558</v>
      </c>
      <c r="N84" s="98">
        <f>SUMIF(V職域接種!$C:$C, 'Conv-vaccine'!$D84, V職域接種!F:F)</f>
        <v>0</v>
      </c>
      <c r="O84" s="98">
        <f>SUMIF(V職域接種!$C:$C, 'Conv-vaccine'!$D84, V職域接種!G:G)</f>
        <v>0</v>
      </c>
      <c r="P84" s="98">
        <f>SUMIF(V重複!$C:$C, 'Conv-vaccine'!$D84, V重複!F:F)</f>
        <v>0</v>
      </c>
      <c r="Q84" s="98">
        <f>SUMIF(V重複!$C:$C, 'Conv-vaccine'!$D84, V重複!G:G)</f>
        <v>0</v>
      </c>
    </row>
    <row r="85" spans="1:17" x14ac:dyDescent="0.55000000000000004">
      <c r="A85" s="95">
        <f t="shared" si="3"/>
        <v>44376</v>
      </c>
      <c r="B85" s="50">
        <f t="shared" si="4"/>
        <v>729822</v>
      </c>
      <c r="C85" s="50">
        <f t="shared" si="5"/>
        <v>728144</v>
      </c>
      <c r="D85" s="96">
        <v>44376</v>
      </c>
      <c r="E85" s="97" t="str">
        <f>IFERROR(VLOOKUP($D85, V医療従事者等!$A:$J, $E$4, FALSE), TEXT(D85, "aaa"))</f>
        <v>(火)</v>
      </c>
      <c r="F85" s="97">
        <f>IFERROR(VLOOKUP($D85, V医療従事者等!$A:$J, $F$4, FALSE), 0)</f>
        <v>36069</v>
      </c>
      <c r="G85" s="97">
        <f>IFERROR(VLOOKUP($D85, V医療従事者等!$A:$J, $G$4, FALSE), 0)</f>
        <v>3367</v>
      </c>
      <c r="H85" s="97">
        <f>IFERROR(VLOOKUP($D85, V医療従事者等!$A:$J, $H$4, FALSE), 0)</f>
        <v>53790</v>
      </c>
      <c r="I85" s="97">
        <f>IFERROR(VLOOKUP($D85, V医療従事者等!$A:$J, $I$4, FALSE), 0)</f>
        <v>1255</v>
      </c>
      <c r="J85" s="98">
        <f>IFERROR(VLOOKUP($D85, V一般接種!$A:$G, J$4, FALSE), 0)</f>
        <v>590519</v>
      </c>
      <c r="K85" s="98">
        <f>IFERROR(VLOOKUP($D85, V一般接種!$A:$G, K$4, FALSE), 0)</f>
        <v>99867</v>
      </c>
      <c r="L85" s="98">
        <f>IFERROR(VLOOKUP($D85, V一般接種!$A:$G, L$4, FALSE), 0)</f>
        <v>0</v>
      </c>
      <c r="M85" s="98">
        <f>IFERROR(VLOOKUP($D85, V一般接種!$A:$G, M$4, FALSE), 0)</f>
        <v>673099</v>
      </c>
      <c r="N85" s="98">
        <f>SUMIF(V職域接種!$C:$C, 'Conv-vaccine'!$D85, V職域接種!F:F)</f>
        <v>0</v>
      </c>
      <c r="O85" s="98">
        <f>SUMIF(V職域接種!$C:$C, 'Conv-vaccine'!$D85, V職域接種!G:G)</f>
        <v>0</v>
      </c>
      <c r="P85" s="98">
        <f>SUMIF(V重複!$C:$C, 'Conv-vaccine'!$D85, V重複!F:F)</f>
        <v>0</v>
      </c>
      <c r="Q85" s="98">
        <f>SUMIF(V重複!$C:$C, 'Conv-vaccine'!$D85, V重複!G:G)</f>
        <v>0</v>
      </c>
    </row>
    <row r="86" spans="1:17" x14ac:dyDescent="0.55000000000000004">
      <c r="A86" s="95">
        <f t="shared" si="3"/>
        <v>44377</v>
      </c>
      <c r="B86" s="50">
        <f t="shared" si="4"/>
        <v>762973</v>
      </c>
      <c r="C86" s="50">
        <f t="shared" si="5"/>
        <v>715956</v>
      </c>
      <c r="D86" s="96">
        <v>44377</v>
      </c>
      <c r="E86" s="97" t="str">
        <f>IFERROR(VLOOKUP($D86, V医療従事者等!$A:$J, $E$4, FALSE), TEXT(D86, "aaa"))</f>
        <v>(水)</v>
      </c>
      <c r="F86" s="97">
        <f>IFERROR(VLOOKUP($D86, V医療従事者等!$A:$J, $F$4, FALSE), 0)</f>
        <v>30313</v>
      </c>
      <c r="G86" s="97">
        <f>IFERROR(VLOOKUP($D86, V医療従事者等!$A:$J, $G$4, FALSE), 0)</f>
        <v>1788</v>
      </c>
      <c r="H86" s="97">
        <f>IFERROR(VLOOKUP($D86, V医療従事者等!$A:$J, $H$4, FALSE), 0)</f>
        <v>46697</v>
      </c>
      <c r="I86" s="97">
        <f>IFERROR(VLOOKUP($D86, V医療従事者等!$A:$J, $I$4, FALSE), 0)</f>
        <v>381</v>
      </c>
      <c r="J86" s="98">
        <f>IFERROR(VLOOKUP($D86, V一般接種!$A:$G, J$4, FALSE), 0)</f>
        <v>607796</v>
      </c>
      <c r="K86" s="98">
        <f>IFERROR(VLOOKUP($D86, V一般接種!$A:$G, K$4, FALSE), 0)</f>
        <v>123076</v>
      </c>
      <c r="L86" s="98">
        <f>IFERROR(VLOOKUP($D86, V一般接種!$A:$G, L$4, FALSE), 0)</f>
        <v>0</v>
      </c>
      <c r="M86" s="98">
        <f>IFERROR(VLOOKUP($D86, V一般接種!$A:$G, M$4, FALSE), 0)</f>
        <v>668878</v>
      </c>
      <c r="N86" s="98">
        <f>SUMIF(V職域接種!$C:$C, 'Conv-vaccine'!$D86, V職域接種!F:F)</f>
        <v>0</v>
      </c>
      <c r="O86" s="98">
        <f>SUMIF(V職域接種!$C:$C, 'Conv-vaccine'!$D86, V職域接種!G:G)</f>
        <v>0</v>
      </c>
      <c r="P86" s="98">
        <f>SUMIF(V重複!$C:$C, 'Conv-vaccine'!$D86, V重複!F:F)</f>
        <v>0</v>
      </c>
      <c r="Q86" s="98">
        <f>SUMIF(V重複!$C:$C, 'Conv-vaccine'!$D86, V重複!G:G)</f>
        <v>0</v>
      </c>
    </row>
    <row r="87" spans="1:17" x14ac:dyDescent="0.55000000000000004">
      <c r="A87" s="95">
        <f t="shared" si="3"/>
        <v>44378</v>
      </c>
      <c r="B87" s="50">
        <f t="shared" si="4"/>
        <v>571620</v>
      </c>
      <c r="C87" s="50">
        <f t="shared" si="5"/>
        <v>693838</v>
      </c>
      <c r="D87" s="96">
        <v>44378</v>
      </c>
      <c r="E87" s="97" t="str">
        <f>IFERROR(VLOOKUP($D87, V医療従事者等!$A:$J, $E$4, FALSE), TEXT(D87, "aaa"))</f>
        <v>(木)</v>
      </c>
      <c r="F87" s="97">
        <f>IFERROR(VLOOKUP($D87, V医療従事者等!$A:$J, $F$4, FALSE), 0)</f>
        <v>36346</v>
      </c>
      <c r="G87" s="97">
        <f>IFERROR(VLOOKUP($D87, V医療従事者等!$A:$J, $G$4, FALSE), 0)</f>
        <v>589</v>
      </c>
      <c r="H87" s="97">
        <f>IFERROR(VLOOKUP($D87, V医療従事者等!$A:$J, $H$4, FALSE), 0)</f>
        <v>57754</v>
      </c>
      <c r="I87" s="97">
        <f>IFERROR(VLOOKUP($D87, V医療従事者等!$A:$J, $I$4, FALSE), 0)</f>
        <v>108</v>
      </c>
      <c r="J87" s="98">
        <f>IFERROR(VLOOKUP($D87, V一般接種!$A:$G, J$4, FALSE), 0)</f>
        <v>404948</v>
      </c>
      <c r="K87" s="98">
        <f>IFERROR(VLOOKUP($D87, V一般接種!$A:$G, K$4, FALSE), 0)</f>
        <v>129737</v>
      </c>
      <c r="L87" s="98">
        <f>IFERROR(VLOOKUP($D87, V一般接種!$A:$G, L$4, FALSE), 0)</f>
        <v>0</v>
      </c>
      <c r="M87" s="98">
        <f>IFERROR(VLOOKUP($D87, V一般接種!$A:$G, M$4, FALSE), 0)</f>
        <v>635976</v>
      </c>
      <c r="N87" s="98">
        <f>SUMIF(V職域接種!$C:$C, 'Conv-vaccine'!$D87, V職域接種!F:F)</f>
        <v>0</v>
      </c>
      <c r="O87" s="98">
        <f>SUMIF(V職域接種!$C:$C, 'Conv-vaccine'!$D87, V職域接種!G:G)</f>
        <v>0</v>
      </c>
      <c r="P87" s="98">
        <f>SUMIF(V重複!$C:$C, 'Conv-vaccine'!$D87, V重複!F:F)</f>
        <v>0</v>
      </c>
      <c r="Q87" s="98">
        <f>SUMIF(V重複!$C:$C, 'Conv-vaccine'!$D87, V重複!G:G)</f>
        <v>0</v>
      </c>
    </row>
    <row r="88" spans="1:17" x14ac:dyDescent="0.55000000000000004">
      <c r="A88" s="95">
        <f t="shared" si="3"/>
        <v>44379</v>
      </c>
      <c r="B88" s="50">
        <f t="shared" si="4"/>
        <v>514960</v>
      </c>
      <c r="C88" s="50">
        <f t="shared" si="5"/>
        <v>703285</v>
      </c>
      <c r="D88" s="96">
        <v>44379</v>
      </c>
      <c r="E88" s="97" t="str">
        <f>IFERROR(VLOOKUP($D88, V医療従事者等!$A:$J, $E$4, FALSE), TEXT(D88, "aaa"))</f>
        <v>(金)</v>
      </c>
      <c r="F88" s="97">
        <f>IFERROR(VLOOKUP($D88, V医療従事者等!$A:$J, $F$4, FALSE), 0)</f>
        <v>25406</v>
      </c>
      <c r="G88" s="97">
        <f>IFERROR(VLOOKUP($D88, V医療従事者等!$A:$J, $G$4, FALSE), 0)</f>
        <v>978</v>
      </c>
      <c r="H88" s="97">
        <f>IFERROR(VLOOKUP($D88, V医療従事者等!$A:$J, $H$4, FALSE), 0)</f>
        <v>55293</v>
      </c>
      <c r="I88" s="97">
        <f>IFERROR(VLOOKUP($D88, V医療従事者等!$A:$J, $I$4, FALSE), 0)</f>
        <v>147</v>
      </c>
      <c r="J88" s="98">
        <f>IFERROR(VLOOKUP($D88, V一般接種!$A:$G, J$4, FALSE), 0)</f>
        <v>346200</v>
      </c>
      <c r="K88" s="98">
        <f>IFERROR(VLOOKUP($D88, V一般接種!$A:$G, K$4, FALSE), 0)</f>
        <v>142376</v>
      </c>
      <c r="L88" s="98">
        <f>IFERROR(VLOOKUP($D88, V一般接種!$A:$G, L$4, FALSE), 0)</f>
        <v>0</v>
      </c>
      <c r="M88" s="98">
        <f>IFERROR(VLOOKUP($D88, V一般接種!$A:$G, M$4, FALSE), 0)</f>
        <v>647845</v>
      </c>
      <c r="N88" s="98">
        <f>SUMIF(V職域接種!$C:$C, 'Conv-vaccine'!$D88, V職域接種!F:F)</f>
        <v>0</v>
      </c>
      <c r="O88" s="98">
        <f>SUMIF(V職域接種!$C:$C, 'Conv-vaccine'!$D88, V職域接種!G:G)</f>
        <v>0</v>
      </c>
      <c r="P88" s="98">
        <f>SUMIF(V重複!$C:$C, 'Conv-vaccine'!$D88, V重複!F:F)</f>
        <v>0</v>
      </c>
      <c r="Q88" s="98">
        <f>SUMIF(V重複!$C:$C, 'Conv-vaccine'!$D88, V重複!G:G)</f>
        <v>0</v>
      </c>
    </row>
    <row r="89" spans="1:17" x14ac:dyDescent="0.55000000000000004">
      <c r="A89" s="95">
        <f t="shared" si="3"/>
        <v>44380</v>
      </c>
      <c r="B89" s="50">
        <f t="shared" si="4"/>
        <v>795189</v>
      </c>
      <c r="C89" s="50">
        <f t="shared" si="5"/>
        <v>601251</v>
      </c>
      <c r="D89" s="96">
        <v>44380</v>
      </c>
      <c r="E89" s="97" t="str">
        <f>IFERROR(VLOOKUP($D89, V医療従事者等!$A:$J, $E$4, FALSE), TEXT(D89, "aaa"))</f>
        <v>土</v>
      </c>
      <c r="F89" s="97">
        <f>IFERROR(VLOOKUP($D89, V医療従事者等!$A:$J, $F$4, FALSE), 0)</f>
        <v>0</v>
      </c>
      <c r="G89" s="97">
        <f>IFERROR(VLOOKUP($D89, V医療従事者等!$A:$J, $G$4, FALSE), 0)</f>
        <v>0</v>
      </c>
      <c r="H89" s="97">
        <f>IFERROR(VLOOKUP($D89, V医療従事者等!$A:$J, $H$4, FALSE), 0)</f>
        <v>0</v>
      </c>
      <c r="I89" s="97">
        <f>IFERROR(VLOOKUP($D89, V医療従事者等!$A:$J, $I$4, FALSE), 0)</f>
        <v>0</v>
      </c>
      <c r="J89" s="98">
        <f>IFERROR(VLOOKUP($D89, V一般接種!$A:$G, J$4, FALSE), 0)</f>
        <v>665554</v>
      </c>
      <c r="K89" s="98">
        <f>IFERROR(VLOOKUP($D89, V一般接種!$A:$G, K$4, FALSE), 0)</f>
        <v>129635</v>
      </c>
      <c r="L89" s="98">
        <f>IFERROR(VLOOKUP($D89, V一般接種!$A:$G, L$4, FALSE), 0)</f>
        <v>0</v>
      </c>
      <c r="M89" s="98">
        <f>IFERROR(VLOOKUP($D89, V一般接種!$A:$G, M$4, FALSE), 0)</f>
        <v>601251</v>
      </c>
      <c r="N89" s="98">
        <f>SUMIF(V職域接種!$C:$C, 'Conv-vaccine'!$D89, V職域接種!F:F)</f>
        <v>0</v>
      </c>
      <c r="O89" s="98">
        <f>SUMIF(V職域接種!$C:$C, 'Conv-vaccine'!$D89, V職域接種!G:G)</f>
        <v>0</v>
      </c>
      <c r="P89" s="98">
        <f>SUMIF(V重複!$C:$C, 'Conv-vaccine'!$D89, V重複!F:F)</f>
        <v>0</v>
      </c>
      <c r="Q89" s="98">
        <f>SUMIF(V重複!$C:$C, 'Conv-vaccine'!$D89, V重複!G:G)</f>
        <v>0</v>
      </c>
    </row>
    <row r="90" spans="1:17" x14ac:dyDescent="0.55000000000000004">
      <c r="A90" s="95">
        <f t="shared" si="3"/>
        <v>44381</v>
      </c>
      <c r="B90" s="50">
        <f t="shared" si="4"/>
        <v>776485</v>
      </c>
      <c r="C90" s="50">
        <f t="shared" si="5"/>
        <v>536707</v>
      </c>
      <c r="D90" s="96">
        <v>44381</v>
      </c>
      <c r="E90" s="97" t="str">
        <f>IFERROR(VLOOKUP($D90, V医療従事者等!$A:$J, $E$4, FALSE), TEXT(D90, "aaa"))</f>
        <v>日</v>
      </c>
      <c r="F90" s="97">
        <f>IFERROR(VLOOKUP($D90, V医療従事者等!$A:$J, $F$4, FALSE), 0)</f>
        <v>0</v>
      </c>
      <c r="G90" s="97">
        <f>IFERROR(VLOOKUP($D90, V医療従事者等!$A:$J, $G$4, FALSE), 0)</f>
        <v>0</v>
      </c>
      <c r="H90" s="97">
        <f>IFERROR(VLOOKUP($D90, V医療従事者等!$A:$J, $H$4, FALSE), 0)</f>
        <v>0</v>
      </c>
      <c r="I90" s="97">
        <f>IFERROR(VLOOKUP($D90, V医療従事者等!$A:$J, $I$4, FALSE), 0)</f>
        <v>0</v>
      </c>
      <c r="J90" s="98">
        <f>IFERROR(VLOOKUP($D90, V一般接種!$A:$G, J$4, FALSE), 0)</f>
        <v>669106</v>
      </c>
      <c r="K90" s="98">
        <f>IFERROR(VLOOKUP($D90, V一般接種!$A:$G, K$4, FALSE), 0)</f>
        <v>107379</v>
      </c>
      <c r="L90" s="98">
        <f>IFERROR(VLOOKUP($D90, V一般接種!$A:$G, L$4, FALSE), 0)</f>
        <v>0</v>
      </c>
      <c r="M90" s="98">
        <f>IFERROR(VLOOKUP($D90, V一般接種!$A:$G, M$4, FALSE), 0)</f>
        <v>536707</v>
      </c>
      <c r="N90" s="98">
        <f>SUMIF(V職域接種!$C:$C, 'Conv-vaccine'!$D90, V職域接種!F:F)</f>
        <v>0</v>
      </c>
      <c r="O90" s="98">
        <f>SUMIF(V職域接種!$C:$C, 'Conv-vaccine'!$D90, V職域接種!G:G)</f>
        <v>0</v>
      </c>
      <c r="P90" s="98">
        <f>SUMIF(V重複!$C:$C, 'Conv-vaccine'!$D90, V重複!F:F)</f>
        <v>0</v>
      </c>
      <c r="Q90" s="98">
        <f>SUMIF(V重複!$C:$C, 'Conv-vaccine'!$D90, V重複!G:G)</f>
        <v>0</v>
      </c>
    </row>
    <row r="91" spans="1:17" x14ac:dyDescent="0.55000000000000004">
      <c r="A91" s="95">
        <f t="shared" si="3"/>
        <v>44382</v>
      </c>
      <c r="B91" s="50">
        <f t="shared" si="4"/>
        <v>881770</v>
      </c>
      <c r="C91" s="50">
        <f t="shared" si="5"/>
        <v>642047</v>
      </c>
      <c r="D91" s="96">
        <v>44382</v>
      </c>
      <c r="E91" s="97" t="str">
        <f>IFERROR(VLOOKUP($D91, V医療従事者等!$A:$J, $E$4, FALSE), TEXT(D91, "aaa"))</f>
        <v>(月)</v>
      </c>
      <c r="F91" s="97">
        <f>IFERROR(VLOOKUP($D91, V医療従事者等!$A:$J, $F$4, FALSE), 0)</f>
        <v>57890</v>
      </c>
      <c r="G91" s="97">
        <f>IFERROR(VLOOKUP($D91, V医療従事者等!$A:$J, $G$4, FALSE), 0)</f>
        <v>5788</v>
      </c>
      <c r="H91" s="97">
        <f>IFERROR(VLOOKUP($D91, V医療従事者等!$A:$J, $H$4, FALSE), 0)</f>
        <v>79320</v>
      </c>
      <c r="I91" s="97">
        <f>IFERROR(VLOOKUP($D91, V医療従事者等!$A:$J, $I$4, FALSE), 0)</f>
        <v>2091</v>
      </c>
      <c r="J91" s="98">
        <f>IFERROR(VLOOKUP($D91, V一般接種!$A:$G, J$4, FALSE), 0)</f>
        <v>662973</v>
      </c>
      <c r="K91" s="98">
        <f>IFERROR(VLOOKUP($D91, V一般接種!$A:$G, K$4, FALSE), 0)</f>
        <v>155119</v>
      </c>
      <c r="L91" s="98">
        <f>IFERROR(VLOOKUP($D91, V一般接種!$A:$G, L$4, FALSE), 0)</f>
        <v>0</v>
      </c>
      <c r="M91" s="98">
        <f>IFERROR(VLOOKUP($D91, V一般接種!$A:$G, M$4, FALSE), 0)</f>
        <v>560636</v>
      </c>
      <c r="N91" s="98">
        <f>SUMIF(V職域接種!$C:$C, 'Conv-vaccine'!$D91, V職域接種!F:F)</f>
        <v>0</v>
      </c>
      <c r="O91" s="98">
        <f>SUMIF(V職域接種!$C:$C, 'Conv-vaccine'!$D91, V職域接種!G:G)</f>
        <v>0</v>
      </c>
      <c r="P91" s="98">
        <f>SUMIF(V重複!$C:$C, 'Conv-vaccine'!$D91, V重複!F:F)</f>
        <v>0</v>
      </c>
      <c r="Q91" s="98">
        <f>SUMIF(V重複!$C:$C, 'Conv-vaccine'!$D91, V重複!G:G)</f>
        <v>0</v>
      </c>
    </row>
    <row r="92" spans="1:17" x14ac:dyDescent="0.55000000000000004">
      <c r="A92" s="95">
        <f t="shared" si="3"/>
        <v>44383</v>
      </c>
      <c r="B92" s="50">
        <f t="shared" si="4"/>
        <v>910886</v>
      </c>
      <c r="C92" s="50">
        <f t="shared" si="5"/>
        <v>655128</v>
      </c>
      <c r="D92" s="96">
        <v>44383</v>
      </c>
      <c r="E92" s="97" t="str">
        <f>IFERROR(VLOOKUP($D92, V医療従事者等!$A:$J, $E$4, FALSE), TEXT(D92, "aaa"))</f>
        <v>(火)</v>
      </c>
      <c r="F92" s="97">
        <f>IFERROR(VLOOKUP($D92, V医療従事者等!$A:$J, $F$4, FALSE), 0)</f>
        <v>45037</v>
      </c>
      <c r="G92" s="97">
        <f>IFERROR(VLOOKUP($D92, V医療従事者等!$A:$J, $G$4, FALSE), 0)</f>
        <v>1554</v>
      </c>
      <c r="H92" s="97">
        <f>IFERROR(VLOOKUP($D92, V医療従事者等!$A:$J, $H$4, FALSE), 0)</f>
        <v>52475</v>
      </c>
      <c r="I92" s="97">
        <f>IFERROR(VLOOKUP($D92, V医療従事者等!$A:$J, $I$4, FALSE), 0)</f>
        <v>699</v>
      </c>
      <c r="J92" s="98">
        <f>IFERROR(VLOOKUP($D92, V一般接種!$A:$G, J$4, FALSE), 0)</f>
        <v>701759</v>
      </c>
      <c r="K92" s="98">
        <f>IFERROR(VLOOKUP($D92, V一般接種!$A:$G, K$4, FALSE), 0)</f>
        <v>162536</v>
      </c>
      <c r="L92" s="98">
        <f>IFERROR(VLOOKUP($D92, V一般接種!$A:$G, L$4, FALSE), 0)</f>
        <v>0</v>
      </c>
      <c r="M92" s="98">
        <f>IFERROR(VLOOKUP($D92, V一般接種!$A:$G, M$4, FALSE), 0)</f>
        <v>601954</v>
      </c>
      <c r="N92" s="98">
        <f>SUMIF(V職域接種!$C:$C, 'Conv-vaccine'!$D92, V職域接種!F:F)</f>
        <v>0</v>
      </c>
      <c r="O92" s="98">
        <f>SUMIF(V職域接種!$C:$C, 'Conv-vaccine'!$D92, V職域接種!G:G)</f>
        <v>0</v>
      </c>
      <c r="P92" s="98">
        <f>SUMIF(V重複!$C:$C, 'Conv-vaccine'!$D92, V重複!F:F)</f>
        <v>0</v>
      </c>
      <c r="Q92" s="98">
        <f>SUMIF(V重複!$C:$C, 'Conv-vaccine'!$D92, V重複!G:G)</f>
        <v>0</v>
      </c>
    </row>
    <row r="93" spans="1:17" x14ac:dyDescent="0.55000000000000004">
      <c r="A93" s="95">
        <f t="shared" si="3"/>
        <v>44384</v>
      </c>
      <c r="B93" s="50">
        <f t="shared" si="4"/>
        <v>930127</v>
      </c>
      <c r="C93" s="50">
        <f t="shared" si="5"/>
        <v>630482</v>
      </c>
      <c r="D93" s="96">
        <v>44384</v>
      </c>
      <c r="E93" s="97" t="str">
        <f>IFERROR(VLOOKUP($D93, V医療従事者等!$A:$J, $E$4, FALSE), TEXT(D93, "aaa"))</f>
        <v>(水)</v>
      </c>
      <c r="F93" s="97">
        <f>IFERROR(VLOOKUP($D93, V医療従事者等!$A:$J, $F$4, FALSE), 0)</f>
        <v>28661</v>
      </c>
      <c r="G93" s="97">
        <f>IFERROR(VLOOKUP($D93, V医療従事者等!$A:$J, $G$4, FALSE), 0)</f>
        <v>2304</v>
      </c>
      <c r="H93" s="97">
        <f>IFERROR(VLOOKUP($D93, V医療従事者等!$A:$J, $H$4, FALSE), 0)</f>
        <v>44525</v>
      </c>
      <c r="I93" s="97">
        <f>IFERROR(VLOOKUP($D93, V医療従事者等!$A:$J, $I$4, FALSE), 0)</f>
        <v>1163</v>
      </c>
      <c r="J93" s="98">
        <f>IFERROR(VLOOKUP($D93, V一般接種!$A:$G, J$4, FALSE), 0)</f>
        <v>732395</v>
      </c>
      <c r="K93" s="98">
        <f>IFERROR(VLOOKUP($D93, V一般接種!$A:$G, K$4, FALSE), 0)</f>
        <v>166767</v>
      </c>
      <c r="L93" s="98">
        <f>IFERROR(VLOOKUP($D93, V一般接種!$A:$G, L$4, FALSE), 0)</f>
        <v>0</v>
      </c>
      <c r="M93" s="98">
        <f>IFERROR(VLOOKUP($D93, V一般接種!$A:$G, M$4, FALSE), 0)</f>
        <v>584794</v>
      </c>
      <c r="N93" s="98">
        <f>SUMIF(V職域接種!$C:$C, 'Conv-vaccine'!$D93, V職域接種!F:F)</f>
        <v>0</v>
      </c>
      <c r="O93" s="98">
        <f>SUMIF(V職域接種!$C:$C, 'Conv-vaccine'!$D93, V職域接種!G:G)</f>
        <v>0</v>
      </c>
      <c r="P93" s="98">
        <f>SUMIF(V重複!$C:$C, 'Conv-vaccine'!$D93, V重複!F:F)</f>
        <v>0</v>
      </c>
      <c r="Q93" s="98">
        <f>SUMIF(V重複!$C:$C, 'Conv-vaccine'!$D93, V重複!G:G)</f>
        <v>0</v>
      </c>
    </row>
    <row r="94" spans="1:17" x14ac:dyDescent="0.55000000000000004">
      <c r="A94" s="95">
        <f t="shared" si="3"/>
        <v>44385</v>
      </c>
      <c r="B94" s="50">
        <f t="shared" si="4"/>
        <v>923834</v>
      </c>
      <c r="C94" s="50">
        <f t="shared" si="5"/>
        <v>627849</v>
      </c>
      <c r="D94" s="96">
        <v>44385</v>
      </c>
      <c r="E94" s="97" t="str">
        <f>IFERROR(VLOOKUP($D94, V医療従事者等!$A:$J, $E$4, FALSE), TEXT(D94, "aaa"))</f>
        <v>(木)</v>
      </c>
      <c r="F94" s="97">
        <f>IFERROR(VLOOKUP($D94, V医療従事者等!$A:$J, $F$4, FALSE), 0)</f>
        <v>34199</v>
      </c>
      <c r="G94" s="97">
        <f>IFERROR(VLOOKUP($D94, V医療従事者等!$A:$J, $G$4, FALSE), 0)</f>
        <v>2537</v>
      </c>
      <c r="H94" s="97">
        <f>IFERROR(VLOOKUP($D94, V医療従事者等!$A:$J, $H$4, FALSE), 0)</f>
        <v>44991</v>
      </c>
      <c r="I94" s="97">
        <f>IFERROR(VLOOKUP($D94, V医療従事者等!$A:$J, $I$4, FALSE), 0)</f>
        <v>1613</v>
      </c>
      <c r="J94" s="98">
        <f>IFERROR(VLOOKUP($D94, V一般接種!$A:$G, J$4, FALSE), 0)</f>
        <v>706677</v>
      </c>
      <c r="K94" s="98">
        <f>IFERROR(VLOOKUP($D94, V一般接種!$A:$G, K$4, FALSE), 0)</f>
        <v>180421</v>
      </c>
      <c r="L94" s="98">
        <f>IFERROR(VLOOKUP($D94, V一般接種!$A:$G, L$4, FALSE), 0)</f>
        <v>0</v>
      </c>
      <c r="M94" s="98">
        <f>IFERROR(VLOOKUP($D94, V一般接種!$A:$G, M$4, FALSE), 0)</f>
        <v>581245</v>
      </c>
      <c r="N94" s="98">
        <f>SUMIF(V職域接種!$C:$C, 'Conv-vaccine'!$D94, V職域接種!F:F)</f>
        <v>0</v>
      </c>
      <c r="O94" s="98">
        <f>SUMIF(V職域接種!$C:$C, 'Conv-vaccine'!$D94, V職域接種!G:G)</f>
        <v>0</v>
      </c>
      <c r="P94" s="98">
        <f>SUMIF(V重複!$C:$C, 'Conv-vaccine'!$D94, V重複!F:F)</f>
        <v>0</v>
      </c>
      <c r="Q94" s="98">
        <f>SUMIF(V重複!$C:$C, 'Conv-vaccine'!$D94, V重複!G:G)</f>
        <v>0</v>
      </c>
    </row>
    <row r="95" spans="1:17" x14ac:dyDescent="0.55000000000000004">
      <c r="A95" s="95">
        <f t="shared" si="3"/>
        <v>44386</v>
      </c>
      <c r="B95" s="50">
        <f t="shared" si="4"/>
        <v>921722</v>
      </c>
      <c r="C95" s="50">
        <f t="shared" si="5"/>
        <v>624480</v>
      </c>
      <c r="D95" s="96">
        <v>44386</v>
      </c>
      <c r="E95" s="97" t="str">
        <f>IFERROR(VLOOKUP($D95, V医療従事者等!$A:$J, $E$4, FALSE), TEXT(D95, "aaa"))</f>
        <v>(金)</v>
      </c>
      <c r="F95" s="97">
        <f>IFERROR(VLOOKUP($D95, V医療従事者等!$A:$J, $F$4, FALSE), 0)</f>
        <v>31738</v>
      </c>
      <c r="G95" s="97">
        <f>IFERROR(VLOOKUP($D95, V医療従事者等!$A:$J, $G$4, FALSE), 0)</f>
        <v>221</v>
      </c>
      <c r="H95" s="97">
        <f>IFERROR(VLOOKUP($D95, V医療従事者等!$A:$J, $H$4, FALSE), 0)</f>
        <v>44589</v>
      </c>
      <c r="I95" s="97">
        <f>IFERROR(VLOOKUP($D95, V医療従事者等!$A:$J, $I$4, FALSE), 0)</f>
        <v>1764</v>
      </c>
      <c r="J95" s="98">
        <f>IFERROR(VLOOKUP($D95, V一般接種!$A:$G, J$4, FALSE), 0)</f>
        <v>702132</v>
      </c>
      <c r="K95" s="98">
        <f>IFERROR(VLOOKUP($D95, V一般接種!$A:$G, K$4, FALSE), 0)</f>
        <v>187631</v>
      </c>
      <c r="L95" s="98">
        <f>IFERROR(VLOOKUP($D95, V一般接種!$A:$G, L$4, FALSE), 0)</f>
        <v>0</v>
      </c>
      <c r="M95" s="98">
        <f>IFERROR(VLOOKUP($D95, V一般接種!$A:$G, M$4, FALSE), 0)</f>
        <v>578127</v>
      </c>
      <c r="N95" s="98">
        <f>SUMIF(V職域接種!$C:$C, 'Conv-vaccine'!$D95, V職域接種!F:F)</f>
        <v>0</v>
      </c>
      <c r="O95" s="98">
        <f>SUMIF(V職域接種!$C:$C, 'Conv-vaccine'!$D95, V職域接種!G:G)</f>
        <v>0</v>
      </c>
      <c r="P95" s="98">
        <f>SUMIF(V重複!$C:$C, 'Conv-vaccine'!$D95, V重複!F:F)</f>
        <v>0</v>
      </c>
      <c r="Q95" s="98">
        <f>SUMIF(V重複!$C:$C, 'Conv-vaccine'!$D95, V重複!G:G)</f>
        <v>0</v>
      </c>
    </row>
    <row r="96" spans="1:17" x14ac:dyDescent="0.55000000000000004">
      <c r="A96" s="95">
        <f t="shared" si="3"/>
        <v>44387</v>
      </c>
      <c r="B96" s="50">
        <f t="shared" si="4"/>
        <v>926249</v>
      </c>
      <c r="C96" s="50">
        <f t="shared" si="5"/>
        <v>604624</v>
      </c>
      <c r="D96" s="96">
        <v>44387</v>
      </c>
      <c r="E96" s="97" t="str">
        <f>IFERROR(VLOOKUP($D96, V医療従事者等!$A:$J, $E$4, FALSE), TEXT(D96, "aaa"))</f>
        <v>土</v>
      </c>
      <c r="F96" s="97">
        <f>IFERROR(VLOOKUP($D96, V医療従事者等!$A:$J, $F$4, FALSE), 0)</f>
        <v>0</v>
      </c>
      <c r="G96" s="97">
        <f>IFERROR(VLOOKUP($D96, V医療従事者等!$A:$J, $G$4, FALSE), 0)</f>
        <v>0</v>
      </c>
      <c r="H96" s="97">
        <f>IFERROR(VLOOKUP($D96, V医療従事者等!$A:$J, $H$4, FALSE), 0)</f>
        <v>0</v>
      </c>
      <c r="I96" s="97">
        <f>IFERROR(VLOOKUP($D96, V医療従事者等!$A:$J, $I$4, FALSE), 0)</f>
        <v>0</v>
      </c>
      <c r="J96" s="98">
        <f>IFERROR(VLOOKUP($D96, V一般接種!$A:$G, J$4, FALSE), 0)</f>
        <v>752692</v>
      </c>
      <c r="K96" s="98">
        <f>IFERROR(VLOOKUP($D96, V一般接種!$A:$G, K$4, FALSE), 0)</f>
        <v>173557</v>
      </c>
      <c r="L96" s="98">
        <f>IFERROR(VLOOKUP($D96, V一般接種!$A:$G, L$4, FALSE), 0)</f>
        <v>0</v>
      </c>
      <c r="M96" s="98">
        <f>IFERROR(VLOOKUP($D96, V一般接種!$A:$G, M$4, FALSE), 0)</f>
        <v>604624</v>
      </c>
      <c r="N96" s="98">
        <f>SUMIF(V職域接種!$C:$C, 'Conv-vaccine'!$D96, V職域接種!F:F)</f>
        <v>0</v>
      </c>
      <c r="O96" s="98">
        <f>SUMIF(V職域接種!$C:$C, 'Conv-vaccine'!$D96, V職域接種!G:G)</f>
        <v>0</v>
      </c>
      <c r="P96" s="98">
        <f>SUMIF(V重複!$C:$C, 'Conv-vaccine'!$D96, V重複!F:F)</f>
        <v>0</v>
      </c>
      <c r="Q96" s="98">
        <f>SUMIF(V重複!$C:$C, 'Conv-vaccine'!$D96, V重複!G:G)</f>
        <v>0</v>
      </c>
    </row>
    <row r="97" spans="1:17" x14ac:dyDescent="0.55000000000000004">
      <c r="A97" s="95">
        <f t="shared" si="3"/>
        <v>44388</v>
      </c>
      <c r="B97" s="50">
        <f t="shared" si="4"/>
        <v>688983</v>
      </c>
      <c r="C97" s="50">
        <f t="shared" si="5"/>
        <v>615280</v>
      </c>
      <c r="D97" s="96">
        <v>44388</v>
      </c>
      <c r="E97" s="97" t="str">
        <f>IFERROR(VLOOKUP($D97, V医療従事者等!$A:$J, $E$4, FALSE), TEXT(D97, "aaa"))</f>
        <v>日</v>
      </c>
      <c r="F97" s="97">
        <f>IFERROR(VLOOKUP($D97, V医療従事者等!$A:$J, $F$4, FALSE), 0)</f>
        <v>0</v>
      </c>
      <c r="G97" s="97">
        <f>IFERROR(VLOOKUP($D97, V医療従事者等!$A:$J, $G$4, FALSE), 0)</f>
        <v>0</v>
      </c>
      <c r="H97" s="97">
        <f>IFERROR(VLOOKUP($D97, V医療従事者等!$A:$J, $H$4, FALSE), 0)</f>
        <v>0</v>
      </c>
      <c r="I97" s="97">
        <f>IFERROR(VLOOKUP($D97, V医療従事者等!$A:$J, $I$4, FALSE), 0)</f>
        <v>0</v>
      </c>
      <c r="J97" s="98">
        <f>IFERROR(VLOOKUP($D97, V一般接種!$A:$G, J$4, FALSE), 0)</f>
        <v>556150</v>
      </c>
      <c r="K97" s="98">
        <f>IFERROR(VLOOKUP($D97, V一般接種!$A:$G, K$4, FALSE), 0)</f>
        <v>132833</v>
      </c>
      <c r="L97" s="98">
        <f>IFERROR(VLOOKUP($D97, V一般接種!$A:$G, L$4, FALSE), 0)</f>
        <v>0</v>
      </c>
      <c r="M97" s="98">
        <f>IFERROR(VLOOKUP($D97, V一般接種!$A:$G, M$4, FALSE), 0)</f>
        <v>615280</v>
      </c>
      <c r="N97" s="98">
        <f>SUMIF(V職域接種!$C:$C, 'Conv-vaccine'!$D97, V職域接種!F:F)</f>
        <v>0</v>
      </c>
      <c r="O97" s="98">
        <f>SUMIF(V職域接種!$C:$C, 'Conv-vaccine'!$D97, V職域接種!G:G)</f>
        <v>0</v>
      </c>
      <c r="P97" s="98">
        <f>SUMIF(V重複!$C:$C, 'Conv-vaccine'!$D97, V重複!F:F)</f>
        <v>0</v>
      </c>
      <c r="Q97" s="98">
        <f>SUMIF(V重複!$C:$C, 'Conv-vaccine'!$D97, V重複!G:G)</f>
        <v>0</v>
      </c>
    </row>
    <row r="98" spans="1:17" x14ac:dyDescent="0.55000000000000004">
      <c r="A98" s="95">
        <f t="shared" si="3"/>
        <v>44389</v>
      </c>
      <c r="B98" s="50">
        <f t="shared" si="4"/>
        <v>768194</v>
      </c>
      <c r="C98" s="50">
        <f t="shared" si="5"/>
        <v>667825</v>
      </c>
      <c r="D98" s="96">
        <v>44389</v>
      </c>
      <c r="E98" s="97" t="str">
        <f>IFERROR(VLOOKUP($D98, V医療従事者等!$A:$J, $E$4, FALSE), TEXT(D98, "aaa"))</f>
        <v>(月)</v>
      </c>
      <c r="F98" s="97">
        <f>IFERROR(VLOOKUP($D98, V医療従事者等!$A:$J, $F$4, FALSE), 0)</f>
        <v>47667</v>
      </c>
      <c r="G98" s="97">
        <f>IFERROR(VLOOKUP($D98, V医療従事者等!$A:$J, $G$4, FALSE), 0)</f>
        <v>22048</v>
      </c>
      <c r="H98" s="97">
        <f>IFERROR(VLOOKUP($D98, V医療従事者等!$A:$J, $H$4, FALSE), 0)</f>
        <v>67841</v>
      </c>
      <c r="I98" s="97">
        <f>IFERROR(VLOOKUP($D98, V医療従事者等!$A:$J, $I$4, FALSE), 0)</f>
        <v>4028</v>
      </c>
      <c r="J98" s="98">
        <f>IFERROR(VLOOKUP($D98, V一般接種!$A:$G, J$4, FALSE), 0)</f>
        <v>561235</v>
      </c>
      <c r="K98" s="98">
        <f>IFERROR(VLOOKUP($D98, V一般接種!$A:$G, K$4, FALSE), 0)</f>
        <v>137244</v>
      </c>
      <c r="L98" s="98">
        <f>IFERROR(VLOOKUP($D98, V一般接種!$A:$G, L$4, FALSE), 0)</f>
        <v>0</v>
      </c>
      <c r="M98" s="98">
        <f>IFERROR(VLOOKUP($D98, V一般接種!$A:$G, M$4, FALSE), 0)</f>
        <v>595956</v>
      </c>
      <c r="N98" s="98">
        <f>SUMIF(V職域接種!$C:$C, 'Conv-vaccine'!$D98, V職域接種!F:F)</f>
        <v>0</v>
      </c>
      <c r="O98" s="98">
        <f>SUMIF(V職域接種!$C:$C, 'Conv-vaccine'!$D98, V職域接種!G:G)</f>
        <v>0</v>
      </c>
      <c r="P98" s="98">
        <f>SUMIF(V重複!$C:$C, 'Conv-vaccine'!$D98, V重複!F:F)</f>
        <v>0</v>
      </c>
      <c r="Q98" s="98">
        <f>SUMIF(V重複!$C:$C, 'Conv-vaccine'!$D98, V重複!G:G)</f>
        <v>0</v>
      </c>
    </row>
    <row r="99" spans="1:17" x14ac:dyDescent="0.55000000000000004">
      <c r="A99" s="95">
        <f t="shared" si="3"/>
        <v>44390</v>
      </c>
      <c r="B99" s="50">
        <f t="shared" si="4"/>
        <v>793744</v>
      </c>
      <c r="C99" s="50">
        <f t="shared" si="5"/>
        <v>651460</v>
      </c>
      <c r="D99" s="96">
        <v>44390</v>
      </c>
      <c r="E99" s="97" t="str">
        <f>IFERROR(VLOOKUP($D99, V医療従事者等!$A:$J, $E$4, FALSE), TEXT(D99, "aaa"))</f>
        <v>(火)</v>
      </c>
      <c r="F99" s="97">
        <f>IFERROR(VLOOKUP($D99, V医療従事者等!$A:$J, $F$4, FALSE), 0)</f>
        <v>25653</v>
      </c>
      <c r="G99" s="97">
        <f>IFERROR(VLOOKUP($D99, V医療従事者等!$A:$J, $G$4, FALSE), 0)</f>
        <v>9453</v>
      </c>
      <c r="H99" s="97">
        <f>IFERROR(VLOOKUP($D99, V医療従事者等!$A:$J, $H$4, FALSE), 0)</f>
        <v>37198</v>
      </c>
      <c r="I99" s="97">
        <f>IFERROR(VLOOKUP($D99, V医療従事者等!$A:$J, $I$4, FALSE), 0)</f>
        <v>1141</v>
      </c>
      <c r="J99" s="98">
        <f>IFERROR(VLOOKUP($D99, V一般接種!$A:$G, J$4, FALSE), 0)</f>
        <v>595338</v>
      </c>
      <c r="K99" s="98">
        <f>IFERROR(VLOOKUP($D99, V一般接種!$A:$G, K$4, FALSE), 0)</f>
        <v>163300</v>
      </c>
      <c r="L99" s="98">
        <f>IFERROR(VLOOKUP($D99, V一般接種!$A:$G, L$4, FALSE), 0)</f>
        <v>0</v>
      </c>
      <c r="M99" s="98">
        <f>IFERROR(VLOOKUP($D99, V一般接種!$A:$G, M$4, FALSE), 0)</f>
        <v>613121</v>
      </c>
      <c r="N99" s="98">
        <f>SUMIF(V職域接種!$C:$C, 'Conv-vaccine'!$D99, V職域接種!F:F)</f>
        <v>0</v>
      </c>
      <c r="O99" s="98">
        <f>SUMIF(V職域接種!$C:$C, 'Conv-vaccine'!$D99, V職域接種!G:G)</f>
        <v>0</v>
      </c>
      <c r="P99" s="98">
        <f>SUMIF(V重複!$C:$C, 'Conv-vaccine'!$D99, V重複!F:F)</f>
        <v>0</v>
      </c>
      <c r="Q99" s="98">
        <f>SUMIF(V重複!$C:$C, 'Conv-vaccine'!$D99, V重複!G:G)</f>
        <v>0</v>
      </c>
    </row>
    <row r="100" spans="1:17" x14ac:dyDescent="0.55000000000000004">
      <c r="A100" s="95">
        <f t="shared" si="3"/>
        <v>44391</v>
      </c>
      <c r="B100" s="50">
        <f t="shared" si="4"/>
        <v>774803</v>
      </c>
      <c r="C100" s="50">
        <f t="shared" si="5"/>
        <v>657483</v>
      </c>
      <c r="D100" s="96">
        <v>44391</v>
      </c>
      <c r="E100" s="97" t="str">
        <f>IFERROR(VLOOKUP($D100, V医療従事者等!$A:$J, $E$4, FALSE), TEXT(D100, "aaa"))</f>
        <v>(水)</v>
      </c>
      <c r="F100" s="97">
        <f>IFERROR(VLOOKUP($D100, V医療従事者等!$A:$J, $F$4, FALSE), 0)</f>
        <v>22176</v>
      </c>
      <c r="G100" s="97">
        <f>IFERROR(VLOOKUP($D100, V医療従事者等!$A:$J, $G$4, FALSE), 0)</f>
        <v>178</v>
      </c>
      <c r="H100" s="97">
        <f>IFERROR(VLOOKUP($D100, V医療従事者等!$A:$J, $H$4, FALSE), 0)</f>
        <v>37839</v>
      </c>
      <c r="I100" s="97">
        <f>IFERROR(VLOOKUP($D100, V医療従事者等!$A:$J, $I$4, FALSE), 0)</f>
        <v>1964</v>
      </c>
      <c r="J100" s="98">
        <f>IFERROR(VLOOKUP($D100, V一般接種!$A:$G, J$4, FALSE), 0)</f>
        <v>594287</v>
      </c>
      <c r="K100" s="98">
        <f>IFERROR(VLOOKUP($D100, V一般接種!$A:$G, K$4, FALSE), 0)</f>
        <v>158162</v>
      </c>
      <c r="L100" s="98">
        <f>IFERROR(VLOOKUP($D100, V一般接種!$A:$G, L$4, FALSE), 0)</f>
        <v>0</v>
      </c>
      <c r="M100" s="98">
        <f>IFERROR(VLOOKUP($D100, V一般接種!$A:$G, M$4, FALSE), 0)</f>
        <v>617680</v>
      </c>
      <c r="N100" s="98">
        <f>SUMIF(V職域接種!$C:$C, 'Conv-vaccine'!$D100, V職域接種!F:F)</f>
        <v>0</v>
      </c>
      <c r="O100" s="98">
        <f>SUMIF(V職域接種!$C:$C, 'Conv-vaccine'!$D100, V職域接種!G:G)</f>
        <v>0</v>
      </c>
      <c r="P100" s="98">
        <f>SUMIF(V重複!$C:$C, 'Conv-vaccine'!$D100, V重複!F:F)</f>
        <v>0</v>
      </c>
      <c r="Q100" s="98">
        <f>SUMIF(V重複!$C:$C, 'Conv-vaccine'!$D100, V重複!G:G)</f>
        <v>0</v>
      </c>
    </row>
    <row r="101" spans="1:17" x14ac:dyDescent="0.55000000000000004">
      <c r="A101" s="95">
        <f t="shared" si="3"/>
        <v>44392</v>
      </c>
      <c r="B101" s="50">
        <f t="shared" si="4"/>
        <v>754746</v>
      </c>
      <c r="C101" s="50">
        <f t="shared" si="5"/>
        <v>632178</v>
      </c>
      <c r="D101" s="96">
        <v>44392</v>
      </c>
      <c r="E101" s="97" t="str">
        <f>IFERROR(VLOOKUP($D101, V医療従事者等!$A:$J, $E$4, FALSE), TEXT(D101, "aaa"))</f>
        <v>(木)</v>
      </c>
      <c r="F101" s="97">
        <f>IFERROR(VLOOKUP($D101, V医療従事者等!$A:$J, $F$4, FALSE), 0)</f>
        <v>24563</v>
      </c>
      <c r="G101" s="97">
        <f>IFERROR(VLOOKUP($D101, V医療従事者等!$A:$J, $G$4, FALSE), 0)</f>
        <v>533</v>
      </c>
      <c r="H101" s="97">
        <f>IFERROR(VLOOKUP($D101, V医療従事者等!$A:$J, $H$4, FALSE), 0)</f>
        <v>31996</v>
      </c>
      <c r="I101" s="97">
        <f>IFERROR(VLOOKUP($D101, V医療従事者等!$A:$J, $I$4, FALSE), 0)</f>
        <v>1195</v>
      </c>
      <c r="J101" s="98">
        <f>IFERROR(VLOOKUP($D101, V一般接種!$A:$G, J$4, FALSE), 0)</f>
        <v>579314</v>
      </c>
      <c r="K101" s="98">
        <f>IFERROR(VLOOKUP($D101, V一般接種!$A:$G, K$4, FALSE), 0)</f>
        <v>150336</v>
      </c>
      <c r="L101" s="98">
        <f>IFERROR(VLOOKUP($D101, V一般接種!$A:$G, L$4, FALSE), 0)</f>
        <v>0</v>
      </c>
      <c r="M101" s="98">
        <f>IFERROR(VLOOKUP($D101, V一般接種!$A:$G, M$4, FALSE), 0)</f>
        <v>598987</v>
      </c>
      <c r="N101" s="98">
        <f>SUMIF(V職域接種!$C:$C, 'Conv-vaccine'!$D101, V職域接種!F:F)</f>
        <v>0</v>
      </c>
      <c r="O101" s="98">
        <f>SUMIF(V職域接種!$C:$C, 'Conv-vaccine'!$D101, V職域接種!G:G)</f>
        <v>0</v>
      </c>
      <c r="P101" s="98">
        <f>SUMIF(V重複!$C:$C, 'Conv-vaccine'!$D101, V重複!F:F)</f>
        <v>0</v>
      </c>
      <c r="Q101" s="98">
        <f>SUMIF(V重複!$C:$C, 'Conv-vaccine'!$D101, V重複!G:G)</f>
        <v>0</v>
      </c>
    </row>
    <row r="102" spans="1:17" x14ac:dyDescent="0.55000000000000004">
      <c r="A102" s="95">
        <f t="shared" si="3"/>
        <v>44393</v>
      </c>
      <c r="B102" s="50">
        <f t="shared" si="4"/>
        <v>783224</v>
      </c>
      <c r="C102" s="50">
        <f t="shared" si="5"/>
        <v>622987</v>
      </c>
      <c r="D102" s="96">
        <v>44393</v>
      </c>
      <c r="E102" s="97" t="str">
        <f>IFERROR(VLOOKUP($D102, V医療従事者等!$A:$J, $E$4, FALSE), TEXT(D102, "aaa"))</f>
        <v>(金)</v>
      </c>
      <c r="F102" s="97">
        <f>IFERROR(VLOOKUP($D102, V医療従事者等!$A:$J, $F$4, FALSE), 0)</f>
        <v>23717</v>
      </c>
      <c r="G102" s="97">
        <f>IFERROR(VLOOKUP($D102, V医療従事者等!$A:$J, $G$4, FALSE), 0)</f>
        <v>4551</v>
      </c>
      <c r="H102" s="97">
        <f>IFERROR(VLOOKUP($D102, V医療従事者等!$A:$J, $H$4, FALSE), 0)</f>
        <v>35455</v>
      </c>
      <c r="I102" s="97">
        <f>IFERROR(VLOOKUP($D102, V医療従事者等!$A:$J, $I$4, FALSE), 0)</f>
        <v>1731</v>
      </c>
      <c r="J102" s="98">
        <f>IFERROR(VLOOKUP($D102, V一般接種!$A:$G, J$4, FALSE), 0)</f>
        <v>600433</v>
      </c>
      <c r="K102" s="98">
        <f>IFERROR(VLOOKUP($D102, V一般接種!$A:$G, K$4, FALSE), 0)</f>
        <v>154523</v>
      </c>
      <c r="L102" s="98">
        <f>IFERROR(VLOOKUP($D102, V一般接種!$A:$G, L$4, FALSE), 0)</f>
        <v>0</v>
      </c>
      <c r="M102" s="98">
        <f>IFERROR(VLOOKUP($D102, V一般接種!$A:$G, M$4, FALSE), 0)</f>
        <v>585801</v>
      </c>
      <c r="N102" s="98">
        <f>SUMIF(V職域接種!$C:$C, 'Conv-vaccine'!$D102, V職域接種!F:F)</f>
        <v>0</v>
      </c>
      <c r="O102" s="98">
        <f>SUMIF(V職域接種!$C:$C, 'Conv-vaccine'!$D102, V職域接種!G:G)</f>
        <v>0</v>
      </c>
      <c r="P102" s="98">
        <f>SUMIF(V重複!$C:$C, 'Conv-vaccine'!$D102, V重複!F:F)</f>
        <v>0</v>
      </c>
      <c r="Q102" s="98">
        <f>SUMIF(V重複!$C:$C, 'Conv-vaccine'!$D102, V重複!G:G)</f>
        <v>0</v>
      </c>
    </row>
    <row r="103" spans="1:17" x14ac:dyDescent="0.55000000000000004">
      <c r="A103" s="95">
        <f t="shared" si="3"/>
        <v>44394</v>
      </c>
      <c r="B103" s="50">
        <f t="shared" si="4"/>
        <v>745765</v>
      </c>
      <c r="C103" s="50">
        <f t="shared" si="5"/>
        <v>629957</v>
      </c>
      <c r="D103" s="96">
        <v>44394</v>
      </c>
      <c r="E103" s="97" t="str">
        <f>IFERROR(VLOOKUP($D103, V医療従事者等!$A:$J, $E$4, FALSE), TEXT(D103, "aaa"))</f>
        <v>土</v>
      </c>
      <c r="F103" s="97">
        <f>IFERROR(VLOOKUP($D103, V医療従事者等!$A:$J, $F$4, FALSE), 0)</f>
        <v>0</v>
      </c>
      <c r="G103" s="97">
        <f>IFERROR(VLOOKUP($D103, V医療従事者等!$A:$J, $G$4, FALSE), 0)</f>
        <v>0</v>
      </c>
      <c r="H103" s="97">
        <f>IFERROR(VLOOKUP($D103, V医療従事者等!$A:$J, $H$4, FALSE), 0)</f>
        <v>0</v>
      </c>
      <c r="I103" s="97">
        <f>IFERROR(VLOOKUP($D103, V医療従事者等!$A:$J, $I$4, FALSE), 0)</f>
        <v>0</v>
      </c>
      <c r="J103" s="98">
        <f>IFERROR(VLOOKUP($D103, V一般接種!$A:$G, J$4, FALSE), 0)</f>
        <v>616091</v>
      </c>
      <c r="K103" s="98">
        <f>IFERROR(VLOOKUP($D103, V一般接種!$A:$G, K$4, FALSE), 0)</f>
        <v>129674</v>
      </c>
      <c r="L103" s="98">
        <f>IFERROR(VLOOKUP($D103, V一般接種!$A:$G, L$4, FALSE), 0)</f>
        <v>0</v>
      </c>
      <c r="M103" s="98">
        <f>IFERROR(VLOOKUP($D103, V一般接種!$A:$G, M$4, FALSE), 0)</f>
        <v>629957</v>
      </c>
      <c r="N103" s="98">
        <f>SUMIF(V職域接種!$C:$C, 'Conv-vaccine'!$D103, V職域接種!F:F)</f>
        <v>0</v>
      </c>
      <c r="O103" s="98">
        <f>SUMIF(V職域接種!$C:$C, 'Conv-vaccine'!$D103, V職域接種!G:G)</f>
        <v>0</v>
      </c>
      <c r="P103" s="98">
        <f>SUMIF(V重複!$C:$C, 'Conv-vaccine'!$D103, V重複!F:F)</f>
        <v>0</v>
      </c>
      <c r="Q103" s="98">
        <f>SUMIF(V重複!$C:$C, 'Conv-vaccine'!$D103, V重複!G:G)</f>
        <v>0</v>
      </c>
    </row>
    <row r="104" spans="1:17" x14ac:dyDescent="0.55000000000000004">
      <c r="A104" s="95">
        <f t="shared" si="3"/>
        <v>44395</v>
      </c>
      <c r="B104" s="50">
        <f t="shared" si="4"/>
        <v>558238</v>
      </c>
      <c r="C104" s="50">
        <f t="shared" si="5"/>
        <v>648808</v>
      </c>
      <c r="D104" s="96">
        <v>44395</v>
      </c>
      <c r="E104" s="97" t="str">
        <f>IFERROR(VLOOKUP($D104, V医療従事者等!$A:$J, $E$4, FALSE), TEXT(D104, "aaa"))</f>
        <v>日</v>
      </c>
      <c r="F104" s="97">
        <f>IFERROR(VLOOKUP($D104, V医療従事者等!$A:$J, $F$4, FALSE), 0)</f>
        <v>0</v>
      </c>
      <c r="G104" s="97">
        <f>IFERROR(VLOOKUP($D104, V医療従事者等!$A:$J, $G$4, FALSE), 0)</f>
        <v>0</v>
      </c>
      <c r="H104" s="97">
        <f>IFERROR(VLOOKUP($D104, V医療従事者等!$A:$J, $H$4, FALSE), 0)</f>
        <v>0</v>
      </c>
      <c r="I104" s="97">
        <f>IFERROR(VLOOKUP($D104, V医療従事者等!$A:$J, $I$4, FALSE), 0)</f>
        <v>0</v>
      </c>
      <c r="J104" s="98">
        <f>IFERROR(VLOOKUP($D104, V一般接種!$A:$G, J$4, FALSE), 0)</f>
        <v>452874</v>
      </c>
      <c r="K104" s="98">
        <f>IFERROR(VLOOKUP($D104, V一般接種!$A:$G, K$4, FALSE), 0)</f>
        <v>105364</v>
      </c>
      <c r="L104" s="98">
        <f>IFERROR(VLOOKUP($D104, V一般接種!$A:$G, L$4, FALSE), 0)</f>
        <v>0</v>
      </c>
      <c r="M104" s="98">
        <f>IFERROR(VLOOKUP($D104, V一般接種!$A:$G, M$4, FALSE), 0)</f>
        <v>648808</v>
      </c>
      <c r="N104" s="98">
        <f>SUMIF(V職域接種!$C:$C, 'Conv-vaccine'!$D104, V職域接種!F:F)</f>
        <v>0</v>
      </c>
      <c r="O104" s="98">
        <f>SUMIF(V職域接種!$C:$C, 'Conv-vaccine'!$D104, V職域接種!G:G)</f>
        <v>0</v>
      </c>
      <c r="P104" s="98">
        <f>SUMIF(V重複!$C:$C, 'Conv-vaccine'!$D104, V重複!F:F)</f>
        <v>0</v>
      </c>
      <c r="Q104" s="98">
        <f>SUMIF(V重複!$C:$C, 'Conv-vaccine'!$D104, V重複!G:G)</f>
        <v>0</v>
      </c>
    </row>
    <row r="105" spans="1:17" x14ac:dyDescent="0.55000000000000004">
      <c r="A105" s="95">
        <f t="shared" si="3"/>
        <v>44396</v>
      </c>
      <c r="B105" s="50">
        <f t="shared" si="4"/>
        <v>451367</v>
      </c>
      <c r="C105" s="50">
        <f t="shared" si="5"/>
        <v>624359</v>
      </c>
      <c r="D105" s="96">
        <v>44396</v>
      </c>
      <c r="E105" s="97" t="str">
        <f>IFERROR(VLOOKUP($D105, V医療従事者等!$A:$J, $E$4, FALSE), TEXT(D105, "aaa"))</f>
        <v>(月)</v>
      </c>
      <c r="F105" s="97">
        <f>IFERROR(VLOOKUP($D105, V医療従事者等!$A:$J, $F$4, FALSE), 0)</f>
        <v>29457</v>
      </c>
      <c r="G105" s="97">
        <f>IFERROR(VLOOKUP($D105, V医療従事者等!$A:$J, $G$4, FALSE), 0)</f>
        <v>14740</v>
      </c>
      <c r="H105" s="97">
        <f>IFERROR(VLOOKUP($D105, V医療従事者等!$A:$J, $H$4, FALSE), 0)</f>
        <v>60294</v>
      </c>
      <c r="I105" s="97">
        <f>IFERROR(VLOOKUP($D105, V医療従事者等!$A:$J, $I$4, FALSE), 0)</f>
        <v>7677</v>
      </c>
      <c r="J105" s="98">
        <f>IFERROR(VLOOKUP($D105, V一般接種!$A:$G, J$4, FALSE), 0)</f>
        <v>269579</v>
      </c>
      <c r="K105" s="98">
        <f>IFERROR(VLOOKUP($D105, V一般接種!$A:$G, K$4, FALSE), 0)</f>
        <v>137591</v>
      </c>
      <c r="L105" s="98">
        <f>IFERROR(VLOOKUP($D105, V一般接種!$A:$G, L$4, FALSE), 0)</f>
        <v>0</v>
      </c>
      <c r="M105" s="98">
        <f>IFERROR(VLOOKUP($D105, V一般接種!$A:$G, M$4, FALSE), 0)</f>
        <v>556388</v>
      </c>
      <c r="N105" s="98">
        <f>SUMIF(V職域接種!$C:$C, 'Conv-vaccine'!$D105, V職域接種!F:F)</f>
        <v>0</v>
      </c>
      <c r="O105" s="98">
        <f>SUMIF(V職域接種!$C:$C, 'Conv-vaccine'!$D105, V職域接種!G:G)</f>
        <v>0</v>
      </c>
      <c r="P105" s="98">
        <f>SUMIF(V重複!$C:$C, 'Conv-vaccine'!$D105, V重複!F:F)</f>
        <v>0</v>
      </c>
      <c r="Q105" s="98">
        <f>SUMIF(V重複!$C:$C, 'Conv-vaccine'!$D105, V重複!G:G)</f>
        <v>0</v>
      </c>
    </row>
    <row r="106" spans="1:17" x14ac:dyDescent="0.55000000000000004">
      <c r="A106" s="95">
        <f t="shared" si="3"/>
        <v>44397</v>
      </c>
      <c r="B106" s="50">
        <f t="shared" si="4"/>
        <v>700914</v>
      </c>
      <c r="C106" s="50">
        <f t="shared" si="5"/>
        <v>636619</v>
      </c>
      <c r="D106" s="96">
        <v>44397</v>
      </c>
      <c r="E106" s="97" t="str">
        <f>IFERROR(VLOOKUP($D106, V医療従事者等!$A:$J, $E$4, FALSE), TEXT(D106, "aaa"))</f>
        <v>(火)</v>
      </c>
      <c r="F106" s="97">
        <f>IFERROR(VLOOKUP($D106, V医療従事者等!$A:$J, $F$4, FALSE), 0)</f>
        <v>34550</v>
      </c>
      <c r="G106" s="97">
        <f>IFERROR(VLOOKUP($D106, V医療従事者等!$A:$J, $G$4, FALSE), 0)</f>
        <v>5981</v>
      </c>
      <c r="H106" s="97">
        <f>IFERROR(VLOOKUP($D106, V医療従事者等!$A:$J, $H$4, FALSE), 0)</f>
        <v>30208</v>
      </c>
      <c r="I106" s="97">
        <f>IFERROR(VLOOKUP($D106, V医療従事者等!$A:$J, $I$4, FALSE), 0)</f>
        <v>2832</v>
      </c>
      <c r="J106" s="98">
        <f>IFERROR(VLOOKUP($D106, V一般接種!$A:$G, J$4, FALSE), 0)</f>
        <v>521663</v>
      </c>
      <c r="K106" s="98">
        <f>IFERROR(VLOOKUP($D106, V一般接種!$A:$G, K$4, FALSE), 0)</f>
        <v>138720</v>
      </c>
      <c r="L106" s="98">
        <f>IFERROR(VLOOKUP($D106, V一般接種!$A:$G, L$4, FALSE), 0)</f>
        <v>0</v>
      </c>
      <c r="M106" s="98">
        <f>IFERROR(VLOOKUP($D106, V一般接種!$A:$G, M$4, FALSE), 0)</f>
        <v>603579</v>
      </c>
      <c r="N106" s="98">
        <f>SUMIF(V職域接種!$C:$C, 'Conv-vaccine'!$D106, V職域接種!F:F)</f>
        <v>0</v>
      </c>
      <c r="O106" s="98">
        <f>SUMIF(V職域接種!$C:$C, 'Conv-vaccine'!$D106, V職域接種!G:G)</f>
        <v>0</v>
      </c>
      <c r="P106" s="98">
        <f>SUMIF(V重複!$C:$C, 'Conv-vaccine'!$D106, V重複!F:F)</f>
        <v>0</v>
      </c>
      <c r="Q106" s="98">
        <f>SUMIF(V重複!$C:$C, 'Conv-vaccine'!$D106, V重複!G:G)</f>
        <v>0</v>
      </c>
    </row>
    <row r="107" spans="1:17" x14ac:dyDescent="0.55000000000000004">
      <c r="A107" s="95">
        <f t="shared" si="3"/>
        <v>44398</v>
      </c>
      <c r="B107" s="50">
        <f t="shared" si="4"/>
        <v>635405</v>
      </c>
      <c r="C107" s="50">
        <f t="shared" si="5"/>
        <v>681616</v>
      </c>
      <c r="D107" s="96">
        <v>44398</v>
      </c>
      <c r="E107" s="97" t="str">
        <f>IFERROR(VLOOKUP($D107, V医療従事者等!$A:$J, $E$4, FALSE), TEXT(D107, "aaa"))</f>
        <v>(水)</v>
      </c>
      <c r="F107" s="97">
        <f>IFERROR(VLOOKUP($D107, V医療従事者等!$A:$J, $F$4, FALSE), 0)</f>
        <v>371</v>
      </c>
      <c r="G107" s="97">
        <f>IFERROR(VLOOKUP($D107, V医療従事者等!$A:$J, $G$4, FALSE), 0)</f>
        <v>3619</v>
      </c>
      <c r="H107" s="97">
        <f>IFERROR(VLOOKUP($D107, V医療従事者等!$A:$J, $H$4, FALSE), 0)</f>
        <v>35406</v>
      </c>
      <c r="I107" s="97">
        <f>IFERROR(VLOOKUP($D107, V医療従事者等!$A:$J, $I$4, FALSE), 0)</f>
        <v>7470</v>
      </c>
      <c r="J107" s="98">
        <f>IFERROR(VLOOKUP($D107, V一般接種!$A:$G, J$4, FALSE), 0)</f>
        <v>482881</v>
      </c>
      <c r="K107" s="98">
        <f>IFERROR(VLOOKUP($D107, V一般接種!$A:$G, K$4, FALSE), 0)</f>
        <v>148534</v>
      </c>
      <c r="L107" s="98">
        <f>IFERROR(VLOOKUP($D107, V一般接種!$A:$G, L$4, FALSE), 0)</f>
        <v>0</v>
      </c>
      <c r="M107" s="98">
        <f>IFERROR(VLOOKUP($D107, V一般接種!$A:$G, M$4, FALSE), 0)</f>
        <v>638740</v>
      </c>
      <c r="N107" s="98">
        <f>SUMIF(V職域接種!$C:$C, 'Conv-vaccine'!$D107, V職域接種!F:F)</f>
        <v>0</v>
      </c>
      <c r="O107" s="98">
        <f>SUMIF(V職域接種!$C:$C, 'Conv-vaccine'!$D107, V職域接種!G:G)</f>
        <v>0</v>
      </c>
      <c r="P107" s="98">
        <f>SUMIF(V重複!$C:$C, 'Conv-vaccine'!$D107, V重複!F:F)</f>
        <v>0</v>
      </c>
      <c r="Q107" s="98">
        <f>SUMIF(V重複!$C:$C, 'Conv-vaccine'!$D107, V重複!G:G)</f>
        <v>0</v>
      </c>
    </row>
    <row r="108" spans="1:17" x14ac:dyDescent="0.55000000000000004">
      <c r="A108" s="95">
        <f t="shared" si="3"/>
        <v>44399</v>
      </c>
      <c r="B108" s="50">
        <f t="shared" si="4"/>
        <v>271582</v>
      </c>
      <c r="C108" s="50">
        <f t="shared" si="5"/>
        <v>270438</v>
      </c>
      <c r="D108" s="96">
        <v>44399</v>
      </c>
      <c r="E108" s="97" t="str">
        <f>IFERROR(VLOOKUP($D108, V医療従事者等!$A:$J, $E$4, FALSE), TEXT(D108, "aaa"))</f>
        <v>木</v>
      </c>
      <c r="F108" s="97">
        <f>IFERROR(VLOOKUP($D108, V医療従事者等!$A:$J, $F$4, FALSE), 0)</f>
        <v>0</v>
      </c>
      <c r="G108" s="97">
        <f>IFERROR(VLOOKUP($D108, V医療従事者等!$A:$J, $G$4, FALSE), 0)</f>
        <v>0</v>
      </c>
      <c r="H108" s="97">
        <f>IFERROR(VLOOKUP($D108, V医療従事者等!$A:$J, $H$4, FALSE), 0)</f>
        <v>0</v>
      </c>
      <c r="I108" s="97">
        <f>IFERROR(VLOOKUP($D108, V医療従事者等!$A:$J, $I$4, FALSE), 0)</f>
        <v>0</v>
      </c>
      <c r="J108" s="98">
        <f>IFERROR(VLOOKUP($D108, V一般接種!$A:$G, J$4, FALSE), 0)</f>
        <v>182804</v>
      </c>
      <c r="K108" s="98">
        <f>IFERROR(VLOOKUP($D108, V一般接種!$A:$G, K$4, FALSE), 0)</f>
        <v>88778</v>
      </c>
      <c r="L108" s="98">
        <f>IFERROR(VLOOKUP($D108, V一般接種!$A:$G, L$4, FALSE), 0)</f>
        <v>0</v>
      </c>
      <c r="M108" s="98">
        <f>IFERROR(VLOOKUP($D108, V一般接種!$A:$G, M$4, FALSE), 0)</f>
        <v>270438</v>
      </c>
      <c r="N108" s="98">
        <f>SUMIF(V職域接種!$C:$C, 'Conv-vaccine'!$D108, V職域接種!F:F)</f>
        <v>0</v>
      </c>
      <c r="O108" s="98">
        <f>SUMIF(V職域接種!$C:$C, 'Conv-vaccine'!$D108, V職域接種!G:G)</f>
        <v>0</v>
      </c>
      <c r="P108" s="98">
        <f>SUMIF(V重複!$C:$C, 'Conv-vaccine'!$D108, V重複!F:F)</f>
        <v>0</v>
      </c>
      <c r="Q108" s="98">
        <f>SUMIF(V重複!$C:$C, 'Conv-vaccine'!$D108, V重複!G:G)</f>
        <v>0</v>
      </c>
    </row>
    <row r="109" spans="1:17" x14ac:dyDescent="0.55000000000000004">
      <c r="A109" s="95">
        <f t="shared" si="3"/>
        <v>44400</v>
      </c>
      <c r="B109" s="50">
        <f t="shared" si="4"/>
        <v>209576</v>
      </c>
      <c r="C109" s="50">
        <f t="shared" si="5"/>
        <v>192233</v>
      </c>
      <c r="D109" s="96">
        <v>44400</v>
      </c>
      <c r="E109" s="97" t="str">
        <f>IFERROR(VLOOKUP($D109, V医療従事者等!$A:$J, $E$4, FALSE), TEXT(D109, "aaa"))</f>
        <v>金</v>
      </c>
      <c r="F109" s="97">
        <f>IFERROR(VLOOKUP($D109, V医療従事者等!$A:$J, $F$4, FALSE), 0)</f>
        <v>0</v>
      </c>
      <c r="G109" s="97">
        <f>IFERROR(VLOOKUP($D109, V医療従事者等!$A:$J, $G$4, FALSE), 0)</f>
        <v>0</v>
      </c>
      <c r="H109" s="97">
        <f>IFERROR(VLOOKUP($D109, V医療従事者等!$A:$J, $H$4, FALSE), 0)</f>
        <v>0</v>
      </c>
      <c r="I109" s="97">
        <f>IFERROR(VLOOKUP($D109, V医療従事者等!$A:$J, $I$4, FALSE), 0)</f>
        <v>0</v>
      </c>
      <c r="J109" s="98">
        <f>IFERROR(VLOOKUP($D109, V一般接種!$A:$G, J$4, FALSE), 0)</f>
        <v>125269</v>
      </c>
      <c r="K109" s="98">
        <f>IFERROR(VLOOKUP($D109, V一般接種!$A:$G, K$4, FALSE), 0)</f>
        <v>84307</v>
      </c>
      <c r="L109" s="98">
        <f>IFERROR(VLOOKUP($D109, V一般接種!$A:$G, L$4, FALSE), 0)</f>
        <v>0</v>
      </c>
      <c r="M109" s="98">
        <f>IFERROR(VLOOKUP($D109, V一般接種!$A:$G, M$4, FALSE), 0)</f>
        <v>192233</v>
      </c>
      <c r="N109" s="98">
        <f>SUMIF(V職域接種!$C:$C, 'Conv-vaccine'!$D109, V職域接種!F:F)</f>
        <v>0</v>
      </c>
      <c r="O109" s="98">
        <f>SUMIF(V職域接種!$C:$C, 'Conv-vaccine'!$D109, V職域接種!G:G)</f>
        <v>0</v>
      </c>
      <c r="P109" s="98">
        <f>SUMIF(V重複!$C:$C, 'Conv-vaccine'!$D109, V重複!F:F)</f>
        <v>0</v>
      </c>
      <c r="Q109" s="98">
        <f>SUMIF(V重複!$C:$C, 'Conv-vaccine'!$D109, V重複!G:G)</f>
        <v>0</v>
      </c>
    </row>
    <row r="110" spans="1:17" x14ac:dyDescent="0.55000000000000004">
      <c r="A110" s="95">
        <f t="shared" si="3"/>
        <v>44401</v>
      </c>
      <c r="B110" s="50">
        <f t="shared" si="4"/>
        <v>411748</v>
      </c>
      <c r="C110" s="50">
        <f t="shared" si="5"/>
        <v>723121</v>
      </c>
      <c r="D110" s="96">
        <v>44401</v>
      </c>
      <c r="E110" s="97" t="str">
        <f>IFERROR(VLOOKUP($D110, V医療従事者等!$A:$J, $E$4, FALSE), TEXT(D110, "aaa"))</f>
        <v>土</v>
      </c>
      <c r="F110" s="97">
        <f>IFERROR(VLOOKUP($D110, V医療従事者等!$A:$J, $F$4, FALSE), 0)</f>
        <v>0</v>
      </c>
      <c r="G110" s="97">
        <f>IFERROR(VLOOKUP($D110, V医療従事者等!$A:$J, $G$4, FALSE), 0)</f>
        <v>0</v>
      </c>
      <c r="H110" s="97">
        <f>IFERROR(VLOOKUP($D110, V医療従事者等!$A:$J, $H$4, FALSE), 0)</f>
        <v>0</v>
      </c>
      <c r="I110" s="97">
        <f>IFERROR(VLOOKUP($D110, V医療従事者等!$A:$J, $I$4, FALSE), 0)</f>
        <v>0</v>
      </c>
      <c r="J110" s="98">
        <f>IFERROR(VLOOKUP($D110, V一般接種!$A:$G, J$4, FALSE), 0)</f>
        <v>296650</v>
      </c>
      <c r="K110" s="98">
        <f>IFERROR(VLOOKUP($D110, V一般接種!$A:$G, K$4, FALSE), 0)</f>
        <v>115098</v>
      </c>
      <c r="L110" s="98">
        <f>IFERROR(VLOOKUP($D110, V一般接種!$A:$G, L$4, FALSE), 0)</f>
        <v>0</v>
      </c>
      <c r="M110" s="98">
        <f>IFERROR(VLOOKUP($D110, V一般接種!$A:$G, M$4, FALSE), 0)</f>
        <v>723121</v>
      </c>
      <c r="N110" s="98">
        <f>SUMIF(V職域接種!$C:$C, 'Conv-vaccine'!$D110, V職域接種!F:F)</f>
        <v>0</v>
      </c>
      <c r="O110" s="98">
        <f>SUMIF(V職域接種!$C:$C, 'Conv-vaccine'!$D110, V職域接種!G:G)</f>
        <v>0</v>
      </c>
      <c r="P110" s="98">
        <f>SUMIF(V重複!$C:$C, 'Conv-vaccine'!$D110, V重複!F:F)</f>
        <v>0</v>
      </c>
      <c r="Q110" s="98">
        <f>SUMIF(V重複!$C:$C, 'Conv-vaccine'!$D110, V重複!G:G)</f>
        <v>0</v>
      </c>
    </row>
    <row r="111" spans="1:17" x14ac:dyDescent="0.55000000000000004">
      <c r="A111" s="95">
        <f t="shared" si="3"/>
        <v>44402</v>
      </c>
      <c r="B111" s="50">
        <f t="shared" si="4"/>
        <v>374818</v>
      </c>
      <c r="C111" s="50">
        <f t="shared" si="5"/>
        <v>673654</v>
      </c>
      <c r="D111" s="96">
        <v>44402</v>
      </c>
      <c r="E111" s="97" t="str">
        <f>IFERROR(VLOOKUP($D111, V医療従事者等!$A:$J, $E$4, FALSE), TEXT(D111, "aaa"))</f>
        <v>日</v>
      </c>
      <c r="F111" s="97">
        <f>IFERROR(VLOOKUP($D111, V医療従事者等!$A:$J, $F$4, FALSE), 0)</f>
        <v>0</v>
      </c>
      <c r="G111" s="97">
        <f>IFERROR(VLOOKUP($D111, V医療従事者等!$A:$J, $G$4, FALSE), 0)</f>
        <v>0</v>
      </c>
      <c r="H111" s="97">
        <f>IFERROR(VLOOKUP($D111, V医療従事者等!$A:$J, $H$4, FALSE), 0)</f>
        <v>0</v>
      </c>
      <c r="I111" s="97">
        <f>IFERROR(VLOOKUP($D111, V医療従事者等!$A:$J, $I$4, FALSE), 0)</f>
        <v>0</v>
      </c>
      <c r="J111" s="98">
        <f>IFERROR(VLOOKUP($D111, V一般接種!$A:$G, J$4, FALSE), 0)</f>
        <v>266626</v>
      </c>
      <c r="K111" s="98">
        <f>IFERROR(VLOOKUP($D111, V一般接種!$A:$G, K$4, FALSE), 0)</f>
        <v>108192</v>
      </c>
      <c r="L111" s="98">
        <f>IFERROR(VLOOKUP($D111, V一般接種!$A:$G, L$4, FALSE), 0)</f>
        <v>0</v>
      </c>
      <c r="M111" s="98">
        <f>IFERROR(VLOOKUP($D111, V一般接種!$A:$G, M$4, FALSE), 0)</f>
        <v>673654</v>
      </c>
      <c r="N111" s="98">
        <f>SUMIF(V職域接種!$C:$C, 'Conv-vaccine'!$D111, V職域接種!F:F)</f>
        <v>0</v>
      </c>
      <c r="O111" s="98">
        <f>SUMIF(V職域接種!$C:$C, 'Conv-vaccine'!$D111, V職域接種!G:G)</f>
        <v>0</v>
      </c>
      <c r="P111" s="98">
        <f>SUMIF(V重複!$C:$C, 'Conv-vaccine'!$D111, V重複!F:F)</f>
        <v>0</v>
      </c>
      <c r="Q111" s="98">
        <f>SUMIF(V重複!$C:$C, 'Conv-vaccine'!$D111, V重複!G:G)</f>
        <v>0</v>
      </c>
    </row>
    <row r="112" spans="1:17" x14ac:dyDescent="0.55000000000000004">
      <c r="A112" s="95">
        <f t="shared" si="3"/>
        <v>44403</v>
      </c>
      <c r="B112" s="50">
        <f t="shared" si="4"/>
        <v>506170</v>
      </c>
      <c r="C112" s="50">
        <f t="shared" si="5"/>
        <v>759888</v>
      </c>
      <c r="D112" s="96">
        <v>44403</v>
      </c>
      <c r="E112" s="97" t="str">
        <f>IFERROR(VLOOKUP($D112, V医療従事者等!$A:$J, $E$4, FALSE), TEXT(D112, "aaa"))</f>
        <v>(月)</v>
      </c>
      <c r="F112" s="97">
        <f>IFERROR(VLOOKUP($D112, V医療従事者等!$A:$J, $F$4, FALSE), 0)</f>
        <v>20343</v>
      </c>
      <c r="G112" s="97">
        <f>IFERROR(VLOOKUP($D112, V医療従事者等!$A:$J, $G$4, FALSE), 0)</f>
        <v>5887</v>
      </c>
      <c r="H112" s="97">
        <f>IFERROR(VLOOKUP($D112, V医療従事者等!$A:$J, $H$4, FALSE), 0)</f>
        <v>40920</v>
      </c>
      <c r="I112" s="97">
        <f>IFERROR(VLOOKUP($D112, V医療従事者等!$A:$J, $I$4, FALSE), 0)</f>
        <v>1995</v>
      </c>
      <c r="J112" s="98">
        <f>IFERROR(VLOOKUP($D112, V一般接種!$A:$G, J$4, FALSE), 0)</f>
        <v>360441</v>
      </c>
      <c r="K112" s="98">
        <f>IFERROR(VLOOKUP($D112, V一般接種!$A:$G, K$4, FALSE), 0)</f>
        <v>119499</v>
      </c>
      <c r="L112" s="98">
        <f>IFERROR(VLOOKUP($D112, V一般接種!$A:$G, L$4, FALSE), 0)</f>
        <v>0</v>
      </c>
      <c r="M112" s="98">
        <f>IFERROR(VLOOKUP($D112, V一般接種!$A:$G, M$4, FALSE), 0)</f>
        <v>716973</v>
      </c>
      <c r="N112" s="98">
        <f>SUMIF(V職域接種!$C:$C, 'Conv-vaccine'!$D112, V職域接種!F:F)</f>
        <v>0</v>
      </c>
      <c r="O112" s="98">
        <f>SUMIF(V職域接種!$C:$C, 'Conv-vaccine'!$D112, V職域接種!G:G)</f>
        <v>0</v>
      </c>
      <c r="P112" s="98">
        <f>SUMIF(V重複!$C:$C, 'Conv-vaccine'!$D112, V重複!F:F)</f>
        <v>0</v>
      </c>
      <c r="Q112" s="98">
        <f>SUMIF(V重複!$C:$C, 'Conv-vaccine'!$D112, V重複!G:G)</f>
        <v>0</v>
      </c>
    </row>
    <row r="113" spans="1:17" x14ac:dyDescent="0.55000000000000004">
      <c r="A113" s="95">
        <f t="shared" si="3"/>
        <v>44404</v>
      </c>
      <c r="B113" s="50">
        <f t="shared" si="4"/>
        <v>548337</v>
      </c>
      <c r="C113" s="50">
        <f t="shared" si="5"/>
        <v>757618</v>
      </c>
      <c r="D113" s="96">
        <v>44404</v>
      </c>
      <c r="E113" s="97" t="str">
        <f>IFERROR(VLOOKUP($D113, V医療従事者等!$A:$J, $E$4, FALSE), TEXT(D113, "aaa"))</f>
        <v>(火)</v>
      </c>
      <c r="F113" s="97">
        <f>IFERROR(VLOOKUP($D113, V医療従事者等!$A:$J, $F$4, FALSE), 0)</f>
        <v>7285</v>
      </c>
      <c r="G113" s="97">
        <f>IFERROR(VLOOKUP($D113, V医療従事者等!$A:$J, $G$4, FALSE), 0)</f>
        <v>9238</v>
      </c>
      <c r="H113" s="97">
        <f>IFERROR(VLOOKUP($D113, V医療従事者等!$A:$J, $H$4, FALSE), 0)</f>
        <v>19283</v>
      </c>
      <c r="I113" s="97">
        <f>IFERROR(VLOOKUP($D113, V医療従事者等!$A:$J, $I$4, FALSE), 0)</f>
        <v>6915</v>
      </c>
      <c r="J113" s="98">
        <f>IFERROR(VLOOKUP($D113, V一般接種!$A:$G, J$4, FALSE), 0)</f>
        <v>427221</v>
      </c>
      <c r="K113" s="98">
        <f>IFERROR(VLOOKUP($D113, V一般接種!$A:$G, K$4, FALSE), 0)</f>
        <v>104593</v>
      </c>
      <c r="L113" s="98">
        <f>IFERROR(VLOOKUP($D113, V一般接種!$A:$G, L$4, FALSE), 0)</f>
        <v>0</v>
      </c>
      <c r="M113" s="98">
        <f>IFERROR(VLOOKUP($D113, V一般接種!$A:$G, M$4, FALSE), 0)</f>
        <v>731420</v>
      </c>
      <c r="N113" s="98">
        <f>SUMIF(V職域接種!$C:$C, 'Conv-vaccine'!$D113, V職域接種!F:F)</f>
        <v>0</v>
      </c>
      <c r="O113" s="98">
        <f>SUMIF(V職域接種!$C:$C, 'Conv-vaccine'!$D113, V職域接種!G:G)</f>
        <v>0</v>
      </c>
      <c r="P113" s="98">
        <f>SUMIF(V重複!$C:$C, 'Conv-vaccine'!$D113, V重複!F:F)</f>
        <v>0</v>
      </c>
      <c r="Q113" s="98">
        <f>SUMIF(V重複!$C:$C, 'Conv-vaccine'!$D113, V重複!G:G)</f>
        <v>0</v>
      </c>
    </row>
    <row r="114" spans="1:17" x14ac:dyDescent="0.55000000000000004">
      <c r="A114" s="95">
        <f t="shared" si="3"/>
        <v>44405</v>
      </c>
      <c r="B114" s="50">
        <f t="shared" si="4"/>
        <v>541198</v>
      </c>
      <c r="C114" s="50">
        <f t="shared" si="5"/>
        <v>764694</v>
      </c>
      <c r="D114" s="96">
        <v>44405</v>
      </c>
      <c r="E114" s="97" t="str">
        <f>IFERROR(VLOOKUP($D114, V医療従事者等!$A:$J, $E$4, FALSE), TEXT(D114, "aaa"))</f>
        <v>(水)</v>
      </c>
      <c r="F114" s="97">
        <f>IFERROR(VLOOKUP($D114, V医療従事者等!$A:$J, $F$4, FALSE), 0)</f>
        <v>11517</v>
      </c>
      <c r="G114" s="97">
        <f>IFERROR(VLOOKUP($D114, V医療従事者等!$A:$J, $G$4, FALSE), 0)</f>
        <v>283</v>
      </c>
      <c r="H114" s="97">
        <f>IFERROR(VLOOKUP($D114, V医療従事者等!$A:$J, $H$4, FALSE), 0)</f>
        <v>18441</v>
      </c>
      <c r="I114" s="97">
        <f>IFERROR(VLOOKUP($D114, V医療従事者等!$A:$J, $I$4, FALSE), 0)</f>
        <v>6</v>
      </c>
      <c r="J114" s="98">
        <f>IFERROR(VLOOKUP($D114, V一般接種!$A:$G, J$4, FALSE), 0)</f>
        <v>422310</v>
      </c>
      <c r="K114" s="98">
        <f>IFERROR(VLOOKUP($D114, V一般接種!$A:$G, K$4, FALSE), 0)</f>
        <v>107088</v>
      </c>
      <c r="L114" s="98">
        <f>IFERROR(VLOOKUP($D114, V一般接種!$A:$G, L$4, FALSE), 0)</f>
        <v>0</v>
      </c>
      <c r="M114" s="98">
        <f>IFERROR(VLOOKUP($D114, V一般接種!$A:$G, M$4, FALSE), 0)</f>
        <v>746247</v>
      </c>
      <c r="N114" s="98">
        <f>SUMIF(V職域接種!$C:$C, 'Conv-vaccine'!$D114, V職域接種!F:F)</f>
        <v>0</v>
      </c>
      <c r="O114" s="98">
        <f>SUMIF(V職域接種!$C:$C, 'Conv-vaccine'!$D114, V職域接種!G:G)</f>
        <v>0</v>
      </c>
      <c r="P114" s="98">
        <f>SUMIF(V重複!$C:$C, 'Conv-vaccine'!$D114, V重複!F:F)</f>
        <v>0</v>
      </c>
      <c r="Q114" s="98">
        <f>SUMIF(V重複!$C:$C, 'Conv-vaccine'!$D114, V重複!G:G)</f>
        <v>0</v>
      </c>
    </row>
    <row r="115" spans="1:17" x14ac:dyDescent="0.55000000000000004">
      <c r="A115" s="95">
        <f t="shared" si="3"/>
        <v>44406</v>
      </c>
      <c r="B115" s="50">
        <f t="shared" si="4"/>
        <v>536339</v>
      </c>
      <c r="C115" s="50">
        <f t="shared" si="5"/>
        <v>750275</v>
      </c>
      <c r="D115" s="96">
        <v>44406</v>
      </c>
      <c r="E115" s="97" t="str">
        <f>IFERROR(VLOOKUP($D115, V医療従事者等!$A:$J, $E$4, FALSE), TEXT(D115, "aaa"))</f>
        <v>(木)</v>
      </c>
      <c r="F115" s="97">
        <f>IFERROR(VLOOKUP($D115, V医療従事者等!$A:$J, $F$4, FALSE), 0)</f>
        <v>9074</v>
      </c>
      <c r="G115" s="97">
        <f>IFERROR(VLOOKUP($D115, V医療従事者等!$A:$J, $G$4, FALSE), 0)</f>
        <v>23</v>
      </c>
      <c r="H115" s="97">
        <f>IFERROR(VLOOKUP($D115, V医療従事者等!$A:$J, $H$4, FALSE), 0)</f>
        <v>21242</v>
      </c>
      <c r="I115" s="97">
        <f>IFERROR(VLOOKUP($D115, V医療従事者等!$A:$J, $I$4, FALSE), 0)</f>
        <v>33</v>
      </c>
      <c r="J115" s="98">
        <f>IFERROR(VLOOKUP($D115, V一般接種!$A:$G, J$4, FALSE), 0)</f>
        <v>418509</v>
      </c>
      <c r="K115" s="98">
        <f>IFERROR(VLOOKUP($D115, V一般接種!$A:$G, K$4, FALSE), 0)</f>
        <v>108733</v>
      </c>
      <c r="L115" s="98">
        <f>IFERROR(VLOOKUP($D115, V一般接種!$A:$G, L$4, FALSE), 0)</f>
        <v>0</v>
      </c>
      <c r="M115" s="98">
        <f>IFERROR(VLOOKUP($D115, V一般接種!$A:$G, M$4, FALSE), 0)</f>
        <v>729000</v>
      </c>
      <c r="N115" s="98">
        <f>SUMIF(V職域接種!$C:$C, 'Conv-vaccine'!$D115, V職域接種!F:F)</f>
        <v>0</v>
      </c>
      <c r="O115" s="98">
        <f>SUMIF(V職域接種!$C:$C, 'Conv-vaccine'!$D115, V職域接種!G:G)</f>
        <v>0</v>
      </c>
      <c r="P115" s="98">
        <f>SUMIF(V重複!$C:$C, 'Conv-vaccine'!$D115, V重複!F:F)</f>
        <v>0</v>
      </c>
      <c r="Q115" s="98">
        <f>SUMIF(V重複!$C:$C, 'Conv-vaccine'!$D115, V重複!G:G)</f>
        <v>0</v>
      </c>
    </row>
    <row r="116" spans="1:17" x14ac:dyDescent="0.55000000000000004">
      <c r="A116" s="95">
        <f t="shared" si="3"/>
        <v>44407</v>
      </c>
      <c r="B116" s="50">
        <f t="shared" si="4"/>
        <v>566320</v>
      </c>
      <c r="C116" s="50">
        <f t="shared" si="5"/>
        <v>755288</v>
      </c>
      <c r="D116" s="96">
        <v>44407</v>
      </c>
      <c r="E116" s="97" t="str">
        <f>IFERROR(VLOOKUP($D116, V医療従事者等!$A:$J, $E$4, FALSE), TEXT(D116, "aaa"))</f>
        <v>(金)</v>
      </c>
      <c r="F116" s="97">
        <f>IFERROR(VLOOKUP($D116, V医療従事者等!$A:$J, $F$4, FALSE), 0)</f>
        <v>11403</v>
      </c>
      <c r="G116" s="97">
        <f>IFERROR(VLOOKUP($D116, V医療従事者等!$A:$J, $G$4, FALSE), 0)</f>
        <v>57</v>
      </c>
      <c r="H116" s="97">
        <f>IFERROR(VLOOKUP($D116, V医療従事者等!$A:$J, $H$4, FALSE), 0)</f>
        <v>23694</v>
      </c>
      <c r="I116" s="97">
        <f>IFERROR(VLOOKUP($D116, V医療従事者等!$A:$J, $I$4, FALSE), 0)</f>
        <v>5434</v>
      </c>
      <c r="J116" s="98">
        <f>IFERROR(VLOOKUP($D116, V一般接種!$A:$G, J$4, FALSE), 0)</f>
        <v>448231</v>
      </c>
      <c r="K116" s="98">
        <f>IFERROR(VLOOKUP($D116, V一般接種!$A:$G, K$4, FALSE), 0)</f>
        <v>106629</v>
      </c>
      <c r="L116" s="98">
        <f>IFERROR(VLOOKUP($D116, V一般接種!$A:$G, L$4, FALSE), 0)</f>
        <v>0</v>
      </c>
      <c r="M116" s="98">
        <f>IFERROR(VLOOKUP($D116, V一般接種!$A:$G, M$4, FALSE), 0)</f>
        <v>726160</v>
      </c>
      <c r="N116" s="98">
        <f>SUMIF(V職域接種!$C:$C, 'Conv-vaccine'!$D116, V職域接種!F:F)</f>
        <v>0</v>
      </c>
      <c r="O116" s="98">
        <f>SUMIF(V職域接種!$C:$C, 'Conv-vaccine'!$D116, V職域接種!G:G)</f>
        <v>0</v>
      </c>
      <c r="P116" s="98">
        <f>SUMIF(V重複!$C:$C, 'Conv-vaccine'!$D116, V重複!F:F)</f>
        <v>0</v>
      </c>
      <c r="Q116" s="98">
        <f>SUMIF(V重複!$C:$C, 'Conv-vaccine'!$D116, V重複!G:G)</f>
        <v>0</v>
      </c>
    </row>
    <row r="117" spans="1:17" x14ac:dyDescent="0.55000000000000004">
      <c r="A117" s="95">
        <f t="shared" si="3"/>
        <v>44408</v>
      </c>
      <c r="B117" s="50">
        <f t="shared" si="4"/>
        <v>588806</v>
      </c>
      <c r="C117" s="50">
        <f t="shared" si="5"/>
        <v>778937</v>
      </c>
      <c r="D117" s="96">
        <v>44408</v>
      </c>
      <c r="E117" s="97" t="str">
        <f>IFERROR(VLOOKUP($D117, V医療従事者等!$A:$J, $E$4, FALSE), TEXT(D117, "aaa"))</f>
        <v>土</v>
      </c>
      <c r="F117" s="97">
        <f>IFERROR(VLOOKUP($D117, V医療従事者等!$A:$J, $F$4, FALSE), 0)</f>
        <v>0</v>
      </c>
      <c r="G117" s="97">
        <f>IFERROR(VLOOKUP($D117, V医療従事者等!$A:$J, $G$4, FALSE), 0)</f>
        <v>0</v>
      </c>
      <c r="H117" s="97">
        <f>IFERROR(VLOOKUP($D117, V医療従事者等!$A:$J, $H$4, FALSE), 0)</f>
        <v>0</v>
      </c>
      <c r="I117" s="97">
        <f>IFERROR(VLOOKUP($D117, V医療従事者等!$A:$J, $I$4, FALSE), 0)</f>
        <v>0</v>
      </c>
      <c r="J117" s="98">
        <f>IFERROR(VLOOKUP($D117, V一般接種!$A:$G, J$4, FALSE), 0)</f>
        <v>490528</v>
      </c>
      <c r="K117" s="98">
        <f>IFERROR(VLOOKUP($D117, V一般接種!$A:$G, K$4, FALSE), 0)</f>
        <v>98278</v>
      </c>
      <c r="L117" s="98">
        <f>IFERROR(VLOOKUP($D117, V一般接種!$A:$G, L$4, FALSE), 0)</f>
        <v>0</v>
      </c>
      <c r="M117" s="98">
        <f>IFERROR(VLOOKUP($D117, V一般接種!$A:$G, M$4, FALSE), 0)</f>
        <v>778937</v>
      </c>
      <c r="N117" s="98">
        <f>SUMIF(V職域接種!$C:$C, 'Conv-vaccine'!$D117, V職域接種!F:F)</f>
        <v>0</v>
      </c>
      <c r="O117" s="98">
        <f>SUMIF(V職域接種!$C:$C, 'Conv-vaccine'!$D117, V職域接種!G:G)</f>
        <v>0</v>
      </c>
      <c r="P117" s="98">
        <f>SUMIF(V重複!$C:$C, 'Conv-vaccine'!$D117, V重複!F:F)</f>
        <v>0</v>
      </c>
      <c r="Q117" s="98">
        <f>SUMIF(V重複!$C:$C, 'Conv-vaccine'!$D117, V重複!G:G)</f>
        <v>0</v>
      </c>
    </row>
    <row r="118" spans="1:17" x14ac:dyDescent="0.55000000000000004">
      <c r="A118" s="95">
        <f t="shared" si="3"/>
        <v>44409</v>
      </c>
      <c r="B118" s="50">
        <f t="shared" si="4"/>
        <v>420753</v>
      </c>
      <c r="C118" s="50">
        <f t="shared" si="5"/>
        <v>1051876</v>
      </c>
      <c r="D118" s="96">
        <v>44409</v>
      </c>
      <c r="E118" s="97" t="str">
        <f>IFERROR(VLOOKUP($D118, V医療従事者等!$A:$J, $E$4, FALSE), TEXT(D118, "aaa"))</f>
        <v>日</v>
      </c>
      <c r="F118" s="97">
        <f>IFERROR(VLOOKUP($D118, V医療従事者等!$A:$J, $F$4, FALSE), 0)</f>
        <v>0</v>
      </c>
      <c r="G118" s="97">
        <f>IFERROR(VLOOKUP($D118, V医療従事者等!$A:$J, $G$4, FALSE), 0)</f>
        <v>0</v>
      </c>
      <c r="H118" s="97">
        <f>IFERROR(VLOOKUP($D118, V医療従事者等!$A:$J, $H$4, FALSE), 0)</f>
        <v>0</v>
      </c>
      <c r="I118" s="97">
        <f>IFERROR(VLOOKUP($D118, V医療従事者等!$A:$J, $I$4, FALSE), 0)</f>
        <v>0</v>
      </c>
      <c r="J118" s="98">
        <f>IFERROR(VLOOKUP($D118, V一般接種!$A:$G, J$4, FALSE), 0)</f>
        <v>426832</v>
      </c>
      <c r="K118" s="98">
        <f>IFERROR(VLOOKUP($D118, V一般接種!$A:$G, K$4, FALSE), 0)</f>
        <v>91576</v>
      </c>
      <c r="L118" s="98">
        <f>IFERROR(VLOOKUP($D118, V一般接種!$A:$G, L$4, FALSE), 0)</f>
        <v>0</v>
      </c>
      <c r="M118" s="98">
        <f>IFERROR(VLOOKUP($D118, V一般接種!$A:$G, M$4, FALSE), 0)</f>
        <v>525461</v>
      </c>
      <c r="N118" s="98">
        <f>SUMIF(V職域接種!$C:$C, 'Conv-vaccine'!$D118, V職域接種!F:F)</f>
        <v>6269246</v>
      </c>
      <c r="O118" s="98">
        <f>SUMIF(V職域接種!$C:$C, 'Conv-vaccine'!$D118, V職域接種!G:G)</f>
        <v>1454134</v>
      </c>
      <c r="P118" s="98">
        <f>SUMIF(V重複!$C:$C, 'Conv-vaccine'!$D118, V重複!F:F)</f>
        <v>6366901</v>
      </c>
      <c r="Q118" s="98">
        <f>SUMIF(V重複!$C:$C, 'Conv-vaccine'!$D118, V重複!G:G)</f>
        <v>927719</v>
      </c>
    </row>
    <row r="119" spans="1:17" x14ac:dyDescent="0.55000000000000004">
      <c r="A119" s="95">
        <f t="shared" si="3"/>
        <v>44410</v>
      </c>
      <c r="B119" s="50">
        <f t="shared" si="4"/>
        <v>510216</v>
      </c>
      <c r="C119" s="50">
        <f t="shared" si="5"/>
        <v>544979</v>
      </c>
      <c r="D119" s="96">
        <v>44410</v>
      </c>
      <c r="E119" s="97" t="str">
        <f>IFERROR(VLOOKUP($D119, V医療従事者等!$A:$J, $E$4, FALSE), TEXT(D119, "aaa"))</f>
        <v>月</v>
      </c>
      <c r="F119" s="97">
        <f>IFERROR(VLOOKUP($D119, V医療従事者等!$A:$J, $F$4, FALSE), 0)</f>
        <v>0</v>
      </c>
      <c r="G119" s="97">
        <f>IFERROR(VLOOKUP($D119, V医療従事者等!$A:$J, $G$4, FALSE), 0)</f>
        <v>0</v>
      </c>
      <c r="H119" s="97">
        <f>IFERROR(VLOOKUP($D119, V医療従事者等!$A:$J, $H$4, FALSE), 0)</f>
        <v>0</v>
      </c>
      <c r="I119" s="97">
        <f>IFERROR(VLOOKUP($D119, V医療従事者等!$A:$J, $I$4, FALSE), 0)</f>
        <v>0</v>
      </c>
      <c r="J119" s="98">
        <f>IFERROR(VLOOKUP($D119, V一般接種!$A:$G, J$4, FALSE), 0)</f>
        <v>423350</v>
      </c>
      <c r="K119" s="98">
        <f>IFERROR(VLOOKUP($D119, V一般接種!$A:$G, K$4, FALSE), 0)</f>
        <v>86866</v>
      </c>
      <c r="L119" s="98">
        <f>IFERROR(VLOOKUP($D119, V一般接種!$A:$G, L$4, FALSE), 0)</f>
        <v>0</v>
      </c>
      <c r="M119" s="98">
        <f>IFERROR(VLOOKUP($D119, V一般接種!$A:$G, M$4, FALSE), 0)</f>
        <v>544979</v>
      </c>
      <c r="N119" s="98">
        <f>SUMIF(V職域接種!$C:$C, 'Conv-vaccine'!$D119, V職域接種!F:F)</f>
        <v>0</v>
      </c>
      <c r="O119" s="98">
        <f>SUMIF(V職域接種!$C:$C, 'Conv-vaccine'!$D119, V職域接種!G:G)</f>
        <v>0</v>
      </c>
      <c r="P119" s="98">
        <f>SUMIF(V重複!$C:$C, 'Conv-vaccine'!$D119, V重複!F:F)</f>
        <v>0</v>
      </c>
      <c r="Q119" s="98">
        <f>SUMIF(V重複!$C:$C, 'Conv-vaccine'!$D119, V重複!G:G)</f>
        <v>0</v>
      </c>
    </row>
    <row r="120" spans="1:17" x14ac:dyDescent="0.55000000000000004">
      <c r="A120" s="95">
        <f t="shared" si="3"/>
        <v>44411</v>
      </c>
      <c r="B120" s="50">
        <f t="shared" si="4"/>
        <v>528518</v>
      </c>
      <c r="C120" s="50">
        <f t="shared" si="5"/>
        <v>576511</v>
      </c>
      <c r="D120" s="96">
        <v>44411</v>
      </c>
      <c r="E120" s="97" t="str">
        <f>IFERROR(VLOOKUP($D120, V医療従事者等!$A:$J, $E$4, FALSE), TEXT(D120, "aaa"))</f>
        <v>火</v>
      </c>
      <c r="F120" s="97">
        <f>IFERROR(VLOOKUP($D120, V医療従事者等!$A:$J, $F$4, FALSE), 0)</f>
        <v>0</v>
      </c>
      <c r="G120" s="97">
        <f>IFERROR(VLOOKUP($D120, V医療従事者等!$A:$J, $G$4, FALSE), 0)</f>
        <v>0</v>
      </c>
      <c r="H120" s="97">
        <f>IFERROR(VLOOKUP($D120, V医療従事者等!$A:$J, $H$4, FALSE), 0)</f>
        <v>0</v>
      </c>
      <c r="I120" s="97">
        <f>IFERROR(VLOOKUP($D120, V医療従事者等!$A:$J, $I$4, FALSE), 0)</f>
        <v>0</v>
      </c>
      <c r="J120" s="98">
        <f>IFERROR(VLOOKUP($D120, V一般接種!$A:$G, J$4, FALSE), 0)</f>
        <v>443349</v>
      </c>
      <c r="K120" s="98">
        <f>IFERROR(VLOOKUP($D120, V一般接種!$A:$G, K$4, FALSE), 0)</f>
        <v>85169</v>
      </c>
      <c r="L120" s="98">
        <f>IFERROR(VLOOKUP($D120, V一般接種!$A:$G, L$4, FALSE), 0)</f>
        <v>0</v>
      </c>
      <c r="M120" s="98">
        <f>IFERROR(VLOOKUP($D120, V一般接種!$A:$G, M$4, FALSE), 0)</f>
        <v>576511</v>
      </c>
      <c r="N120" s="98">
        <f>SUMIF(V職域接種!$C:$C, 'Conv-vaccine'!$D120, V職域接種!F:F)</f>
        <v>0</v>
      </c>
      <c r="O120" s="98">
        <f>SUMIF(V職域接種!$C:$C, 'Conv-vaccine'!$D120, V職域接種!G:G)</f>
        <v>0</v>
      </c>
      <c r="P120" s="98">
        <f>SUMIF(V重複!$C:$C, 'Conv-vaccine'!$D120, V重複!F:F)</f>
        <v>0</v>
      </c>
      <c r="Q120" s="98">
        <f>SUMIF(V重複!$C:$C, 'Conv-vaccine'!$D120, V重複!G:G)</f>
        <v>0</v>
      </c>
    </row>
    <row r="121" spans="1:17" x14ac:dyDescent="0.55000000000000004">
      <c r="A121" s="95">
        <f t="shared" si="3"/>
        <v>44412</v>
      </c>
      <c r="B121" s="50">
        <f t="shared" si="4"/>
        <v>522823</v>
      </c>
      <c r="C121" s="50">
        <f t="shared" si="5"/>
        <v>572533</v>
      </c>
      <c r="D121" s="96">
        <v>44412</v>
      </c>
      <c r="E121" s="97" t="str">
        <f>IFERROR(VLOOKUP($D121, V医療従事者等!$A:$J, $E$4, FALSE), TEXT(D121, "aaa"))</f>
        <v>水</v>
      </c>
      <c r="F121" s="97">
        <f>IFERROR(VLOOKUP($D121, V医療従事者等!$A:$J, $F$4, FALSE), 0)</f>
        <v>0</v>
      </c>
      <c r="G121" s="97">
        <f>IFERROR(VLOOKUP($D121, V医療従事者等!$A:$J, $G$4, FALSE), 0)</f>
        <v>0</v>
      </c>
      <c r="H121" s="97">
        <f>IFERROR(VLOOKUP($D121, V医療従事者等!$A:$J, $H$4, FALSE), 0)</f>
        <v>0</v>
      </c>
      <c r="I121" s="97">
        <f>IFERROR(VLOOKUP($D121, V医療従事者等!$A:$J, $I$4, FALSE), 0)</f>
        <v>0</v>
      </c>
      <c r="J121" s="98">
        <f>IFERROR(VLOOKUP($D121, V一般接種!$A:$G, J$4, FALSE), 0)</f>
        <v>439958</v>
      </c>
      <c r="K121" s="98">
        <f>IFERROR(VLOOKUP($D121, V一般接種!$A:$G, K$4, FALSE), 0)</f>
        <v>82865</v>
      </c>
      <c r="L121" s="98">
        <f>IFERROR(VLOOKUP($D121, V一般接種!$A:$G, L$4, FALSE), 0)</f>
        <v>0</v>
      </c>
      <c r="M121" s="98">
        <f>IFERROR(VLOOKUP($D121, V一般接種!$A:$G, M$4, FALSE), 0)</f>
        <v>572533</v>
      </c>
      <c r="N121" s="98">
        <f>SUMIF(V職域接種!$C:$C, 'Conv-vaccine'!$D121, V職域接種!F:F)</f>
        <v>0</v>
      </c>
      <c r="O121" s="98">
        <f>SUMIF(V職域接種!$C:$C, 'Conv-vaccine'!$D121, V職域接種!G:G)</f>
        <v>0</v>
      </c>
      <c r="P121" s="98">
        <f>SUMIF(V重複!$C:$C, 'Conv-vaccine'!$D121, V重複!F:F)</f>
        <v>0</v>
      </c>
      <c r="Q121" s="98">
        <f>SUMIF(V重複!$C:$C, 'Conv-vaccine'!$D121, V重複!G:G)</f>
        <v>0</v>
      </c>
    </row>
    <row r="122" spans="1:17" x14ac:dyDescent="0.55000000000000004">
      <c r="A122" s="95">
        <f t="shared" si="3"/>
        <v>44413</v>
      </c>
      <c r="B122" s="50">
        <f t="shared" si="4"/>
        <v>515047</v>
      </c>
      <c r="C122" s="50">
        <f t="shared" si="5"/>
        <v>562040</v>
      </c>
      <c r="D122" s="96">
        <v>44413</v>
      </c>
      <c r="E122" s="97" t="str">
        <f>IFERROR(VLOOKUP($D122, V医療従事者等!$A:$J, $E$4, FALSE), TEXT(D122, "aaa"))</f>
        <v>木</v>
      </c>
      <c r="F122" s="97">
        <f>IFERROR(VLOOKUP($D122, V医療従事者等!$A:$J, $F$4, FALSE), 0)</f>
        <v>0</v>
      </c>
      <c r="G122" s="97">
        <f>IFERROR(VLOOKUP($D122, V医療従事者等!$A:$J, $G$4, FALSE), 0)</f>
        <v>0</v>
      </c>
      <c r="H122" s="97">
        <f>IFERROR(VLOOKUP($D122, V医療従事者等!$A:$J, $H$4, FALSE), 0)</f>
        <v>0</v>
      </c>
      <c r="I122" s="97">
        <f>IFERROR(VLOOKUP($D122, V医療従事者等!$A:$J, $I$4, FALSE), 0)</f>
        <v>0</v>
      </c>
      <c r="J122" s="98">
        <f>IFERROR(VLOOKUP($D122, V一般接種!$A:$G, J$4, FALSE), 0)</f>
        <v>427096</v>
      </c>
      <c r="K122" s="98">
        <f>IFERROR(VLOOKUP($D122, V一般接種!$A:$G, K$4, FALSE), 0)</f>
        <v>87951</v>
      </c>
      <c r="L122" s="98">
        <f>IFERROR(VLOOKUP($D122, V一般接種!$A:$G, L$4, FALSE), 0)</f>
        <v>0</v>
      </c>
      <c r="M122" s="98">
        <f>IFERROR(VLOOKUP($D122, V一般接種!$A:$G, M$4, FALSE), 0)</f>
        <v>562040</v>
      </c>
      <c r="N122" s="98">
        <f>SUMIF(V職域接種!$C:$C, 'Conv-vaccine'!$D122, V職域接種!F:F)</f>
        <v>0</v>
      </c>
      <c r="O122" s="98">
        <f>SUMIF(V職域接種!$C:$C, 'Conv-vaccine'!$D122, V職域接種!G:G)</f>
        <v>0</v>
      </c>
      <c r="P122" s="98">
        <f>SUMIF(V重複!$C:$C, 'Conv-vaccine'!$D122, V重複!F:F)</f>
        <v>0</v>
      </c>
      <c r="Q122" s="98">
        <f>SUMIF(V重複!$C:$C, 'Conv-vaccine'!$D122, V重複!G:G)</f>
        <v>0</v>
      </c>
    </row>
    <row r="123" spans="1:17" x14ac:dyDescent="0.55000000000000004">
      <c r="A123" s="95">
        <f t="shared" si="3"/>
        <v>44414</v>
      </c>
      <c r="B123" s="50">
        <f t="shared" si="4"/>
        <v>531003</v>
      </c>
      <c r="C123" s="50">
        <f t="shared" si="5"/>
        <v>590305</v>
      </c>
      <c r="D123" s="96">
        <v>44414</v>
      </c>
      <c r="E123" s="97" t="str">
        <f>IFERROR(VLOOKUP($D123, V医療従事者等!$A:$J, $E$4, FALSE), TEXT(D123, "aaa"))</f>
        <v>金</v>
      </c>
      <c r="F123" s="97">
        <f>IFERROR(VLOOKUP($D123, V医療従事者等!$A:$J, $F$4, FALSE), 0)</f>
        <v>0</v>
      </c>
      <c r="G123" s="97">
        <f>IFERROR(VLOOKUP($D123, V医療従事者等!$A:$J, $G$4, FALSE), 0)</f>
        <v>0</v>
      </c>
      <c r="H123" s="97">
        <f>IFERROR(VLOOKUP($D123, V医療従事者等!$A:$J, $H$4, FALSE), 0)</f>
        <v>0</v>
      </c>
      <c r="I123" s="97">
        <f>IFERROR(VLOOKUP($D123, V医療従事者等!$A:$J, $I$4, FALSE), 0)</f>
        <v>0</v>
      </c>
      <c r="J123" s="98">
        <f>IFERROR(VLOOKUP($D123, V一般接種!$A:$G, J$4, FALSE), 0)</f>
        <v>451043</v>
      </c>
      <c r="K123" s="98">
        <f>IFERROR(VLOOKUP($D123, V一般接種!$A:$G, K$4, FALSE), 0)</f>
        <v>79960</v>
      </c>
      <c r="L123" s="98">
        <f>IFERROR(VLOOKUP($D123, V一般接種!$A:$G, L$4, FALSE), 0)</f>
        <v>0</v>
      </c>
      <c r="M123" s="98">
        <f>IFERROR(VLOOKUP($D123, V一般接種!$A:$G, M$4, FALSE), 0)</f>
        <v>590305</v>
      </c>
      <c r="N123" s="98">
        <f>SUMIF(V職域接種!$C:$C, 'Conv-vaccine'!$D123, V職域接種!F:F)</f>
        <v>0</v>
      </c>
      <c r="O123" s="98">
        <f>SUMIF(V職域接種!$C:$C, 'Conv-vaccine'!$D123, V職域接種!G:G)</f>
        <v>0</v>
      </c>
      <c r="P123" s="98">
        <f>SUMIF(V重複!$C:$C, 'Conv-vaccine'!$D123, V重複!F:F)</f>
        <v>0</v>
      </c>
      <c r="Q123" s="98">
        <f>SUMIF(V重複!$C:$C, 'Conv-vaccine'!$D123, V重複!G:G)</f>
        <v>0</v>
      </c>
    </row>
    <row r="124" spans="1:17" x14ac:dyDescent="0.55000000000000004">
      <c r="A124" s="95">
        <f t="shared" si="3"/>
        <v>44415</v>
      </c>
      <c r="B124" s="50">
        <f t="shared" si="4"/>
        <v>663938</v>
      </c>
      <c r="C124" s="50">
        <f t="shared" si="5"/>
        <v>610606</v>
      </c>
      <c r="D124" s="96">
        <v>44415</v>
      </c>
      <c r="E124" s="97" t="str">
        <f>IFERROR(VLOOKUP($D124, V医療従事者等!$A:$J, $E$4, FALSE), TEXT(D124, "aaa"))</f>
        <v>土</v>
      </c>
      <c r="F124" s="97">
        <f>IFERROR(VLOOKUP($D124, V医療従事者等!$A:$J, $F$4, FALSE), 0)</f>
        <v>0</v>
      </c>
      <c r="G124" s="97">
        <f>IFERROR(VLOOKUP($D124, V医療従事者等!$A:$J, $G$4, FALSE), 0)</f>
        <v>0</v>
      </c>
      <c r="H124" s="97">
        <f>IFERROR(VLOOKUP($D124, V医療従事者等!$A:$J, $H$4, FALSE), 0)</f>
        <v>0</v>
      </c>
      <c r="I124" s="97">
        <f>IFERROR(VLOOKUP($D124, V医療従事者等!$A:$J, $I$4, FALSE), 0)</f>
        <v>0</v>
      </c>
      <c r="J124" s="98">
        <f>IFERROR(VLOOKUP($D124, V一般接種!$A:$G, J$4, FALSE), 0)</f>
        <v>567468</v>
      </c>
      <c r="K124" s="98">
        <f>IFERROR(VLOOKUP($D124, V一般接種!$A:$G, K$4, FALSE), 0)</f>
        <v>96470</v>
      </c>
      <c r="L124" s="98">
        <f>IFERROR(VLOOKUP($D124, V一般接種!$A:$G, L$4, FALSE), 0)</f>
        <v>0</v>
      </c>
      <c r="M124" s="98">
        <f>IFERROR(VLOOKUP($D124, V一般接種!$A:$G, M$4, FALSE), 0)</f>
        <v>610606</v>
      </c>
      <c r="N124" s="98">
        <f>SUMIF(V職域接種!$C:$C, 'Conv-vaccine'!$D124, V職域接種!F:F)</f>
        <v>0</v>
      </c>
      <c r="O124" s="98">
        <f>SUMIF(V職域接種!$C:$C, 'Conv-vaccine'!$D124, V職域接種!G:G)</f>
        <v>0</v>
      </c>
      <c r="P124" s="98">
        <f>SUMIF(V重複!$C:$C, 'Conv-vaccine'!$D124, V重複!F:F)</f>
        <v>0</v>
      </c>
      <c r="Q124" s="98">
        <f>SUMIF(V重複!$C:$C, 'Conv-vaccine'!$D124, V重複!G:G)</f>
        <v>0</v>
      </c>
    </row>
    <row r="125" spans="1:17" x14ac:dyDescent="0.55000000000000004">
      <c r="A125" s="95">
        <f t="shared" si="3"/>
        <v>44416</v>
      </c>
      <c r="B125" s="50">
        <f t="shared" si="4"/>
        <v>-3914746</v>
      </c>
      <c r="C125" s="50">
        <f t="shared" si="5"/>
        <v>-321276</v>
      </c>
      <c r="D125" s="96">
        <v>44416</v>
      </c>
      <c r="E125" s="97" t="str">
        <f>IFERROR(VLOOKUP($D125, V医療従事者等!$A:$J, $E$4, FALSE), TEXT(D125, "aaa"))</f>
        <v>日</v>
      </c>
      <c r="F125" s="97">
        <f>IFERROR(VLOOKUP($D125, V医療従事者等!$A:$J, $F$4, FALSE), 0)</f>
        <v>0</v>
      </c>
      <c r="G125" s="97">
        <f>IFERROR(VLOOKUP($D125, V医療従事者等!$A:$J, $G$4, FALSE), 0)</f>
        <v>0</v>
      </c>
      <c r="H125" s="97">
        <f>IFERROR(VLOOKUP($D125, V医療従事者等!$A:$J, $H$4, FALSE), 0)</f>
        <v>0</v>
      </c>
      <c r="I125" s="97">
        <f>IFERROR(VLOOKUP($D125, V医療従事者等!$A:$J, $I$4, FALSE), 0)</f>
        <v>0</v>
      </c>
      <c r="J125" s="98">
        <f>IFERROR(VLOOKUP($D125, V一般接種!$A:$G, J$4, FALSE), 0)</f>
        <v>481690</v>
      </c>
      <c r="K125" s="98">
        <f>IFERROR(VLOOKUP($D125, V一般接種!$A:$G, K$4, FALSE), 0)</f>
        <v>98605</v>
      </c>
      <c r="L125" s="98">
        <f>IFERROR(VLOOKUP($D125, V一般接種!$A:$G, L$4, FALSE), 0)</f>
        <v>0</v>
      </c>
      <c r="M125" s="98">
        <f>IFERROR(VLOOKUP($D125, V一般接種!$A:$G, M$4, FALSE), 0)</f>
        <v>430942</v>
      </c>
      <c r="N125" s="98">
        <f>SUMIF(V職域接種!$C:$C, 'Conv-vaccine'!$D125, V職域接種!F:F)</f>
        <v>6577221</v>
      </c>
      <c r="O125" s="98">
        <f>SUMIF(V職域接種!$C:$C, 'Conv-vaccine'!$D125, V職域接種!G:G)</f>
        <v>2704798</v>
      </c>
      <c r="P125" s="98">
        <f>SUMIF(V重複!$C:$C, 'Conv-vaccine'!$D125, V重複!F:F)</f>
        <v>11072262</v>
      </c>
      <c r="Q125" s="98">
        <f>SUMIF(V重複!$C:$C, 'Conv-vaccine'!$D125, V重複!G:G)</f>
        <v>3457016</v>
      </c>
    </row>
    <row r="126" spans="1:17" x14ac:dyDescent="0.55000000000000004">
      <c r="A126" s="95">
        <f t="shared" si="3"/>
        <v>44417</v>
      </c>
      <c r="B126" s="50">
        <f t="shared" si="4"/>
        <v>157421</v>
      </c>
      <c r="C126" s="50">
        <f t="shared" si="5"/>
        <v>97403</v>
      </c>
      <c r="D126" s="96">
        <v>44417</v>
      </c>
      <c r="E126" s="97" t="str">
        <f>IFERROR(VLOOKUP($D126, V医療従事者等!$A:$J, $E$4, FALSE), TEXT(D126, "aaa"))</f>
        <v>月</v>
      </c>
      <c r="F126" s="97">
        <f>IFERROR(VLOOKUP($D126, V医療従事者等!$A:$J, $F$4, FALSE), 0)</f>
        <v>0</v>
      </c>
      <c r="G126" s="97">
        <f>IFERROR(VLOOKUP($D126, V医療従事者等!$A:$J, $G$4, FALSE), 0)</f>
        <v>0</v>
      </c>
      <c r="H126" s="97">
        <f>IFERROR(VLOOKUP($D126, V医療従事者等!$A:$J, $H$4, FALSE), 0)</f>
        <v>0</v>
      </c>
      <c r="I126" s="97">
        <f>IFERROR(VLOOKUP($D126, V医療従事者等!$A:$J, $I$4, FALSE), 0)</f>
        <v>0</v>
      </c>
      <c r="J126" s="98">
        <f>IFERROR(VLOOKUP($D126, V一般接種!$A:$G, J$4, FALSE), 0)</f>
        <v>100373</v>
      </c>
      <c r="K126" s="98">
        <f>IFERROR(VLOOKUP($D126, V一般接種!$A:$G, K$4, FALSE), 0)</f>
        <v>57048</v>
      </c>
      <c r="L126" s="98">
        <f>IFERROR(VLOOKUP($D126, V一般接種!$A:$G, L$4, FALSE), 0)</f>
        <v>0</v>
      </c>
      <c r="M126" s="98">
        <f>IFERROR(VLOOKUP($D126, V一般接種!$A:$G, M$4, FALSE), 0)</f>
        <v>97403</v>
      </c>
      <c r="N126" s="98">
        <f>SUMIF(V職域接種!$C:$C, 'Conv-vaccine'!$D126, V職域接種!F:F)</f>
        <v>0</v>
      </c>
      <c r="O126" s="98">
        <f>SUMIF(V職域接種!$C:$C, 'Conv-vaccine'!$D126, V職域接種!G:G)</f>
        <v>0</v>
      </c>
      <c r="P126" s="98">
        <f>SUMIF(V重複!$C:$C, 'Conv-vaccine'!$D126, V重複!F:F)</f>
        <v>0</v>
      </c>
      <c r="Q126" s="98">
        <f>SUMIF(V重複!$C:$C, 'Conv-vaccine'!$D126, V重複!G:G)</f>
        <v>0</v>
      </c>
    </row>
    <row r="127" spans="1:17" x14ac:dyDescent="0.55000000000000004">
      <c r="A127" s="95">
        <f t="shared" si="3"/>
        <v>44418</v>
      </c>
      <c r="B127" s="50">
        <f t="shared" si="4"/>
        <v>450519</v>
      </c>
      <c r="C127" s="50">
        <f t="shared" si="5"/>
        <v>549429</v>
      </c>
      <c r="D127" s="96">
        <v>44418</v>
      </c>
      <c r="E127" s="97" t="str">
        <f>IFERROR(VLOOKUP($D127, V医療従事者等!$A:$J, $E$4, FALSE), TEXT(D127, "aaa"))</f>
        <v>火</v>
      </c>
      <c r="F127" s="97">
        <f>IFERROR(VLOOKUP($D127, V医療従事者等!$A:$J, $F$4, FALSE), 0)</f>
        <v>0</v>
      </c>
      <c r="G127" s="97">
        <f>IFERROR(VLOOKUP($D127, V医療従事者等!$A:$J, $G$4, FALSE), 0)</f>
        <v>0</v>
      </c>
      <c r="H127" s="97">
        <f>IFERROR(VLOOKUP($D127, V医療従事者等!$A:$J, $H$4, FALSE), 0)</f>
        <v>0</v>
      </c>
      <c r="I127" s="97">
        <f>IFERROR(VLOOKUP($D127, V医療従事者等!$A:$J, $I$4, FALSE), 0)</f>
        <v>0</v>
      </c>
      <c r="J127" s="98">
        <f>IFERROR(VLOOKUP($D127, V一般接種!$A:$G, J$4, FALSE), 0)</f>
        <v>376811</v>
      </c>
      <c r="K127" s="98">
        <f>IFERROR(VLOOKUP($D127, V一般接種!$A:$G, K$4, FALSE), 0)</f>
        <v>73708</v>
      </c>
      <c r="L127" s="98">
        <f>IFERROR(VLOOKUP($D127, V一般接種!$A:$G, L$4, FALSE), 0)</f>
        <v>0</v>
      </c>
      <c r="M127" s="98">
        <f>IFERROR(VLOOKUP($D127, V一般接種!$A:$G, M$4, FALSE), 0)</f>
        <v>549429</v>
      </c>
      <c r="N127" s="98">
        <f>SUMIF(V職域接種!$C:$C, 'Conv-vaccine'!$D127, V職域接種!F:F)</f>
        <v>0</v>
      </c>
      <c r="O127" s="98">
        <f>SUMIF(V職域接種!$C:$C, 'Conv-vaccine'!$D127, V職域接種!G:G)</f>
        <v>0</v>
      </c>
      <c r="P127" s="98">
        <f>SUMIF(V重複!$C:$C, 'Conv-vaccine'!$D127, V重複!F:F)</f>
        <v>0</v>
      </c>
      <c r="Q127" s="98">
        <f>SUMIF(V重複!$C:$C, 'Conv-vaccine'!$D127, V重複!G:G)</f>
        <v>0</v>
      </c>
    </row>
    <row r="128" spans="1:17" x14ac:dyDescent="0.55000000000000004">
      <c r="A128" s="95">
        <f t="shared" si="3"/>
        <v>44419</v>
      </c>
      <c r="B128" s="50">
        <f t="shared" si="4"/>
        <v>463891</v>
      </c>
      <c r="C128" s="50">
        <f t="shared" si="5"/>
        <v>479186</v>
      </c>
      <c r="D128" s="96">
        <v>44419</v>
      </c>
      <c r="E128" s="97" t="str">
        <f>IFERROR(VLOOKUP($D128, V医療従事者等!$A:$J, $E$4, FALSE), TEXT(D128, "aaa"))</f>
        <v>水</v>
      </c>
      <c r="F128" s="97">
        <f>IFERROR(VLOOKUP($D128, V医療従事者等!$A:$J, $F$4, FALSE), 0)</f>
        <v>0</v>
      </c>
      <c r="G128" s="97">
        <f>IFERROR(VLOOKUP($D128, V医療従事者等!$A:$J, $G$4, FALSE), 0)</f>
        <v>0</v>
      </c>
      <c r="H128" s="97">
        <f>IFERROR(VLOOKUP($D128, V医療従事者等!$A:$J, $H$4, FALSE), 0)</f>
        <v>0</v>
      </c>
      <c r="I128" s="97">
        <f>IFERROR(VLOOKUP($D128, V医療従事者等!$A:$J, $I$4, FALSE), 0)</f>
        <v>0</v>
      </c>
      <c r="J128" s="98">
        <f>IFERROR(VLOOKUP($D128, V一般接種!$A:$G, J$4, FALSE), 0)</f>
        <v>390468</v>
      </c>
      <c r="K128" s="98">
        <f>IFERROR(VLOOKUP($D128, V一般接種!$A:$G, K$4, FALSE), 0)</f>
        <v>73423</v>
      </c>
      <c r="L128" s="98">
        <f>IFERROR(VLOOKUP($D128, V一般接種!$A:$G, L$4, FALSE), 0)</f>
        <v>0</v>
      </c>
      <c r="M128" s="98">
        <f>IFERROR(VLOOKUP($D128, V一般接種!$A:$G, M$4, FALSE), 0)</f>
        <v>479186</v>
      </c>
      <c r="N128" s="98">
        <f>SUMIF(V職域接種!$C:$C, 'Conv-vaccine'!$D128, V職域接種!F:F)</f>
        <v>0</v>
      </c>
      <c r="O128" s="98">
        <f>SUMIF(V職域接種!$C:$C, 'Conv-vaccine'!$D128, V職域接種!G:G)</f>
        <v>0</v>
      </c>
      <c r="P128" s="98">
        <f>SUMIF(V重複!$C:$C, 'Conv-vaccine'!$D128, V重複!F:F)</f>
        <v>0</v>
      </c>
      <c r="Q128" s="98">
        <f>SUMIF(V重複!$C:$C, 'Conv-vaccine'!$D128, V重複!G:G)</f>
        <v>0</v>
      </c>
    </row>
    <row r="129" spans="1:17" x14ac:dyDescent="0.55000000000000004">
      <c r="A129" s="95">
        <f t="shared" si="3"/>
        <v>44420</v>
      </c>
      <c r="B129" s="50">
        <f t="shared" si="4"/>
        <v>455824</v>
      </c>
      <c r="C129" s="50">
        <f t="shared" si="5"/>
        <v>218938</v>
      </c>
      <c r="D129" s="96">
        <v>44420</v>
      </c>
      <c r="E129" s="97" t="str">
        <f>IFERROR(VLOOKUP($D129, V医療従事者等!$A:$J, $E$4, FALSE), TEXT(D129, "aaa"))</f>
        <v>木</v>
      </c>
      <c r="F129" s="97">
        <f>IFERROR(VLOOKUP($D129, V医療従事者等!$A:$J, $F$4, FALSE), 0)</f>
        <v>0</v>
      </c>
      <c r="G129" s="97">
        <f>IFERROR(VLOOKUP($D129, V医療従事者等!$A:$J, $G$4, FALSE), 0)</f>
        <v>0</v>
      </c>
      <c r="H129" s="97">
        <f>IFERROR(VLOOKUP($D129, V医療従事者等!$A:$J, $H$4, FALSE), 0)</f>
        <v>0</v>
      </c>
      <c r="I129" s="97">
        <f>IFERROR(VLOOKUP($D129, V医療従事者等!$A:$J, $I$4, FALSE), 0)</f>
        <v>0</v>
      </c>
      <c r="J129" s="98">
        <f>IFERROR(VLOOKUP($D129, V一般接種!$A:$G, J$4, FALSE), 0)</f>
        <v>382587</v>
      </c>
      <c r="K129" s="98">
        <f>IFERROR(VLOOKUP($D129, V一般接種!$A:$G, K$4, FALSE), 0)</f>
        <v>73237</v>
      </c>
      <c r="L129" s="98">
        <f>IFERROR(VLOOKUP($D129, V一般接種!$A:$G, L$4, FALSE), 0)</f>
        <v>0</v>
      </c>
      <c r="M129" s="98">
        <f>IFERROR(VLOOKUP($D129, V一般接種!$A:$G, M$4, FALSE), 0)</f>
        <v>218938</v>
      </c>
      <c r="N129" s="98">
        <f>SUMIF(V職域接種!$C:$C, 'Conv-vaccine'!$D129, V職域接種!F:F)</f>
        <v>0</v>
      </c>
      <c r="O129" s="98">
        <f>SUMIF(V職域接種!$C:$C, 'Conv-vaccine'!$D129, V職域接種!G:G)</f>
        <v>0</v>
      </c>
      <c r="P129" s="98">
        <f>SUMIF(V重複!$C:$C, 'Conv-vaccine'!$D129, V重複!F:F)</f>
        <v>0</v>
      </c>
      <c r="Q129" s="98">
        <f>SUMIF(V重複!$C:$C, 'Conv-vaccine'!$D129, V重複!G:G)</f>
        <v>0</v>
      </c>
    </row>
    <row r="130" spans="1:17" x14ac:dyDescent="0.55000000000000004">
      <c r="A130" s="95">
        <f t="shared" si="3"/>
        <v>44421</v>
      </c>
      <c r="B130" s="50">
        <f t="shared" si="4"/>
        <v>317684</v>
      </c>
      <c r="C130" s="50">
        <f t="shared" si="5"/>
        <v>129800</v>
      </c>
      <c r="D130" s="96">
        <v>44421</v>
      </c>
      <c r="E130" s="97" t="str">
        <f>IFERROR(VLOOKUP($D130, V医療従事者等!$A:$J, $E$4, FALSE), TEXT(D130, "aaa"))</f>
        <v>金</v>
      </c>
      <c r="F130" s="97">
        <f>IFERROR(VLOOKUP($D130, V医療従事者等!$A:$J, $F$4, FALSE), 0)</f>
        <v>0</v>
      </c>
      <c r="G130" s="97">
        <f>IFERROR(VLOOKUP($D130, V医療従事者等!$A:$J, $G$4, FALSE), 0)</f>
        <v>0</v>
      </c>
      <c r="H130" s="97">
        <f>IFERROR(VLOOKUP($D130, V医療従事者等!$A:$J, $H$4, FALSE), 0)</f>
        <v>0</v>
      </c>
      <c r="I130" s="97">
        <f>IFERROR(VLOOKUP($D130, V医療従事者等!$A:$J, $I$4, FALSE), 0)</f>
        <v>0</v>
      </c>
      <c r="J130" s="98">
        <f>IFERROR(VLOOKUP($D130, V一般接種!$A:$G, J$4, FALSE), 0)</f>
        <v>252819</v>
      </c>
      <c r="K130" s="98">
        <f>IFERROR(VLOOKUP($D130, V一般接種!$A:$G, K$4, FALSE), 0)</f>
        <v>64865</v>
      </c>
      <c r="L130" s="98">
        <f>IFERROR(VLOOKUP($D130, V一般接種!$A:$G, L$4, FALSE), 0)</f>
        <v>0</v>
      </c>
      <c r="M130" s="98">
        <f>IFERROR(VLOOKUP($D130, V一般接種!$A:$G, M$4, FALSE), 0)</f>
        <v>129800</v>
      </c>
      <c r="N130" s="98">
        <f>SUMIF(V職域接種!$C:$C, 'Conv-vaccine'!$D130, V職域接種!F:F)</f>
        <v>0</v>
      </c>
      <c r="O130" s="98">
        <f>SUMIF(V職域接種!$C:$C, 'Conv-vaccine'!$D130, V職域接種!G:G)</f>
        <v>0</v>
      </c>
      <c r="P130" s="98">
        <f>SUMIF(V重複!$C:$C, 'Conv-vaccine'!$D130, V重複!F:F)</f>
        <v>0</v>
      </c>
      <c r="Q130" s="98">
        <f>SUMIF(V重複!$C:$C, 'Conv-vaccine'!$D130, V重複!G:G)</f>
        <v>0</v>
      </c>
    </row>
    <row r="131" spans="1:17" x14ac:dyDescent="0.55000000000000004">
      <c r="A131" s="95">
        <f t="shared" si="3"/>
        <v>44422</v>
      </c>
      <c r="B131" s="50">
        <f t="shared" si="4"/>
        <v>335285</v>
      </c>
      <c r="C131" s="50">
        <f t="shared" si="5"/>
        <v>243551</v>
      </c>
      <c r="D131" s="96">
        <v>44422</v>
      </c>
      <c r="E131" s="97" t="str">
        <f>IFERROR(VLOOKUP($D131, V医療従事者等!$A:$J, $E$4, FALSE), TEXT(D131, "aaa"))</f>
        <v>土</v>
      </c>
      <c r="F131" s="97">
        <f>IFERROR(VLOOKUP($D131, V医療従事者等!$A:$J, $F$4, FALSE), 0)</f>
        <v>0</v>
      </c>
      <c r="G131" s="97">
        <f>IFERROR(VLOOKUP($D131, V医療従事者等!$A:$J, $G$4, FALSE), 0)</f>
        <v>0</v>
      </c>
      <c r="H131" s="97">
        <f>IFERROR(VLOOKUP($D131, V医療従事者等!$A:$J, $H$4, FALSE), 0)</f>
        <v>0</v>
      </c>
      <c r="I131" s="97">
        <f>IFERROR(VLOOKUP($D131, V医療従事者等!$A:$J, $I$4, FALSE), 0)</f>
        <v>0</v>
      </c>
      <c r="J131" s="98">
        <f>IFERROR(VLOOKUP($D131, V一般接種!$A:$G, J$4, FALSE), 0)</f>
        <v>258067</v>
      </c>
      <c r="K131" s="98">
        <f>IFERROR(VLOOKUP($D131, V一般接種!$A:$G, K$4, FALSE), 0)</f>
        <v>77218</v>
      </c>
      <c r="L131" s="98">
        <f>IFERROR(VLOOKUP($D131, V一般接種!$A:$G, L$4, FALSE), 0)</f>
        <v>0</v>
      </c>
      <c r="M131" s="98">
        <f>IFERROR(VLOOKUP($D131, V一般接種!$A:$G, M$4, FALSE), 0)</f>
        <v>243551</v>
      </c>
      <c r="N131" s="98">
        <f>SUMIF(V職域接種!$C:$C, 'Conv-vaccine'!$D131, V職域接種!F:F)</f>
        <v>0</v>
      </c>
      <c r="O131" s="98">
        <f>SUMIF(V職域接種!$C:$C, 'Conv-vaccine'!$D131, V職域接種!G:G)</f>
        <v>0</v>
      </c>
      <c r="P131" s="98">
        <f>SUMIF(V重複!$C:$C, 'Conv-vaccine'!$D131, V重複!F:F)</f>
        <v>0</v>
      </c>
      <c r="Q131" s="98">
        <f>SUMIF(V重複!$C:$C, 'Conv-vaccine'!$D131, V重複!G:G)</f>
        <v>0</v>
      </c>
    </row>
    <row r="132" spans="1:17" x14ac:dyDescent="0.55000000000000004">
      <c r="A132" s="95">
        <f t="shared" si="3"/>
        <v>44423</v>
      </c>
      <c r="B132" s="50">
        <f t="shared" si="4"/>
        <v>-7112254</v>
      </c>
      <c r="C132" s="50">
        <f t="shared" si="5"/>
        <v>-2496859</v>
      </c>
      <c r="D132" s="96">
        <v>44423</v>
      </c>
      <c r="E132" s="97" t="str">
        <f>IFERROR(VLOOKUP($D132, V医療従事者等!$A:$J, $E$4, FALSE), TEXT(D132, "aaa"))</f>
        <v>日</v>
      </c>
      <c r="F132" s="97">
        <f>IFERROR(VLOOKUP($D132, V医療従事者等!$A:$J, $F$4, FALSE), 0)</f>
        <v>0</v>
      </c>
      <c r="G132" s="97">
        <f>IFERROR(VLOOKUP($D132, V医療従事者等!$A:$J, $G$4, FALSE), 0)</f>
        <v>0</v>
      </c>
      <c r="H132" s="97">
        <f>IFERROR(VLOOKUP($D132, V医療従事者等!$A:$J, $H$4, FALSE), 0)</f>
        <v>0</v>
      </c>
      <c r="I132" s="97">
        <f>IFERROR(VLOOKUP($D132, V医療従事者等!$A:$J, $I$4, FALSE), 0)</f>
        <v>0</v>
      </c>
      <c r="J132" s="98">
        <f>IFERROR(VLOOKUP($D132, V一般接種!$A:$G, J$4, FALSE), 0)</f>
        <v>270507</v>
      </c>
      <c r="K132" s="98">
        <f>IFERROR(VLOOKUP($D132, V一般接種!$A:$G, K$4, FALSE), 0)</f>
        <v>83156</v>
      </c>
      <c r="L132" s="98">
        <f>IFERROR(VLOOKUP($D132, V一般接種!$A:$G, L$4, FALSE), 0)</f>
        <v>0</v>
      </c>
      <c r="M132" s="98">
        <f>IFERROR(VLOOKUP($D132, V一般接種!$A:$G, M$4, FALSE), 0)</f>
        <v>239219</v>
      </c>
      <c r="N132" s="98">
        <f>SUMIF(V職域接種!$C:$C, 'Conv-vaccine'!$D132, V職域接種!F:F)</f>
        <v>6761659</v>
      </c>
      <c r="O132" s="98">
        <f>SUMIF(V職域接種!$C:$C, 'Conv-vaccine'!$D132, V職域接種!G:G)</f>
        <v>3818043</v>
      </c>
      <c r="P132" s="98">
        <f>SUMIF(V重複!$C:$C, 'Conv-vaccine'!$D132, V重複!F:F)</f>
        <v>14227576</v>
      </c>
      <c r="Q132" s="98">
        <f>SUMIF(V重複!$C:$C, 'Conv-vaccine'!$D132, V重複!G:G)</f>
        <v>6554121</v>
      </c>
    </row>
    <row r="133" spans="1:17" x14ac:dyDescent="0.55000000000000004">
      <c r="A133" s="95">
        <f t="shared" si="3"/>
        <v>44424</v>
      </c>
      <c r="B133" s="50">
        <f t="shared" si="4"/>
        <v>396450</v>
      </c>
      <c r="C133" s="50">
        <f t="shared" si="5"/>
        <v>337625</v>
      </c>
      <c r="D133" s="96">
        <v>44424</v>
      </c>
      <c r="E133" s="97" t="str">
        <f>IFERROR(VLOOKUP($D133, V医療従事者等!$A:$J, $E$4, FALSE), TEXT(D133, "aaa"))</f>
        <v>月</v>
      </c>
      <c r="F133" s="97">
        <f>IFERROR(VLOOKUP($D133, V医療従事者等!$A:$J, $F$4, FALSE), 0)</f>
        <v>0</v>
      </c>
      <c r="G133" s="97">
        <f>IFERROR(VLOOKUP($D133, V医療従事者等!$A:$J, $G$4, FALSE), 0)</f>
        <v>0</v>
      </c>
      <c r="H133" s="97">
        <f>IFERROR(VLOOKUP($D133, V医療従事者等!$A:$J, $H$4, FALSE), 0)</f>
        <v>0</v>
      </c>
      <c r="I133" s="97">
        <f>IFERROR(VLOOKUP($D133, V医療従事者等!$A:$J, $I$4, FALSE), 0)</f>
        <v>0</v>
      </c>
      <c r="J133" s="98">
        <f>IFERROR(VLOOKUP($D133, V一般接種!$A:$G, J$4, FALSE), 0)</f>
        <v>331262</v>
      </c>
      <c r="K133" s="98">
        <f>IFERROR(VLOOKUP($D133, V一般接種!$A:$G, K$4, FALSE), 0)</f>
        <v>65188</v>
      </c>
      <c r="L133" s="98">
        <f>IFERROR(VLOOKUP($D133, V一般接種!$A:$G, L$4, FALSE), 0)</f>
        <v>0</v>
      </c>
      <c r="M133" s="98">
        <f>IFERROR(VLOOKUP($D133, V一般接種!$A:$G, M$4, FALSE), 0)</f>
        <v>337625</v>
      </c>
      <c r="N133" s="98">
        <f>SUMIF(V職域接種!$C:$C, 'Conv-vaccine'!$D133, V職域接種!F:F)</f>
        <v>0</v>
      </c>
      <c r="O133" s="98">
        <f>SUMIF(V職域接種!$C:$C, 'Conv-vaccine'!$D133, V職域接種!G:G)</f>
        <v>0</v>
      </c>
      <c r="P133" s="98">
        <f>SUMIF(V重複!$C:$C, 'Conv-vaccine'!$D133, V重複!F:F)</f>
        <v>0</v>
      </c>
      <c r="Q133" s="98">
        <f>SUMIF(V重複!$C:$C, 'Conv-vaccine'!$D133, V重複!G:G)</f>
        <v>0</v>
      </c>
    </row>
    <row r="134" spans="1:17" x14ac:dyDescent="0.55000000000000004">
      <c r="A134" s="95">
        <f t="shared" si="3"/>
        <v>44425</v>
      </c>
      <c r="B134" s="50">
        <f t="shared" si="4"/>
        <v>495867</v>
      </c>
      <c r="C134" s="50">
        <f t="shared" si="5"/>
        <v>417013</v>
      </c>
      <c r="D134" s="96">
        <v>44425</v>
      </c>
      <c r="E134" s="97" t="str">
        <f>IFERROR(VLOOKUP($D134, V医療従事者等!$A:$J, $E$4, FALSE), TEXT(D134, "aaa"))</f>
        <v>火</v>
      </c>
      <c r="F134" s="97">
        <f>IFERROR(VLOOKUP($D134, V医療従事者等!$A:$J, $F$4, FALSE), 0)</f>
        <v>0</v>
      </c>
      <c r="G134" s="97">
        <f>IFERROR(VLOOKUP($D134, V医療従事者等!$A:$J, $G$4, FALSE), 0)</f>
        <v>0</v>
      </c>
      <c r="H134" s="97">
        <f>IFERROR(VLOOKUP($D134, V医療従事者等!$A:$J, $H$4, FALSE), 0)</f>
        <v>0</v>
      </c>
      <c r="I134" s="97">
        <f>IFERROR(VLOOKUP($D134, V医療従事者等!$A:$J, $I$4, FALSE), 0)</f>
        <v>0</v>
      </c>
      <c r="J134" s="98">
        <f>IFERROR(VLOOKUP($D134, V一般接種!$A:$G, J$4, FALSE), 0)</f>
        <v>426639</v>
      </c>
      <c r="K134" s="98">
        <f>IFERROR(VLOOKUP($D134, V一般接種!$A:$G, K$4, FALSE), 0)</f>
        <v>69228</v>
      </c>
      <c r="L134" s="98">
        <f>IFERROR(VLOOKUP($D134, V一般接種!$A:$G, L$4, FALSE), 0)</f>
        <v>0</v>
      </c>
      <c r="M134" s="98">
        <f>IFERROR(VLOOKUP($D134, V一般接種!$A:$G, M$4, FALSE), 0)</f>
        <v>417013</v>
      </c>
      <c r="N134" s="98">
        <f>SUMIF(V職域接種!$C:$C, 'Conv-vaccine'!$D134, V職域接種!F:F)</f>
        <v>0</v>
      </c>
      <c r="O134" s="98">
        <f>SUMIF(V職域接種!$C:$C, 'Conv-vaccine'!$D134, V職域接種!G:G)</f>
        <v>0</v>
      </c>
      <c r="P134" s="98">
        <f>SUMIF(V重複!$C:$C, 'Conv-vaccine'!$D134, V重複!F:F)</f>
        <v>0</v>
      </c>
      <c r="Q134" s="98">
        <f>SUMIF(V重複!$C:$C, 'Conv-vaccine'!$D134, V重複!G:G)</f>
        <v>0</v>
      </c>
    </row>
    <row r="135" spans="1:17" x14ac:dyDescent="0.55000000000000004">
      <c r="A135" s="95">
        <f t="shared" ref="A135:A198" si="6">D135</f>
        <v>44426</v>
      </c>
      <c r="B135" s="50">
        <f t="shared" si="4"/>
        <v>520490</v>
      </c>
      <c r="C135" s="50">
        <f t="shared" si="5"/>
        <v>406981</v>
      </c>
      <c r="D135" s="96">
        <v>44426</v>
      </c>
      <c r="E135" s="97" t="str">
        <f>IFERROR(VLOOKUP($D135, V医療従事者等!$A:$J, $E$4, FALSE), TEXT(D135, "aaa"))</f>
        <v>水</v>
      </c>
      <c r="F135" s="97">
        <f>IFERROR(VLOOKUP($D135, V医療従事者等!$A:$J, $F$4, FALSE), 0)</f>
        <v>0</v>
      </c>
      <c r="G135" s="97">
        <f>IFERROR(VLOOKUP($D135, V医療従事者等!$A:$J, $G$4, FALSE), 0)</f>
        <v>0</v>
      </c>
      <c r="H135" s="97">
        <f>IFERROR(VLOOKUP($D135, V医療従事者等!$A:$J, $H$4, FALSE), 0)</f>
        <v>0</v>
      </c>
      <c r="I135" s="97">
        <f>IFERROR(VLOOKUP($D135, V医療従事者等!$A:$J, $I$4, FALSE), 0)</f>
        <v>0</v>
      </c>
      <c r="J135" s="98">
        <f>IFERROR(VLOOKUP($D135, V一般接種!$A:$G, J$4, FALSE), 0)</f>
        <v>450508</v>
      </c>
      <c r="K135" s="98">
        <f>IFERROR(VLOOKUP($D135, V一般接種!$A:$G, K$4, FALSE), 0)</f>
        <v>69982</v>
      </c>
      <c r="L135" s="98">
        <f>IFERROR(VLOOKUP($D135, V一般接種!$A:$G, L$4, FALSE), 0)</f>
        <v>0</v>
      </c>
      <c r="M135" s="98">
        <f>IFERROR(VLOOKUP($D135, V一般接種!$A:$G, M$4, FALSE), 0)</f>
        <v>406981</v>
      </c>
      <c r="N135" s="98">
        <f>SUMIF(V職域接種!$C:$C, 'Conv-vaccine'!$D135, V職域接種!F:F)</f>
        <v>0</v>
      </c>
      <c r="O135" s="98">
        <f>SUMIF(V職域接種!$C:$C, 'Conv-vaccine'!$D135, V職域接種!G:G)</f>
        <v>0</v>
      </c>
      <c r="P135" s="98">
        <f>SUMIF(V重複!$C:$C, 'Conv-vaccine'!$D135, V重複!F:F)</f>
        <v>0</v>
      </c>
      <c r="Q135" s="98">
        <f>SUMIF(V重複!$C:$C, 'Conv-vaccine'!$D135, V重複!G:G)</f>
        <v>0</v>
      </c>
    </row>
    <row r="136" spans="1:17" x14ac:dyDescent="0.55000000000000004">
      <c r="A136" s="95">
        <f t="shared" si="6"/>
        <v>44427</v>
      </c>
      <c r="B136" s="50">
        <f t="shared" ref="B136:B199" si="7">IF($D136="","",F136+G136+J136+K136+N136-P136)</f>
        <v>515109</v>
      </c>
      <c r="C136" s="50">
        <f t="shared" ref="C136:C199" si="8">IF($D136="", "", H136+I136+L136+M136+O136-Q136)</f>
        <v>394114</v>
      </c>
      <c r="D136" s="96">
        <v>44427</v>
      </c>
      <c r="E136" s="97" t="str">
        <f>IFERROR(VLOOKUP($D136, V医療従事者等!$A:$J, $E$4, FALSE), TEXT(D136, "aaa"))</f>
        <v>木</v>
      </c>
      <c r="F136" s="97">
        <f>IFERROR(VLOOKUP($D136, V医療従事者等!$A:$J, $F$4, FALSE), 0)</f>
        <v>0</v>
      </c>
      <c r="G136" s="97">
        <f>IFERROR(VLOOKUP($D136, V医療従事者等!$A:$J, $G$4, FALSE), 0)</f>
        <v>0</v>
      </c>
      <c r="H136" s="97">
        <f>IFERROR(VLOOKUP($D136, V医療従事者等!$A:$J, $H$4, FALSE), 0)</f>
        <v>0</v>
      </c>
      <c r="I136" s="97">
        <f>IFERROR(VLOOKUP($D136, V医療従事者等!$A:$J, $I$4, FALSE), 0)</f>
        <v>0</v>
      </c>
      <c r="J136" s="98">
        <f>IFERROR(VLOOKUP($D136, V一般接種!$A:$G, J$4, FALSE), 0)</f>
        <v>436139</v>
      </c>
      <c r="K136" s="98">
        <f>IFERROR(VLOOKUP($D136, V一般接種!$A:$G, K$4, FALSE), 0)</f>
        <v>78970</v>
      </c>
      <c r="L136" s="98">
        <f>IFERROR(VLOOKUP($D136, V一般接種!$A:$G, L$4, FALSE), 0)</f>
        <v>0</v>
      </c>
      <c r="M136" s="98">
        <f>IFERROR(VLOOKUP($D136, V一般接種!$A:$G, M$4, FALSE), 0)</f>
        <v>394114</v>
      </c>
      <c r="N136" s="98">
        <f>SUMIF(V職域接種!$C:$C, 'Conv-vaccine'!$D136, V職域接種!F:F)</f>
        <v>0</v>
      </c>
      <c r="O136" s="98">
        <f>SUMIF(V職域接種!$C:$C, 'Conv-vaccine'!$D136, V職域接種!G:G)</f>
        <v>0</v>
      </c>
      <c r="P136" s="98">
        <f>SUMIF(V重複!$C:$C, 'Conv-vaccine'!$D136, V重複!F:F)</f>
        <v>0</v>
      </c>
      <c r="Q136" s="98">
        <f>SUMIF(V重複!$C:$C, 'Conv-vaccine'!$D136, V重複!G:G)</f>
        <v>0</v>
      </c>
    </row>
    <row r="137" spans="1:17" x14ac:dyDescent="0.55000000000000004">
      <c r="A137" s="95">
        <f t="shared" si="6"/>
        <v>44428</v>
      </c>
      <c r="B137" s="50">
        <f t="shared" si="7"/>
        <v>532516</v>
      </c>
      <c r="C137" s="50">
        <f t="shared" si="8"/>
        <v>429236</v>
      </c>
      <c r="D137" s="96">
        <v>44428</v>
      </c>
      <c r="E137" s="97" t="str">
        <f>IFERROR(VLOOKUP($D137, V医療従事者等!$A:$J, $E$4, FALSE), TEXT(D137, "aaa"))</f>
        <v>金</v>
      </c>
      <c r="F137" s="97">
        <f>IFERROR(VLOOKUP($D137, V医療従事者等!$A:$J, $F$4, FALSE), 0)</f>
        <v>0</v>
      </c>
      <c r="G137" s="97">
        <f>IFERROR(VLOOKUP($D137, V医療従事者等!$A:$J, $G$4, FALSE), 0)</f>
        <v>0</v>
      </c>
      <c r="H137" s="97">
        <f>IFERROR(VLOOKUP($D137, V医療従事者等!$A:$J, $H$4, FALSE), 0)</f>
        <v>0</v>
      </c>
      <c r="I137" s="97">
        <f>IFERROR(VLOOKUP($D137, V医療従事者等!$A:$J, $I$4, FALSE), 0)</f>
        <v>0</v>
      </c>
      <c r="J137" s="98">
        <f>IFERROR(VLOOKUP($D137, V一般接種!$A:$G, J$4, FALSE), 0)</f>
        <v>464921</v>
      </c>
      <c r="K137" s="98">
        <f>IFERROR(VLOOKUP($D137, V一般接種!$A:$G, K$4, FALSE), 0)</f>
        <v>67595</v>
      </c>
      <c r="L137" s="98">
        <f>IFERROR(VLOOKUP($D137, V一般接種!$A:$G, L$4, FALSE), 0)</f>
        <v>0</v>
      </c>
      <c r="M137" s="98">
        <f>IFERROR(VLOOKUP($D137, V一般接種!$A:$G, M$4, FALSE), 0)</f>
        <v>429236</v>
      </c>
      <c r="N137" s="98">
        <f>SUMIF(V職域接種!$C:$C, 'Conv-vaccine'!$D137, V職域接種!F:F)</f>
        <v>0</v>
      </c>
      <c r="O137" s="98">
        <f>SUMIF(V職域接種!$C:$C, 'Conv-vaccine'!$D137, V職域接種!G:G)</f>
        <v>0</v>
      </c>
      <c r="P137" s="98">
        <f>SUMIF(V重複!$C:$C, 'Conv-vaccine'!$D137, V重複!F:F)</f>
        <v>0</v>
      </c>
      <c r="Q137" s="98">
        <f>SUMIF(V重複!$C:$C, 'Conv-vaccine'!$D137, V重複!G:G)</f>
        <v>0</v>
      </c>
    </row>
    <row r="138" spans="1:17" x14ac:dyDescent="0.55000000000000004">
      <c r="A138" s="95">
        <f t="shared" si="6"/>
        <v>44429</v>
      </c>
      <c r="B138" s="50">
        <f t="shared" si="7"/>
        <v>637856</v>
      </c>
      <c r="C138" s="50">
        <f t="shared" si="8"/>
        <v>489897</v>
      </c>
      <c r="D138" s="96">
        <v>44429</v>
      </c>
      <c r="E138" s="97" t="str">
        <f>IFERROR(VLOOKUP($D138, V医療従事者等!$A:$J, $E$4, FALSE), TEXT(D138, "aaa"))</f>
        <v>土</v>
      </c>
      <c r="F138" s="97">
        <f>IFERROR(VLOOKUP($D138, V医療従事者等!$A:$J, $F$4, FALSE), 0)</f>
        <v>0</v>
      </c>
      <c r="G138" s="97">
        <f>IFERROR(VLOOKUP($D138, V医療従事者等!$A:$J, $G$4, FALSE), 0)</f>
        <v>0</v>
      </c>
      <c r="H138" s="97">
        <f>IFERROR(VLOOKUP($D138, V医療従事者等!$A:$J, $H$4, FALSE), 0)</f>
        <v>0</v>
      </c>
      <c r="I138" s="97">
        <f>IFERROR(VLOOKUP($D138, V医療従事者等!$A:$J, $I$4, FALSE), 0)</f>
        <v>0</v>
      </c>
      <c r="J138" s="98">
        <f>IFERROR(VLOOKUP($D138, V一般接種!$A:$G, J$4, FALSE), 0)</f>
        <v>551349</v>
      </c>
      <c r="K138" s="98">
        <f>IFERROR(VLOOKUP($D138, V一般接種!$A:$G, K$4, FALSE), 0)</f>
        <v>86507</v>
      </c>
      <c r="L138" s="98">
        <f>IFERROR(VLOOKUP($D138, V一般接種!$A:$G, L$4, FALSE), 0)</f>
        <v>35</v>
      </c>
      <c r="M138" s="98">
        <f>IFERROR(VLOOKUP($D138, V一般接種!$A:$G, M$4, FALSE), 0)</f>
        <v>489862</v>
      </c>
      <c r="N138" s="98">
        <f>SUMIF(V職域接種!$C:$C, 'Conv-vaccine'!$D138, V職域接種!F:F)</f>
        <v>0</v>
      </c>
      <c r="O138" s="98">
        <f>SUMIF(V職域接種!$C:$C, 'Conv-vaccine'!$D138, V職域接種!G:G)</f>
        <v>0</v>
      </c>
      <c r="P138" s="98">
        <f>SUMIF(V重複!$C:$C, 'Conv-vaccine'!$D138, V重複!F:F)</f>
        <v>0</v>
      </c>
      <c r="Q138" s="98">
        <f>SUMIF(V重複!$C:$C, 'Conv-vaccine'!$D138, V重複!G:G)</f>
        <v>0</v>
      </c>
    </row>
    <row r="139" spans="1:17" x14ac:dyDescent="0.55000000000000004">
      <c r="A139" s="95">
        <f t="shared" si="6"/>
        <v>44430</v>
      </c>
      <c r="B139" s="50">
        <f t="shared" si="7"/>
        <v>-6671117</v>
      </c>
      <c r="C139" s="50">
        <f t="shared" si="8"/>
        <v>-2978187</v>
      </c>
      <c r="D139" s="96">
        <v>44430</v>
      </c>
      <c r="E139" s="97" t="str">
        <f>IFERROR(VLOOKUP($D139, V医療従事者等!$A:$J, $E$4, FALSE), TEXT(D139, "aaa"))</f>
        <v>日</v>
      </c>
      <c r="F139" s="97">
        <f>IFERROR(VLOOKUP($D139, V医療従事者等!$A:$J, $F$4, FALSE), 0)</f>
        <v>0</v>
      </c>
      <c r="G139" s="97">
        <f>IFERROR(VLOOKUP($D139, V医療従事者等!$A:$J, $G$4, FALSE), 0)</f>
        <v>0</v>
      </c>
      <c r="H139" s="97">
        <f>IFERROR(VLOOKUP($D139, V医療従事者等!$A:$J, $H$4, FALSE), 0)</f>
        <v>0</v>
      </c>
      <c r="I139" s="97">
        <f>IFERROR(VLOOKUP($D139, V医療従事者等!$A:$J, $I$4, FALSE), 0)</f>
        <v>0</v>
      </c>
      <c r="J139" s="98">
        <f>IFERROR(VLOOKUP($D139, V一般接種!$A:$G, J$4, FALSE), 0)</f>
        <v>476105</v>
      </c>
      <c r="K139" s="98">
        <f>IFERROR(VLOOKUP($D139, V一般接種!$A:$G, K$4, FALSE), 0)</f>
        <v>89365</v>
      </c>
      <c r="L139" s="98">
        <f>IFERROR(VLOOKUP($D139, V一般接種!$A:$G, L$4, FALSE), 0)</f>
        <v>0</v>
      </c>
      <c r="M139" s="98">
        <f>IFERROR(VLOOKUP($D139, V一般接種!$A:$G, M$4, FALSE), 0)</f>
        <v>420941</v>
      </c>
      <c r="N139" s="98">
        <f>SUMIF(V職域接種!$C:$C, 'Conv-vaccine'!$D139, V職域接種!F:F)</f>
        <v>7013578</v>
      </c>
      <c r="O139" s="98">
        <f>SUMIF(V職域接種!$C:$C, 'Conv-vaccine'!$D139, V職域接種!G:G)</f>
        <v>5015424</v>
      </c>
      <c r="P139" s="98">
        <f>SUMIF(V重複!$C:$C, 'Conv-vaccine'!$D139, V重複!F:F)</f>
        <v>14250165</v>
      </c>
      <c r="Q139" s="98">
        <f>SUMIF(V重複!$C:$C, 'Conv-vaccine'!$D139, V重複!G:G)</f>
        <v>8414552</v>
      </c>
    </row>
    <row r="140" spans="1:17" x14ac:dyDescent="0.55000000000000004">
      <c r="A140" s="95">
        <f t="shared" si="6"/>
        <v>44431</v>
      </c>
      <c r="B140" s="50">
        <f t="shared" si="7"/>
        <v>441460</v>
      </c>
      <c r="C140" s="50">
        <f t="shared" si="8"/>
        <v>376013</v>
      </c>
      <c r="D140" s="96">
        <v>44431</v>
      </c>
      <c r="E140" s="97" t="str">
        <f>IFERROR(VLOOKUP($D140, V医療従事者等!$A:$J, $E$4, FALSE), TEXT(D140, "aaa"))</f>
        <v>月</v>
      </c>
      <c r="F140" s="97">
        <f>IFERROR(VLOOKUP($D140, V医療従事者等!$A:$J, $F$4, FALSE), 0)</f>
        <v>0</v>
      </c>
      <c r="G140" s="97">
        <f>IFERROR(VLOOKUP($D140, V医療従事者等!$A:$J, $G$4, FALSE), 0)</f>
        <v>0</v>
      </c>
      <c r="H140" s="97">
        <f>IFERROR(VLOOKUP($D140, V医療従事者等!$A:$J, $H$4, FALSE), 0)</f>
        <v>0</v>
      </c>
      <c r="I140" s="97">
        <f>IFERROR(VLOOKUP($D140, V医療従事者等!$A:$J, $I$4, FALSE), 0)</f>
        <v>0</v>
      </c>
      <c r="J140" s="98">
        <f>IFERROR(VLOOKUP($D140, V一般接種!$A:$G, J$4, FALSE), 0)</f>
        <v>373546</v>
      </c>
      <c r="K140" s="98">
        <f>IFERROR(VLOOKUP($D140, V一般接種!$A:$G, K$4, FALSE), 0)</f>
        <v>67914</v>
      </c>
      <c r="L140" s="98">
        <f>IFERROR(VLOOKUP($D140, V一般接種!$A:$G, L$4, FALSE), 0)</f>
        <v>530</v>
      </c>
      <c r="M140" s="98">
        <f>IFERROR(VLOOKUP($D140, V一般接種!$A:$G, M$4, FALSE), 0)</f>
        <v>375483</v>
      </c>
      <c r="N140" s="98">
        <f>SUMIF(V職域接種!$C:$C, 'Conv-vaccine'!$D140, V職域接種!F:F)</f>
        <v>0</v>
      </c>
      <c r="O140" s="98">
        <f>SUMIF(V職域接種!$C:$C, 'Conv-vaccine'!$D140, V職域接種!G:G)</f>
        <v>0</v>
      </c>
      <c r="P140" s="98">
        <f>SUMIF(V重複!$C:$C, 'Conv-vaccine'!$D140, V重複!F:F)</f>
        <v>0</v>
      </c>
      <c r="Q140" s="98">
        <f>SUMIF(V重複!$C:$C, 'Conv-vaccine'!$D140, V重複!G:G)</f>
        <v>0</v>
      </c>
    </row>
    <row r="141" spans="1:17" x14ac:dyDescent="0.55000000000000004">
      <c r="A141" s="95">
        <f t="shared" si="6"/>
        <v>44432</v>
      </c>
      <c r="B141" s="50">
        <f t="shared" si="7"/>
        <v>468033</v>
      </c>
      <c r="C141" s="50">
        <f t="shared" si="8"/>
        <v>375473</v>
      </c>
      <c r="D141" s="96">
        <v>44432</v>
      </c>
      <c r="E141" s="97" t="str">
        <f>IFERROR(VLOOKUP($D141, V医療従事者等!$A:$J, $E$4, FALSE), TEXT(D141, "aaa"))</f>
        <v>火</v>
      </c>
      <c r="F141" s="97">
        <f>IFERROR(VLOOKUP($D141, V医療従事者等!$A:$J, $F$4, FALSE), 0)</f>
        <v>0</v>
      </c>
      <c r="G141" s="97">
        <f>IFERROR(VLOOKUP($D141, V医療従事者等!$A:$J, $G$4, FALSE), 0)</f>
        <v>0</v>
      </c>
      <c r="H141" s="97">
        <f>IFERROR(VLOOKUP($D141, V医療従事者等!$A:$J, $H$4, FALSE), 0)</f>
        <v>0</v>
      </c>
      <c r="I141" s="97">
        <f>IFERROR(VLOOKUP($D141, V医療従事者等!$A:$J, $I$4, FALSE), 0)</f>
        <v>0</v>
      </c>
      <c r="J141" s="98">
        <f>IFERROR(VLOOKUP($D141, V一般接種!$A:$G, J$4, FALSE), 0)</f>
        <v>387550</v>
      </c>
      <c r="K141" s="98">
        <f>IFERROR(VLOOKUP($D141, V一般接種!$A:$G, K$4, FALSE), 0)</f>
        <v>80483</v>
      </c>
      <c r="L141" s="98">
        <f>IFERROR(VLOOKUP($D141, V一般接種!$A:$G, L$4, FALSE), 0)</f>
        <v>526</v>
      </c>
      <c r="M141" s="98">
        <f>IFERROR(VLOOKUP($D141, V一般接種!$A:$G, M$4, FALSE), 0)</f>
        <v>374947</v>
      </c>
      <c r="N141" s="98">
        <f>SUMIF(V職域接種!$C:$C, 'Conv-vaccine'!$D141, V職域接種!F:F)</f>
        <v>0</v>
      </c>
      <c r="O141" s="98">
        <f>SUMIF(V職域接種!$C:$C, 'Conv-vaccine'!$D141, V職域接種!G:G)</f>
        <v>0</v>
      </c>
      <c r="P141" s="98">
        <f>SUMIF(V重複!$C:$C, 'Conv-vaccine'!$D141, V重複!F:F)</f>
        <v>0</v>
      </c>
      <c r="Q141" s="98">
        <f>SUMIF(V重複!$C:$C, 'Conv-vaccine'!$D141, V重複!G:G)</f>
        <v>0</v>
      </c>
    </row>
    <row r="142" spans="1:17" x14ac:dyDescent="0.55000000000000004">
      <c r="A142" s="95">
        <f t="shared" si="6"/>
        <v>44433</v>
      </c>
      <c r="B142" s="50">
        <f t="shared" si="7"/>
        <v>446236</v>
      </c>
      <c r="C142" s="50">
        <f t="shared" si="8"/>
        <v>361472</v>
      </c>
      <c r="D142" s="96">
        <v>44433</v>
      </c>
      <c r="E142" s="97" t="str">
        <f>IFERROR(VLOOKUP($D142, V医療従事者等!$A:$J, $E$4, FALSE), TEXT(D142, "aaa"))</f>
        <v>水</v>
      </c>
      <c r="F142" s="97">
        <f>IFERROR(VLOOKUP($D142, V医療従事者等!$A:$J, $F$4, FALSE), 0)</f>
        <v>0</v>
      </c>
      <c r="G142" s="97">
        <f>IFERROR(VLOOKUP($D142, V医療従事者等!$A:$J, $G$4, FALSE), 0)</f>
        <v>0</v>
      </c>
      <c r="H142" s="97">
        <f>IFERROR(VLOOKUP($D142, V医療従事者等!$A:$J, $H$4, FALSE), 0)</f>
        <v>0</v>
      </c>
      <c r="I142" s="97">
        <f>IFERROR(VLOOKUP($D142, V医療従事者等!$A:$J, $I$4, FALSE), 0)</f>
        <v>0</v>
      </c>
      <c r="J142" s="98">
        <f>IFERROR(VLOOKUP($D142, V一般接種!$A:$G, J$4, FALSE), 0)</f>
        <v>373056</v>
      </c>
      <c r="K142" s="98">
        <f>IFERROR(VLOOKUP($D142, V一般接種!$A:$G, K$4, FALSE), 0)</f>
        <v>73180</v>
      </c>
      <c r="L142" s="98">
        <f>IFERROR(VLOOKUP($D142, V一般接種!$A:$G, L$4, FALSE), 0)</f>
        <v>1516</v>
      </c>
      <c r="M142" s="98">
        <f>IFERROR(VLOOKUP($D142, V一般接種!$A:$G, M$4, FALSE), 0)</f>
        <v>359956</v>
      </c>
      <c r="N142" s="98">
        <f>SUMIF(V職域接種!$C:$C, 'Conv-vaccine'!$D142, V職域接種!F:F)</f>
        <v>0</v>
      </c>
      <c r="O142" s="98">
        <f>SUMIF(V職域接種!$C:$C, 'Conv-vaccine'!$D142, V職域接種!G:G)</f>
        <v>0</v>
      </c>
      <c r="P142" s="98">
        <f>SUMIF(V重複!$C:$C, 'Conv-vaccine'!$D142, V重複!F:F)</f>
        <v>0</v>
      </c>
      <c r="Q142" s="98">
        <f>SUMIF(V重複!$C:$C, 'Conv-vaccine'!$D142, V重複!G:G)</f>
        <v>0</v>
      </c>
    </row>
    <row r="143" spans="1:17" x14ac:dyDescent="0.55000000000000004">
      <c r="A143" s="95">
        <f t="shared" si="6"/>
        <v>44434</v>
      </c>
      <c r="B143" s="50">
        <f t="shared" si="7"/>
        <v>405883</v>
      </c>
      <c r="C143" s="50">
        <f t="shared" si="8"/>
        <v>330523</v>
      </c>
      <c r="D143" s="96">
        <v>44434</v>
      </c>
      <c r="E143" s="97" t="str">
        <f>IFERROR(VLOOKUP($D143, V医療従事者等!$A:$J, $E$4, FALSE), TEXT(D143, "aaa"))</f>
        <v>木</v>
      </c>
      <c r="F143" s="97">
        <f>IFERROR(VLOOKUP($D143, V医療従事者等!$A:$J, $F$4, FALSE), 0)</f>
        <v>0</v>
      </c>
      <c r="G143" s="97">
        <f>IFERROR(VLOOKUP($D143, V医療従事者等!$A:$J, $G$4, FALSE), 0)</f>
        <v>0</v>
      </c>
      <c r="H143" s="97">
        <f>IFERROR(VLOOKUP($D143, V医療従事者等!$A:$J, $H$4, FALSE), 0)</f>
        <v>0</v>
      </c>
      <c r="I143" s="97">
        <f>IFERROR(VLOOKUP($D143, V医療従事者等!$A:$J, $I$4, FALSE), 0)</f>
        <v>0</v>
      </c>
      <c r="J143" s="98">
        <f>IFERROR(VLOOKUP($D143, V一般接種!$A:$G, J$4, FALSE), 0)</f>
        <v>347626</v>
      </c>
      <c r="K143" s="98">
        <f>IFERROR(VLOOKUP($D143, V一般接種!$A:$G, K$4, FALSE), 0)</f>
        <v>58257</v>
      </c>
      <c r="L143" s="98">
        <f>IFERROR(VLOOKUP($D143, V一般接種!$A:$G, L$4, FALSE), 0)</f>
        <v>1552</v>
      </c>
      <c r="M143" s="98">
        <f>IFERROR(VLOOKUP($D143, V一般接種!$A:$G, M$4, FALSE), 0)</f>
        <v>328971</v>
      </c>
      <c r="N143" s="98">
        <f>SUMIF(V職域接種!$C:$C, 'Conv-vaccine'!$D143, V職域接種!F:F)</f>
        <v>0</v>
      </c>
      <c r="O143" s="98">
        <f>SUMIF(V職域接種!$C:$C, 'Conv-vaccine'!$D143, V職域接種!G:G)</f>
        <v>0</v>
      </c>
      <c r="P143" s="98">
        <f>SUMIF(V重複!$C:$C, 'Conv-vaccine'!$D143, V重複!F:F)</f>
        <v>0</v>
      </c>
      <c r="Q143" s="98">
        <f>SUMIF(V重複!$C:$C, 'Conv-vaccine'!$D143, V重複!G:G)</f>
        <v>0</v>
      </c>
    </row>
    <row r="144" spans="1:17" x14ac:dyDescent="0.55000000000000004">
      <c r="A144" s="95">
        <f t="shared" si="6"/>
        <v>44435</v>
      </c>
      <c r="B144" s="50">
        <f t="shared" si="7"/>
        <v>373998</v>
      </c>
      <c r="C144" s="50">
        <f t="shared" si="8"/>
        <v>303575</v>
      </c>
      <c r="D144" s="96">
        <v>44435</v>
      </c>
      <c r="E144" s="97" t="str">
        <f>IFERROR(VLOOKUP($D144, V医療従事者等!$A:$J, $E$4, FALSE), TEXT(D144, "aaa"))</f>
        <v>金</v>
      </c>
      <c r="F144" s="97">
        <f>IFERROR(VLOOKUP($D144, V医療従事者等!$A:$J, $F$4, FALSE), 0)</f>
        <v>0</v>
      </c>
      <c r="G144" s="97">
        <f>IFERROR(VLOOKUP($D144, V医療従事者等!$A:$J, $G$4, FALSE), 0)</f>
        <v>0</v>
      </c>
      <c r="H144" s="97">
        <f>IFERROR(VLOOKUP($D144, V医療従事者等!$A:$J, $H$4, FALSE), 0)</f>
        <v>0</v>
      </c>
      <c r="I144" s="97">
        <f>IFERROR(VLOOKUP($D144, V医療従事者等!$A:$J, $I$4, FALSE), 0)</f>
        <v>0</v>
      </c>
      <c r="J144" s="98">
        <f>IFERROR(VLOOKUP($D144, V一般接種!$A:$G, J$4, FALSE), 0)</f>
        <v>322832</v>
      </c>
      <c r="K144" s="98">
        <f>IFERROR(VLOOKUP($D144, V一般接種!$A:$G, K$4, FALSE), 0)</f>
        <v>51166</v>
      </c>
      <c r="L144" s="98">
        <f>IFERROR(VLOOKUP($D144, V一般接種!$A:$G, L$4, FALSE), 0)</f>
        <v>546</v>
      </c>
      <c r="M144" s="98">
        <f>IFERROR(VLOOKUP($D144, V一般接種!$A:$G, M$4, FALSE), 0)</f>
        <v>303029</v>
      </c>
      <c r="N144" s="98">
        <f>SUMIF(V職域接種!$C:$C, 'Conv-vaccine'!$D144, V職域接種!F:F)</f>
        <v>0</v>
      </c>
      <c r="O144" s="98">
        <f>SUMIF(V職域接種!$C:$C, 'Conv-vaccine'!$D144, V職域接種!G:G)</f>
        <v>0</v>
      </c>
      <c r="P144" s="98">
        <f>SUMIF(V重複!$C:$C, 'Conv-vaccine'!$D144, V重複!F:F)</f>
        <v>0</v>
      </c>
      <c r="Q144" s="98">
        <f>SUMIF(V重複!$C:$C, 'Conv-vaccine'!$D144, V重複!G:G)</f>
        <v>0</v>
      </c>
    </row>
    <row r="145" spans="1:17" x14ac:dyDescent="0.55000000000000004">
      <c r="A145" s="95">
        <f t="shared" si="6"/>
        <v>44436</v>
      </c>
      <c r="B145" s="50">
        <f t="shared" si="7"/>
        <v>391110</v>
      </c>
      <c r="C145" s="50">
        <f t="shared" si="8"/>
        <v>332362</v>
      </c>
      <c r="D145" s="96">
        <v>44436</v>
      </c>
      <c r="E145" s="97" t="str">
        <f>IFERROR(VLOOKUP($D145, V医療従事者等!$A:$J, $E$4, FALSE), TEXT(D145, "aaa"))</f>
        <v>土</v>
      </c>
      <c r="F145" s="97">
        <f>IFERROR(VLOOKUP($D145, V医療従事者等!$A:$J, $F$4, FALSE), 0)</f>
        <v>0</v>
      </c>
      <c r="G145" s="97">
        <f>IFERROR(VLOOKUP($D145, V医療従事者等!$A:$J, $G$4, FALSE), 0)</f>
        <v>0</v>
      </c>
      <c r="H145" s="97">
        <f>IFERROR(VLOOKUP($D145, V医療従事者等!$A:$J, $H$4, FALSE), 0)</f>
        <v>0</v>
      </c>
      <c r="I145" s="97">
        <f>IFERROR(VLOOKUP($D145, V医療従事者等!$A:$J, $I$4, FALSE), 0)</f>
        <v>0</v>
      </c>
      <c r="J145" s="98">
        <f>IFERROR(VLOOKUP($D145, V一般接種!$A:$G, J$4, FALSE), 0)</f>
        <v>327832</v>
      </c>
      <c r="K145" s="98">
        <f>IFERROR(VLOOKUP($D145, V一般接種!$A:$G, K$4, FALSE), 0)</f>
        <v>63278</v>
      </c>
      <c r="L145" s="98">
        <f>IFERROR(VLOOKUP($D145, V一般接種!$A:$G, L$4, FALSE), 0)</f>
        <v>538</v>
      </c>
      <c r="M145" s="98">
        <f>IFERROR(VLOOKUP($D145, V一般接種!$A:$G, M$4, FALSE), 0)</f>
        <v>331824</v>
      </c>
      <c r="N145" s="98">
        <f>SUMIF(V職域接種!$C:$C, 'Conv-vaccine'!$D145, V職域接種!F:F)</f>
        <v>0</v>
      </c>
      <c r="O145" s="98">
        <f>SUMIF(V職域接種!$C:$C, 'Conv-vaccine'!$D145, V職域接種!G:G)</f>
        <v>0</v>
      </c>
      <c r="P145" s="98">
        <f>SUMIF(V重複!$C:$C, 'Conv-vaccine'!$D145, V重複!F:F)</f>
        <v>0</v>
      </c>
      <c r="Q145" s="98">
        <f>SUMIF(V重複!$C:$C, 'Conv-vaccine'!$D145, V重複!G:G)</f>
        <v>0</v>
      </c>
    </row>
    <row r="146" spans="1:17" x14ac:dyDescent="0.55000000000000004">
      <c r="A146" s="95">
        <f t="shared" si="6"/>
        <v>44437</v>
      </c>
      <c r="B146" s="50">
        <f t="shared" si="7"/>
        <v>258702</v>
      </c>
      <c r="C146" s="50">
        <f t="shared" si="8"/>
        <v>242572</v>
      </c>
      <c r="D146" s="96">
        <v>44437</v>
      </c>
      <c r="E146" s="97" t="str">
        <f>IFERROR(VLOOKUP($D146, V医療従事者等!$A:$J, $E$4, FALSE), TEXT(D146, "aaa"))</f>
        <v>日</v>
      </c>
      <c r="F146" s="97">
        <f>IFERROR(VLOOKUP($D146, V医療従事者等!$A:$J, $F$4, FALSE), 0)</f>
        <v>0</v>
      </c>
      <c r="G146" s="97">
        <f>IFERROR(VLOOKUP($D146, V医療従事者等!$A:$J, $G$4, FALSE), 0)</f>
        <v>0</v>
      </c>
      <c r="H146" s="97">
        <f>IFERROR(VLOOKUP($D146, V医療従事者等!$A:$J, $H$4, FALSE), 0)</f>
        <v>0</v>
      </c>
      <c r="I146" s="97">
        <f>IFERROR(VLOOKUP($D146, V医療従事者等!$A:$J, $I$4, FALSE), 0)</f>
        <v>0</v>
      </c>
      <c r="J146" s="98">
        <f>IFERROR(VLOOKUP($D146, V一般接種!$A:$G, J$4, FALSE), 0)</f>
        <v>207643</v>
      </c>
      <c r="K146" s="98">
        <f>IFERROR(VLOOKUP($D146, V一般接種!$A:$G, K$4, FALSE), 0)</f>
        <v>51059</v>
      </c>
      <c r="L146" s="98">
        <f>IFERROR(VLOOKUP($D146, V一般接種!$A:$G, L$4, FALSE), 0)</f>
        <v>919</v>
      </c>
      <c r="M146" s="98">
        <f>IFERROR(VLOOKUP($D146, V一般接種!$A:$G, M$4, FALSE), 0)</f>
        <v>241653</v>
      </c>
      <c r="N146" s="98">
        <f>SUMIF(V職域接種!$C:$C, 'Conv-vaccine'!$D146, V職域接種!F:F)</f>
        <v>0</v>
      </c>
      <c r="O146" s="98">
        <f>SUMIF(V職域接種!$C:$C, 'Conv-vaccine'!$D146, V職域接種!G:G)</f>
        <v>0</v>
      </c>
      <c r="P146" s="98">
        <f>SUMIF(V重複!$C:$C, 'Conv-vaccine'!$D146, V重複!F:F)</f>
        <v>0</v>
      </c>
      <c r="Q146" s="98">
        <f>SUMIF(V重複!$C:$C, 'Conv-vaccine'!$D146, V重複!G:G)</f>
        <v>0</v>
      </c>
    </row>
    <row r="147" spans="1:17" x14ac:dyDescent="0.55000000000000004">
      <c r="A147" s="95">
        <f t="shared" si="6"/>
        <v>44438</v>
      </c>
      <c r="B147" s="50">
        <f t="shared" si="7"/>
        <v>0</v>
      </c>
      <c r="C147" s="50">
        <f t="shared" si="8"/>
        <v>0</v>
      </c>
      <c r="D147" s="96">
        <v>44438</v>
      </c>
      <c r="E147" s="97" t="str">
        <f>IFERROR(VLOOKUP($D147, V医療従事者等!$A:$J, $E$4, FALSE), TEXT(D147, "aaa"))</f>
        <v>月</v>
      </c>
      <c r="F147" s="97">
        <f>IFERROR(VLOOKUP($D147, V医療従事者等!$A:$J, $F$4, FALSE), 0)</f>
        <v>0</v>
      </c>
      <c r="G147" s="97">
        <f>IFERROR(VLOOKUP($D147, V医療従事者等!$A:$J, $G$4, FALSE), 0)</f>
        <v>0</v>
      </c>
      <c r="H147" s="97">
        <f>IFERROR(VLOOKUP($D147, V医療従事者等!$A:$J, $H$4, FALSE), 0)</f>
        <v>0</v>
      </c>
      <c r="I147" s="97">
        <f>IFERROR(VLOOKUP($D147, V医療従事者等!$A:$J, $I$4, FALSE), 0)</f>
        <v>0</v>
      </c>
      <c r="J147" s="98">
        <f>IFERROR(VLOOKUP($D147, V一般接種!$A:$G, J$4, FALSE), 0)</f>
        <v>0</v>
      </c>
      <c r="K147" s="98">
        <f>IFERROR(VLOOKUP($D147, V一般接種!$A:$G, K$4, FALSE), 0)</f>
        <v>0</v>
      </c>
      <c r="L147" s="98">
        <f>IFERROR(VLOOKUP($D147, V一般接種!$A:$G, L$4, FALSE), 0)</f>
        <v>0</v>
      </c>
      <c r="M147" s="98">
        <f>IFERROR(VLOOKUP($D147, V一般接種!$A:$G, M$4, FALSE), 0)</f>
        <v>0</v>
      </c>
      <c r="N147" s="98">
        <f>SUMIF(V職域接種!$C:$C, 'Conv-vaccine'!$D147, V職域接種!F:F)</f>
        <v>0</v>
      </c>
      <c r="O147" s="98">
        <f>SUMIF(V職域接種!$C:$C, 'Conv-vaccine'!$D147, V職域接種!G:G)</f>
        <v>0</v>
      </c>
      <c r="P147" s="98">
        <f>SUMIF(V重複!$C:$C, 'Conv-vaccine'!$D147, V重複!F:F)</f>
        <v>0</v>
      </c>
      <c r="Q147" s="98">
        <f>SUMIF(V重複!$C:$C, 'Conv-vaccine'!$D147, V重複!G:G)</f>
        <v>0</v>
      </c>
    </row>
    <row r="148" spans="1:17" x14ac:dyDescent="0.55000000000000004">
      <c r="A148" s="95">
        <f t="shared" si="6"/>
        <v>44439</v>
      </c>
      <c r="B148" s="50">
        <f t="shared" si="7"/>
        <v>0</v>
      </c>
      <c r="C148" s="50">
        <f t="shared" si="8"/>
        <v>0</v>
      </c>
      <c r="D148" s="96">
        <v>44439</v>
      </c>
      <c r="E148" s="97" t="str">
        <f>IFERROR(VLOOKUP($D148, V医療従事者等!$A:$J, $E$4, FALSE), TEXT(D148, "aaa"))</f>
        <v>火</v>
      </c>
      <c r="F148" s="97">
        <f>IFERROR(VLOOKUP($D148, V医療従事者等!$A:$J, $F$4, FALSE), 0)</f>
        <v>0</v>
      </c>
      <c r="G148" s="97">
        <f>IFERROR(VLOOKUP($D148, V医療従事者等!$A:$J, $G$4, FALSE), 0)</f>
        <v>0</v>
      </c>
      <c r="H148" s="97">
        <f>IFERROR(VLOOKUP($D148, V医療従事者等!$A:$J, $H$4, FALSE), 0)</f>
        <v>0</v>
      </c>
      <c r="I148" s="97">
        <f>IFERROR(VLOOKUP($D148, V医療従事者等!$A:$J, $I$4, FALSE), 0)</f>
        <v>0</v>
      </c>
      <c r="J148" s="98">
        <f>IFERROR(VLOOKUP($D148, V一般接種!$A:$G, J$4, FALSE), 0)</f>
        <v>0</v>
      </c>
      <c r="K148" s="98">
        <f>IFERROR(VLOOKUP($D148, V一般接種!$A:$G, K$4, FALSE), 0)</f>
        <v>0</v>
      </c>
      <c r="L148" s="98">
        <f>IFERROR(VLOOKUP($D148, V一般接種!$A:$G, L$4, FALSE), 0)</f>
        <v>0</v>
      </c>
      <c r="M148" s="98">
        <f>IFERROR(VLOOKUP($D148, V一般接種!$A:$G, M$4, FALSE), 0)</f>
        <v>0</v>
      </c>
      <c r="N148" s="98">
        <f>SUMIF(V職域接種!$C:$C, 'Conv-vaccine'!$D148, V職域接種!F:F)</f>
        <v>0</v>
      </c>
      <c r="O148" s="98">
        <f>SUMIF(V職域接種!$C:$C, 'Conv-vaccine'!$D148, V職域接種!G:G)</f>
        <v>0</v>
      </c>
      <c r="P148" s="98">
        <f>SUMIF(V重複!$C:$C, 'Conv-vaccine'!$D148, V重複!F:F)</f>
        <v>0</v>
      </c>
      <c r="Q148" s="98">
        <f>SUMIF(V重複!$C:$C, 'Conv-vaccine'!$D148, V重複!G:G)</f>
        <v>0</v>
      </c>
    </row>
    <row r="149" spans="1:17" x14ac:dyDescent="0.55000000000000004">
      <c r="A149" s="95">
        <f t="shared" si="6"/>
        <v>44440</v>
      </c>
      <c r="B149" s="50">
        <f t="shared" si="7"/>
        <v>0</v>
      </c>
      <c r="C149" s="50">
        <f t="shared" si="8"/>
        <v>0</v>
      </c>
      <c r="D149" s="96">
        <v>44440</v>
      </c>
      <c r="E149" s="97" t="str">
        <f>IFERROR(VLOOKUP($D149, V医療従事者等!$A:$J, $E$4, FALSE), TEXT(D149, "aaa"))</f>
        <v>水</v>
      </c>
      <c r="F149" s="97">
        <f>IFERROR(VLOOKUP($D149, V医療従事者等!$A:$J, $F$4, FALSE), 0)</f>
        <v>0</v>
      </c>
      <c r="G149" s="97">
        <f>IFERROR(VLOOKUP($D149, V医療従事者等!$A:$J, $G$4, FALSE), 0)</f>
        <v>0</v>
      </c>
      <c r="H149" s="97">
        <f>IFERROR(VLOOKUP($D149, V医療従事者等!$A:$J, $H$4, FALSE), 0)</f>
        <v>0</v>
      </c>
      <c r="I149" s="97">
        <f>IFERROR(VLOOKUP($D149, V医療従事者等!$A:$J, $I$4, FALSE), 0)</f>
        <v>0</v>
      </c>
      <c r="J149" s="98">
        <f>IFERROR(VLOOKUP($D149, V一般接種!$A:$G, J$4, FALSE), 0)</f>
        <v>0</v>
      </c>
      <c r="K149" s="98">
        <f>IFERROR(VLOOKUP($D149, V一般接種!$A:$G, K$4, FALSE), 0)</f>
        <v>0</v>
      </c>
      <c r="L149" s="98">
        <f>IFERROR(VLOOKUP($D149, V一般接種!$A:$G, L$4, FALSE), 0)</f>
        <v>0</v>
      </c>
      <c r="M149" s="98">
        <f>IFERROR(VLOOKUP($D149, V一般接種!$A:$G, M$4, FALSE), 0)</f>
        <v>0</v>
      </c>
      <c r="N149" s="98">
        <f>SUMIF(V職域接種!$C:$C, 'Conv-vaccine'!$D149, V職域接種!F:F)</f>
        <v>0</v>
      </c>
      <c r="O149" s="98">
        <f>SUMIF(V職域接種!$C:$C, 'Conv-vaccine'!$D149, V職域接種!G:G)</f>
        <v>0</v>
      </c>
      <c r="P149" s="98">
        <f>SUMIF(V重複!$C:$C, 'Conv-vaccine'!$D149, V重複!F:F)</f>
        <v>0</v>
      </c>
      <c r="Q149" s="98">
        <f>SUMIF(V重複!$C:$C, 'Conv-vaccine'!$D149, V重複!G:G)</f>
        <v>0</v>
      </c>
    </row>
    <row r="150" spans="1:17" x14ac:dyDescent="0.55000000000000004">
      <c r="A150" s="95">
        <f t="shared" si="6"/>
        <v>44441</v>
      </c>
      <c r="B150" s="50">
        <f t="shared" si="7"/>
        <v>0</v>
      </c>
      <c r="C150" s="50">
        <f t="shared" si="8"/>
        <v>0</v>
      </c>
      <c r="D150" s="96">
        <v>44441</v>
      </c>
      <c r="E150" s="97" t="str">
        <f>IFERROR(VLOOKUP($D150, V医療従事者等!$A:$J, $E$4, FALSE), TEXT(D150, "aaa"))</f>
        <v>木</v>
      </c>
      <c r="F150" s="97">
        <f>IFERROR(VLOOKUP($D150, V医療従事者等!$A:$J, $F$4, FALSE), 0)</f>
        <v>0</v>
      </c>
      <c r="G150" s="97">
        <f>IFERROR(VLOOKUP($D150, V医療従事者等!$A:$J, $G$4, FALSE), 0)</f>
        <v>0</v>
      </c>
      <c r="H150" s="97">
        <f>IFERROR(VLOOKUP($D150, V医療従事者等!$A:$J, $H$4, FALSE), 0)</f>
        <v>0</v>
      </c>
      <c r="I150" s="97">
        <f>IFERROR(VLOOKUP($D150, V医療従事者等!$A:$J, $I$4, FALSE), 0)</f>
        <v>0</v>
      </c>
      <c r="J150" s="98">
        <f>IFERROR(VLOOKUP($D150, V一般接種!$A:$G, J$4, FALSE), 0)</f>
        <v>0</v>
      </c>
      <c r="K150" s="98">
        <f>IFERROR(VLOOKUP($D150, V一般接種!$A:$G, K$4, FALSE), 0)</f>
        <v>0</v>
      </c>
      <c r="L150" s="98">
        <f>IFERROR(VLOOKUP($D150, V一般接種!$A:$G, L$4, FALSE), 0)</f>
        <v>0</v>
      </c>
      <c r="M150" s="98">
        <f>IFERROR(VLOOKUP($D150, V一般接種!$A:$G, M$4, FALSE), 0)</f>
        <v>0</v>
      </c>
      <c r="N150" s="98">
        <f>SUMIF(V職域接種!$C:$C, 'Conv-vaccine'!$D150, V職域接種!F:F)</f>
        <v>0</v>
      </c>
      <c r="O150" s="98">
        <f>SUMIF(V職域接種!$C:$C, 'Conv-vaccine'!$D150, V職域接種!G:G)</f>
        <v>0</v>
      </c>
      <c r="P150" s="98">
        <f>SUMIF(V重複!$C:$C, 'Conv-vaccine'!$D150, V重複!F:F)</f>
        <v>0</v>
      </c>
      <c r="Q150" s="98">
        <f>SUMIF(V重複!$C:$C, 'Conv-vaccine'!$D150, V重複!G:G)</f>
        <v>0</v>
      </c>
    </row>
    <row r="151" spans="1:17" x14ac:dyDescent="0.55000000000000004">
      <c r="A151" s="95">
        <f t="shared" si="6"/>
        <v>44442</v>
      </c>
      <c r="B151" s="50">
        <f t="shared" si="7"/>
        <v>0</v>
      </c>
      <c r="C151" s="50">
        <f t="shared" si="8"/>
        <v>0</v>
      </c>
      <c r="D151" s="96">
        <v>44442</v>
      </c>
      <c r="E151" s="97" t="str">
        <f>IFERROR(VLOOKUP($D151, V医療従事者等!$A:$J, $E$4, FALSE), TEXT(D151, "aaa"))</f>
        <v>金</v>
      </c>
      <c r="F151" s="97">
        <f>IFERROR(VLOOKUP($D151, V医療従事者等!$A:$J, $F$4, FALSE), 0)</f>
        <v>0</v>
      </c>
      <c r="G151" s="97">
        <f>IFERROR(VLOOKUP($D151, V医療従事者等!$A:$J, $G$4, FALSE), 0)</f>
        <v>0</v>
      </c>
      <c r="H151" s="97">
        <f>IFERROR(VLOOKUP($D151, V医療従事者等!$A:$J, $H$4, FALSE), 0)</f>
        <v>0</v>
      </c>
      <c r="I151" s="97">
        <f>IFERROR(VLOOKUP($D151, V医療従事者等!$A:$J, $I$4, FALSE), 0)</f>
        <v>0</v>
      </c>
      <c r="J151" s="98">
        <f>IFERROR(VLOOKUP($D151, V一般接種!$A:$G, J$4, FALSE), 0)</f>
        <v>0</v>
      </c>
      <c r="K151" s="98">
        <f>IFERROR(VLOOKUP($D151, V一般接種!$A:$G, K$4, FALSE), 0)</f>
        <v>0</v>
      </c>
      <c r="L151" s="98">
        <f>IFERROR(VLOOKUP($D151, V一般接種!$A:$G, L$4, FALSE), 0)</f>
        <v>0</v>
      </c>
      <c r="M151" s="98">
        <f>IFERROR(VLOOKUP($D151, V一般接種!$A:$G, M$4, FALSE), 0)</f>
        <v>0</v>
      </c>
      <c r="N151" s="98">
        <f>SUMIF(V職域接種!$C:$C, 'Conv-vaccine'!$D151, V職域接種!F:F)</f>
        <v>0</v>
      </c>
      <c r="O151" s="98">
        <f>SUMIF(V職域接種!$C:$C, 'Conv-vaccine'!$D151, V職域接種!G:G)</f>
        <v>0</v>
      </c>
      <c r="P151" s="98">
        <f>SUMIF(V重複!$C:$C, 'Conv-vaccine'!$D151, V重複!F:F)</f>
        <v>0</v>
      </c>
      <c r="Q151" s="98">
        <f>SUMIF(V重複!$C:$C, 'Conv-vaccine'!$D151, V重複!G:G)</f>
        <v>0</v>
      </c>
    </row>
    <row r="152" spans="1:17" x14ac:dyDescent="0.55000000000000004">
      <c r="A152" s="95">
        <f t="shared" si="6"/>
        <v>44443</v>
      </c>
      <c r="B152" s="50">
        <f t="shared" si="7"/>
        <v>0</v>
      </c>
      <c r="C152" s="50">
        <f t="shared" si="8"/>
        <v>0</v>
      </c>
      <c r="D152" s="96">
        <v>44443</v>
      </c>
      <c r="E152" s="97" t="str">
        <f>IFERROR(VLOOKUP($D152, V医療従事者等!$A:$J, $E$4, FALSE), TEXT(D152, "aaa"))</f>
        <v>土</v>
      </c>
      <c r="F152" s="97">
        <f>IFERROR(VLOOKUP($D152, V医療従事者等!$A:$J, $F$4, FALSE), 0)</f>
        <v>0</v>
      </c>
      <c r="G152" s="97">
        <f>IFERROR(VLOOKUP($D152, V医療従事者等!$A:$J, $G$4, FALSE), 0)</f>
        <v>0</v>
      </c>
      <c r="H152" s="97">
        <f>IFERROR(VLOOKUP($D152, V医療従事者等!$A:$J, $H$4, FALSE), 0)</f>
        <v>0</v>
      </c>
      <c r="I152" s="97">
        <f>IFERROR(VLOOKUP($D152, V医療従事者等!$A:$J, $I$4, FALSE), 0)</f>
        <v>0</v>
      </c>
      <c r="J152" s="98">
        <f>IFERROR(VLOOKUP($D152, V一般接種!$A:$G, J$4, FALSE), 0)</f>
        <v>0</v>
      </c>
      <c r="K152" s="98">
        <f>IFERROR(VLOOKUP($D152, V一般接種!$A:$G, K$4, FALSE), 0)</f>
        <v>0</v>
      </c>
      <c r="L152" s="98">
        <f>IFERROR(VLOOKUP($D152, V一般接種!$A:$G, L$4, FALSE), 0)</f>
        <v>0</v>
      </c>
      <c r="M152" s="98">
        <f>IFERROR(VLOOKUP($D152, V一般接種!$A:$G, M$4, FALSE), 0)</f>
        <v>0</v>
      </c>
      <c r="N152" s="98">
        <f>SUMIF(V職域接種!$C:$C, 'Conv-vaccine'!$D152, V職域接種!F:F)</f>
        <v>0</v>
      </c>
      <c r="O152" s="98">
        <f>SUMIF(V職域接種!$C:$C, 'Conv-vaccine'!$D152, V職域接種!G:G)</f>
        <v>0</v>
      </c>
      <c r="P152" s="98">
        <f>SUMIF(V重複!$C:$C, 'Conv-vaccine'!$D152, V重複!F:F)</f>
        <v>0</v>
      </c>
      <c r="Q152" s="98">
        <f>SUMIF(V重複!$C:$C, 'Conv-vaccine'!$D152, V重複!G:G)</f>
        <v>0</v>
      </c>
    </row>
    <row r="153" spans="1:17" x14ac:dyDescent="0.55000000000000004">
      <c r="A153" s="95">
        <f t="shared" si="6"/>
        <v>44444</v>
      </c>
      <c r="B153" s="50">
        <f t="shared" si="7"/>
        <v>0</v>
      </c>
      <c r="C153" s="50">
        <f t="shared" si="8"/>
        <v>0</v>
      </c>
      <c r="D153" s="96">
        <v>44444</v>
      </c>
      <c r="E153" s="97" t="str">
        <f>IFERROR(VLOOKUP($D153, V医療従事者等!$A:$J, $E$4, FALSE), TEXT(D153, "aaa"))</f>
        <v>日</v>
      </c>
      <c r="F153" s="97">
        <f>IFERROR(VLOOKUP($D153, V医療従事者等!$A:$J, $F$4, FALSE), 0)</f>
        <v>0</v>
      </c>
      <c r="G153" s="97">
        <f>IFERROR(VLOOKUP($D153, V医療従事者等!$A:$J, $G$4, FALSE), 0)</f>
        <v>0</v>
      </c>
      <c r="H153" s="97">
        <f>IFERROR(VLOOKUP($D153, V医療従事者等!$A:$J, $H$4, FALSE), 0)</f>
        <v>0</v>
      </c>
      <c r="I153" s="97">
        <f>IFERROR(VLOOKUP($D153, V医療従事者等!$A:$J, $I$4, FALSE), 0)</f>
        <v>0</v>
      </c>
      <c r="J153" s="98">
        <f>IFERROR(VLOOKUP($D153, V一般接種!$A:$G, J$4, FALSE), 0)</f>
        <v>0</v>
      </c>
      <c r="K153" s="98">
        <f>IFERROR(VLOOKUP($D153, V一般接種!$A:$G, K$4, FALSE), 0)</f>
        <v>0</v>
      </c>
      <c r="L153" s="98">
        <f>IFERROR(VLOOKUP($D153, V一般接種!$A:$G, L$4, FALSE), 0)</f>
        <v>0</v>
      </c>
      <c r="M153" s="98">
        <f>IFERROR(VLOOKUP($D153, V一般接種!$A:$G, M$4, FALSE), 0)</f>
        <v>0</v>
      </c>
      <c r="N153" s="98">
        <f>SUMIF(V職域接種!$C:$C, 'Conv-vaccine'!$D153, V職域接種!F:F)</f>
        <v>0</v>
      </c>
      <c r="O153" s="98">
        <f>SUMIF(V職域接種!$C:$C, 'Conv-vaccine'!$D153, V職域接種!G:G)</f>
        <v>0</v>
      </c>
      <c r="P153" s="98">
        <f>SUMIF(V重複!$C:$C, 'Conv-vaccine'!$D153, V重複!F:F)</f>
        <v>0</v>
      </c>
      <c r="Q153" s="98">
        <f>SUMIF(V重複!$C:$C, 'Conv-vaccine'!$D153, V重複!G:G)</f>
        <v>0</v>
      </c>
    </row>
    <row r="154" spans="1:17" x14ac:dyDescent="0.55000000000000004">
      <c r="A154" s="95">
        <f t="shared" si="6"/>
        <v>44445</v>
      </c>
      <c r="B154" s="50">
        <f t="shared" si="7"/>
        <v>0</v>
      </c>
      <c r="C154" s="50">
        <f t="shared" si="8"/>
        <v>0</v>
      </c>
      <c r="D154" s="96">
        <v>44445</v>
      </c>
      <c r="E154" s="97" t="str">
        <f>IFERROR(VLOOKUP($D154, V医療従事者等!$A:$J, $E$4, FALSE), TEXT(D154, "aaa"))</f>
        <v>月</v>
      </c>
      <c r="F154" s="97">
        <f>IFERROR(VLOOKUP($D154, V医療従事者等!$A:$J, $F$4, FALSE), 0)</f>
        <v>0</v>
      </c>
      <c r="G154" s="97">
        <f>IFERROR(VLOOKUP($D154, V医療従事者等!$A:$J, $G$4, FALSE), 0)</f>
        <v>0</v>
      </c>
      <c r="H154" s="97">
        <f>IFERROR(VLOOKUP($D154, V医療従事者等!$A:$J, $H$4, FALSE), 0)</f>
        <v>0</v>
      </c>
      <c r="I154" s="97">
        <f>IFERROR(VLOOKUP($D154, V医療従事者等!$A:$J, $I$4, FALSE), 0)</f>
        <v>0</v>
      </c>
      <c r="J154" s="98">
        <f>IFERROR(VLOOKUP($D154, V一般接種!$A:$G, J$4, FALSE), 0)</f>
        <v>0</v>
      </c>
      <c r="K154" s="98">
        <f>IFERROR(VLOOKUP($D154, V一般接種!$A:$G, K$4, FALSE), 0)</f>
        <v>0</v>
      </c>
      <c r="L154" s="98">
        <f>IFERROR(VLOOKUP($D154, V一般接種!$A:$G, L$4, FALSE), 0)</f>
        <v>0</v>
      </c>
      <c r="M154" s="98">
        <f>IFERROR(VLOOKUP($D154, V一般接種!$A:$G, M$4, FALSE), 0)</f>
        <v>0</v>
      </c>
      <c r="N154" s="98">
        <f>SUMIF(V職域接種!$C:$C, 'Conv-vaccine'!$D154, V職域接種!F:F)</f>
        <v>0</v>
      </c>
      <c r="O154" s="98">
        <f>SUMIF(V職域接種!$C:$C, 'Conv-vaccine'!$D154, V職域接種!G:G)</f>
        <v>0</v>
      </c>
      <c r="P154" s="98">
        <f>SUMIF(V重複!$C:$C, 'Conv-vaccine'!$D154, V重複!F:F)</f>
        <v>0</v>
      </c>
      <c r="Q154" s="98">
        <f>SUMIF(V重複!$C:$C, 'Conv-vaccine'!$D154, V重複!G:G)</f>
        <v>0</v>
      </c>
    </row>
    <row r="155" spans="1:17" x14ac:dyDescent="0.55000000000000004">
      <c r="A155" s="95">
        <f t="shared" si="6"/>
        <v>44446</v>
      </c>
      <c r="B155" s="50">
        <f t="shared" si="7"/>
        <v>0</v>
      </c>
      <c r="C155" s="50">
        <f t="shared" si="8"/>
        <v>0</v>
      </c>
      <c r="D155" s="96">
        <v>44446</v>
      </c>
      <c r="E155" s="97" t="str">
        <f>IFERROR(VLOOKUP($D155, V医療従事者等!$A:$J, $E$4, FALSE), TEXT(D155, "aaa"))</f>
        <v>火</v>
      </c>
      <c r="F155" s="97">
        <f>IFERROR(VLOOKUP($D155, V医療従事者等!$A:$J, $F$4, FALSE), 0)</f>
        <v>0</v>
      </c>
      <c r="G155" s="97">
        <f>IFERROR(VLOOKUP($D155, V医療従事者等!$A:$J, $G$4, FALSE), 0)</f>
        <v>0</v>
      </c>
      <c r="H155" s="97">
        <f>IFERROR(VLOOKUP($D155, V医療従事者等!$A:$J, $H$4, FALSE), 0)</f>
        <v>0</v>
      </c>
      <c r="I155" s="97">
        <f>IFERROR(VLOOKUP($D155, V医療従事者等!$A:$J, $I$4, FALSE), 0)</f>
        <v>0</v>
      </c>
      <c r="J155" s="98">
        <f>IFERROR(VLOOKUP($D155, V一般接種!$A:$G, J$4, FALSE), 0)</f>
        <v>0</v>
      </c>
      <c r="K155" s="98">
        <f>IFERROR(VLOOKUP($D155, V一般接種!$A:$G, K$4, FALSE), 0)</f>
        <v>0</v>
      </c>
      <c r="L155" s="98">
        <f>IFERROR(VLOOKUP($D155, V一般接種!$A:$G, L$4, FALSE), 0)</f>
        <v>0</v>
      </c>
      <c r="M155" s="98">
        <f>IFERROR(VLOOKUP($D155, V一般接種!$A:$G, M$4, FALSE), 0)</f>
        <v>0</v>
      </c>
      <c r="N155" s="98">
        <f>SUMIF(V職域接種!$C:$C, 'Conv-vaccine'!$D155, V職域接種!F:F)</f>
        <v>0</v>
      </c>
      <c r="O155" s="98">
        <f>SUMIF(V職域接種!$C:$C, 'Conv-vaccine'!$D155, V職域接種!G:G)</f>
        <v>0</v>
      </c>
      <c r="P155" s="98">
        <f>SUMIF(V重複!$C:$C, 'Conv-vaccine'!$D155, V重複!F:F)</f>
        <v>0</v>
      </c>
      <c r="Q155" s="98">
        <f>SUMIF(V重複!$C:$C, 'Conv-vaccine'!$D155, V重複!G:G)</f>
        <v>0</v>
      </c>
    </row>
    <row r="156" spans="1:17" x14ac:dyDescent="0.55000000000000004">
      <c r="A156" s="95">
        <f t="shared" si="6"/>
        <v>44447</v>
      </c>
      <c r="B156" s="50">
        <f t="shared" si="7"/>
        <v>0</v>
      </c>
      <c r="C156" s="50">
        <f t="shared" si="8"/>
        <v>0</v>
      </c>
      <c r="D156" s="96">
        <v>44447</v>
      </c>
      <c r="E156" s="97" t="str">
        <f>IFERROR(VLOOKUP($D156, V医療従事者等!$A:$J, $E$4, FALSE), TEXT(D156, "aaa"))</f>
        <v>水</v>
      </c>
      <c r="F156" s="97">
        <f>IFERROR(VLOOKUP($D156, V医療従事者等!$A:$J, $F$4, FALSE), 0)</f>
        <v>0</v>
      </c>
      <c r="G156" s="97">
        <f>IFERROR(VLOOKUP($D156, V医療従事者等!$A:$J, $G$4, FALSE), 0)</f>
        <v>0</v>
      </c>
      <c r="H156" s="97">
        <f>IFERROR(VLOOKUP($D156, V医療従事者等!$A:$J, $H$4, FALSE), 0)</f>
        <v>0</v>
      </c>
      <c r="I156" s="97">
        <f>IFERROR(VLOOKUP($D156, V医療従事者等!$A:$J, $I$4, FALSE), 0)</f>
        <v>0</v>
      </c>
      <c r="J156" s="98">
        <f>IFERROR(VLOOKUP($D156, V一般接種!$A:$G, J$4, FALSE), 0)</f>
        <v>0</v>
      </c>
      <c r="K156" s="98">
        <f>IFERROR(VLOOKUP($D156, V一般接種!$A:$G, K$4, FALSE), 0)</f>
        <v>0</v>
      </c>
      <c r="L156" s="98">
        <f>IFERROR(VLOOKUP($D156, V一般接種!$A:$G, L$4, FALSE), 0)</f>
        <v>0</v>
      </c>
      <c r="M156" s="98">
        <f>IFERROR(VLOOKUP($D156, V一般接種!$A:$G, M$4, FALSE), 0)</f>
        <v>0</v>
      </c>
      <c r="N156" s="98">
        <f>SUMIF(V職域接種!$C:$C, 'Conv-vaccine'!$D156, V職域接種!F:F)</f>
        <v>0</v>
      </c>
      <c r="O156" s="98">
        <f>SUMIF(V職域接種!$C:$C, 'Conv-vaccine'!$D156, V職域接種!G:G)</f>
        <v>0</v>
      </c>
      <c r="P156" s="98">
        <f>SUMIF(V重複!$C:$C, 'Conv-vaccine'!$D156, V重複!F:F)</f>
        <v>0</v>
      </c>
      <c r="Q156" s="98">
        <f>SUMIF(V重複!$C:$C, 'Conv-vaccine'!$D156, V重複!G:G)</f>
        <v>0</v>
      </c>
    </row>
    <row r="157" spans="1:17" x14ac:dyDescent="0.55000000000000004">
      <c r="A157" s="95">
        <f t="shared" si="6"/>
        <v>44448</v>
      </c>
      <c r="B157" s="50">
        <f t="shared" si="7"/>
        <v>0</v>
      </c>
      <c r="C157" s="50">
        <f t="shared" si="8"/>
        <v>0</v>
      </c>
      <c r="D157" s="96">
        <v>44448</v>
      </c>
      <c r="E157" s="97" t="str">
        <f>IFERROR(VLOOKUP($D157, V医療従事者等!$A:$J, $E$4, FALSE), TEXT(D157, "aaa"))</f>
        <v>木</v>
      </c>
      <c r="F157" s="97">
        <f>IFERROR(VLOOKUP($D157, V医療従事者等!$A:$J, $F$4, FALSE), 0)</f>
        <v>0</v>
      </c>
      <c r="G157" s="97">
        <f>IFERROR(VLOOKUP($D157, V医療従事者等!$A:$J, $G$4, FALSE), 0)</f>
        <v>0</v>
      </c>
      <c r="H157" s="97">
        <f>IFERROR(VLOOKUP($D157, V医療従事者等!$A:$J, $H$4, FALSE), 0)</f>
        <v>0</v>
      </c>
      <c r="I157" s="97">
        <f>IFERROR(VLOOKUP($D157, V医療従事者等!$A:$J, $I$4, FALSE), 0)</f>
        <v>0</v>
      </c>
      <c r="J157" s="98">
        <f>IFERROR(VLOOKUP($D157, V一般接種!$A:$G, J$4, FALSE), 0)</f>
        <v>0</v>
      </c>
      <c r="K157" s="98">
        <f>IFERROR(VLOOKUP($D157, V一般接種!$A:$G, K$4, FALSE), 0)</f>
        <v>0</v>
      </c>
      <c r="L157" s="98">
        <f>IFERROR(VLOOKUP($D157, V一般接種!$A:$G, L$4, FALSE), 0)</f>
        <v>0</v>
      </c>
      <c r="M157" s="98">
        <f>IFERROR(VLOOKUP($D157, V一般接種!$A:$G, M$4, FALSE), 0)</f>
        <v>0</v>
      </c>
      <c r="N157" s="98">
        <f>SUMIF(V職域接種!$C:$C, 'Conv-vaccine'!$D157, V職域接種!F:F)</f>
        <v>0</v>
      </c>
      <c r="O157" s="98">
        <f>SUMIF(V職域接種!$C:$C, 'Conv-vaccine'!$D157, V職域接種!G:G)</f>
        <v>0</v>
      </c>
      <c r="P157" s="98">
        <f>SUMIF(V重複!$C:$C, 'Conv-vaccine'!$D157, V重複!F:F)</f>
        <v>0</v>
      </c>
      <c r="Q157" s="98">
        <f>SUMIF(V重複!$C:$C, 'Conv-vaccine'!$D157, V重複!G:G)</f>
        <v>0</v>
      </c>
    </row>
    <row r="158" spans="1:17" x14ac:dyDescent="0.55000000000000004">
      <c r="A158" s="95">
        <f t="shared" si="6"/>
        <v>44449</v>
      </c>
      <c r="B158" s="50">
        <f t="shared" si="7"/>
        <v>0</v>
      </c>
      <c r="C158" s="50">
        <f t="shared" si="8"/>
        <v>0</v>
      </c>
      <c r="D158" s="96">
        <v>44449</v>
      </c>
      <c r="E158" s="97" t="str">
        <f>IFERROR(VLOOKUP($D158, V医療従事者等!$A:$J, $E$4, FALSE), TEXT(D158, "aaa"))</f>
        <v>金</v>
      </c>
      <c r="F158" s="97">
        <f>IFERROR(VLOOKUP($D158, V医療従事者等!$A:$J, $F$4, FALSE), 0)</f>
        <v>0</v>
      </c>
      <c r="G158" s="97">
        <f>IFERROR(VLOOKUP($D158, V医療従事者等!$A:$J, $G$4, FALSE), 0)</f>
        <v>0</v>
      </c>
      <c r="H158" s="97">
        <f>IFERROR(VLOOKUP($D158, V医療従事者等!$A:$J, $H$4, FALSE), 0)</f>
        <v>0</v>
      </c>
      <c r="I158" s="97">
        <f>IFERROR(VLOOKUP($D158, V医療従事者等!$A:$J, $I$4, FALSE), 0)</f>
        <v>0</v>
      </c>
      <c r="J158" s="98">
        <f>IFERROR(VLOOKUP($D158, V一般接種!$A:$G, J$4, FALSE), 0)</f>
        <v>0</v>
      </c>
      <c r="K158" s="98">
        <f>IFERROR(VLOOKUP($D158, V一般接種!$A:$G, K$4, FALSE), 0)</f>
        <v>0</v>
      </c>
      <c r="L158" s="98">
        <f>IFERROR(VLOOKUP($D158, V一般接種!$A:$G, L$4, FALSE), 0)</f>
        <v>0</v>
      </c>
      <c r="M158" s="98">
        <f>IFERROR(VLOOKUP($D158, V一般接種!$A:$G, M$4, FALSE), 0)</f>
        <v>0</v>
      </c>
      <c r="N158" s="98">
        <f>SUMIF(V職域接種!$C:$C, 'Conv-vaccine'!$D158, V職域接種!F:F)</f>
        <v>0</v>
      </c>
      <c r="O158" s="98">
        <f>SUMIF(V職域接種!$C:$C, 'Conv-vaccine'!$D158, V職域接種!G:G)</f>
        <v>0</v>
      </c>
      <c r="P158" s="98">
        <f>SUMIF(V重複!$C:$C, 'Conv-vaccine'!$D158, V重複!F:F)</f>
        <v>0</v>
      </c>
      <c r="Q158" s="98">
        <f>SUMIF(V重複!$C:$C, 'Conv-vaccine'!$D158, V重複!G:G)</f>
        <v>0</v>
      </c>
    </row>
    <row r="159" spans="1:17" x14ac:dyDescent="0.55000000000000004">
      <c r="A159" s="95">
        <f t="shared" si="6"/>
        <v>44450</v>
      </c>
      <c r="B159" s="50">
        <f t="shared" si="7"/>
        <v>0</v>
      </c>
      <c r="C159" s="50">
        <f t="shared" si="8"/>
        <v>0</v>
      </c>
      <c r="D159" s="96">
        <v>44450</v>
      </c>
      <c r="E159" s="97" t="str">
        <f>IFERROR(VLOOKUP($D159, V医療従事者等!$A:$J, $E$4, FALSE), TEXT(D159, "aaa"))</f>
        <v>土</v>
      </c>
      <c r="F159" s="97">
        <f>IFERROR(VLOOKUP($D159, V医療従事者等!$A:$J, $F$4, FALSE), 0)</f>
        <v>0</v>
      </c>
      <c r="G159" s="97">
        <f>IFERROR(VLOOKUP($D159, V医療従事者等!$A:$J, $G$4, FALSE), 0)</f>
        <v>0</v>
      </c>
      <c r="H159" s="97">
        <f>IFERROR(VLOOKUP($D159, V医療従事者等!$A:$J, $H$4, FALSE), 0)</f>
        <v>0</v>
      </c>
      <c r="I159" s="97">
        <f>IFERROR(VLOOKUP($D159, V医療従事者等!$A:$J, $I$4, FALSE), 0)</f>
        <v>0</v>
      </c>
      <c r="J159" s="98">
        <f>IFERROR(VLOOKUP($D159, V一般接種!$A:$G, J$4, FALSE), 0)</f>
        <v>0</v>
      </c>
      <c r="K159" s="98">
        <f>IFERROR(VLOOKUP($D159, V一般接種!$A:$G, K$4, FALSE), 0)</f>
        <v>0</v>
      </c>
      <c r="L159" s="98">
        <f>IFERROR(VLOOKUP($D159, V一般接種!$A:$G, L$4, FALSE), 0)</f>
        <v>0</v>
      </c>
      <c r="M159" s="98">
        <f>IFERROR(VLOOKUP($D159, V一般接種!$A:$G, M$4, FALSE), 0)</f>
        <v>0</v>
      </c>
      <c r="N159" s="98">
        <f>SUMIF(V職域接種!$C:$C, 'Conv-vaccine'!$D159, V職域接種!F:F)</f>
        <v>0</v>
      </c>
      <c r="O159" s="98">
        <f>SUMIF(V職域接種!$C:$C, 'Conv-vaccine'!$D159, V職域接種!G:G)</f>
        <v>0</v>
      </c>
      <c r="P159" s="98">
        <f>SUMIF(V重複!$C:$C, 'Conv-vaccine'!$D159, V重複!F:F)</f>
        <v>0</v>
      </c>
      <c r="Q159" s="98">
        <f>SUMIF(V重複!$C:$C, 'Conv-vaccine'!$D159, V重複!G:G)</f>
        <v>0</v>
      </c>
    </row>
    <row r="160" spans="1:17" x14ac:dyDescent="0.55000000000000004">
      <c r="A160" s="95">
        <f t="shared" si="6"/>
        <v>44451</v>
      </c>
      <c r="B160" s="50">
        <f t="shared" si="7"/>
        <v>0</v>
      </c>
      <c r="C160" s="50">
        <f t="shared" si="8"/>
        <v>0</v>
      </c>
      <c r="D160" s="96">
        <v>44451</v>
      </c>
      <c r="E160" s="97" t="str">
        <f>IFERROR(VLOOKUP($D160, V医療従事者等!$A:$J, $E$4, FALSE), TEXT(D160, "aaa"))</f>
        <v>日</v>
      </c>
      <c r="F160" s="97">
        <f>IFERROR(VLOOKUP($D160, V医療従事者等!$A:$J, $F$4, FALSE), 0)</f>
        <v>0</v>
      </c>
      <c r="G160" s="97">
        <f>IFERROR(VLOOKUP($D160, V医療従事者等!$A:$J, $G$4, FALSE), 0)</f>
        <v>0</v>
      </c>
      <c r="H160" s="97">
        <f>IFERROR(VLOOKUP($D160, V医療従事者等!$A:$J, $H$4, FALSE), 0)</f>
        <v>0</v>
      </c>
      <c r="I160" s="97">
        <f>IFERROR(VLOOKUP($D160, V医療従事者等!$A:$J, $I$4, FALSE), 0)</f>
        <v>0</v>
      </c>
      <c r="J160" s="98">
        <f>IFERROR(VLOOKUP($D160, V一般接種!$A:$G, J$4, FALSE), 0)</f>
        <v>0</v>
      </c>
      <c r="K160" s="98">
        <f>IFERROR(VLOOKUP($D160, V一般接種!$A:$G, K$4, FALSE), 0)</f>
        <v>0</v>
      </c>
      <c r="L160" s="98">
        <f>IFERROR(VLOOKUP($D160, V一般接種!$A:$G, L$4, FALSE), 0)</f>
        <v>0</v>
      </c>
      <c r="M160" s="98">
        <f>IFERROR(VLOOKUP($D160, V一般接種!$A:$G, M$4, FALSE), 0)</f>
        <v>0</v>
      </c>
      <c r="N160" s="98">
        <f>SUMIF(V職域接種!$C:$C, 'Conv-vaccine'!$D160, V職域接種!F:F)</f>
        <v>0</v>
      </c>
      <c r="O160" s="98">
        <f>SUMIF(V職域接種!$C:$C, 'Conv-vaccine'!$D160, V職域接種!G:G)</f>
        <v>0</v>
      </c>
      <c r="P160" s="98">
        <f>SUMIF(V重複!$C:$C, 'Conv-vaccine'!$D160, V重複!F:F)</f>
        <v>0</v>
      </c>
      <c r="Q160" s="98">
        <f>SUMIF(V重複!$C:$C, 'Conv-vaccine'!$D160, V重複!G:G)</f>
        <v>0</v>
      </c>
    </row>
    <row r="161" spans="1:17" x14ac:dyDescent="0.55000000000000004">
      <c r="A161" s="95">
        <f t="shared" si="6"/>
        <v>44452</v>
      </c>
      <c r="B161" s="50">
        <f t="shared" si="7"/>
        <v>0</v>
      </c>
      <c r="C161" s="50">
        <f t="shared" si="8"/>
        <v>0</v>
      </c>
      <c r="D161" s="96">
        <v>44452</v>
      </c>
      <c r="E161" s="97" t="str">
        <f>IFERROR(VLOOKUP($D161, V医療従事者等!$A:$J, $E$4, FALSE), TEXT(D161, "aaa"))</f>
        <v>月</v>
      </c>
      <c r="F161" s="97">
        <f>IFERROR(VLOOKUP($D161, V医療従事者等!$A:$J, $F$4, FALSE), 0)</f>
        <v>0</v>
      </c>
      <c r="G161" s="97">
        <f>IFERROR(VLOOKUP($D161, V医療従事者等!$A:$J, $G$4, FALSE), 0)</f>
        <v>0</v>
      </c>
      <c r="H161" s="97">
        <f>IFERROR(VLOOKUP($D161, V医療従事者等!$A:$J, $H$4, FALSE), 0)</f>
        <v>0</v>
      </c>
      <c r="I161" s="97">
        <f>IFERROR(VLOOKUP($D161, V医療従事者等!$A:$J, $I$4, FALSE), 0)</f>
        <v>0</v>
      </c>
      <c r="J161" s="98">
        <f>IFERROR(VLOOKUP($D161, V一般接種!$A:$G, J$4, FALSE), 0)</f>
        <v>0</v>
      </c>
      <c r="K161" s="98">
        <f>IFERROR(VLOOKUP($D161, V一般接種!$A:$G, K$4, FALSE), 0)</f>
        <v>0</v>
      </c>
      <c r="L161" s="98">
        <f>IFERROR(VLOOKUP($D161, V一般接種!$A:$G, L$4, FALSE), 0)</f>
        <v>0</v>
      </c>
      <c r="M161" s="98">
        <f>IFERROR(VLOOKUP($D161, V一般接種!$A:$G, M$4, FALSE), 0)</f>
        <v>0</v>
      </c>
      <c r="N161" s="98">
        <f>SUMIF(V職域接種!$C:$C, 'Conv-vaccine'!$D161, V職域接種!F:F)</f>
        <v>0</v>
      </c>
      <c r="O161" s="98">
        <f>SUMIF(V職域接種!$C:$C, 'Conv-vaccine'!$D161, V職域接種!G:G)</f>
        <v>0</v>
      </c>
      <c r="P161" s="98">
        <f>SUMIF(V重複!$C:$C, 'Conv-vaccine'!$D161, V重複!F:F)</f>
        <v>0</v>
      </c>
      <c r="Q161" s="98">
        <f>SUMIF(V重複!$C:$C, 'Conv-vaccine'!$D161, V重複!G:G)</f>
        <v>0</v>
      </c>
    </row>
    <row r="162" spans="1:17" x14ac:dyDescent="0.55000000000000004">
      <c r="A162" s="95">
        <f t="shared" si="6"/>
        <v>44453</v>
      </c>
      <c r="B162" s="50">
        <f t="shared" si="7"/>
        <v>0</v>
      </c>
      <c r="C162" s="50">
        <f t="shared" si="8"/>
        <v>0</v>
      </c>
      <c r="D162" s="96">
        <v>44453</v>
      </c>
      <c r="E162" s="97" t="str">
        <f>IFERROR(VLOOKUP($D162, V医療従事者等!$A:$J, $E$4, FALSE), TEXT(D162, "aaa"))</f>
        <v>火</v>
      </c>
      <c r="F162" s="97">
        <f>IFERROR(VLOOKUP($D162, V医療従事者等!$A:$J, $F$4, FALSE), 0)</f>
        <v>0</v>
      </c>
      <c r="G162" s="97">
        <f>IFERROR(VLOOKUP($D162, V医療従事者等!$A:$J, $G$4, FALSE), 0)</f>
        <v>0</v>
      </c>
      <c r="H162" s="97">
        <f>IFERROR(VLOOKUP($D162, V医療従事者等!$A:$J, $H$4, FALSE), 0)</f>
        <v>0</v>
      </c>
      <c r="I162" s="97">
        <f>IFERROR(VLOOKUP($D162, V医療従事者等!$A:$J, $I$4, FALSE), 0)</f>
        <v>0</v>
      </c>
      <c r="J162" s="98">
        <f>IFERROR(VLOOKUP($D162, V一般接種!$A:$G, J$4, FALSE), 0)</f>
        <v>0</v>
      </c>
      <c r="K162" s="98">
        <f>IFERROR(VLOOKUP($D162, V一般接種!$A:$G, K$4, FALSE), 0)</f>
        <v>0</v>
      </c>
      <c r="L162" s="98">
        <f>IFERROR(VLOOKUP($D162, V一般接種!$A:$G, L$4, FALSE), 0)</f>
        <v>0</v>
      </c>
      <c r="M162" s="98">
        <f>IFERROR(VLOOKUP($D162, V一般接種!$A:$G, M$4, FALSE), 0)</f>
        <v>0</v>
      </c>
      <c r="N162" s="98">
        <f>SUMIF(V職域接種!$C:$C, 'Conv-vaccine'!$D162, V職域接種!F:F)</f>
        <v>0</v>
      </c>
      <c r="O162" s="98">
        <f>SUMIF(V職域接種!$C:$C, 'Conv-vaccine'!$D162, V職域接種!G:G)</f>
        <v>0</v>
      </c>
      <c r="P162" s="98">
        <f>SUMIF(V重複!$C:$C, 'Conv-vaccine'!$D162, V重複!F:F)</f>
        <v>0</v>
      </c>
      <c r="Q162" s="98">
        <f>SUMIF(V重複!$C:$C, 'Conv-vaccine'!$D162, V重複!G:G)</f>
        <v>0</v>
      </c>
    </row>
    <row r="163" spans="1:17" x14ac:dyDescent="0.55000000000000004">
      <c r="A163" s="95">
        <f t="shared" si="6"/>
        <v>44454</v>
      </c>
      <c r="B163" s="50">
        <f t="shared" si="7"/>
        <v>0</v>
      </c>
      <c r="C163" s="50">
        <f t="shared" si="8"/>
        <v>0</v>
      </c>
      <c r="D163" s="96">
        <v>44454</v>
      </c>
      <c r="E163" s="97" t="str">
        <f>IFERROR(VLOOKUP($D163, V医療従事者等!$A:$J, $E$4, FALSE), TEXT(D163, "aaa"))</f>
        <v>水</v>
      </c>
      <c r="F163" s="97">
        <f>IFERROR(VLOOKUP($D163, V医療従事者等!$A:$J, $F$4, FALSE), 0)</f>
        <v>0</v>
      </c>
      <c r="G163" s="97">
        <f>IFERROR(VLOOKUP($D163, V医療従事者等!$A:$J, $G$4, FALSE), 0)</f>
        <v>0</v>
      </c>
      <c r="H163" s="97">
        <f>IFERROR(VLOOKUP($D163, V医療従事者等!$A:$J, $H$4, FALSE), 0)</f>
        <v>0</v>
      </c>
      <c r="I163" s="97">
        <f>IFERROR(VLOOKUP($D163, V医療従事者等!$A:$J, $I$4, FALSE), 0)</f>
        <v>0</v>
      </c>
      <c r="J163" s="98">
        <f>IFERROR(VLOOKUP($D163, V一般接種!$A:$G, J$4, FALSE), 0)</f>
        <v>0</v>
      </c>
      <c r="K163" s="98">
        <f>IFERROR(VLOOKUP($D163, V一般接種!$A:$G, K$4, FALSE), 0)</f>
        <v>0</v>
      </c>
      <c r="L163" s="98">
        <f>IFERROR(VLOOKUP($D163, V一般接種!$A:$G, L$4, FALSE), 0)</f>
        <v>0</v>
      </c>
      <c r="M163" s="98">
        <f>IFERROR(VLOOKUP($D163, V一般接種!$A:$G, M$4, FALSE), 0)</f>
        <v>0</v>
      </c>
      <c r="N163" s="98">
        <f>SUMIF(V職域接種!$C:$C, 'Conv-vaccine'!$D163, V職域接種!F:F)</f>
        <v>0</v>
      </c>
      <c r="O163" s="98">
        <f>SUMIF(V職域接種!$C:$C, 'Conv-vaccine'!$D163, V職域接種!G:G)</f>
        <v>0</v>
      </c>
      <c r="P163" s="98">
        <f>SUMIF(V重複!$C:$C, 'Conv-vaccine'!$D163, V重複!F:F)</f>
        <v>0</v>
      </c>
      <c r="Q163" s="98">
        <f>SUMIF(V重複!$C:$C, 'Conv-vaccine'!$D163, V重複!G:G)</f>
        <v>0</v>
      </c>
    </row>
    <row r="164" spans="1:17" x14ac:dyDescent="0.55000000000000004">
      <c r="A164" s="95">
        <f t="shared" si="6"/>
        <v>44455</v>
      </c>
      <c r="B164" s="50">
        <f t="shared" si="7"/>
        <v>0</v>
      </c>
      <c r="C164" s="50">
        <f t="shared" si="8"/>
        <v>0</v>
      </c>
      <c r="D164" s="96">
        <v>44455</v>
      </c>
      <c r="E164" s="97" t="str">
        <f>IFERROR(VLOOKUP($D164, V医療従事者等!$A:$J, $E$4, FALSE), TEXT(D164, "aaa"))</f>
        <v>木</v>
      </c>
      <c r="F164" s="97">
        <f>IFERROR(VLOOKUP($D164, V医療従事者等!$A:$J, $F$4, FALSE), 0)</f>
        <v>0</v>
      </c>
      <c r="G164" s="97">
        <f>IFERROR(VLOOKUP($D164, V医療従事者等!$A:$J, $G$4, FALSE), 0)</f>
        <v>0</v>
      </c>
      <c r="H164" s="97">
        <f>IFERROR(VLOOKUP($D164, V医療従事者等!$A:$J, $H$4, FALSE), 0)</f>
        <v>0</v>
      </c>
      <c r="I164" s="97">
        <f>IFERROR(VLOOKUP($D164, V医療従事者等!$A:$J, $I$4, FALSE), 0)</f>
        <v>0</v>
      </c>
      <c r="J164" s="98">
        <f>IFERROR(VLOOKUP($D164, V一般接種!$A:$G, J$4, FALSE), 0)</f>
        <v>0</v>
      </c>
      <c r="K164" s="98">
        <f>IFERROR(VLOOKUP($D164, V一般接種!$A:$G, K$4, FALSE), 0)</f>
        <v>0</v>
      </c>
      <c r="L164" s="98">
        <f>IFERROR(VLOOKUP($D164, V一般接種!$A:$G, L$4, FALSE), 0)</f>
        <v>0</v>
      </c>
      <c r="M164" s="98">
        <f>IFERROR(VLOOKUP($D164, V一般接種!$A:$G, M$4, FALSE), 0)</f>
        <v>0</v>
      </c>
      <c r="N164" s="98">
        <f>SUMIF(V職域接種!$C:$C, 'Conv-vaccine'!$D164, V職域接種!F:F)</f>
        <v>0</v>
      </c>
      <c r="O164" s="98">
        <f>SUMIF(V職域接種!$C:$C, 'Conv-vaccine'!$D164, V職域接種!G:G)</f>
        <v>0</v>
      </c>
      <c r="P164" s="98">
        <f>SUMIF(V重複!$C:$C, 'Conv-vaccine'!$D164, V重複!F:F)</f>
        <v>0</v>
      </c>
      <c r="Q164" s="98">
        <f>SUMIF(V重複!$C:$C, 'Conv-vaccine'!$D164, V重複!G:G)</f>
        <v>0</v>
      </c>
    </row>
    <row r="165" spans="1:17" x14ac:dyDescent="0.55000000000000004">
      <c r="A165" s="95">
        <f t="shared" si="6"/>
        <v>44456</v>
      </c>
      <c r="B165" s="50">
        <f t="shared" si="7"/>
        <v>0</v>
      </c>
      <c r="C165" s="50">
        <f t="shared" si="8"/>
        <v>0</v>
      </c>
      <c r="D165" s="96">
        <v>44456</v>
      </c>
      <c r="E165" s="97" t="str">
        <f>IFERROR(VLOOKUP($D165, V医療従事者等!$A:$J, $E$4, FALSE), TEXT(D165, "aaa"))</f>
        <v>金</v>
      </c>
      <c r="F165" s="97">
        <f>IFERROR(VLOOKUP($D165, V医療従事者等!$A:$J, $F$4, FALSE), 0)</f>
        <v>0</v>
      </c>
      <c r="G165" s="97">
        <f>IFERROR(VLOOKUP($D165, V医療従事者等!$A:$J, $G$4, FALSE), 0)</f>
        <v>0</v>
      </c>
      <c r="H165" s="97">
        <f>IFERROR(VLOOKUP($D165, V医療従事者等!$A:$J, $H$4, FALSE), 0)</f>
        <v>0</v>
      </c>
      <c r="I165" s="97">
        <f>IFERROR(VLOOKUP($D165, V医療従事者等!$A:$J, $I$4, FALSE), 0)</f>
        <v>0</v>
      </c>
      <c r="J165" s="98">
        <f>IFERROR(VLOOKUP($D165, V一般接種!$A:$G, J$4, FALSE), 0)</f>
        <v>0</v>
      </c>
      <c r="K165" s="98">
        <f>IFERROR(VLOOKUP($D165, V一般接種!$A:$G, K$4, FALSE), 0)</f>
        <v>0</v>
      </c>
      <c r="L165" s="98">
        <f>IFERROR(VLOOKUP($D165, V一般接種!$A:$G, L$4, FALSE), 0)</f>
        <v>0</v>
      </c>
      <c r="M165" s="98">
        <f>IFERROR(VLOOKUP($D165, V一般接種!$A:$G, M$4, FALSE), 0)</f>
        <v>0</v>
      </c>
      <c r="N165" s="98">
        <f>SUMIF(V職域接種!$C:$C, 'Conv-vaccine'!$D165, V職域接種!F:F)</f>
        <v>0</v>
      </c>
      <c r="O165" s="98">
        <f>SUMIF(V職域接種!$C:$C, 'Conv-vaccine'!$D165, V職域接種!G:G)</f>
        <v>0</v>
      </c>
      <c r="P165" s="98">
        <f>SUMIF(V重複!$C:$C, 'Conv-vaccine'!$D165, V重複!F:F)</f>
        <v>0</v>
      </c>
      <c r="Q165" s="98">
        <f>SUMIF(V重複!$C:$C, 'Conv-vaccine'!$D165, V重複!G:G)</f>
        <v>0</v>
      </c>
    </row>
    <row r="166" spans="1:17" x14ac:dyDescent="0.55000000000000004">
      <c r="A166" s="95">
        <f t="shared" si="6"/>
        <v>44457</v>
      </c>
      <c r="B166" s="50">
        <f t="shared" si="7"/>
        <v>0</v>
      </c>
      <c r="C166" s="50">
        <f t="shared" si="8"/>
        <v>0</v>
      </c>
      <c r="D166" s="96">
        <v>44457</v>
      </c>
      <c r="E166" s="97" t="str">
        <f>IFERROR(VLOOKUP($D166, V医療従事者等!$A:$J, $E$4, FALSE), TEXT(D166, "aaa"))</f>
        <v>土</v>
      </c>
      <c r="F166" s="97">
        <f>IFERROR(VLOOKUP($D166, V医療従事者等!$A:$J, $F$4, FALSE), 0)</f>
        <v>0</v>
      </c>
      <c r="G166" s="97">
        <f>IFERROR(VLOOKUP($D166, V医療従事者等!$A:$J, $G$4, FALSE), 0)</f>
        <v>0</v>
      </c>
      <c r="H166" s="97">
        <f>IFERROR(VLOOKUP($D166, V医療従事者等!$A:$J, $H$4, FALSE), 0)</f>
        <v>0</v>
      </c>
      <c r="I166" s="97">
        <f>IFERROR(VLOOKUP($D166, V医療従事者等!$A:$J, $I$4, FALSE), 0)</f>
        <v>0</v>
      </c>
      <c r="J166" s="98">
        <f>IFERROR(VLOOKUP($D166, V一般接種!$A:$G, J$4, FALSE), 0)</f>
        <v>0</v>
      </c>
      <c r="K166" s="98">
        <f>IFERROR(VLOOKUP($D166, V一般接種!$A:$G, K$4, FALSE), 0)</f>
        <v>0</v>
      </c>
      <c r="L166" s="98">
        <f>IFERROR(VLOOKUP($D166, V一般接種!$A:$G, L$4, FALSE), 0)</f>
        <v>0</v>
      </c>
      <c r="M166" s="98">
        <f>IFERROR(VLOOKUP($D166, V一般接種!$A:$G, M$4, FALSE), 0)</f>
        <v>0</v>
      </c>
      <c r="N166" s="98">
        <f>SUMIF(V職域接種!$C:$C, 'Conv-vaccine'!$D166, V職域接種!F:F)</f>
        <v>0</v>
      </c>
      <c r="O166" s="98">
        <f>SUMIF(V職域接種!$C:$C, 'Conv-vaccine'!$D166, V職域接種!G:G)</f>
        <v>0</v>
      </c>
      <c r="P166" s="98">
        <f>SUMIF(V重複!$C:$C, 'Conv-vaccine'!$D166, V重複!F:F)</f>
        <v>0</v>
      </c>
      <c r="Q166" s="98">
        <f>SUMIF(V重複!$C:$C, 'Conv-vaccine'!$D166, V重複!G:G)</f>
        <v>0</v>
      </c>
    </row>
    <row r="167" spans="1:17" x14ac:dyDescent="0.55000000000000004">
      <c r="A167" s="95">
        <f t="shared" si="6"/>
        <v>44458</v>
      </c>
      <c r="B167" s="50">
        <f t="shared" si="7"/>
        <v>0</v>
      </c>
      <c r="C167" s="50">
        <f t="shared" si="8"/>
        <v>0</v>
      </c>
      <c r="D167" s="96">
        <v>44458</v>
      </c>
      <c r="E167" s="97" t="str">
        <f>IFERROR(VLOOKUP($D167, V医療従事者等!$A:$J, $E$4, FALSE), TEXT(D167, "aaa"))</f>
        <v>日</v>
      </c>
      <c r="F167" s="97">
        <f>IFERROR(VLOOKUP($D167, V医療従事者等!$A:$J, $F$4, FALSE), 0)</f>
        <v>0</v>
      </c>
      <c r="G167" s="97">
        <f>IFERROR(VLOOKUP($D167, V医療従事者等!$A:$J, $G$4, FALSE), 0)</f>
        <v>0</v>
      </c>
      <c r="H167" s="97">
        <f>IFERROR(VLOOKUP($D167, V医療従事者等!$A:$J, $H$4, FALSE), 0)</f>
        <v>0</v>
      </c>
      <c r="I167" s="97">
        <f>IFERROR(VLOOKUP($D167, V医療従事者等!$A:$J, $I$4, FALSE), 0)</f>
        <v>0</v>
      </c>
      <c r="J167" s="98">
        <f>IFERROR(VLOOKUP($D167, V一般接種!$A:$G, J$4, FALSE), 0)</f>
        <v>0</v>
      </c>
      <c r="K167" s="98">
        <f>IFERROR(VLOOKUP($D167, V一般接種!$A:$G, K$4, FALSE), 0)</f>
        <v>0</v>
      </c>
      <c r="L167" s="98">
        <f>IFERROR(VLOOKUP($D167, V一般接種!$A:$G, L$4, FALSE), 0)</f>
        <v>0</v>
      </c>
      <c r="M167" s="98">
        <f>IFERROR(VLOOKUP($D167, V一般接種!$A:$G, M$4, FALSE), 0)</f>
        <v>0</v>
      </c>
      <c r="N167" s="98">
        <f>SUMIF(V職域接種!$C:$C, 'Conv-vaccine'!$D167, V職域接種!F:F)</f>
        <v>0</v>
      </c>
      <c r="O167" s="98">
        <f>SUMIF(V職域接種!$C:$C, 'Conv-vaccine'!$D167, V職域接種!G:G)</f>
        <v>0</v>
      </c>
      <c r="P167" s="98">
        <f>SUMIF(V重複!$C:$C, 'Conv-vaccine'!$D167, V重複!F:F)</f>
        <v>0</v>
      </c>
      <c r="Q167" s="98">
        <f>SUMIF(V重複!$C:$C, 'Conv-vaccine'!$D167, V重複!G:G)</f>
        <v>0</v>
      </c>
    </row>
    <row r="168" spans="1:17" x14ac:dyDescent="0.55000000000000004">
      <c r="A168" s="95">
        <f t="shared" si="6"/>
        <v>44459</v>
      </c>
      <c r="B168" s="50">
        <f t="shared" si="7"/>
        <v>0</v>
      </c>
      <c r="C168" s="50">
        <f t="shared" si="8"/>
        <v>0</v>
      </c>
      <c r="D168" s="96">
        <v>44459</v>
      </c>
      <c r="E168" s="97" t="str">
        <f>IFERROR(VLOOKUP($D168, V医療従事者等!$A:$J, $E$4, FALSE), TEXT(D168, "aaa"))</f>
        <v>月</v>
      </c>
      <c r="F168" s="97">
        <f>IFERROR(VLOOKUP($D168, V医療従事者等!$A:$J, $F$4, FALSE), 0)</f>
        <v>0</v>
      </c>
      <c r="G168" s="97">
        <f>IFERROR(VLOOKUP($D168, V医療従事者等!$A:$J, $G$4, FALSE), 0)</f>
        <v>0</v>
      </c>
      <c r="H168" s="97">
        <f>IFERROR(VLOOKUP($D168, V医療従事者等!$A:$J, $H$4, FALSE), 0)</f>
        <v>0</v>
      </c>
      <c r="I168" s="97">
        <f>IFERROR(VLOOKUP($D168, V医療従事者等!$A:$J, $I$4, FALSE), 0)</f>
        <v>0</v>
      </c>
      <c r="J168" s="98">
        <f>IFERROR(VLOOKUP($D168, V一般接種!$A:$G, J$4, FALSE), 0)</f>
        <v>0</v>
      </c>
      <c r="K168" s="98">
        <f>IFERROR(VLOOKUP($D168, V一般接種!$A:$G, K$4, FALSE), 0)</f>
        <v>0</v>
      </c>
      <c r="L168" s="98">
        <f>IFERROR(VLOOKUP($D168, V一般接種!$A:$G, L$4, FALSE), 0)</f>
        <v>0</v>
      </c>
      <c r="M168" s="98">
        <f>IFERROR(VLOOKUP($D168, V一般接種!$A:$G, M$4, FALSE), 0)</f>
        <v>0</v>
      </c>
      <c r="N168" s="98">
        <f>SUMIF(V職域接種!$C:$C, 'Conv-vaccine'!$D168, V職域接種!F:F)</f>
        <v>0</v>
      </c>
      <c r="O168" s="98">
        <f>SUMIF(V職域接種!$C:$C, 'Conv-vaccine'!$D168, V職域接種!G:G)</f>
        <v>0</v>
      </c>
      <c r="P168" s="98">
        <f>SUMIF(V重複!$C:$C, 'Conv-vaccine'!$D168, V重複!F:F)</f>
        <v>0</v>
      </c>
      <c r="Q168" s="98">
        <f>SUMIF(V重複!$C:$C, 'Conv-vaccine'!$D168, V重複!G:G)</f>
        <v>0</v>
      </c>
    </row>
    <row r="169" spans="1:17" x14ac:dyDescent="0.55000000000000004">
      <c r="A169" s="95">
        <f t="shared" si="6"/>
        <v>44460</v>
      </c>
      <c r="B169" s="50">
        <f t="shared" si="7"/>
        <v>0</v>
      </c>
      <c r="C169" s="50">
        <f t="shared" si="8"/>
        <v>0</v>
      </c>
      <c r="D169" s="96">
        <v>44460</v>
      </c>
      <c r="E169" s="97" t="str">
        <f>IFERROR(VLOOKUP($D169, V医療従事者等!$A:$J, $E$4, FALSE), TEXT(D169, "aaa"))</f>
        <v>火</v>
      </c>
      <c r="F169" s="97">
        <f>IFERROR(VLOOKUP($D169, V医療従事者等!$A:$J, $F$4, FALSE), 0)</f>
        <v>0</v>
      </c>
      <c r="G169" s="97">
        <f>IFERROR(VLOOKUP($D169, V医療従事者等!$A:$J, $G$4, FALSE), 0)</f>
        <v>0</v>
      </c>
      <c r="H169" s="97">
        <f>IFERROR(VLOOKUP($D169, V医療従事者等!$A:$J, $H$4, FALSE), 0)</f>
        <v>0</v>
      </c>
      <c r="I169" s="97">
        <f>IFERROR(VLOOKUP($D169, V医療従事者等!$A:$J, $I$4, FALSE), 0)</f>
        <v>0</v>
      </c>
      <c r="J169" s="98">
        <f>IFERROR(VLOOKUP($D169, V一般接種!$A:$G, J$4, FALSE), 0)</f>
        <v>0</v>
      </c>
      <c r="K169" s="98">
        <f>IFERROR(VLOOKUP($D169, V一般接種!$A:$G, K$4, FALSE), 0)</f>
        <v>0</v>
      </c>
      <c r="L169" s="98">
        <f>IFERROR(VLOOKUP($D169, V一般接種!$A:$G, L$4, FALSE), 0)</f>
        <v>0</v>
      </c>
      <c r="M169" s="98">
        <f>IFERROR(VLOOKUP($D169, V一般接種!$A:$G, M$4, FALSE), 0)</f>
        <v>0</v>
      </c>
      <c r="N169" s="98">
        <f>SUMIF(V職域接種!$C:$C, 'Conv-vaccine'!$D169, V職域接種!F:F)</f>
        <v>0</v>
      </c>
      <c r="O169" s="98">
        <f>SUMIF(V職域接種!$C:$C, 'Conv-vaccine'!$D169, V職域接種!G:G)</f>
        <v>0</v>
      </c>
      <c r="P169" s="98">
        <f>SUMIF(V重複!$C:$C, 'Conv-vaccine'!$D169, V重複!F:F)</f>
        <v>0</v>
      </c>
      <c r="Q169" s="98">
        <f>SUMIF(V重複!$C:$C, 'Conv-vaccine'!$D169, V重複!G:G)</f>
        <v>0</v>
      </c>
    </row>
    <row r="170" spans="1:17" x14ac:dyDescent="0.55000000000000004">
      <c r="A170" s="95">
        <f t="shared" si="6"/>
        <v>44461</v>
      </c>
      <c r="B170" s="50">
        <f t="shared" si="7"/>
        <v>0</v>
      </c>
      <c r="C170" s="50">
        <f t="shared" si="8"/>
        <v>0</v>
      </c>
      <c r="D170" s="96">
        <v>44461</v>
      </c>
      <c r="E170" s="97" t="str">
        <f>IFERROR(VLOOKUP($D170, V医療従事者等!$A:$J, $E$4, FALSE), TEXT(D170, "aaa"))</f>
        <v>水</v>
      </c>
      <c r="F170" s="97">
        <f>IFERROR(VLOOKUP($D170, V医療従事者等!$A:$J, $F$4, FALSE), 0)</f>
        <v>0</v>
      </c>
      <c r="G170" s="97">
        <f>IFERROR(VLOOKUP($D170, V医療従事者等!$A:$J, $G$4, FALSE), 0)</f>
        <v>0</v>
      </c>
      <c r="H170" s="97">
        <f>IFERROR(VLOOKUP($D170, V医療従事者等!$A:$J, $H$4, FALSE), 0)</f>
        <v>0</v>
      </c>
      <c r="I170" s="97">
        <f>IFERROR(VLOOKUP($D170, V医療従事者等!$A:$J, $I$4, FALSE), 0)</f>
        <v>0</v>
      </c>
      <c r="J170" s="98">
        <f>IFERROR(VLOOKUP($D170, V一般接種!$A:$G, J$4, FALSE), 0)</f>
        <v>0</v>
      </c>
      <c r="K170" s="98">
        <f>IFERROR(VLOOKUP($D170, V一般接種!$A:$G, K$4, FALSE), 0)</f>
        <v>0</v>
      </c>
      <c r="L170" s="98">
        <f>IFERROR(VLOOKUP($D170, V一般接種!$A:$G, L$4, FALSE), 0)</f>
        <v>0</v>
      </c>
      <c r="M170" s="98">
        <f>IFERROR(VLOOKUP($D170, V一般接種!$A:$G, M$4, FALSE), 0)</f>
        <v>0</v>
      </c>
      <c r="N170" s="98">
        <f>SUMIF(V職域接種!$C:$C, 'Conv-vaccine'!$D170, V職域接種!F:F)</f>
        <v>0</v>
      </c>
      <c r="O170" s="98">
        <f>SUMIF(V職域接種!$C:$C, 'Conv-vaccine'!$D170, V職域接種!G:G)</f>
        <v>0</v>
      </c>
      <c r="P170" s="98">
        <f>SUMIF(V重複!$C:$C, 'Conv-vaccine'!$D170, V重複!F:F)</f>
        <v>0</v>
      </c>
      <c r="Q170" s="98">
        <f>SUMIF(V重複!$C:$C, 'Conv-vaccine'!$D170, V重複!G:G)</f>
        <v>0</v>
      </c>
    </row>
    <row r="171" spans="1:17" x14ac:dyDescent="0.55000000000000004">
      <c r="A171" s="95">
        <f t="shared" si="6"/>
        <v>44462</v>
      </c>
      <c r="B171" s="50">
        <f t="shared" si="7"/>
        <v>0</v>
      </c>
      <c r="C171" s="50">
        <f t="shared" si="8"/>
        <v>0</v>
      </c>
      <c r="D171" s="96">
        <v>44462</v>
      </c>
      <c r="E171" s="97" t="str">
        <f>IFERROR(VLOOKUP($D171, V医療従事者等!$A:$J, $E$4, FALSE), TEXT(D171, "aaa"))</f>
        <v>木</v>
      </c>
      <c r="F171" s="97">
        <f>IFERROR(VLOOKUP($D171, V医療従事者等!$A:$J, $F$4, FALSE), 0)</f>
        <v>0</v>
      </c>
      <c r="G171" s="97">
        <f>IFERROR(VLOOKUP($D171, V医療従事者等!$A:$J, $G$4, FALSE), 0)</f>
        <v>0</v>
      </c>
      <c r="H171" s="97">
        <f>IFERROR(VLOOKUP($D171, V医療従事者等!$A:$J, $H$4, FALSE), 0)</f>
        <v>0</v>
      </c>
      <c r="I171" s="97">
        <f>IFERROR(VLOOKUP($D171, V医療従事者等!$A:$J, $I$4, FALSE), 0)</f>
        <v>0</v>
      </c>
      <c r="J171" s="98">
        <f>IFERROR(VLOOKUP($D171, V一般接種!$A:$G, J$4, FALSE), 0)</f>
        <v>0</v>
      </c>
      <c r="K171" s="98">
        <f>IFERROR(VLOOKUP($D171, V一般接種!$A:$G, K$4, FALSE), 0)</f>
        <v>0</v>
      </c>
      <c r="L171" s="98">
        <f>IFERROR(VLOOKUP($D171, V一般接種!$A:$G, L$4, FALSE), 0)</f>
        <v>0</v>
      </c>
      <c r="M171" s="98">
        <f>IFERROR(VLOOKUP($D171, V一般接種!$A:$G, M$4, FALSE), 0)</f>
        <v>0</v>
      </c>
      <c r="N171" s="98">
        <f>SUMIF(V職域接種!$C:$C, 'Conv-vaccine'!$D171, V職域接種!F:F)</f>
        <v>0</v>
      </c>
      <c r="O171" s="98">
        <f>SUMIF(V職域接種!$C:$C, 'Conv-vaccine'!$D171, V職域接種!G:G)</f>
        <v>0</v>
      </c>
      <c r="P171" s="98">
        <f>SUMIF(V重複!$C:$C, 'Conv-vaccine'!$D171, V重複!F:F)</f>
        <v>0</v>
      </c>
      <c r="Q171" s="98">
        <f>SUMIF(V重複!$C:$C, 'Conv-vaccine'!$D171, V重複!G:G)</f>
        <v>0</v>
      </c>
    </row>
    <row r="172" spans="1:17" x14ac:dyDescent="0.55000000000000004">
      <c r="A172" s="95">
        <f t="shared" si="6"/>
        <v>44463</v>
      </c>
      <c r="B172" s="50">
        <f t="shared" si="7"/>
        <v>0</v>
      </c>
      <c r="C172" s="50">
        <f t="shared" si="8"/>
        <v>0</v>
      </c>
      <c r="D172" s="96">
        <v>44463</v>
      </c>
      <c r="E172" s="97" t="str">
        <f>IFERROR(VLOOKUP($D172, V医療従事者等!$A:$J, $E$4, FALSE), TEXT(D172, "aaa"))</f>
        <v>金</v>
      </c>
      <c r="F172" s="97">
        <f>IFERROR(VLOOKUP($D172, V医療従事者等!$A:$J, $F$4, FALSE), 0)</f>
        <v>0</v>
      </c>
      <c r="G172" s="97">
        <f>IFERROR(VLOOKUP($D172, V医療従事者等!$A:$J, $G$4, FALSE), 0)</f>
        <v>0</v>
      </c>
      <c r="H172" s="97">
        <f>IFERROR(VLOOKUP($D172, V医療従事者等!$A:$J, $H$4, FALSE), 0)</f>
        <v>0</v>
      </c>
      <c r="I172" s="97">
        <f>IFERROR(VLOOKUP($D172, V医療従事者等!$A:$J, $I$4, FALSE), 0)</f>
        <v>0</v>
      </c>
      <c r="J172" s="98">
        <f>IFERROR(VLOOKUP($D172, V一般接種!$A:$G, J$4, FALSE), 0)</f>
        <v>0</v>
      </c>
      <c r="K172" s="98">
        <f>IFERROR(VLOOKUP($D172, V一般接種!$A:$G, K$4, FALSE), 0)</f>
        <v>0</v>
      </c>
      <c r="L172" s="98">
        <f>IFERROR(VLOOKUP($D172, V一般接種!$A:$G, L$4, FALSE), 0)</f>
        <v>0</v>
      </c>
      <c r="M172" s="98">
        <f>IFERROR(VLOOKUP($D172, V一般接種!$A:$G, M$4, FALSE), 0)</f>
        <v>0</v>
      </c>
      <c r="N172" s="98">
        <f>SUMIF(V職域接種!$C:$C, 'Conv-vaccine'!$D172, V職域接種!F:F)</f>
        <v>0</v>
      </c>
      <c r="O172" s="98">
        <f>SUMIF(V職域接種!$C:$C, 'Conv-vaccine'!$D172, V職域接種!G:G)</f>
        <v>0</v>
      </c>
      <c r="P172" s="98">
        <f>SUMIF(V重複!$C:$C, 'Conv-vaccine'!$D172, V重複!F:F)</f>
        <v>0</v>
      </c>
      <c r="Q172" s="98">
        <f>SUMIF(V重複!$C:$C, 'Conv-vaccine'!$D172, V重複!G:G)</f>
        <v>0</v>
      </c>
    </row>
    <row r="173" spans="1:17" x14ac:dyDescent="0.55000000000000004">
      <c r="A173" s="95">
        <f t="shared" si="6"/>
        <v>44464</v>
      </c>
      <c r="B173" s="50">
        <f t="shared" si="7"/>
        <v>0</v>
      </c>
      <c r="C173" s="50">
        <f t="shared" si="8"/>
        <v>0</v>
      </c>
      <c r="D173" s="96">
        <v>44464</v>
      </c>
      <c r="E173" s="97" t="str">
        <f>IFERROR(VLOOKUP($D173, V医療従事者等!$A:$J, $E$4, FALSE), TEXT(D173, "aaa"))</f>
        <v>土</v>
      </c>
      <c r="F173" s="97">
        <f>IFERROR(VLOOKUP($D173, V医療従事者等!$A:$J, $F$4, FALSE), 0)</f>
        <v>0</v>
      </c>
      <c r="G173" s="97">
        <f>IFERROR(VLOOKUP($D173, V医療従事者等!$A:$J, $G$4, FALSE), 0)</f>
        <v>0</v>
      </c>
      <c r="H173" s="97">
        <f>IFERROR(VLOOKUP($D173, V医療従事者等!$A:$J, $H$4, FALSE), 0)</f>
        <v>0</v>
      </c>
      <c r="I173" s="97">
        <f>IFERROR(VLOOKUP($D173, V医療従事者等!$A:$J, $I$4, FALSE), 0)</f>
        <v>0</v>
      </c>
      <c r="J173" s="98">
        <f>IFERROR(VLOOKUP($D173, V一般接種!$A:$G, J$4, FALSE), 0)</f>
        <v>0</v>
      </c>
      <c r="K173" s="98">
        <f>IFERROR(VLOOKUP($D173, V一般接種!$A:$G, K$4, FALSE), 0)</f>
        <v>0</v>
      </c>
      <c r="L173" s="98">
        <f>IFERROR(VLOOKUP($D173, V一般接種!$A:$G, L$4, FALSE), 0)</f>
        <v>0</v>
      </c>
      <c r="M173" s="98">
        <f>IFERROR(VLOOKUP($D173, V一般接種!$A:$G, M$4, FALSE), 0)</f>
        <v>0</v>
      </c>
      <c r="N173" s="98">
        <f>SUMIF(V職域接種!$C:$C, 'Conv-vaccine'!$D173, V職域接種!F:F)</f>
        <v>0</v>
      </c>
      <c r="O173" s="98">
        <f>SUMIF(V職域接種!$C:$C, 'Conv-vaccine'!$D173, V職域接種!G:G)</f>
        <v>0</v>
      </c>
      <c r="P173" s="98">
        <f>SUMIF(V重複!$C:$C, 'Conv-vaccine'!$D173, V重複!F:F)</f>
        <v>0</v>
      </c>
      <c r="Q173" s="98">
        <f>SUMIF(V重複!$C:$C, 'Conv-vaccine'!$D173, V重複!G:G)</f>
        <v>0</v>
      </c>
    </row>
    <row r="174" spans="1:17" x14ac:dyDescent="0.55000000000000004">
      <c r="A174" s="95">
        <f t="shared" si="6"/>
        <v>44465</v>
      </c>
      <c r="B174" s="50">
        <f t="shared" si="7"/>
        <v>0</v>
      </c>
      <c r="C174" s="50">
        <f t="shared" si="8"/>
        <v>0</v>
      </c>
      <c r="D174" s="96">
        <v>44465</v>
      </c>
      <c r="E174" s="97" t="str">
        <f>IFERROR(VLOOKUP($D174, V医療従事者等!$A:$J, $E$4, FALSE), TEXT(D174, "aaa"))</f>
        <v>日</v>
      </c>
      <c r="F174" s="97">
        <f>IFERROR(VLOOKUP($D174, V医療従事者等!$A:$J, $F$4, FALSE), 0)</f>
        <v>0</v>
      </c>
      <c r="G174" s="97">
        <f>IFERROR(VLOOKUP($D174, V医療従事者等!$A:$J, $G$4, FALSE), 0)</f>
        <v>0</v>
      </c>
      <c r="H174" s="97">
        <f>IFERROR(VLOOKUP($D174, V医療従事者等!$A:$J, $H$4, FALSE), 0)</f>
        <v>0</v>
      </c>
      <c r="I174" s="97">
        <f>IFERROR(VLOOKUP($D174, V医療従事者等!$A:$J, $I$4, FALSE), 0)</f>
        <v>0</v>
      </c>
      <c r="J174" s="98">
        <f>IFERROR(VLOOKUP($D174, V一般接種!$A:$G, J$4, FALSE), 0)</f>
        <v>0</v>
      </c>
      <c r="K174" s="98">
        <f>IFERROR(VLOOKUP($D174, V一般接種!$A:$G, K$4, FALSE), 0)</f>
        <v>0</v>
      </c>
      <c r="L174" s="98">
        <f>IFERROR(VLOOKUP($D174, V一般接種!$A:$G, L$4, FALSE), 0)</f>
        <v>0</v>
      </c>
      <c r="M174" s="98">
        <f>IFERROR(VLOOKUP($D174, V一般接種!$A:$G, M$4, FALSE), 0)</f>
        <v>0</v>
      </c>
      <c r="N174" s="98">
        <f>SUMIF(V職域接種!$C:$C, 'Conv-vaccine'!$D174, V職域接種!F:F)</f>
        <v>0</v>
      </c>
      <c r="O174" s="98">
        <f>SUMIF(V職域接種!$C:$C, 'Conv-vaccine'!$D174, V職域接種!G:G)</f>
        <v>0</v>
      </c>
      <c r="P174" s="98">
        <f>SUMIF(V重複!$C:$C, 'Conv-vaccine'!$D174, V重複!F:F)</f>
        <v>0</v>
      </c>
      <c r="Q174" s="98">
        <f>SUMIF(V重複!$C:$C, 'Conv-vaccine'!$D174, V重複!G:G)</f>
        <v>0</v>
      </c>
    </row>
    <row r="175" spans="1:17" x14ac:dyDescent="0.55000000000000004">
      <c r="A175" s="95">
        <f t="shared" si="6"/>
        <v>44466</v>
      </c>
      <c r="B175" s="50">
        <f t="shared" si="7"/>
        <v>0</v>
      </c>
      <c r="C175" s="50">
        <f t="shared" si="8"/>
        <v>0</v>
      </c>
      <c r="D175" s="96">
        <v>44466</v>
      </c>
      <c r="E175" s="97" t="str">
        <f>IFERROR(VLOOKUP($D175, V医療従事者等!$A:$J, $E$4, FALSE), TEXT(D175, "aaa"))</f>
        <v>月</v>
      </c>
      <c r="F175" s="97">
        <f>IFERROR(VLOOKUP($D175, V医療従事者等!$A:$J, $F$4, FALSE), 0)</f>
        <v>0</v>
      </c>
      <c r="G175" s="97">
        <f>IFERROR(VLOOKUP($D175, V医療従事者等!$A:$J, $G$4, FALSE), 0)</f>
        <v>0</v>
      </c>
      <c r="H175" s="97">
        <f>IFERROR(VLOOKUP($D175, V医療従事者等!$A:$J, $H$4, FALSE), 0)</f>
        <v>0</v>
      </c>
      <c r="I175" s="97">
        <f>IFERROR(VLOOKUP($D175, V医療従事者等!$A:$J, $I$4, FALSE), 0)</f>
        <v>0</v>
      </c>
      <c r="J175" s="98">
        <f>IFERROR(VLOOKUP($D175, V一般接種!$A:$G, J$4, FALSE), 0)</f>
        <v>0</v>
      </c>
      <c r="K175" s="98">
        <f>IFERROR(VLOOKUP($D175, V一般接種!$A:$G, K$4, FALSE), 0)</f>
        <v>0</v>
      </c>
      <c r="L175" s="98">
        <f>IFERROR(VLOOKUP($D175, V一般接種!$A:$G, L$4, FALSE), 0)</f>
        <v>0</v>
      </c>
      <c r="M175" s="98">
        <f>IFERROR(VLOOKUP($D175, V一般接種!$A:$G, M$4, FALSE), 0)</f>
        <v>0</v>
      </c>
      <c r="N175" s="98">
        <f>SUMIF(V職域接種!$C:$C, 'Conv-vaccine'!$D175, V職域接種!F:F)</f>
        <v>0</v>
      </c>
      <c r="O175" s="98">
        <f>SUMIF(V職域接種!$C:$C, 'Conv-vaccine'!$D175, V職域接種!G:G)</f>
        <v>0</v>
      </c>
      <c r="P175" s="98">
        <f>SUMIF(V重複!$C:$C, 'Conv-vaccine'!$D175, V重複!F:F)</f>
        <v>0</v>
      </c>
      <c r="Q175" s="98">
        <f>SUMIF(V重複!$C:$C, 'Conv-vaccine'!$D175, V重複!G:G)</f>
        <v>0</v>
      </c>
    </row>
    <row r="176" spans="1:17" x14ac:dyDescent="0.55000000000000004">
      <c r="A176" s="95">
        <f t="shared" si="6"/>
        <v>44467</v>
      </c>
      <c r="B176" s="50">
        <f t="shared" si="7"/>
        <v>0</v>
      </c>
      <c r="C176" s="50">
        <f t="shared" si="8"/>
        <v>0</v>
      </c>
      <c r="D176" s="96">
        <v>44467</v>
      </c>
      <c r="E176" s="97" t="str">
        <f>IFERROR(VLOOKUP($D176, V医療従事者等!$A:$J, $E$4, FALSE), TEXT(D176, "aaa"))</f>
        <v>火</v>
      </c>
      <c r="F176" s="97">
        <f>IFERROR(VLOOKUP($D176, V医療従事者等!$A:$J, $F$4, FALSE), 0)</f>
        <v>0</v>
      </c>
      <c r="G176" s="97">
        <f>IFERROR(VLOOKUP($D176, V医療従事者等!$A:$J, $G$4, FALSE), 0)</f>
        <v>0</v>
      </c>
      <c r="H176" s="97">
        <f>IFERROR(VLOOKUP($D176, V医療従事者等!$A:$J, $H$4, FALSE), 0)</f>
        <v>0</v>
      </c>
      <c r="I176" s="97">
        <f>IFERROR(VLOOKUP($D176, V医療従事者等!$A:$J, $I$4, FALSE), 0)</f>
        <v>0</v>
      </c>
      <c r="J176" s="98">
        <f>IFERROR(VLOOKUP($D176, V一般接種!$A:$G, J$4, FALSE), 0)</f>
        <v>0</v>
      </c>
      <c r="K176" s="98">
        <f>IFERROR(VLOOKUP($D176, V一般接種!$A:$G, K$4, FALSE), 0)</f>
        <v>0</v>
      </c>
      <c r="L176" s="98">
        <f>IFERROR(VLOOKUP($D176, V一般接種!$A:$G, L$4, FALSE), 0)</f>
        <v>0</v>
      </c>
      <c r="M176" s="98">
        <f>IFERROR(VLOOKUP($D176, V一般接種!$A:$G, M$4, FALSE), 0)</f>
        <v>0</v>
      </c>
      <c r="N176" s="98">
        <f>SUMIF(V職域接種!$C:$C, 'Conv-vaccine'!$D176, V職域接種!F:F)</f>
        <v>0</v>
      </c>
      <c r="O176" s="98">
        <f>SUMIF(V職域接種!$C:$C, 'Conv-vaccine'!$D176, V職域接種!G:G)</f>
        <v>0</v>
      </c>
      <c r="P176" s="98">
        <f>SUMIF(V重複!$C:$C, 'Conv-vaccine'!$D176, V重複!F:F)</f>
        <v>0</v>
      </c>
      <c r="Q176" s="98">
        <f>SUMIF(V重複!$C:$C, 'Conv-vaccine'!$D176, V重複!G:G)</f>
        <v>0</v>
      </c>
    </row>
    <row r="177" spans="1:17" x14ac:dyDescent="0.55000000000000004">
      <c r="A177" s="95">
        <f t="shared" si="6"/>
        <v>44468</v>
      </c>
      <c r="B177" s="50">
        <f t="shared" si="7"/>
        <v>0</v>
      </c>
      <c r="C177" s="50">
        <f t="shared" si="8"/>
        <v>0</v>
      </c>
      <c r="D177" s="96">
        <v>44468</v>
      </c>
      <c r="E177" s="97" t="str">
        <f>IFERROR(VLOOKUP($D177, V医療従事者等!$A:$J, $E$4, FALSE), TEXT(D177, "aaa"))</f>
        <v>水</v>
      </c>
      <c r="F177" s="97">
        <f>IFERROR(VLOOKUP($D177, V医療従事者等!$A:$J, $F$4, FALSE), 0)</f>
        <v>0</v>
      </c>
      <c r="G177" s="97">
        <f>IFERROR(VLOOKUP($D177, V医療従事者等!$A:$J, $G$4, FALSE), 0)</f>
        <v>0</v>
      </c>
      <c r="H177" s="97">
        <f>IFERROR(VLOOKUP($D177, V医療従事者等!$A:$J, $H$4, FALSE), 0)</f>
        <v>0</v>
      </c>
      <c r="I177" s="97">
        <f>IFERROR(VLOOKUP($D177, V医療従事者等!$A:$J, $I$4, FALSE), 0)</f>
        <v>0</v>
      </c>
      <c r="J177" s="98">
        <f>IFERROR(VLOOKUP($D177, V一般接種!$A:$G, J$4, FALSE), 0)</f>
        <v>0</v>
      </c>
      <c r="K177" s="98">
        <f>IFERROR(VLOOKUP($D177, V一般接種!$A:$G, K$4, FALSE), 0)</f>
        <v>0</v>
      </c>
      <c r="L177" s="98">
        <f>IFERROR(VLOOKUP($D177, V一般接種!$A:$G, L$4, FALSE), 0)</f>
        <v>0</v>
      </c>
      <c r="M177" s="98">
        <f>IFERROR(VLOOKUP($D177, V一般接種!$A:$G, M$4, FALSE), 0)</f>
        <v>0</v>
      </c>
      <c r="N177" s="98">
        <f>SUMIF(V職域接種!$C:$C, 'Conv-vaccine'!$D177, V職域接種!F:F)</f>
        <v>0</v>
      </c>
      <c r="O177" s="98">
        <f>SUMIF(V職域接種!$C:$C, 'Conv-vaccine'!$D177, V職域接種!G:G)</f>
        <v>0</v>
      </c>
      <c r="P177" s="98">
        <f>SUMIF(V重複!$C:$C, 'Conv-vaccine'!$D177, V重複!F:F)</f>
        <v>0</v>
      </c>
      <c r="Q177" s="98">
        <f>SUMIF(V重複!$C:$C, 'Conv-vaccine'!$D177, V重複!G:G)</f>
        <v>0</v>
      </c>
    </row>
    <row r="178" spans="1:17" x14ac:dyDescent="0.55000000000000004">
      <c r="A178" s="95">
        <f t="shared" si="6"/>
        <v>44469</v>
      </c>
      <c r="B178" s="50">
        <f t="shared" si="7"/>
        <v>0</v>
      </c>
      <c r="C178" s="50">
        <f t="shared" si="8"/>
        <v>0</v>
      </c>
      <c r="D178" s="96">
        <v>44469</v>
      </c>
      <c r="E178" s="97" t="str">
        <f>IFERROR(VLOOKUP($D178, V医療従事者等!$A:$J, $E$4, FALSE), TEXT(D178, "aaa"))</f>
        <v>木</v>
      </c>
      <c r="F178" s="97">
        <f>IFERROR(VLOOKUP($D178, V医療従事者等!$A:$J, $F$4, FALSE), 0)</f>
        <v>0</v>
      </c>
      <c r="G178" s="97">
        <f>IFERROR(VLOOKUP($D178, V医療従事者等!$A:$J, $G$4, FALSE), 0)</f>
        <v>0</v>
      </c>
      <c r="H178" s="97">
        <f>IFERROR(VLOOKUP($D178, V医療従事者等!$A:$J, $H$4, FALSE), 0)</f>
        <v>0</v>
      </c>
      <c r="I178" s="97">
        <f>IFERROR(VLOOKUP($D178, V医療従事者等!$A:$J, $I$4, FALSE), 0)</f>
        <v>0</v>
      </c>
      <c r="J178" s="98">
        <f>IFERROR(VLOOKUP($D178, V一般接種!$A:$G, J$4, FALSE), 0)</f>
        <v>0</v>
      </c>
      <c r="K178" s="98">
        <f>IFERROR(VLOOKUP($D178, V一般接種!$A:$G, K$4, FALSE), 0)</f>
        <v>0</v>
      </c>
      <c r="L178" s="98">
        <f>IFERROR(VLOOKUP($D178, V一般接種!$A:$G, L$4, FALSE), 0)</f>
        <v>0</v>
      </c>
      <c r="M178" s="98">
        <f>IFERROR(VLOOKUP($D178, V一般接種!$A:$G, M$4, FALSE), 0)</f>
        <v>0</v>
      </c>
      <c r="N178" s="98">
        <f>SUMIF(V職域接種!$C:$C, 'Conv-vaccine'!$D178, V職域接種!F:F)</f>
        <v>0</v>
      </c>
      <c r="O178" s="98">
        <f>SUMIF(V職域接種!$C:$C, 'Conv-vaccine'!$D178, V職域接種!G:G)</f>
        <v>0</v>
      </c>
      <c r="P178" s="98">
        <f>SUMIF(V重複!$C:$C, 'Conv-vaccine'!$D178, V重複!F:F)</f>
        <v>0</v>
      </c>
      <c r="Q178" s="98">
        <f>SUMIF(V重複!$C:$C, 'Conv-vaccine'!$D178, V重複!G:G)</f>
        <v>0</v>
      </c>
    </row>
    <row r="179" spans="1:17" x14ac:dyDescent="0.55000000000000004">
      <c r="A179" s="95">
        <f t="shared" si="6"/>
        <v>44470</v>
      </c>
      <c r="B179" s="50">
        <f t="shared" si="7"/>
        <v>0</v>
      </c>
      <c r="C179" s="50">
        <f t="shared" si="8"/>
        <v>0</v>
      </c>
      <c r="D179" s="96">
        <v>44470</v>
      </c>
      <c r="E179" s="97" t="str">
        <f>IFERROR(VLOOKUP($D179, V医療従事者等!$A:$J, $E$4, FALSE), TEXT(D179, "aaa"))</f>
        <v>金</v>
      </c>
      <c r="F179" s="97">
        <f>IFERROR(VLOOKUP($D179, V医療従事者等!$A:$J, $F$4, FALSE), 0)</f>
        <v>0</v>
      </c>
      <c r="G179" s="97">
        <f>IFERROR(VLOOKUP($D179, V医療従事者等!$A:$J, $G$4, FALSE), 0)</f>
        <v>0</v>
      </c>
      <c r="H179" s="97">
        <f>IFERROR(VLOOKUP($D179, V医療従事者等!$A:$J, $H$4, FALSE), 0)</f>
        <v>0</v>
      </c>
      <c r="I179" s="97">
        <f>IFERROR(VLOOKUP($D179, V医療従事者等!$A:$J, $I$4, FALSE), 0)</f>
        <v>0</v>
      </c>
      <c r="J179" s="98">
        <f>IFERROR(VLOOKUP($D179, V一般接種!$A:$G, J$4, FALSE), 0)</f>
        <v>0</v>
      </c>
      <c r="K179" s="98">
        <f>IFERROR(VLOOKUP($D179, V一般接種!$A:$G, K$4, FALSE), 0)</f>
        <v>0</v>
      </c>
      <c r="L179" s="98">
        <f>IFERROR(VLOOKUP($D179, V一般接種!$A:$G, L$4, FALSE), 0)</f>
        <v>0</v>
      </c>
      <c r="M179" s="98">
        <f>IFERROR(VLOOKUP($D179, V一般接種!$A:$G, M$4, FALSE), 0)</f>
        <v>0</v>
      </c>
      <c r="N179" s="98">
        <f>SUMIF(V職域接種!$C:$C, 'Conv-vaccine'!$D179, V職域接種!F:F)</f>
        <v>0</v>
      </c>
      <c r="O179" s="98">
        <f>SUMIF(V職域接種!$C:$C, 'Conv-vaccine'!$D179, V職域接種!G:G)</f>
        <v>0</v>
      </c>
      <c r="P179" s="98">
        <f>SUMIF(V重複!$C:$C, 'Conv-vaccine'!$D179, V重複!F:F)</f>
        <v>0</v>
      </c>
      <c r="Q179" s="98">
        <f>SUMIF(V重複!$C:$C, 'Conv-vaccine'!$D179, V重複!G:G)</f>
        <v>0</v>
      </c>
    </row>
    <row r="180" spans="1:17" x14ac:dyDescent="0.55000000000000004">
      <c r="A180" s="95">
        <f t="shared" si="6"/>
        <v>44471</v>
      </c>
      <c r="B180" s="50">
        <f t="shared" si="7"/>
        <v>0</v>
      </c>
      <c r="C180" s="50">
        <f t="shared" si="8"/>
        <v>0</v>
      </c>
      <c r="D180" s="96">
        <v>44471</v>
      </c>
      <c r="E180" s="97" t="str">
        <f>IFERROR(VLOOKUP($D180, V医療従事者等!$A:$J, $E$4, FALSE), TEXT(D180, "aaa"))</f>
        <v>土</v>
      </c>
      <c r="F180" s="97">
        <f>IFERROR(VLOOKUP($D180, V医療従事者等!$A:$J, $F$4, FALSE), 0)</f>
        <v>0</v>
      </c>
      <c r="G180" s="97">
        <f>IFERROR(VLOOKUP($D180, V医療従事者等!$A:$J, $G$4, FALSE), 0)</f>
        <v>0</v>
      </c>
      <c r="H180" s="97">
        <f>IFERROR(VLOOKUP($D180, V医療従事者等!$A:$J, $H$4, FALSE), 0)</f>
        <v>0</v>
      </c>
      <c r="I180" s="97">
        <f>IFERROR(VLOOKUP($D180, V医療従事者等!$A:$J, $I$4, FALSE), 0)</f>
        <v>0</v>
      </c>
      <c r="J180" s="98">
        <f>IFERROR(VLOOKUP($D180, V一般接種!$A:$G, J$4, FALSE), 0)</f>
        <v>0</v>
      </c>
      <c r="K180" s="98">
        <f>IFERROR(VLOOKUP($D180, V一般接種!$A:$G, K$4, FALSE), 0)</f>
        <v>0</v>
      </c>
      <c r="L180" s="98">
        <f>IFERROR(VLOOKUP($D180, V一般接種!$A:$G, L$4, FALSE), 0)</f>
        <v>0</v>
      </c>
      <c r="M180" s="98">
        <f>IFERROR(VLOOKUP($D180, V一般接種!$A:$G, M$4, FALSE), 0)</f>
        <v>0</v>
      </c>
      <c r="N180" s="98">
        <f>SUMIF(V職域接種!$C:$C, 'Conv-vaccine'!$D180, V職域接種!F:F)</f>
        <v>0</v>
      </c>
      <c r="O180" s="98">
        <f>SUMIF(V職域接種!$C:$C, 'Conv-vaccine'!$D180, V職域接種!G:G)</f>
        <v>0</v>
      </c>
      <c r="P180" s="98">
        <f>SUMIF(V重複!$C:$C, 'Conv-vaccine'!$D180, V重複!F:F)</f>
        <v>0</v>
      </c>
      <c r="Q180" s="98">
        <f>SUMIF(V重複!$C:$C, 'Conv-vaccine'!$D180, V重複!G:G)</f>
        <v>0</v>
      </c>
    </row>
    <row r="181" spans="1:17" x14ac:dyDescent="0.55000000000000004">
      <c r="A181" s="95">
        <f t="shared" si="6"/>
        <v>44472</v>
      </c>
      <c r="B181" s="50">
        <f t="shared" si="7"/>
        <v>0</v>
      </c>
      <c r="C181" s="50">
        <f t="shared" si="8"/>
        <v>0</v>
      </c>
      <c r="D181" s="96">
        <v>44472</v>
      </c>
      <c r="E181" s="97" t="str">
        <f>IFERROR(VLOOKUP($D181, V医療従事者等!$A:$J, $E$4, FALSE), TEXT(D181, "aaa"))</f>
        <v>日</v>
      </c>
      <c r="F181" s="97">
        <f>IFERROR(VLOOKUP($D181, V医療従事者等!$A:$J, $F$4, FALSE), 0)</f>
        <v>0</v>
      </c>
      <c r="G181" s="97">
        <f>IFERROR(VLOOKUP($D181, V医療従事者等!$A:$J, $G$4, FALSE), 0)</f>
        <v>0</v>
      </c>
      <c r="H181" s="97">
        <f>IFERROR(VLOOKUP($D181, V医療従事者等!$A:$J, $H$4, FALSE), 0)</f>
        <v>0</v>
      </c>
      <c r="I181" s="97">
        <f>IFERROR(VLOOKUP($D181, V医療従事者等!$A:$J, $I$4, FALSE), 0)</f>
        <v>0</v>
      </c>
      <c r="J181" s="98">
        <f>IFERROR(VLOOKUP($D181, V一般接種!$A:$G, J$4, FALSE), 0)</f>
        <v>0</v>
      </c>
      <c r="K181" s="98">
        <f>IFERROR(VLOOKUP($D181, V一般接種!$A:$G, K$4, FALSE), 0)</f>
        <v>0</v>
      </c>
      <c r="L181" s="98">
        <f>IFERROR(VLOOKUP($D181, V一般接種!$A:$G, L$4, FALSE), 0)</f>
        <v>0</v>
      </c>
      <c r="M181" s="98">
        <f>IFERROR(VLOOKUP($D181, V一般接種!$A:$G, M$4, FALSE), 0)</f>
        <v>0</v>
      </c>
      <c r="N181" s="98">
        <f>SUMIF(V職域接種!$C:$C, 'Conv-vaccine'!$D181, V職域接種!F:F)</f>
        <v>0</v>
      </c>
      <c r="O181" s="98">
        <f>SUMIF(V職域接種!$C:$C, 'Conv-vaccine'!$D181, V職域接種!G:G)</f>
        <v>0</v>
      </c>
      <c r="P181" s="98">
        <f>SUMIF(V重複!$C:$C, 'Conv-vaccine'!$D181, V重複!F:F)</f>
        <v>0</v>
      </c>
      <c r="Q181" s="98">
        <f>SUMIF(V重複!$C:$C, 'Conv-vaccine'!$D181, V重複!G:G)</f>
        <v>0</v>
      </c>
    </row>
    <row r="182" spans="1:17" x14ac:dyDescent="0.55000000000000004">
      <c r="A182" s="95">
        <f t="shared" si="6"/>
        <v>44473</v>
      </c>
      <c r="B182" s="50">
        <f t="shared" si="7"/>
        <v>0</v>
      </c>
      <c r="C182" s="50">
        <f t="shared" si="8"/>
        <v>0</v>
      </c>
      <c r="D182" s="96">
        <v>44473</v>
      </c>
      <c r="E182" s="97" t="str">
        <f>IFERROR(VLOOKUP($D182, V医療従事者等!$A:$J, $E$4, FALSE), TEXT(D182, "aaa"))</f>
        <v>月</v>
      </c>
      <c r="F182" s="97">
        <f>IFERROR(VLOOKUP($D182, V医療従事者等!$A:$J, $F$4, FALSE), 0)</f>
        <v>0</v>
      </c>
      <c r="G182" s="97">
        <f>IFERROR(VLOOKUP($D182, V医療従事者等!$A:$J, $G$4, FALSE), 0)</f>
        <v>0</v>
      </c>
      <c r="H182" s="97">
        <f>IFERROR(VLOOKUP($D182, V医療従事者等!$A:$J, $H$4, FALSE), 0)</f>
        <v>0</v>
      </c>
      <c r="I182" s="97">
        <f>IFERROR(VLOOKUP($D182, V医療従事者等!$A:$J, $I$4, FALSE), 0)</f>
        <v>0</v>
      </c>
      <c r="J182" s="98">
        <f>IFERROR(VLOOKUP($D182, V一般接種!$A:$G, J$4, FALSE), 0)</f>
        <v>0</v>
      </c>
      <c r="K182" s="98">
        <f>IFERROR(VLOOKUP($D182, V一般接種!$A:$G, K$4, FALSE), 0)</f>
        <v>0</v>
      </c>
      <c r="L182" s="98">
        <f>IFERROR(VLOOKUP($D182, V一般接種!$A:$G, L$4, FALSE), 0)</f>
        <v>0</v>
      </c>
      <c r="M182" s="98">
        <f>IFERROR(VLOOKUP($D182, V一般接種!$A:$G, M$4, FALSE), 0)</f>
        <v>0</v>
      </c>
      <c r="N182" s="98">
        <f>SUMIF(V職域接種!$C:$C, 'Conv-vaccine'!$D182, V職域接種!F:F)</f>
        <v>0</v>
      </c>
      <c r="O182" s="98">
        <f>SUMIF(V職域接種!$C:$C, 'Conv-vaccine'!$D182, V職域接種!G:G)</f>
        <v>0</v>
      </c>
      <c r="P182" s="98">
        <f>SUMIF(V重複!$C:$C, 'Conv-vaccine'!$D182, V重複!F:F)</f>
        <v>0</v>
      </c>
      <c r="Q182" s="98">
        <f>SUMIF(V重複!$C:$C, 'Conv-vaccine'!$D182, V重複!G:G)</f>
        <v>0</v>
      </c>
    </row>
    <row r="183" spans="1:17" x14ac:dyDescent="0.55000000000000004">
      <c r="A183" s="95">
        <f t="shared" si="6"/>
        <v>44474</v>
      </c>
      <c r="B183" s="50">
        <f t="shared" si="7"/>
        <v>0</v>
      </c>
      <c r="C183" s="50">
        <f t="shared" si="8"/>
        <v>0</v>
      </c>
      <c r="D183" s="96">
        <v>44474</v>
      </c>
      <c r="E183" s="97" t="str">
        <f>IFERROR(VLOOKUP($D183, V医療従事者等!$A:$J, $E$4, FALSE), TEXT(D183, "aaa"))</f>
        <v>火</v>
      </c>
      <c r="F183" s="97">
        <f>IFERROR(VLOOKUP($D183, V医療従事者等!$A:$J, $F$4, FALSE), 0)</f>
        <v>0</v>
      </c>
      <c r="G183" s="97">
        <f>IFERROR(VLOOKUP($D183, V医療従事者等!$A:$J, $G$4, FALSE), 0)</f>
        <v>0</v>
      </c>
      <c r="H183" s="97">
        <f>IFERROR(VLOOKUP($D183, V医療従事者等!$A:$J, $H$4, FALSE), 0)</f>
        <v>0</v>
      </c>
      <c r="I183" s="97">
        <f>IFERROR(VLOOKUP($D183, V医療従事者等!$A:$J, $I$4, FALSE), 0)</f>
        <v>0</v>
      </c>
      <c r="J183" s="98">
        <f>IFERROR(VLOOKUP($D183, V一般接種!$A:$G, J$4, FALSE), 0)</f>
        <v>0</v>
      </c>
      <c r="K183" s="98">
        <f>IFERROR(VLOOKUP($D183, V一般接種!$A:$G, K$4, FALSE), 0)</f>
        <v>0</v>
      </c>
      <c r="L183" s="98">
        <f>IFERROR(VLOOKUP($D183, V一般接種!$A:$G, L$4, FALSE), 0)</f>
        <v>0</v>
      </c>
      <c r="M183" s="98">
        <f>IFERROR(VLOOKUP($D183, V一般接種!$A:$G, M$4, FALSE), 0)</f>
        <v>0</v>
      </c>
      <c r="N183" s="98">
        <f>SUMIF(V職域接種!$C:$C, 'Conv-vaccine'!$D183, V職域接種!F:F)</f>
        <v>0</v>
      </c>
      <c r="O183" s="98">
        <f>SUMIF(V職域接種!$C:$C, 'Conv-vaccine'!$D183, V職域接種!G:G)</f>
        <v>0</v>
      </c>
      <c r="P183" s="98">
        <f>SUMIF(V重複!$C:$C, 'Conv-vaccine'!$D183, V重複!F:F)</f>
        <v>0</v>
      </c>
      <c r="Q183" s="98">
        <f>SUMIF(V重複!$C:$C, 'Conv-vaccine'!$D183, V重複!G:G)</f>
        <v>0</v>
      </c>
    </row>
    <row r="184" spans="1:17" x14ac:dyDescent="0.55000000000000004">
      <c r="A184" s="95">
        <f t="shared" si="6"/>
        <v>44475</v>
      </c>
      <c r="B184" s="50">
        <f t="shared" si="7"/>
        <v>0</v>
      </c>
      <c r="C184" s="50">
        <f t="shared" si="8"/>
        <v>0</v>
      </c>
      <c r="D184" s="96">
        <v>44475</v>
      </c>
      <c r="E184" s="97" t="str">
        <f>IFERROR(VLOOKUP($D184, V医療従事者等!$A:$J, $E$4, FALSE), TEXT(D184, "aaa"))</f>
        <v>水</v>
      </c>
      <c r="F184" s="97">
        <f>IFERROR(VLOOKUP($D184, V医療従事者等!$A:$J, $F$4, FALSE), 0)</f>
        <v>0</v>
      </c>
      <c r="G184" s="97">
        <f>IFERROR(VLOOKUP($D184, V医療従事者等!$A:$J, $G$4, FALSE), 0)</f>
        <v>0</v>
      </c>
      <c r="H184" s="97">
        <f>IFERROR(VLOOKUP($D184, V医療従事者等!$A:$J, $H$4, FALSE), 0)</f>
        <v>0</v>
      </c>
      <c r="I184" s="97">
        <f>IFERROR(VLOOKUP($D184, V医療従事者等!$A:$J, $I$4, FALSE), 0)</f>
        <v>0</v>
      </c>
      <c r="J184" s="98">
        <f>IFERROR(VLOOKUP($D184, V一般接種!$A:$G, J$4, FALSE), 0)</f>
        <v>0</v>
      </c>
      <c r="K184" s="98">
        <f>IFERROR(VLOOKUP($D184, V一般接種!$A:$G, K$4, FALSE), 0)</f>
        <v>0</v>
      </c>
      <c r="L184" s="98">
        <f>IFERROR(VLOOKUP($D184, V一般接種!$A:$G, L$4, FALSE), 0)</f>
        <v>0</v>
      </c>
      <c r="M184" s="98">
        <f>IFERROR(VLOOKUP($D184, V一般接種!$A:$G, M$4, FALSE), 0)</f>
        <v>0</v>
      </c>
      <c r="N184" s="98">
        <f>SUMIF(V職域接種!$C:$C, 'Conv-vaccine'!$D184, V職域接種!F:F)</f>
        <v>0</v>
      </c>
      <c r="O184" s="98">
        <f>SUMIF(V職域接種!$C:$C, 'Conv-vaccine'!$D184, V職域接種!G:G)</f>
        <v>0</v>
      </c>
      <c r="P184" s="98">
        <f>SUMIF(V重複!$C:$C, 'Conv-vaccine'!$D184, V重複!F:F)</f>
        <v>0</v>
      </c>
      <c r="Q184" s="98">
        <f>SUMIF(V重複!$C:$C, 'Conv-vaccine'!$D184, V重複!G:G)</f>
        <v>0</v>
      </c>
    </row>
    <row r="185" spans="1:17" x14ac:dyDescent="0.55000000000000004">
      <c r="A185" s="95">
        <f t="shared" si="6"/>
        <v>44476</v>
      </c>
      <c r="B185" s="50">
        <f t="shared" si="7"/>
        <v>0</v>
      </c>
      <c r="C185" s="50">
        <f t="shared" si="8"/>
        <v>0</v>
      </c>
      <c r="D185" s="96">
        <v>44476</v>
      </c>
      <c r="E185" s="97" t="str">
        <f>IFERROR(VLOOKUP($D185, V医療従事者等!$A:$J, $E$4, FALSE), TEXT(D185, "aaa"))</f>
        <v>木</v>
      </c>
      <c r="F185" s="97">
        <f>IFERROR(VLOOKUP($D185, V医療従事者等!$A:$J, $F$4, FALSE), 0)</f>
        <v>0</v>
      </c>
      <c r="G185" s="97">
        <f>IFERROR(VLOOKUP($D185, V医療従事者等!$A:$J, $G$4, FALSE), 0)</f>
        <v>0</v>
      </c>
      <c r="H185" s="97">
        <f>IFERROR(VLOOKUP($D185, V医療従事者等!$A:$J, $H$4, FALSE), 0)</f>
        <v>0</v>
      </c>
      <c r="I185" s="97">
        <f>IFERROR(VLOOKUP($D185, V医療従事者等!$A:$J, $I$4, FALSE), 0)</f>
        <v>0</v>
      </c>
      <c r="J185" s="98">
        <f>IFERROR(VLOOKUP($D185, V一般接種!$A:$G, J$4, FALSE), 0)</f>
        <v>0</v>
      </c>
      <c r="K185" s="98">
        <f>IFERROR(VLOOKUP($D185, V一般接種!$A:$G, K$4, FALSE), 0)</f>
        <v>0</v>
      </c>
      <c r="L185" s="98">
        <f>IFERROR(VLOOKUP($D185, V一般接種!$A:$G, L$4, FALSE), 0)</f>
        <v>0</v>
      </c>
      <c r="M185" s="98">
        <f>IFERROR(VLOOKUP($D185, V一般接種!$A:$G, M$4, FALSE), 0)</f>
        <v>0</v>
      </c>
      <c r="N185" s="98">
        <f>SUMIF(V職域接種!$C:$C, 'Conv-vaccine'!$D185, V職域接種!F:F)</f>
        <v>0</v>
      </c>
      <c r="O185" s="98">
        <f>SUMIF(V職域接種!$C:$C, 'Conv-vaccine'!$D185, V職域接種!G:G)</f>
        <v>0</v>
      </c>
      <c r="P185" s="98">
        <f>SUMIF(V重複!$C:$C, 'Conv-vaccine'!$D185, V重複!F:F)</f>
        <v>0</v>
      </c>
      <c r="Q185" s="98">
        <f>SUMIF(V重複!$C:$C, 'Conv-vaccine'!$D185, V重複!G:G)</f>
        <v>0</v>
      </c>
    </row>
    <row r="186" spans="1:17" x14ac:dyDescent="0.55000000000000004">
      <c r="A186" s="95">
        <f t="shared" si="6"/>
        <v>44477</v>
      </c>
      <c r="B186" s="50">
        <f t="shared" si="7"/>
        <v>0</v>
      </c>
      <c r="C186" s="50">
        <f t="shared" si="8"/>
        <v>0</v>
      </c>
      <c r="D186" s="96">
        <v>44477</v>
      </c>
      <c r="E186" s="97" t="str">
        <f>IFERROR(VLOOKUP($D186, V医療従事者等!$A:$J, $E$4, FALSE), TEXT(D186, "aaa"))</f>
        <v>金</v>
      </c>
      <c r="F186" s="97">
        <f>IFERROR(VLOOKUP($D186, V医療従事者等!$A:$J, $F$4, FALSE), 0)</f>
        <v>0</v>
      </c>
      <c r="G186" s="97">
        <f>IFERROR(VLOOKUP($D186, V医療従事者等!$A:$J, $G$4, FALSE), 0)</f>
        <v>0</v>
      </c>
      <c r="H186" s="97">
        <f>IFERROR(VLOOKUP($D186, V医療従事者等!$A:$J, $H$4, FALSE), 0)</f>
        <v>0</v>
      </c>
      <c r="I186" s="97">
        <f>IFERROR(VLOOKUP($D186, V医療従事者等!$A:$J, $I$4, FALSE), 0)</f>
        <v>0</v>
      </c>
      <c r="J186" s="98">
        <f>IFERROR(VLOOKUP($D186, V一般接種!$A:$G, J$4, FALSE), 0)</f>
        <v>0</v>
      </c>
      <c r="K186" s="98">
        <f>IFERROR(VLOOKUP($D186, V一般接種!$A:$G, K$4, FALSE), 0)</f>
        <v>0</v>
      </c>
      <c r="L186" s="98">
        <f>IFERROR(VLOOKUP($D186, V一般接種!$A:$G, L$4, FALSE), 0)</f>
        <v>0</v>
      </c>
      <c r="M186" s="98">
        <f>IFERROR(VLOOKUP($D186, V一般接種!$A:$G, M$4, FALSE), 0)</f>
        <v>0</v>
      </c>
      <c r="N186" s="98">
        <f>SUMIF(V職域接種!$C:$C, 'Conv-vaccine'!$D186, V職域接種!F:F)</f>
        <v>0</v>
      </c>
      <c r="O186" s="98">
        <f>SUMIF(V職域接種!$C:$C, 'Conv-vaccine'!$D186, V職域接種!G:G)</f>
        <v>0</v>
      </c>
      <c r="P186" s="98">
        <f>SUMIF(V重複!$C:$C, 'Conv-vaccine'!$D186, V重複!F:F)</f>
        <v>0</v>
      </c>
      <c r="Q186" s="98">
        <f>SUMIF(V重複!$C:$C, 'Conv-vaccine'!$D186, V重複!G:G)</f>
        <v>0</v>
      </c>
    </row>
    <row r="187" spans="1:17" x14ac:dyDescent="0.55000000000000004">
      <c r="A187" s="95">
        <f t="shared" si="6"/>
        <v>44478</v>
      </c>
      <c r="B187" s="50">
        <f t="shared" si="7"/>
        <v>0</v>
      </c>
      <c r="C187" s="50">
        <f t="shared" si="8"/>
        <v>0</v>
      </c>
      <c r="D187" s="96">
        <v>44478</v>
      </c>
      <c r="E187" s="97" t="str">
        <f>IFERROR(VLOOKUP($D187, V医療従事者等!$A:$J, $E$4, FALSE), TEXT(D187, "aaa"))</f>
        <v>土</v>
      </c>
      <c r="F187" s="97">
        <f>IFERROR(VLOOKUP($D187, V医療従事者等!$A:$J, $F$4, FALSE), 0)</f>
        <v>0</v>
      </c>
      <c r="G187" s="97">
        <f>IFERROR(VLOOKUP($D187, V医療従事者等!$A:$J, $G$4, FALSE), 0)</f>
        <v>0</v>
      </c>
      <c r="H187" s="97">
        <f>IFERROR(VLOOKUP($D187, V医療従事者等!$A:$J, $H$4, FALSE), 0)</f>
        <v>0</v>
      </c>
      <c r="I187" s="97">
        <f>IFERROR(VLOOKUP($D187, V医療従事者等!$A:$J, $I$4, FALSE), 0)</f>
        <v>0</v>
      </c>
      <c r="J187" s="98">
        <f>IFERROR(VLOOKUP($D187, V一般接種!$A:$G, J$4, FALSE), 0)</f>
        <v>0</v>
      </c>
      <c r="K187" s="98">
        <f>IFERROR(VLOOKUP($D187, V一般接種!$A:$G, K$4, FALSE), 0)</f>
        <v>0</v>
      </c>
      <c r="L187" s="98">
        <f>IFERROR(VLOOKUP($D187, V一般接種!$A:$G, L$4, FALSE), 0)</f>
        <v>0</v>
      </c>
      <c r="M187" s="98">
        <f>IFERROR(VLOOKUP($D187, V一般接種!$A:$G, M$4, FALSE), 0)</f>
        <v>0</v>
      </c>
      <c r="N187" s="98">
        <f>SUMIF(V職域接種!$C:$C, 'Conv-vaccine'!$D187, V職域接種!F:F)</f>
        <v>0</v>
      </c>
      <c r="O187" s="98">
        <f>SUMIF(V職域接種!$C:$C, 'Conv-vaccine'!$D187, V職域接種!G:G)</f>
        <v>0</v>
      </c>
      <c r="P187" s="98">
        <f>SUMIF(V重複!$C:$C, 'Conv-vaccine'!$D187, V重複!F:F)</f>
        <v>0</v>
      </c>
      <c r="Q187" s="98">
        <f>SUMIF(V重複!$C:$C, 'Conv-vaccine'!$D187, V重複!G:G)</f>
        <v>0</v>
      </c>
    </row>
    <row r="188" spans="1:17" x14ac:dyDescent="0.55000000000000004">
      <c r="A188" s="95">
        <f t="shared" si="6"/>
        <v>44479</v>
      </c>
      <c r="B188" s="50">
        <f t="shared" si="7"/>
        <v>0</v>
      </c>
      <c r="C188" s="50">
        <f t="shared" si="8"/>
        <v>0</v>
      </c>
      <c r="D188" s="96">
        <v>44479</v>
      </c>
      <c r="E188" s="97" t="str">
        <f>IFERROR(VLOOKUP($D188, V医療従事者等!$A:$J, $E$4, FALSE), TEXT(D188, "aaa"))</f>
        <v>日</v>
      </c>
      <c r="F188" s="97">
        <f>IFERROR(VLOOKUP($D188, V医療従事者等!$A:$J, $F$4, FALSE), 0)</f>
        <v>0</v>
      </c>
      <c r="G188" s="97">
        <f>IFERROR(VLOOKUP($D188, V医療従事者等!$A:$J, $G$4, FALSE), 0)</f>
        <v>0</v>
      </c>
      <c r="H188" s="97">
        <f>IFERROR(VLOOKUP($D188, V医療従事者等!$A:$J, $H$4, FALSE), 0)</f>
        <v>0</v>
      </c>
      <c r="I188" s="97">
        <f>IFERROR(VLOOKUP($D188, V医療従事者等!$A:$J, $I$4, FALSE), 0)</f>
        <v>0</v>
      </c>
      <c r="J188" s="98">
        <f>IFERROR(VLOOKUP($D188, V一般接種!$A:$G, J$4, FALSE), 0)</f>
        <v>0</v>
      </c>
      <c r="K188" s="98">
        <f>IFERROR(VLOOKUP($D188, V一般接種!$A:$G, K$4, FALSE), 0)</f>
        <v>0</v>
      </c>
      <c r="L188" s="98">
        <f>IFERROR(VLOOKUP($D188, V一般接種!$A:$G, L$4, FALSE), 0)</f>
        <v>0</v>
      </c>
      <c r="M188" s="98">
        <f>IFERROR(VLOOKUP($D188, V一般接種!$A:$G, M$4, FALSE), 0)</f>
        <v>0</v>
      </c>
      <c r="N188" s="98">
        <f>SUMIF(V職域接種!$C:$C, 'Conv-vaccine'!$D188, V職域接種!F:F)</f>
        <v>0</v>
      </c>
      <c r="O188" s="98">
        <f>SUMIF(V職域接種!$C:$C, 'Conv-vaccine'!$D188, V職域接種!G:G)</f>
        <v>0</v>
      </c>
      <c r="P188" s="98">
        <f>SUMIF(V重複!$C:$C, 'Conv-vaccine'!$D188, V重複!F:F)</f>
        <v>0</v>
      </c>
      <c r="Q188" s="98">
        <f>SUMIF(V重複!$C:$C, 'Conv-vaccine'!$D188, V重複!G:G)</f>
        <v>0</v>
      </c>
    </row>
    <row r="189" spans="1:17" x14ac:dyDescent="0.55000000000000004">
      <c r="A189" s="95">
        <f t="shared" si="6"/>
        <v>44480</v>
      </c>
      <c r="B189" s="50">
        <f t="shared" si="7"/>
        <v>0</v>
      </c>
      <c r="C189" s="50">
        <f t="shared" si="8"/>
        <v>0</v>
      </c>
      <c r="D189" s="96">
        <v>44480</v>
      </c>
      <c r="E189" s="97" t="str">
        <f>IFERROR(VLOOKUP($D189, V医療従事者等!$A:$J, $E$4, FALSE), TEXT(D189, "aaa"))</f>
        <v>月</v>
      </c>
      <c r="F189" s="97">
        <f>IFERROR(VLOOKUP($D189, V医療従事者等!$A:$J, $F$4, FALSE), 0)</f>
        <v>0</v>
      </c>
      <c r="G189" s="97">
        <f>IFERROR(VLOOKUP($D189, V医療従事者等!$A:$J, $G$4, FALSE), 0)</f>
        <v>0</v>
      </c>
      <c r="H189" s="97">
        <f>IFERROR(VLOOKUP($D189, V医療従事者等!$A:$J, $H$4, FALSE), 0)</f>
        <v>0</v>
      </c>
      <c r="I189" s="97">
        <f>IFERROR(VLOOKUP($D189, V医療従事者等!$A:$J, $I$4, FALSE), 0)</f>
        <v>0</v>
      </c>
      <c r="J189" s="98">
        <f>IFERROR(VLOOKUP($D189, V一般接種!$A:$G, J$4, FALSE), 0)</f>
        <v>0</v>
      </c>
      <c r="K189" s="98">
        <f>IFERROR(VLOOKUP($D189, V一般接種!$A:$G, K$4, FALSE), 0)</f>
        <v>0</v>
      </c>
      <c r="L189" s="98">
        <f>IFERROR(VLOOKUP($D189, V一般接種!$A:$G, L$4, FALSE), 0)</f>
        <v>0</v>
      </c>
      <c r="M189" s="98">
        <f>IFERROR(VLOOKUP($D189, V一般接種!$A:$G, M$4, FALSE), 0)</f>
        <v>0</v>
      </c>
      <c r="N189" s="98">
        <f>SUMIF(V職域接種!$C:$C, 'Conv-vaccine'!$D189, V職域接種!F:F)</f>
        <v>0</v>
      </c>
      <c r="O189" s="98">
        <f>SUMIF(V職域接種!$C:$C, 'Conv-vaccine'!$D189, V職域接種!G:G)</f>
        <v>0</v>
      </c>
      <c r="P189" s="98">
        <f>SUMIF(V重複!$C:$C, 'Conv-vaccine'!$D189, V重複!F:F)</f>
        <v>0</v>
      </c>
      <c r="Q189" s="98">
        <f>SUMIF(V重複!$C:$C, 'Conv-vaccine'!$D189, V重複!G:G)</f>
        <v>0</v>
      </c>
    </row>
    <row r="190" spans="1:17" x14ac:dyDescent="0.55000000000000004">
      <c r="A190" s="95">
        <f t="shared" si="6"/>
        <v>44481</v>
      </c>
      <c r="B190" s="50">
        <f t="shared" si="7"/>
        <v>0</v>
      </c>
      <c r="C190" s="50">
        <f t="shared" si="8"/>
        <v>0</v>
      </c>
      <c r="D190" s="96">
        <v>44481</v>
      </c>
      <c r="E190" s="97" t="str">
        <f>IFERROR(VLOOKUP($D190, V医療従事者等!$A:$J, $E$4, FALSE), TEXT(D190, "aaa"))</f>
        <v>火</v>
      </c>
      <c r="F190" s="97">
        <f>IFERROR(VLOOKUP($D190, V医療従事者等!$A:$J, $F$4, FALSE), 0)</f>
        <v>0</v>
      </c>
      <c r="G190" s="97">
        <f>IFERROR(VLOOKUP($D190, V医療従事者等!$A:$J, $G$4, FALSE), 0)</f>
        <v>0</v>
      </c>
      <c r="H190" s="97">
        <f>IFERROR(VLOOKUP($D190, V医療従事者等!$A:$J, $H$4, FALSE), 0)</f>
        <v>0</v>
      </c>
      <c r="I190" s="97">
        <f>IFERROR(VLOOKUP($D190, V医療従事者等!$A:$J, $I$4, FALSE), 0)</f>
        <v>0</v>
      </c>
      <c r="J190" s="98">
        <f>IFERROR(VLOOKUP($D190, V一般接種!$A:$G, J$4, FALSE), 0)</f>
        <v>0</v>
      </c>
      <c r="K190" s="98">
        <f>IFERROR(VLOOKUP($D190, V一般接種!$A:$G, K$4, FALSE), 0)</f>
        <v>0</v>
      </c>
      <c r="L190" s="98">
        <f>IFERROR(VLOOKUP($D190, V一般接種!$A:$G, L$4, FALSE), 0)</f>
        <v>0</v>
      </c>
      <c r="M190" s="98">
        <f>IFERROR(VLOOKUP($D190, V一般接種!$A:$G, M$4, FALSE), 0)</f>
        <v>0</v>
      </c>
      <c r="N190" s="98">
        <f>SUMIF(V職域接種!$C:$C, 'Conv-vaccine'!$D190, V職域接種!F:F)</f>
        <v>0</v>
      </c>
      <c r="O190" s="98">
        <f>SUMIF(V職域接種!$C:$C, 'Conv-vaccine'!$D190, V職域接種!G:G)</f>
        <v>0</v>
      </c>
      <c r="P190" s="98">
        <f>SUMIF(V重複!$C:$C, 'Conv-vaccine'!$D190, V重複!F:F)</f>
        <v>0</v>
      </c>
      <c r="Q190" s="98">
        <f>SUMIF(V重複!$C:$C, 'Conv-vaccine'!$D190, V重複!G:G)</f>
        <v>0</v>
      </c>
    </row>
    <row r="191" spans="1:17" x14ac:dyDescent="0.55000000000000004">
      <c r="A191" s="95">
        <f t="shared" si="6"/>
        <v>44482</v>
      </c>
      <c r="B191" s="50">
        <f t="shared" si="7"/>
        <v>0</v>
      </c>
      <c r="C191" s="50">
        <f t="shared" si="8"/>
        <v>0</v>
      </c>
      <c r="D191" s="96">
        <v>44482</v>
      </c>
      <c r="E191" s="97" t="str">
        <f>IFERROR(VLOOKUP($D191, V医療従事者等!$A:$J, $E$4, FALSE), TEXT(D191, "aaa"))</f>
        <v>水</v>
      </c>
      <c r="F191" s="97">
        <f>IFERROR(VLOOKUP($D191, V医療従事者等!$A:$J, $F$4, FALSE), 0)</f>
        <v>0</v>
      </c>
      <c r="G191" s="97">
        <f>IFERROR(VLOOKUP($D191, V医療従事者等!$A:$J, $G$4, FALSE), 0)</f>
        <v>0</v>
      </c>
      <c r="H191" s="97">
        <f>IFERROR(VLOOKUP($D191, V医療従事者等!$A:$J, $H$4, FALSE), 0)</f>
        <v>0</v>
      </c>
      <c r="I191" s="97">
        <f>IFERROR(VLOOKUP($D191, V医療従事者等!$A:$J, $I$4, FALSE), 0)</f>
        <v>0</v>
      </c>
      <c r="J191" s="98">
        <f>IFERROR(VLOOKUP($D191, V一般接種!$A:$G, J$4, FALSE), 0)</f>
        <v>0</v>
      </c>
      <c r="K191" s="98">
        <f>IFERROR(VLOOKUP($D191, V一般接種!$A:$G, K$4, FALSE), 0)</f>
        <v>0</v>
      </c>
      <c r="L191" s="98">
        <f>IFERROR(VLOOKUP($D191, V一般接種!$A:$G, L$4, FALSE), 0)</f>
        <v>0</v>
      </c>
      <c r="M191" s="98">
        <f>IFERROR(VLOOKUP($D191, V一般接種!$A:$G, M$4, FALSE), 0)</f>
        <v>0</v>
      </c>
      <c r="N191" s="98">
        <f>SUMIF(V職域接種!$C:$C, 'Conv-vaccine'!$D191, V職域接種!F:F)</f>
        <v>0</v>
      </c>
      <c r="O191" s="98">
        <f>SUMIF(V職域接種!$C:$C, 'Conv-vaccine'!$D191, V職域接種!G:G)</f>
        <v>0</v>
      </c>
      <c r="P191" s="98">
        <f>SUMIF(V重複!$C:$C, 'Conv-vaccine'!$D191, V重複!F:F)</f>
        <v>0</v>
      </c>
      <c r="Q191" s="98">
        <f>SUMIF(V重複!$C:$C, 'Conv-vaccine'!$D191, V重複!G:G)</f>
        <v>0</v>
      </c>
    </row>
    <row r="192" spans="1:17" x14ac:dyDescent="0.55000000000000004">
      <c r="A192" s="95">
        <f t="shared" si="6"/>
        <v>44483</v>
      </c>
      <c r="B192" s="50">
        <f t="shared" si="7"/>
        <v>0</v>
      </c>
      <c r="C192" s="50">
        <f t="shared" si="8"/>
        <v>0</v>
      </c>
      <c r="D192" s="96">
        <v>44483</v>
      </c>
      <c r="E192" s="97" t="str">
        <f>IFERROR(VLOOKUP($D192, V医療従事者等!$A:$J, $E$4, FALSE), TEXT(D192, "aaa"))</f>
        <v>木</v>
      </c>
      <c r="F192" s="97">
        <f>IFERROR(VLOOKUP($D192, V医療従事者等!$A:$J, $F$4, FALSE), 0)</f>
        <v>0</v>
      </c>
      <c r="G192" s="97">
        <f>IFERROR(VLOOKUP($D192, V医療従事者等!$A:$J, $G$4, FALSE), 0)</f>
        <v>0</v>
      </c>
      <c r="H192" s="97">
        <f>IFERROR(VLOOKUP($D192, V医療従事者等!$A:$J, $H$4, FALSE), 0)</f>
        <v>0</v>
      </c>
      <c r="I192" s="97">
        <f>IFERROR(VLOOKUP($D192, V医療従事者等!$A:$J, $I$4, FALSE), 0)</f>
        <v>0</v>
      </c>
      <c r="J192" s="98">
        <f>IFERROR(VLOOKUP($D192, V一般接種!$A:$G, J$4, FALSE), 0)</f>
        <v>0</v>
      </c>
      <c r="K192" s="98">
        <f>IFERROR(VLOOKUP($D192, V一般接種!$A:$G, K$4, FALSE), 0)</f>
        <v>0</v>
      </c>
      <c r="L192" s="98">
        <f>IFERROR(VLOOKUP($D192, V一般接種!$A:$G, L$4, FALSE), 0)</f>
        <v>0</v>
      </c>
      <c r="M192" s="98">
        <f>IFERROR(VLOOKUP($D192, V一般接種!$A:$G, M$4, FALSE), 0)</f>
        <v>0</v>
      </c>
      <c r="N192" s="98">
        <f>SUMIF(V職域接種!$C:$C, 'Conv-vaccine'!$D192, V職域接種!F:F)</f>
        <v>0</v>
      </c>
      <c r="O192" s="98">
        <f>SUMIF(V職域接種!$C:$C, 'Conv-vaccine'!$D192, V職域接種!G:G)</f>
        <v>0</v>
      </c>
      <c r="P192" s="98">
        <f>SUMIF(V重複!$C:$C, 'Conv-vaccine'!$D192, V重複!F:F)</f>
        <v>0</v>
      </c>
      <c r="Q192" s="98">
        <f>SUMIF(V重複!$C:$C, 'Conv-vaccine'!$D192, V重複!G:G)</f>
        <v>0</v>
      </c>
    </row>
    <row r="193" spans="1:17" x14ac:dyDescent="0.55000000000000004">
      <c r="A193" s="95">
        <f t="shared" si="6"/>
        <v>44484</v>
      </c>
      <c r="B193" s="50">
        <f t="shared" si="7"/>
        <v>0</v>
      </c>
      <c r="C193" s="50">
        <f t="shared" si="8"/>
        <v>0</v>
      </c>
      <c r="D193" s="96">
        <v>44484</v>
      </c>
      <c r="E193" s="97" t="str">
        <f>IFERROR(VLOOKUP($D193, V医療従事者等!$A:$J, $E$4, FALSE), TEXT(D193, "aaa"))</f>
        <v>金</v>
      </c>
      <c r="F193" s="97">
        <f>IFERROR(VLOOKUP($D193, V医療従事者等!$A:$J, $F$4, FALSE), 0)</f>
        <v>0</v>
      </c>
      <c r="G193" s="97">
        <f>IFERROR(VLOOKUP($D193, V医療従事者等!$A:$J, $G$4, FALSE), 0)</f>
        <v>0</v>
      </c>
      <c r="H193" s="97">
        <f>IFERROR(VLOOKUP($D193, V医療従事者等!$A:$J, $H$4, FALSE), 0)</f>
        <v>0</v>
      </c>
      <c r="I193" s="97">
        <f>IFERROR(VLOOKUP($D193, V医療従事者等!$A:$J, $I$4, FALSE), 0)</f>
        <v>0</v>
      </c>
      <c r="J193" s="98">
        <f>IFERROR(VLOOKUP($D193, V一般接種!$A:$G, J$4, FALSE), 0)</f>
        <v>0</v>
      </c>
      <c r="K193" s="98">
        <f>IFERROR(VLOOKUP($D193, V一般接種!$A:$G, K$4, FALSE), 0)</f>
        <v>0</v>
      </c>
      <c r="L193" s="98">
        <f>IFERROR(VLOOKUP($D193, V一般接種!$A:$G, L$4, FALSE), 0)</f>
        <v>0</v>
      </c>
      <c r="M193" s="98">
        <f>IFERROR(VLOOKUP($D193, V一般接種!$A:$G, M$4, FALSE), 0)</f>
        <v>0</v>
      </c>
      <c r="N193" s="98">
        <f>SUMIF(V職域接種!$C:$C, 'Conv-vaccine'!$D193, V職域接種!F:F)</f>
        <v>0</v>
      </c>
      <c r="O193" s="98">
        <f>SUMIF(V職域接種!$C:$C, 'Conv-vaccine'!$D193, V職域接種!G:G)</f>
        <v>0</v>
      </c>
      <c r="P193" s="98">
        <f>SUMIF(V重複!$C:$C, 'Conv-vaccine'!$D193, V重複!F:F)</f>
        <v>0</v>
      </c>
      <c r="Q193" s="98">
        <f>SUMIF(V重複!$C:$C, 'Conv-vaccine'!$D193, V重複!G:G)</f>
        <v>0</v>
      </c>
    </row>
    <row r="194" spans="1:17" x14ac:dyDescent="0.55000000000000004">
      <c r="A194" s="95">
        <f t="shared" si="6"/>
        <v>44485</v>
      </c>
      <c r="B194" s="50">
        <f t="shared" si="7"/>
        <v>0</v>
      </c>
      <c r="C194" s="50">
        <f t="shared" si="8"/>
        <v>0</v>
      </c>
      <c r="D194" s="96">
        <v>44485</v>
      </c>
      <c r="E194" s="97" t="str">
        <f>IFERROR(VLOOKUP($D194, V医療従事者等!$A:$J, $E$4, FALSE), TEXT(D194, "aaa"))</f>
        <v>土</v>
      </c>
      <c r="F194" s="97">
        <f>IFERROR(VLOOKUP($D194, V医療従事者等!$A:$J, $F$4, FALSE), 0)</f>
        <v>0</v>
      </c>
      <c r="G194" s="97">
        <f>IFERROR(VLOOKUP($D194, V医療従事者等!$A:$J, $G$4, FALSE), 0)</f>
        <v>0</v>
      </c>
      <c r="H194" s="97">
        <f>IFERROR(VLOOKUP($D194, V医療従事者等!$A:$J, $H$4, FALSE), 0)</f>
        <v>0</v>
      </c>
      <c r="I194" s="97">
        <f>IFERROR(VLOOKUP($D194, V医療従事者等!$A:$J, $I$4, FALSE), 0)</f>
        <v>0</v>
      </c>
      <c r="J194" s="98">
        <f>IFERROR(VLOOKUP($D194, V一般接種!$A:$G, J$4, FALSE), 0)</f>
        <v>0</v>
      </c>
      <c r="K194" s="98">
        <f>IFERROR(VLOOKUP($D194, V一般接種!$A:$G, K$4, FALSE), 0)</f>
        <v>0</v>
      </c>
      <c r="L194" s="98">
        <f>IFERROR(VLOOKUP($D194, V一般接種!$A:$G, L$4, FALSE), 0)</f>
        <v>0</v>
      </c>
      <c r="M194" s="98">
        <f>IFERROR(VLOOKUP($D194, V一般接種!$A:$G, M$4, FALSE), 0)</f>
        <v>0</v>
      </c>
      <c r="N194" s="98">
        <f>SUMIF(V職域接種!$C:$C, 'Conv-vaccine'!$D194, V職域接種!F:F)</f>
        <v>0</v>
      </c>
      <c r="O194" s="98">
        <f>SUMIF(V職域接種!$C:$C, 'Conv-vaccine'!$D194, V職域接種!G:G)</f>
        <v>0</v>
      </c>
      <c r="P194" s="98">
        <f>SUMIF(V重複!$C:$C, 'Conv-vaccine'!$D194, V重複!F:F)</f>
        <v>0</v>
      </c>
      <c r="Q194" s="98">
        <f>SUMIF(V重複!$C:$C, 'Conv-vaccine'!$D194, V重複!G:G)</f>
        <v>0</v>
      </c>
    </row>
    <row r="195" spans="1:17" x14ac:dyDescent="0.55000000000000004">
      <c r="A195" s="95">
        <f t="shared" si="6"/>
        <v>44486</v>
      </c>
      <c r="B195" s="50">
        <f t="shared" si="7"/>
        <v>0</v>
      </c>
      <c r="C195" s="50">
        <f t="shared" si="8"/>
        <v>0</v>
      </c>
      <c r="D195" s="96">
        <v>44486</v>
      </c>
      <c r="E195" s="97" t="str">
        <f>IFERROR(VLOOKUP($D195, V医療従事者等!$A:$J, $E$4, FALSE), TEXT(D195, "aaa"))</f>
        <v>日</v>
      </c>
      <c r="F195" s="97">
        <f>IFERROR(VLOOKUP($D195, V医療従事者等!$A:$J, $F$4, FALSE), 0)</f>
        <v>0</v>
      </c>
      <c r="G195" s="97">
        <f>IFERROR(VLOOKUP($D195, V医療従事者等!$A:$J, $G$4, FALSE), 0)</f>
        <v>0</v>
      </c>
      <c r="H195" s="97">
        <f>IFERROR(VLOOKUP($D195, V医療従事者等!$A:$J, $H$4, FALSE), 0)</f>
        <v>0</v>
      </c>
      <c r="I195" s="97">
        <f>IFERROR(VLOOKUP($D195, V医療従事者等!$A:$J, $I$4, FALSE), 0)</f>
        <v>0</v>
      </c>
      <c r="J195" s="98">
        <f>IFERROR(VLOOKUP($D195, V一般接種!$A:$G, J$4, FALSE), 0)</f>
        <v>0</v>
      </c>
      <c r="K195" s="98">
        <f>IFERROR(VLOOKUP($D195, V一般接種!$A:$G, K$4, FALSE), 0)</f>
        <v>0</v>
      </c>
      <c r="L195" s="98">
        <f>IFERROR(VLOOKUP($D195, V一般接種!$A:$G, L$4, FALSE), 0)</f>
        <v>0</v>
      </c>
      <c r="M195" s="98">
        <f>IFERROR(VLOOKUP($D195, V一般接種!$A:$G, M$4, FALSE), 0)</f>
        <v>0</v>
      </c>
      <c r="N195" s="98">
        <f>SUMIF(V職域接種!$C:$C, 'Conv-vaccine'!$D195, V職域接種!F:F)</f>
        <v>0</v>
      </c>
      <c r="O195" s="98">
        <f>SUMIF(V職域接種!$C:$C, 'Conv-vaccine'!$D195, V職域接種!G:G)</f>
        <v>0</v>
      </c>
      <c r="P195" s="98">
        <f>SUMIF(V重複!$C:$C, 'Conv-vaccine'!$D195, V重複!F:F)</f>
        <v>0</v>
      </c>
      <c r="Q195" s="98">
        <f>SUMIF(V重複!$C:$C, 'Conv-vaccine'!$D195, V重複!G:G)</f>
        <v>0</v>
      </c>
    </row>
    <row r="196" spans="1:17" x14ac:dyDescent="0.55000000000000004">
      <c r="A196" s="95">
        <f t="shared" si="6"/>
        <v>44487</v>
      </c>
      <c r="B196" s="50">
        <f t="shared" si="7"/>
        <v>0</v>
      </c>
      <c r="C196" s="50">
        <f t="shared" si="8"/>
        <v>0</v>
      </c>
      <c r="D196" s="96">
        <v>44487</v>
      </c>
      <c r="E196" s="97" t="str">
        <f>IFERROR(VLOOKUP($D196, V医療従事者等!$A:$J, $E$4, FALSE), TEXT(D196, "aaa"))</f>
        <v>月</v>
      </c>
      <c r="F196" s="97">
        <f>IFERROR(VLOOKUP($D196, V医療従事者等!$A:$J, $F$4, FALSE), 0)</f>
        <v>0</v>
      </c>
      <c r="G196" s="97">
        <f>IFERROR(VLOOKUP($D196, V医療従事者等!$A:$J, $G$4, FALSE), 0)</f>
        <v>0</v>
      </c>
      <c r="H196" s="97">
        <f>IFERROR(VLOOKUP($D196, V医療従事者等!$A:$J, $H$4, FALSE), 0)</f>
        <v>0</v>
      </c>
      <c r="I196" s="97">
        <f>IFERROR(VLOOKUP($D196, V医療従事者等!$A:$J, $I$4, FALSE), 0)</f>
        <v>0</v>
      </c>
      <c r="J196" s="98">
        <f>IFERROR(VLOOKUP($D196, V一般接種!$A:$G, J$4, FALSE), 0)</f>
        <v>0</v>
      </c>
      <c r="K196" s="98">
        <f>IFERROR(VLOOKUP($D196, V一般接種!$A:$G, K$4, FALSE), 0)</f>
        <v>0</v>
      </c>
      <c r="L196" s="98">
        <f>IFERROR(VLOOKUP($D196, V一般接種!$A:$G, L$4, FALSE), 0)</f>
        <v>0</v>
      </c>
      <c r="M196" s="98">
        <f>IFERROR(VLOOKUP($D196, V一般接種!$A:$G, M$4, FALSE), 0)</f>
        <v>0</v>
      </c>
      <c r="N196" s="98">
        <f>SUMIF(V職域接種!$C:$C, 'Conv-vaccine'!$D196, V職域接種!F:F)</f>
        <v>0</v>
      </c>
      <c r="O196" s="98">
        <f>SUMIF(V職域接種!$C:$C, 'Conv-vaccine'!$D196, V職域接種!G:G)</f>
        <v>0</v>
      </c>
      <c r="P196" s="98">
        <f>SUMIF(V重複!$C:$C, 'Conv-vaccine'!$D196, V重複!F:F)</f>
        <v>0</v>
      </c>
      <c r="Q196" s="98">
        <f>SUMIF(V重複!$C:$C, 'Conv-vaccine'!$D196, V重複!G:G)</f>
        <v>0</v>
      </c>
    </row>
    <row r="197" spans="1:17" x14ac:dyDescent="0.55000000000000004">
      <c r="A197" s="95">
        <f t="shared" si="6"/>
        <v>44488</v>
      </c>
      <c r="B197" s="50">
        <f t="shared" si="7"/>
        <v>0</v>
      </c>
      <c r="C197" s="50">
        <f t="shared" si="8"/>
        <v>0</v>
      </c>
      <c r="D197" s="96">
        <v>44488</v>
      </c>
      <c r="E197" s="97" t="str">
        <f>IFERROR(VLOOKUP($D197, V医療従事者等!$A:$J, $E$4, FALSE), TEXT(D197, "aaa"))</f>
        <v>火</v>
      </c>
      <c r="F197" s="97">
        <f>IFERROR(VLOOKUP($D197, V医療従事者等!$A:$J, $F$4, FALSE), 0)</f>
        <v>0</v>
      </c>
      <c r="G197" s="97">
        <f>IFERROR(VLOOKUP($D197, V医療従事者等!$A:$J, $G$4, FALSE), 0)</f>
        <v>0</v>
      </c>
      <c r="H197" s="97">
        <f>IFERROR(VLOOKUP($D197, V医療従事者等!$A:$J, $H$4, FALSE), 0)</f>
        <v>0</v>
      </c>
      <c r="I197" s="97">
        <f>IFERROR(VLOOKUP($D197, V医療従事者等!$A:$J, $I$4, FALSE), 0)</f>
        <v>0</v>
      </c>
      <c r="J197" s="98">
        <f>IFERROR(VLOOKUP($D197, V一般接種!$A:$G, J$4, FALSE), 0)</f>
        <v>0</v>
      </c>
      <c r="K197" s="98">
        <f>IFERROR(VLOOKUP($D197, V一般接種!$A:$G, K$4, FALSE), 0)</f>
        <v>0</v>
      </c>
      <c r="L197" s="98">
        <f>IFERROR(VLOOKUP($D197, V一般接種!$A:$G, L$4, FALSE), 0)</f>
        <v>0</v>
      </c>
      <c r="M197" s="98">
        <f>IFERROR(VLOOKUP($D197, V一般接種!$A:$G, M$4, FALSE), 0)</f>
        <v>0</v>
      </c>
      <c r="N197" s="98">
        <f>SUMIF(V職域接種!$C:$C, 'Conv-vaccine'!$D197, V職域接種!F:F)</f>
        <v>0</v>
      </c>
      <c r="O197" s="98">
        <f>SUMIF(V職域接種!$C:$C, 'Conv-vaccine'!$D197, V職域接種!G:G)</f>
        <v>0</v>
      </c>
      <c r="P197" s="98">
        <f>SUMIF(V重複!$C:$C, 'Conv-vaccine'!$D197, V重複!F:F)</f>
        <v>0</v>
      </c>
      <c r="Q197" s="98">
        <f>SUMIF(V重複!$C:$C, 'Conv-vaccine'!$D197, V重複!G:G)</f>
        <v>0</v>
      </c>
    </row>
    <row r="198" spans="1:17" x14ac:dyDescent="0.55000000000000004">
      <c r="A198" s="95">
        <f t="shared" si="6"/>
        <v>44489</v>
      </c>
      <c r="B198" s="50">
        <f t="shared" si="7"/>
        <v>0</v>
      </c>
      <c r="C198" s="50">
        <f t="shared" si="8"/>
        <v>0</v>
      </c>
      <c r="D198" s="96">
        <v>44489</v>
      </c>
      <c r="E198" s="97" t="str">
        <f>IFERROR(VLOOKUP($D198, V医療従事者等!$A:$J, $E$4, FALSE), TEXT(D198, "aaa"))</f>
        <v>水</v>
      </c>
      <c r="F198" s="97">
        <f>IFERROR(VLOOKUP($D198, V医療従事者等!$A:$J, $F$4, FALSE), 0)</f>
        <v>0</v>
      </c>
      <c r="G198" s="97">
        <f>IFERROR(VLOOKUP($D198, V医療従事者等!$A:$J, $G$4, FALSE), 0)</f>
        <v>0</v>
      </c>
      <c r="H198" s="97">
        <f>IFERROR(VLOOKUP($D198, V医療従事者等!$A:$J, $H$4, FALSE), 0)</f>
        <v>0</v>
      </c>
      <c r="I198" s="97">
        <f>IFERROR(VLOOKUP($D198, V医療従事者等!$A:$J, $I$4, FALSE), 0)</f>
        <v>0</v>
      </c>
      <c r="J198" s="98">
        <f>IFERROR(VLOOKUP($D198, V一般接種!$A:$G, J$4, FALSE), 0)</f>
        <v>0</v>
      </c>
      <c r="K198" s="98">
        <f>IFERROR(VLOOKUP($D198, V一般接種!$A:$G, K$4, FALSE), 0)</f>
        <v>0</v>
      </c>
      <c r="L198" s="98">
        <f>IFERROR(VLOOKUP($D198, V一般接種!$A:$G, L$4, FALSE), 0)</f>
        <v>0</v>
      </c>
      <c r="M198" s="98">
        <f>IFERROR(VLOOKUP($D198, V一般接種!$A:$G, M$4, FALSE), 0)</f>
        <v>0</v>
      </c>
      <c r="N198" s="98">
        <f>SUMIF(V職域接種!$C:$C, 'Conv-vaccine'!$D198, V職域接種!F:F)</f>
        <v>0</v>
      </c>
      <c r="O198" s="98">
        <f>SUMIF(V職域接種!$C:$C, 'Conv-vaccine'!$D198, V職域接種!G:G)</f>
        <v>0</v>
      </c>
      <c r="P198" s="98">
        <f>SUMIF(V重複!$C:$C, 'Conv-vaccine'!$D198, V重複!F:F)</f>
        <v>0</v>
      </c>
      <c r="Q198" s="98">
        <f>SUMIF(V重複!$C:$C, 'Conv-vaccine'!$D198, V重複!G:G)</f>
        <v>0</v>
      </c>
    </row>
    <row r="199" spans="1:17" x14ac:dyDescent="0.55000000000000004">
      <c r="A199" s="95">
        <f t="shared" ref="A199:A262" si="9">D199</f>
        <v>44490</v>
      </c>
      <c r="B199" s="50">
        <f t="shared" si="7"/>
        <v>0</v>
      </c>
      <c r="C199" s="50">
        <f t="shared" si="8"/>
        <v>0</v>
      </c>
      <c r="D199" s="96">
        <v>44490</v>
      </c>
      <c r="E199" s="97" t="str">
        <f>IFERROR(VLOOKUP($D199, V医療従事者等!$A:$J, $E$4, FALSE), TEXT(D199, "aaa"))</f>
        <v>木</v>
      </c>
      <c r="F199" s="97">
        <f>IFERROR(VLOOKUP($D199, V医療従事者等!$A:$J, $F$4, FALSE), 0)</f>
        <v>0</v>
      </c>
      <c r="G199" s="97">
        <f>IFERROR(VLOOKUP($D199, V医療従事者等!$A:$J, $G$4, FALSE), 0)</f>
        <v>0</v>
      </c>
      <c r="H199" s="97">
        <f>IFERROR(VLOOKUP($D199, V医療従事者等!$A:$J, $H$4, FALSE), 0)</f>
        <v>0</v>
      </c>
      <c r="I199" s="97">
        <f>IFERROR(VLOOKUP($D199, V医療従事者等!$A:$J, $I$4, FALSE), 0)</f>
        <v>0</v>
      </c>
      <c r="J199" s="98">
        <f>IFERROR(VLOOKUP($D199, V一般接種!$A:$G, J$4, FALSE), 0)</f>
        <v>0</v>
      </c>
      <c r="K199" s="98">
        <f>IFERROR(VLOOKUP($D199, V一般接種!$A:$G, K$4, FALSE), 0)</f>
        <v>0</v>
      </c>
      <c r="L199" s="98">
        <f>IFERROR(VLOOKUP($D199, V一般接種!$A:$G, L$4, FALSE), 0)</f>
        <v>0</v>
      </c>
      <c r="M199" s="98">
        <f>IFERROR(VLOOKUP($D199, V一般接種!$A:$G, M$4, FALSE), 0)</f>
        <v>0</v>
      </c>
      <c r="N199" s="98">
        <f>SUMIF(V職域接種!$C:$C, 'Conv-vaccine'!$D199, V職域接種!F:F)</f>
        <v>0</v>
      </c>
      <c r="O199" s="98">
        <f>SUMIF(V職域接種!$C:$C, 'Conv-vaccine'!$D199, V職域接種!G:G)</f>
        <v>0</v>
      </c>
      <c r="P199" s="98">
        <f>SUMIF(V重複!$C:$C, 'Conv-vaccine'!$D199, V重複!F:F)</f>
        <v>0</v>
      </c>
      <c r="Q199" s="98">
        <f>SUMIF(V重複!$C:$C, 'Conv-vaccine'!$D199, V重複!G:G)</f>
        <v>0</v>
      </c>
    </row>
    <row r="200" spans="1:17" x14ac:dyDescent="0.55000000000000004">
      <c r="A200" s="95">
        <f t="shared" si="9"/>
        <v>44491</v>
      </c>
      <c r="B200" s="50">
        <f t="shared" ref="B200:B263" si="10">IF($D200="","",F200+G200+J200+K200+N200-P200)</f>
        <v>0</v>
      </c>
      <c r="C200" s="50">
        <f t="shared" ref="C200:C263" si="11">IF($D200="", "", H200+I200+L200+M200+O200-Q200)</f>
        <v>0</v>
      </c>
      <c r="D200" s="96">
        <v>44491</v>
      </c>
      <c r="E200" s="97" t="str">
        <f>IFERROR(VLOOKUP($D200, V医療従事者等!$A:$J, $E$4, FALSE), TEXT(D200, "aaa"))</f>
        <v>金</v>
      </c>
      <c r="F200" s="97">
        <f>IFERROR(VLOOKUP($D200, V医療従事者等!$A:$J, $F$4, FALSE), 0)</f>
        <v>0</v>
      </c>
      <c r="G200" s="97">
        <f>IFERROR(VLOOKUP($D200, V医療従事者等!$A:$J, $G$4, FALSE), 0)</f>
        <v>0</v>
      </c>
      <c r="H200" s="97">
        <f>IFERROR(VLOOKUP($D200, V医療従事者等!$A:$J, $H$4, FALSE), 0)</f>
        <v>0</v>
      </c>
      <c r="I200" s="97">
        <f>IFERROR(VLOOKUP($D200, V医療従事者等!$A:$J, $I$4, FALSE), 0)</f>
        <v>0</v>
      </c>
      <c r="J200" s="98">
        <f>IFERROR(VLOOKUP($D200, V一般接種!$A:$G, J$4, FALSE), 0)</f>
        <v>0</v>
      </c>
      <c r="K200" s="98">
        <f>IFERROR(VLOOKUP($D200, V一般接種!$A:$G, K$4, FALSE), 0)</f>
        <v>0</v>
      </c>
      <c r="L200" s="98">
        <f>IFERROR(VLOOKUP($D200, V一般接種!$A:$G, L$4, FALSE), 0)</f>
        <v>0</v>
      </c>
      <c r="M200" s="98">
        <f>IFERROR(VLOOKUP($D200, V一般接種!$A:$G, M$4, FALSE), 0)</f>
        <v>0</v>
      </c>
      <c r="N200" s="98">
        <f>SUMIF(V職域接種!$C:$C, 'Conv-vaccine'!$D200, V職域接種!F:F)</f>
        <v>0</v>
      </c>
      <c r="O200" s="98">
        <f>SUMIF(V職域接種!$C:$C, 'Conv-vaccine'!$D200, V職域接種!G:G)</f>
        <v>0</v>
      </c>
      <c r="P200" s="98">
        <f>SUMIF(V重複!$C:$C, 'Conv-vaccine'!$D200, V重複!F:F)</f>
        <v>0</v>
      </c>
      <c r="Q200" s="98">
        <f>SUMIF(V重複!$C:$C, 'Conv-vaccine'!$D200, V重複!G:G)</f>
        <v>0</v>
      </c>
    </row>
    <row r="201" spans="1:17" x14ac:dyDescent="0.55000000000000004">
      <c r="A201" s="95">
        <f t="shared" si="9"/>
        <v>44492</v>
      </c>
      <c r="B201" s="50">
        <f t="shared" si="10"/>
        <v>0</v>
      </c>
      <c r="C201" s="50">
        <f t="shared" si="11"/>
        <v>0</v>
      </c>
      <c r="D201" s="96">
        <v>44492</v>
      </c>
      <c r="E201" s="97" t="str">
        <f>IFERROR(VLOOKUP($D201, V医療従事者等!$A:$J, $E$4, FALSE), TEXT(D201, "aaa"))</f>
        <v>土</v>
      </c>
      <c r="F201" s="97">
        <f>IFERROR(VLOOKUP($D201, V医療従事者等!$A:$J, $F$4, FALSE), 0)</f>
        <v>0</v>
      </c>
      <c r="G201" s="97">
        <f>IFERROR(VLOOKUP($D201, V医療従事者等!$A:$J, $G$4, FALSE), 0)</f>
        <v>0</v>
      </c>
      <c r="H201" s="97">
        <f>IFERROR(VLOOKUP($D201, V医療従事者等!$A:$J, $H$4, FALSE), 0)</f>
        <v>0</v>
      </c>
      <c r="I201" s="97">
        <f>IFERROR(VLOOKUP($D201, V医療従事者等!$A:$J, $I$4, FALSE), 0)</f>
        <v>0</v>
      </c>
      <c r="J201" s="98">
        <f>IFERROR(VLOOKUP($D201, V一般接種!$A:$G, J$4, FALSE), 0)</f>
        <v>0</v>
      </c>
      <c r="K201" s="98">
        <f>IFERROR(VLOOKUP($D201, V一般接種!$A:$G, K$4, FALSE), 0)</f>
        <v>0</v>
      </c>
      <c r="L201" s="98">
        <f>IFERROR(VLOOKUP($D201, V一般接種!$A:$G, L$4, FALSE), 0)</f>
        <v>0</v>
      </c>
      <c r="M201" s="98">
        <f>IFERROR(VLOOKUP($D201, V一般接種!$A:$G, M$4, FALSE), 0)</f>
        <v>0</v>
      </c>
      <c r="N201" s="98">
        <f>SUMIF(V職域接種!$C:$C, 'Conv-vaccine'!$D201, V職域接種!F:F)</f>
        <v>0</v>
      </c>
      <c r="O201" s="98">
        <f>SUMIF(V職域接種!$C:$C, 'Conv-vaccine'!$D201, V職域接種!G:G)</f>
        <v>0</v>
      </c>
      <c r="P201" s="98">
        <f>SUMIF(V重複!$C:$C, 'Conv-vaccine'!$D201, V重複!F:F)</f>
        <v>0</v>
      </c>
      <c r="Q201" s="98">
        <f>SUMIF(V重複!$C:$C, 'Conv-vaccine'!$D201, V重複!G:G)</f>
        <v>0</v>
      </c>
    </row>
    <row r="202" spans="1:17" x14ac:dyDescent="0.55000000000000004">
      <c r="A202" s="95">
        <f t="shared" si="9"/>
        <v>44493</v>
      </c>
      <c r="B202" s="50">
        <f t="shared" si="10"/>
        <v>0</v>
      </c>
      <c r="C202" s="50">
        <f t="shared" si="11"/>
        <v>0</v>
      </c>
      <c r="D202" s="96">
        <v>44493</v>
      </c>
      <c r="E202" s="97" t="str">
        <f>IFERROR(VLOOKUP($D202, V医療従事者等!$A:$J, $E$4, FALSE), TEXT(D202, "aaa"))</f>
        <v>日</v>
      </c>
      <c r="F202" s="97">
        <f>IFERROR(VLOOKUP($D202, V医療従事者等!$A:$J, $F$4, FALSE), 0)</f>
        <v>0</v>
      </c>
      <c r="G202" s="97">
        <f>IFERROR(VLOOKUP($D202, V医療従事者等!$A:$J, $G$4, FALSE), 0)</f>
        <v>0</v>
      </c>
      <c r="H202" s="97">
        <f>IFERROR(VLOOKUP($D202, V医療従事者等!$A:$J, $H$4, FALSE), 0)</f>
        <v>0</v>
      </c>
      <c r="I202" s="97">
        <f>IFERROR(VLOOKUP($D202, V医療従事者等!$A:$J, $I$4, FALSE), 0)</f>
        <v>0</v>
      </c>
      <c r="J202" s="98">
        <f>IFERROR(VLOOKUP($D202, V一般接種!$A:$G, J$4, FALSE), 0)</f>
        <v>0</v>
      </c>
      <c r="K202" s="98">
        <f>IFERROR(VLOOKUP($D202, V一般接種!$A:$G, K$4, FALSE), 0)</f>
        <v>0</v>
      </c>
      <c r="L202" s="98">
        <f>IFERROR(VLOOKUP($D202, V一般接種!$A:$G, L$4, FALSE), 0)</f>
        <v>0</v>
      </c>
      <c r="M202" s="98">
        <f>IFERROR(VLOOKUP($D202, V一般接種!$A:$G, M$4, FALSE), 0)</f>
        <v>0</v>
      </c>
      <c r="N202" s="98">
        <f>SUMIF(V職域接種!$C:$C, 'Conv-vaccine'!$D202, V職域接種!F:F)</f>
        <v>0</v>
      </c>
      <c r="O202" s="98">
        <f>SUMIF(V職域接種!$C:$C, 'Conv-vaccine'!$D202, V職域接種!G:G)</f>
        <v>0</v>
      </c>
      <c r="P202" s="98">
        <f>SUMIF(V重複!$C:$C, 'Conv-vaccine'!$D202, V重複!F:F)</f>
        <v>0</v>
      </c>
      <c r="Q202" s="98">
        <f>SUMIF(V重複!$C:$C, 'Conv-vaccine'!$D202, V重複!G:G)</f>
        <v>0</v>
      </c>
    </row>
    <row r="203" spans="1:17" x14ac:dyDescent="0.55000000000000004">
      <c r="A203" s="95">
        <f t="shared" si="9"/>
        <v>44494</v>
      </c>
      <c r="B203" s="50">
        <f t="shared" si="10"/>
        <v>0</v>
      </c>
      <c r="C203" s="50">
        <f t="shared" si="11"/>
        <v>0</v>
      </c>
      <c r="D203" s="96">
        <v>44494</v>
      </c>
      <c r="E203" s="97" t="str">
        <f>IFERROR(VLOOKUP($D203, V医療従事者等!$A:$J, $E$4, FALSE), TEXT(D203, "aaa"))</f>
        <v>月</v>
      </c>
      <c r="F203" s="97">
        <f>IFERROR(VLOOKUP($D203, V医療従事者等!$A:$J, $F$4, FALSE), 0)</f>
        <v>0</v>
      </c>
      <c r="G203" s="97">
        <f>IFERROR(VLOOKUP($D203, V医療従事者等!$A:$J, $G$4, FALSE), 0)</f>
        <v>0</v>
      </c>
      <c r="H203" s="97">
        <f>IFERROR(VLOOKUP($D203, V医療従事者等!$A:$J, $H$4, FALSE), 0)</f>
        <v>0</v>
      </c>
      <c r="I203" s="97">
        <f>IFERROR(VLOOKUP($D203, V医療従事者等!$A:$J, $I$4, FALSE), 0)</f>
        <v>0</v>
      </c>
      <c r="J203" s="98">
        <f>IFERROR(VLOOKUP($D203, V一般接種!$A:$G, J$4, FALSE), 0)</f>
        <v>0</v>
      </c>
      <c r="K203" s="98">
        <f>IFERROR(VLOOKUP($D203, V一般接種!$A:$G, K$4, FALSE), 0)</f>
        <v>0</v>
      </c>
      <c r="L203" s="98">
        <f>IFERROR(VLOOKUP($D203, V一般接種!$A:$G, L$4, FALSE), 0)</f>
        <v>0</v>
      </c>
      <c r="M203" s="98">
        <f>IFERROR(VLOOKUP($D203, V一般接種!$A:$G, M$4, FALSE), 0)</f>
        <v>0</v>
      </c>
      <c r="N203" s="98">
        <f>SUMIF(V職域接種!$C:$C, 'Conv-vaccine'!$D203, V職域接種!F:F)</f>
        <v>0</v>
      </c>
      <c r="O203" s="98">
        <f>SUMIF(V職域接種!$C:$C, 'Conv-vaccine'!$D203, V職域接種!G:G)</f>
        <v>0</v>
      </c>
      <c r="P203" s="98">
        <f>SUMIF(V重複!$C:$C, 'Conv-vaccine'!$D203, V重複!F:F)</f>
        <v>0</v>
      </c>
      <c r="Q203" s="98">
        <f>SUMIF(V重複!$C:$C, 'Conv-vaccine'!$D203, V重複!G:G)</f>
        <v>0</v>
      </c>
    </row>
    <row r="204" spans="1:17" x14ac:dyDescent="0.55000000000000004">
      <c r="A204" s="95">
        <f t="shared" si="9"/>
        <v>44495</v>
      </c>
      <c r="B204" s="50">
        <f t="shared" si="10"/>
        <v>0</v>
      </c>
      <c r="C204" s="50">
        <f t="shared" si="11"/>
        <v>0</v>
      </c>
      <c r="D204" s="96">
        <v>44495</v>
      </c>
      <c r="E204" s="97" t="str">
        <f>IFERROR(VLOOKUP($D204, V医療従事者等!$A:$J, $E$4, FALSE), TEXT(D204, "aaa"))</f>
        <v>火</v>
      </c>
      <c r="F204" s="97">
        <f>IFERROR(VLOOKUP($D204, V医療従事者等!$A:$J, $F$4, FALSE), 0)</f>
        <v>0</v>
      </c>
      <c r="G204" s="97">
        <f>IFERROR(VLOOKUP($D204, V医療従事者等!$A:$J, $G$4, FALSE), 0)</f>
        <v>0</v>
      </c>
      <c r="H204" s="97">
        <f>IFERROR(VLOOKUP($D204, V医療従事者等!$A:$J, $H$4, FALSE), 0)</f>
        <v>0</v>
      </c>
      <c r="I204" s="97">
        <f>IFERROR(VLOOKUP($D204, V医療従事者等!$A:$J, $I$4, FALSE), 0)</f>
        <v>0</v>
      </c>
      <c r="J204" s="98">
        <f>IFERROR(VLOOKUP($D204, V一般接種!$A:$G, J$4, FALSE), 0)</f>
        <v>0</v>
      </c>
      <c r="K204" s="98">
        <f>IFERROR(VLOOKUP($D204, V一般接種!$A:$G, K$4, FALSE), 0)</f>
        <v>0</v>
      </c>
      <c r="L204" s="98">
        <f>IFERROR(VLOOKUP($D204, V一般接種!$A:$G, L$4, FALSE), 0)</f>
        <v>0</v>
      </c>
      <c r="M204" s="98">
        <f>IFERROR(VLOOKUP($D204, V一般接種!$A:$G, M$4, FALSE), 0)</f>
        <v>0</v>
      </c>
      <c r="N204" s="98">
        <f>SUMIF(V職域接種!$C:$C, 'Conv-vaccine'!$D204, V職域接種!F:F)</f>
        <v>0</v>
      </c>
      <c r="O204" s="98">
        <f>SUMIF(V職域接種!$C:$C, 'Conv-vaccine'!$D204, V職域接種!G:G)</f>
        <v>0</v>
      </c>
      <c r="P204" s="98">
        <f>SUMIF(V重複!$C:$C, 'Conv-vaccine'!$D204, V重複!F:F)</f>
        <v>0</v>
      </c>
      <c r="Q204" s="98">
        <f>SUMIF(V重複!$C:$C, 'Conv-vaccine'!$D204, V重複!G:G)</f>
        <v>0</v>
      </c>
    </row>
    <row r="205" spans="1:17" x14ac:dyDescent="0.55000000000000004">
      <c r="A205" s="95">
        <f t="shared" si="9"/>
        <v>44496</v>
      </c>
      <c r="B205" s="50">
        <f t="shared" si="10"/>
        <v>0</v>
      </c>
      <c r="C205" s="50">
        <f t="shared" si="11"/>
        <v>0</v>
      </c>
      <c r="D205" s="96">
        <v>44496</v>
      </c>
      <c r="E205" s="97" t="str">
        <f>IFERROR(VLOOKUP($D205, V医療従事者等!$A:$J, $E$4, FALSE), TEXT(D205, "aaa"))</f>
        <v>水</v>
      </c>
      <c r="F205" s="97">
        <f>IFERROR(VLOOKUP($D205, V医療従事者等!$A:$J, $F$4, FALSE), 0)</f>
        <v>0</v>
      </c>
      <c r="G205" s="97">
        <f>IFERROR(VLOOKUP($D205, V医療従事者等!$A:$J, $G$4, FALSE), 0)</f>
        <v>0</v>
      </c>
      <c r="H205" s="97">
        <f>IFERROR(VLOOKUP($D205, V医療従事者等!$A:$J, $H$4, FALSE), 0)</f>
        <v>0</v>
      </c>
      <c r="I205" s="97">
        <f>IFERROR(VLOOKUP($D205, V医療従事者等!$A:$J, $I$4, FALSE), 0)</f>
        <v>0</v>
      </c>
      <c r="J205" s="98">
        <f>IFERROR(VLOOKUP($D205, V一般接種!$A:$G, J$4, FALSE), 0)</f>
        <v>0</v>
      </c>
      <c r="K205" s="98">
        <f>IFERROR(VLOOKUP($D205, V一般接種!$A:$G, K$4, FALSE), 0)</f>
        <v>0</v>
      </c>
      <c r="L205" s="98">
        <f>IFERROR(VLOOKUP($D205, V一般接種!$A:$G, L$4, FALSE), 0)</f>
        <v>0</v>
      </c>
      <c r="M205" s="98">
        <f>IFERROR(VLOOKUP($D205, V一般接種!$A:$G, M$4, FALSE), 0)</f>
        <v>0</v>
      </c>
      <c r="N205" s="98">
        <f>SUMIF(V職域接種!$C:$C, 'Conv-vaccine'!$D205, V職域接種!F:F)</f>
        <v>0</v>
      </c>
      <c r="O205" s="98">
        <f>SUMIF(V職域接種!$C:$C, 'Conv-vaccine'!$D205, V職域接種!G:G)</f>
        <v>0</v>
      </c>
      <c r="P205" s="98">
        <f>SUMIF(V重複!$C:$C, 'Conv-vaccine'!$D205, V重複!F:F)</f>
        <v>0</v>
      </c>
      <c r="Q205" s="98">
        <f>SUMIF(V重複!$C:$C, 'Conv-vaccine'!$D205, V重複!G:G)</f>
        <v>0</v>
      </c>
    </row>
    <row r="206" spans="1:17" x14ac:dyDescent="0.55000000000000004">
      <c r="A206" s="95">
        <f t="shared" si="9"/>
        <v>44497</v>
      </c>
      <c r="B206" s="50">
        <f t="shared" si="10"/>
        <v>0</v>
      </c>
      <c r="C206" s="50">
        <f t="shared" si="11"/>
        <v>0</v>
      </c>
      <c r="D206" s="96">
        <v>44497</v>
      </c>
      <c r="E206" s="97" t="str">
        <f>IFERROR(VLOOKUP($D206, V医療従事者等!$A:$J, $E$4, FALSE), TEXT(D206, "aaa"))</f>
        <v>木</v>
      </c>
      <c r="F206" s="97">
        <f>IFERROR(VLOOKUP($D206, V医療従事者等!$A:$J, $F$4, FALSE), 0)</f>
        <v>0</v>
      </c>
      <c r="G206" s="97">
        <f>IFERROR(VLOOKUP($D206, V医療従事者等!$A:$J, $G$4, FALSE), 0)</f>
        <v>0</v>
      </c>
      <c r="H206" s="97">
        <f>IFERROR(VLOOKUP($D206, V医療従事者等!$A:$J, $H$4, FALSE), 0)</f>
        <v>0</v>
      </c>
      <c r="I206" s="97">
        <f>IFERROR(VLOOKUP($D206, V医療従事者等!$A:$J, $I$4, FALSE), 0)</f>
        <v>0</v>
      </c>
      <c r="J206" s="98">
        <f>IFERROR(VLOOKUP($D206, V一般接種!$A:$G, J$4, FALSE), 0)</f>
        <v>0</v>
      </c>
      <c r="K206" s="98">
        <f>IFERROR(VLOOKUP($D206, V一般接種!$A:$G, K$4, FALSE), 0)</f>
        <v>0</v>
      </c>
      <c r="L206" s="98">
        <f>IFERROR(VLOOKUP($D206, V一般接種!$A:$G, L$4, FALSE), 0)</f>
        <v>0</v>
      </c>
      <c r="M206" s="98">
        <f>IFERROR(VLOOKUP($D206, V一般接種!$A:$G, M$4, FALSE), 0)</f>
        <v>0</v>
      </c>
      <c r="N206" s="98">
        <f>SUMIF(V職域接種!$C:$C, 'Conv-vaccine'!$D206, V職域接種!F:F)</f>
        <v>0</v>
      </c>
      <c r="O206" s="98">
        <f>SUMIF(V職域接種!$C:$C, 'Conv-vaccine'!$D206, V職域接種!G:G)</f>
        <v>0</v>
      </c>
      <c r="P206" s="98">
        <f>SUMIF(V重複!$C:$C, 'Conv-vaccine'!$D206, V重複!F:F)</f>
        <v>0</v>
      </c>
      <c r="Q206" s="98">
        <f>SUMIF(V重複!$C:$C, 'Conv-vaccine'!$D206, V重複!G:G)</f>
        <v>0</v>
      </c>
    </row>
    <row r="207" spans="1:17" x14ac:dyDescent="0.55000000000000004">
      <c r="A207" s="95">
        <f t="shared" si="9"/>
        <v>44498</v>
      </c>
      <c r="B207" s="50">
        <f t="shared" si="10"/>
        <v>0</v>
      </c>
      <c r="C207" s="50">
        <f t="shared" si="11"/>
        <v>0</v>
      </c>
      <c r="D207" s="96">
        <v>44498</v>
      </c>
      <c r="E207" s="97" t="str">
        <f>IFERROR(VLOOKUP($D207, V医療従事者等!$A:$J, $E$4, FALSE), TEXT(D207, "aaa"))</f>
        <v>金</v>
      </c>
      <c r="F207" s="97">
        <f>IFERROR(VLOOKUP($D207, V医療従事者等!$A:$J, $F$4, FALSE), 0)</f>
        <v>0</v>
      </c>
      <c r="G207" s="97">
        <f>IFERROR(VLOOKUP($D207, V医療従事者等!$A:$J, $G$4, FALSE), 0)</f>
        <v>0</v>
      </c>
      <c r="H207" s="97">
        <f>IFERROR(VLOOKUP($D207, V医療従事者等!$A:$J, $H$4, FALSE), 0)</f>
        <v>0</v>
      </c>
      <c r="I207" s="97">
        <f>IFERROR(VLOOKUP($D207, V医療従事者等!$A:$J, $I$4, FALSE), 0)</f>
        <v>0</v>
      </c>
      <c r="J207" s="98">
        <f>IFERROR(VLOOKUP($D207, V一般接種!$A:$G, J$4, FALSE), 0)</f>
        <v>0</v>
      </c>
      <c r="K207" s="98">
        <f>IFERROR(VLOOKUP($D207, V一般接種!$A:$G, K$4, FALSE), 0)</f>
        <v>0</v>
      </c>
      <c r="L207" s="98">
        <f>IFERROR(VLOOKUP($D207, V一般接種!$A:$G, L$4, FALSE), 0)</f>
        <v>0</v>
      </c>
      <c r="M207" s="98">
        <f>IFERROR(VLOOKUP($D207, V一般接種!$A:$G, M$4, FALSE), 0)</f>
        <v>0</v>
      </c>
      <c r="N207" s="98">
        <f>SUMIF(V職域接種!$C:$C, 'Conv-vaccine'!$D207, V職域接種!F:F)</f>
        <v>0</v>
      </c>
      <c r="O207" s="98">
        <f>SUMIF(V職域接種!$C:$C, 'Conv-vaccine'!$D207, V職域接種!G:G)</f>
        <v>0</v>
      </c>
      <c r="P207" s="98">
        <f>SUMIF(V重複!$C:$C, 'Conv-vaccine'!$D207, V重複!F:F)</f>
        <v>0</v>
      </c>
      <c r="Q207" s="98">
        <f>SUMIF(V重複!$C:$C, 'Conv-vaccine'!$D207, V重複!G:G)</f>
        <v>0</v>
      </c>
    </row>
    <row r="208" spans="1:17" x14ac:dyDescent="0.55000000000000004">
      <c r="A208" s="95">
        <f t="shared" si="9"/>
        <v>44499</v>
      </c>
      <c r="B208" s="50">
        <f t="shared" si="10"/>
        <v>0</v>
      </c>
      <c r="C208" s="50">
        <f t="shared" si="11"/>
        <v>0</v>
      </c>
      <c r="D208" s="96">
        <v>44499</v>
      </c>
      <c r="E208" s="97" t="str">
        <f>IFERROR(VLOOKUP($D208, V医療従事者等!$A:$J, $E$4, FALSE), TEXT(D208, "aaa"))</f>
        <v>土</v>
      </c>
      <c r="F208" s="97">
        <f>IFERROR(VLOOKUP($D208, V医療従事者等!$A:$J, $F$4, FALSE), 0)</f>
        <v>0</v>
      </c>
      <c r="G208" s="97">
        <f>IFERROR(VLOOKUP($D208, V医療従事者等!$A:$J, $G$4, FALSE), 0)</f>
        <v>0</v>
      </c>
      <c r="H208" s="97">
        <f>IFERROR(VLOOKUP($D208, V医療従事者等!$A:$J, $H$4, FALSE), 0)</f>
        <v>0</v>
      </c>
      <c r="I208" s="97">
        <f>IFERROR(VLOOKUP($D208, V医療従事者等!$A:$J, $I$4, FALSE), 0)</f>
        <v>0</v>
      </c>
      <c r="J208" s="98">
        <f>IFERROR(VLOOKUP($D208, V一般接種!$A:$G, J$4, FALSE), 0)</f>
        <v>0</v>
      </c>
      <c r="K208" s="98">
        <f>IFERROR(VLOOKUP($D208, V一般接種!$A:$G, K$4, FALSE), 0)</f>
        <v>0</v>
      </c>
      <c r="L208" s="98">
        <f>IFERROR(VLOOKUP($D208, V一般接種!$A:$G, L$4, FALSE), 0)</f>
        <v>0</v>
      </c>
      <c r="M208" s="98">
        <f>IFERROR(VLOOKUP($D208, V一般接種!$A:$G, M$4, FALSE), 0)</f>
        <v>0</v>
      </c>
      <c r="N208" s="98">
        <f>SUMIF(V職域接種!$C:$C, 'Conv-vaccine'!$D208, V職域接種!F:F)</f>
        <v>0</v>
      </c>
      <c r="O208" s="98">
        <f>SUMIF(V職域接種!$C:$C, 'Conv-vaccine'!$D208, V職域接種!G:G)</f>
        <v>0</v>
      </c>
      <c r="P208" s="98">
        <f>SUMIF(V重複!$C:$C, 'Conv-vaccine'!$D208, V重複!F:F)</f>
        <v>0</v>
      </c>
      <c r="Q208" s="98">
        <f>SUMIF(V重複!$C:$C, 'Conv-vaccine'!$D208, V重複!G:G)</f>
        <v>0</v>
      </c>
    </row>
    <row r="209" spans="1:17" x14ac:dyDescent="0.55000000000000004">
      <c r="A209" s="95">
        <f t="shared" si="9"/>
        <v>44500</v>
      </c>
      <c r="B209" s="50">
        <f t="shared" si="10"/>
        <v>0</v>
      </c>
      <c r="C209" s="50">
        <f t="shared" si="11"/>
        <v>0</v>
      </c>
      <c r="D209" s="96">
        <v>44500</v>
      </c>
      <c r="E209" s="97" t="str">
        <f>IFERROR(VLOOKUP($D209, V医療従事者等!$A:$J, $E$4, FALSE), TEXT(D209, "aaa"))</f>
        <v>日</v>
      </c>
      <c r="F209" s="97">
        <f>IFERROR(VLOOKUP($D209, V医療従事者等!$A:$J, $F$4, FALSE), 0)</f>
        <v>0</v>
      </c>
      <c r="G209" s="97">
        <f>IFERROR(VLOOKUP($D209, V医療従事者等!$A:$J, $G$4, FALSE), 0)</f>
        <v>0</v>
      </c>
      <c r="H209" s="97">
        <f>IFERROR(VLOOKUP($D209, V医療従事者等!$A:$J, $H$4, FALSE), 0)</f>
        <v>0</v>
      </c>
      <c r="I209" s="97">
        <f>IFERROR(VLOOKUP($D209, V医療従事者等!$A:$J, $I$4, FALSE), 0)</f>
        <v>0</v>
      </c>
      <c r="J209" s="98">
        <f>IFERROR(VLOOKUP($D209, V一般接種!$A:$G, J$4, FALSE), 0)</f>
        <v>0</v>
      </c>
      <c r="K209" s="98">
        <f>IFERROR(VLOOKUP($D209, V一般接種!$A:$G, K$4, FALSE), 0)</f>
        <v>0</v>
      </c>
      <c r="L209" s="98">
        <f>IFERROR(VLOOKUP($D209, V一般接種!$A:$G, L$4, FALSE), 0)</f>
        <v>0</v>
      </c>
      <c r="M209" s="98">
        <f>IFERROR(VLOOKUP($D209, V一般接種!$A:$G, M$4, FALSE), 0)</f>
        <v>0</v>
      </c>
      <c r="N209" s="98">
        <f>SUMIF(V職域接種!$C:$C, 'Conv-vaccine'!$D209, V職域接種!F:F)</f>
        <v>0</v>
      </c>
      <c r="O209" s="98">
        <f>SUMIF(V職域接種!$C:$C, 'Conv-vaccine'!$D209, V職域接種!G:G)</f>
        <v>0</v>
      </c>
      <c r="P209" s="98">
        <f>SUMIF(V重複!$C:$C, 'Conv-vaccine'!$D209, V重複!F:F)</f>
        <v>0</v>
      </c>
      <c r="Q209" s="98">
        <f>SUMIF(V重複!$C:$C, 'Conv-vaccine'!$D209, V重複!G:G)</f>
        <v>0</v>
      </c>
    </row>
    <row r="210" spans="1:17" x14ac:dyDescent="0.55000000000000004">
      <c r="A210" s="95">
        <f t="shared" si="9"/>
        <v>44501</v>
      </c>
      <c r="B210" s="50">
        <f t="shared" si="10"/>
        <v>0</v>
      </c>
      <c r="C210" s="50">
        <f t="shared" si="11"/>
        <v>0</v>
      </c>
      <c r="D210" s="96">
        <v>44501</v>
      </c>
      <c r="E210" s="97" t="str">
        <f>IFERROR(VLOOKUP($D210, V医療従事者等!$A:$J, $E$4, FALSE), TEXT(D210, "aaa"))</f>
        <v>月</v>
      </c>
      <c r="F210" s="97">
        <f>IFERROR(VLOOKUP($D210, V医療従事者等!$A:$J, $F$4, FALSE), 0)</f>
        <v>0</v>
      </c>
      <c r="G210" s="97">
        <f>IFERROR(VLOOKUP($D210, V医療従事者等!$A:$J, $G$4, FALSE), 0)</f>
        <v>0</v>
      </c>
      <c r="H210" s="97">
        <f>IFERROR(VLOOKUP($D210, V医療従事者等!$A:$J, $H$4, FALSE), 0)</f>
        <v>0</v>
      </c>
      <c r="I210" s="97">
        <f>IFERROR(VLOOKUP($D210, V医療従事者等!$A:$J, $I$4, FALSE), 0)</f>
        <v>0</v>
      </c>
      <c r="J210" s="98">
        <f>IFERROR(VLOOKUP($D210, V一般接種!$A:$G, J$4, FALSE), 0)</f>
        <v>0</v>
      </c>
      <c r="K210" s="98">
        <f>IFERROR(VLOOKUP($D210, V一般接種!$A:$G, K$4, FALSE), 0)</f>
        <v>0</v>
      </c>
      <c r="L210" s="98">
        <f>IFERROR(VLOOKUP($D210, V一般接種!$A:$G, L$4, FALSE), 0)</f>
        <v>0</v>
      </c>
      <c r="M210" s="98">
        <f>IFERROR(VLOOKUP($D210, V一般接種!$A:$G, M$4, FALSE), 0)</f>
        <v>0</v>
      </c>
      <c r="N210" s="98">
        <f>SUMIF(V職域接種!$C:$C, 'Conv-vaccine'!$D210, V職域接種!F:F)</f>
        <v>0</v>
      </c>
      <c r="O210" s="98">
        <f>SUMIF(V職域接種!$C:$C, 'Conv-vaccine'!$D210, V職域接種!G:G)</f>
        <v>0</v>
      </c>
      <c r="P210" s="98">
        <f>SUMIF(V重複!$C:$C, 'Conv-vaccine'!$D210, V重複!F:F)</f>
        <v>0</v>
      </c>
      <c r="Q210" s="98">
        <f>SUMIF(V重複!$C:$C, 'Conv-vaccine'!$D210, V重複!G:G)</f>
        <v>0</v>
      </c>
    </row>
    <row r="211" spans="1:17" x14ac:dyDescent="0.55000000000000004">
      <c r="A211" s="95">
        <f t="shared" si="9"/>
        <v>44502</v>
      </c>
      <c r="B211" s="50">
        <f t="shared" si="10"/>
        <v>0</v>
      </c>
      <c r="C211" s="50">
        <f t="shared" si="11"/>
        <v>0</v>
      </c>
      <c r="D211" s="96">
        <v>44502</v>
      </c>
      <c r="E211" s="97" t="str">
        <f>IFERROR(VLOOKUP($D211, V医療従事者等!$A:$J, $E$4, FALSE), TEXT(D211, "aaa"))</f>
        <v>火</v>
      </c>
      <c r="F211" s="97">
        <f>IFERROR(VLOOKUP($D211, V医療従事者等!$A:$J, $F$4, FALSE), 0)</f>
        <v>0</v>
      </c>
      <c r="G211" s="97">
        <f>IFERROR(VLOOKUP($D211, V医療従事者等!$A:$J, $G$4, FALSE), 0)</f>
        <v>0</v>
      </c>
      <c r="H211" s="97">
        <f>IFERROR(VLOOKUP($D211, V医療従事者等!$A:$J, $H$4, FALSE), 0)</f>
        <v>0</v>
      </c>
      <c r="I211" s="97">
        <f>IFERROR(VLOOKUP($D211, V医療従事者等!$A:$J, $I$4, FALSE), 0)</f>
        <v>0</v>
      </c>
      <c r="J211" s="98">
        <f>IFERROR(VLOOKUP($D211, V一般接種!$A:$G, J$4, FALSE), 0)</f>
        <v>0</v>
      </c>
      <c r="K211" s="98">
        <f>IFERROR(VLOOKUP($D211, V一般接種!$A:$G, K$4, FALSE), 0)</f>
        <v>0</v>
      </c>
      <c r="L211" s="98">
        <f>IFERROR(VLOOKUP($D211, V一般接種!$A:$G, L$4, FALSE), 0)</f>
        <v>0</v>
      </c>
      <c r="M211" s="98">
        <f>IFERROR(VLOOKUP($D211, V一般接種!$A:$G, M$4, FALSE), 0)</f>
        <v>0</v>
      </c>
      <c r="N211" s="98">
        <f>SUMIF(V職域接種!$C:$C, 'Conv-vaccine'!$D211, V職域接種!F:F)</f>
        <v>0</v>
      </c>
      <c r="O211" s="98">
        <f>SUMIF(V職域接種!$C:$C, 'Conv-vaccine'!$D211, V職域接種!G:G)</f>
        <v>0</v>
      </c>
      <c r="P211" s="98">
        <f>SUMIF(V重複!$C:$C, 'Conv-vaccine'!$D211, V重複!F:F)</f>
        <v>0</v>
      </c>
      <c r="Q211" s="98">
        <f>SUMIF(V重複!$C:$C, 'Conv-vaccine'!$D211, V重複!G:G)</f>
        <v>0</v>
      </c>
    </row>
    <row r="212" spans="1:17" x14ac:dyDescent="0.55000000000000004">
      <c r="A212" s="95">
        <f t="shared" si="9"/>
        <v>44503</v>
      </c>
      <c r="B212" s="50">
        <f t="shared" si="10"/>
        <v>0</v>
      </c>
      <c r="C212" s="50">
        <f t="shared" si="11"/>
        <v>0</v>
      </c>
      <c r="D212" s="96">
        <v>44503</v>
      </c>
      <c r="E212" s="97" t="str">
        <f>IFERROR(VLOOKUP($D212, V医療従事者等!$A:$J, $E$4, FALSE), TEXT(D212, "aaa"))</f>
        <v>水</v>
      </c>
      <c r="F212" s="97">
        <f>IFERROR(VLOOKUP($D212, V医療従事者等!$A:$J, $F$4, FALSE), 0)</f>
        <v>0</v>
      </c>
      <c r="G212" s="97">
        <f>IFERROR(VLOOKUP($D212, V医療従事者等!$A:$J, $G$4, FALSE), 0)</f>
        <v>0</v>
      </c>
      <c r="H212" s="97">
        <f>IFERROR(VLOOKUP($D212, V医療従事者等!$A:$J, $H$4, FALSE), 0)</f>
        <v>0</v>
      </c>
      <c r="I212" s="97">
        <f>IFERROR(VLOOKUP($D212, V医療従事者等!$A:$J, $I$4, FALSE), 0)</f>
        <v>0</v>
      </c>
      <c r="J212" s="98">
        <f>IFERROR(VLOOKUP($D212, V一般接種!$A:$G, J$4, FALSE), 0)</f>
        <v>0</v>
      </c>
      <c r="K212" s="98">
        <f>IFERROR(VLOOKUP($D212, V一般接種!$A:$G, K$4, FALSE), 0)</f>
        <v>0</v>
      </c>
      <c r="L212" s="98">
        <f>IFERROR(VLOOKUP($D212, V一般接種!$A:$G, L$4, FALSE), 0)</f>
        <v>0</v>
      </c>
      <c r="M212" s="98">
        <f>IFERROR(VLOOKUP($D212, V一般接種!$A:$G, M$4, FALSE), 0)</f>
        <v>0</v>
      </c>
      <c r="N212" s="98">
        <f>SUMIF(V職域接種!$C:$C, 'Conv-vaccine'!$D212, V職域接種!F:F)</f>
        <v>0</v>
      </c>
      <c r="O212" s="98">
        <f>SUMIF(V職域接種!$C:$C, 'Conv-vaccine'!$D212, V職域接種!G:G)</f>
        <v>0</v>
      </c>
      <c r="P212" s="98">
        <f>SUMIF(V重複!$C:$C, 'Conv-vaccine'!$D212, V重複!F:F)</f>
        <v>0</v>
      </c>
      <c r="Q212" s="98">
        <f>SUMIF(V重複!$C:$C, 'Conv-vaccine'!$D212, V重複!G:G)</f>
        <v>0</v>
      </c>
    </row>
    <row r="213" spans="1:17" x14ac:dyDescent="0.55000000000000004">
      <c r="A213" s="95">
        <f t="shared" si="9"/>
        <v>44504</v>
      </c>
      <c r="B213" s="50">
        <f t="shared" si="10"/>
        <v>0</v>
      </c>
      <c r="C213" s="50">
        <f t="shared" si="11"/>
        <v>0</v>
      </c>
      <c r="D213" s="96">
        <v>44504</v>
      </c>
      <c r="E213" s="97" t="str">
        <f>IFERROR(VLOOKUP($D213, V医療従事者等!$A:$J, $E$4, FALSE), TEXT(D213, "aaa"))</f>
        <v>木</v>
      </c>
      <c r="F213" s="97">
        <f>IFERROR(VLOOKUP($D213, V医療従事者等!$A:$J, $F$4, FALSE), 0)</f>
        <v>0</v>
      </c>
      <c r="G213" s="97">
        <f>IFERROR(VLOOKUP($D213, V医療従事者等!$A:$J, $G$4, FALSE), 0)</f>
        <v>0</v>
      </c>
      <c r="H213" s="97">
        <f>IFERROR(VLOOKUP($D213, V医療従事者等!$A:$J, $H$4, FALSE), 0)</f>
        <v>0</v>
      </c>
      <c r="I213" s="97">
        <f>IFERROR(VLOOKUP($D213, V医療従事者等!$A:$J, $I$4, FALSE), 0)</f>
        <v>0</v>
      </c>
      <c r="J213" s="98">
        <f>IFERROR(VLOOKUP($D213, V一般接種!$A:$G, J$4, FALSE), 0)</f>
        <v>0</v>
      </c>
      <c r="K213" s="98">
        <f>IFERROR(VLOOKUP($D213, V一般接種!$A:$G, K$4, FALSE), 0)</f>
        <v>0</v>
      </c>
      <c r="L213" s="98">
        <f>IFERROR(VLOOKUP($D213, V一般接種!$A:$G, L$4, FALSE), 0)</f>
        <v>0</v>
      </c>
      <c r="M213" s="98">
        <f>IFERROR(VLOOKUP($D213, V一般接種!$A:$G, M$4, FALSE), 0)</f>
        <v>0</v>
      </c>
      <c r="N213" s="98">
        <f>SUMIF(V職域接種!$C:$C, 'Conv-vaccine'!$D213, V職域接種!F:F)</f>
        <v>0</v>
      </c>
      <c r="O213" s="98">
        <f>SUMIF(V職域接種!$C:$C, 'Conv-vaccine'!$D213, V職域接種!G:G)</f>
        <v>0</v>
      </c>
      <c r="P213" s="98">
        <f>SUMIF(V重複!$C:$C, 'Conv-vaccine'!$D213, V重複!F:F)</f>
        <v>0</v>
      </c>
      <c r="Q213" s="98">
        <f>SUMIF(V重複!$C:$C, 'Conv-vaccine'!$D213, V重複!G:G)</f>
        <v>0</v>
      </c>
    </row>
    <row r="214" spans="1:17" x14ac:dyDescent="0.55000000000000004">
      <c r="A214" s="95">
        <f t="shared" si="9"/>
        <v>44505</v>
      </c>
      <c r="B214" s="50">
        <f t="shared" si="10"/>
        <v>0</v>
      </c>
      <c r="C214" s="50">
        <f t="shared" si="11"/>
        <v>0</v>
      </c>
      <c r="D214" s="96">
        <v>44505</v>
      </c>
      <c r="E214" s="97" t="str">
        <f>IFERROR(VLOOKUP($D214, V医療従事者等!$A:$J, $E$4, FALSE), TEXT(D214, "aaa"))</f>
        <v>金</v>
      </c>
      <c r="F214" s="97">
        <f>IFERROR(VLOOKUP($D214, V医療従事者等!$A:$J, $F$4, FALSE), 0)</f>
        <v>0</v>
      </c>
      <c r="G214" s="97">
        <f>IFERROR(VLOOKUP($D214, V医療従事者等!$A:$J, $G$4, FALSE), 0)</f>
        <v>0</v>
      </c>
      <c r="H214" s="97">
        <f>IFERROR(VLOOKUP($D214, V医療従事者等!$A:$J, $H$4, FALSE), 0)</f>
        <v>0</v>
      </c>
      <c r="I214" s="97">
        <f>IFERROR(VLOOKUP($D214, V医療従事者等!$A:$J, $I$4, FALSE), 0)</f>
        <v>0</v>
      </c>
      <c r="J214" s="98">
        <f>IFERROR(VLOOKUP($D214, V一般接種!$A:$G, J$4, FALSE), 0)</f>
        <v>0</v>
      </c>
      <c r="K214" s="98">
        <f>IFERROR(VLOOKUP($D214, V一般接種!$A:$G, K$4, FALSE), 0)</f>
        <v>0</v>
      </c>
      <c r="L214" s="98">
        <f>IFERROR(VLOOKUP($D214, V一般接種!$A:$G, L$4, FALSE), 0)</f>
        <v>0</v>
      </c>
      <c r="M214" s="98">
        <f>IFERROR(VLOOKUP($D214, V一般接種!$A:$G, M$4, FALSE), 0)</f>
        <v>0</v>
      </c>
      <c r="N214" s="98">
        <f>SUMIF(V職域接種!$C:$C, 'Conv-vaccine'!$D214, V職域接種!F:F)</f>
        <v>0</v>
      </c>
      <c r="O214" s="98">
        <f>SUMIF(V職域接種!$C:$C, 'Conv-vaccine'!$D214, V職域接種!G:G)</f>
        <v>0</v>
      </c>
      <c r="P214" s="98">
        <f>SUMIF(V重複!$C:$C, 'Conv-vaccine'!$D214, V重複!F:F)</f>
        <v>0</v>
      </c>
      <c r="Q214" s="98">
        <f>SUMIF(V重複!$C:$C, 'Conv-vaccine'!$D214, V重複!G:G)</f>
        <v>0</v>
      </c>
    </row>
    <row r="215" spans="1:17" x14ac:dyDescent="0.55000000000000004">
      <c r="A215" s="95">
        <f t="shared" si="9"/>
        <v>44506</v>
      </c>
      <c r="B215" s="50">
        <f t="shared" si="10"/>
        <v>0</v>
      </c>
      <c r="C215" s="50">
        <f t="shared" si="11"/>
        <v>0</v>
      </c>
      <c r="D215" s="96">
        <v>44506</v>
      </c>
      <c r="E215" s="97" t="str">
        <f>IFERROR(VLOOKUP($D215, V医療従事者等!$A:$J, $E$4, FALSE), TEXT(D215, "aaa"))</f>
        <v>土</v>
      </c>
      <c r="F215" s="97">
        <f>IFERROR(VLOOKUP($D215, V医療従事者等!$A:$J, $F$4, FALSE), 0)</f>
        <v>0</v>
      </c>
      <c r="G215" s="97">
        <f>IFERROR(VLOOKUP($D215, V医療従事者等!$A:$J, $G$4, FALSE), 0)</f>
        <v>0</v>
      </c>
      <c r="H215" s="97">
        <f>IFERROR(VLOOKUP($D215, V医療従事者等!$A:$J, $H$4, FALSE), 0)</f>
        <v>0</v>
      </c>
      <c r="I215" s="97">
        <f>IFERROR(VLOOKUP($D215, V医療従事者等!$A:$J, $I$4, FALSE), 0)</f>
        <v>0</v>
      </c>
      <c r="J215" s="98">
        <f>IFERROR(VLOOKUP($D215, V一般接種!$A:$G, J$4, FALSE), 0)</f>
        <v>0</v>
      </c>
      <c r="K215" s="98">
        <f>IFERROR(VLOOKUP($D215, V一般接種!$A:$G, K$4, FALSE), 0)</f>
        <v>0</v>
      </c>
      <c r="L215" s="98">
        <f>IFERROR(VLOOKUP($D215, V一般接種!$A:$G, L$4, FALSE), 0)</f>
        <v>0</v>
      </c>
      <c r="M215" s="98">
        <f>IFERROR(VLOOKUP($D215, V一般接種!$A:$G, M$4, FALSE), 0)</f>
        <v>0</v>
      </c>
      <c r="N215" s="98">
        <f>SUMIF(V職域接種!$C:$C, 'Conv-vaccine'!$D215, V職域接種!F:F)</f>
        <v>0</v>
      </c>
      <c r="O215" s="98">
        <f>SUMIF(V職域接種!$C:$C, 'Conv-vaccine'!$D215, V職域接種!G:G)</f>
        <v>0</v>
      </c>
      <c r="P215" s="98">
        <f>SUMIF(V重複!$C:$C, 'Conv-vaccine'!$D215, V重複!F:F)</f>
        <v>0</v>
      </c>
      <c r="Q215" s="98">
        <f>SUMIF(V重複!$C:$C, 'Conv-vaccine'!$D215, V重複!G:G)</f>
        <v>0</v>
      </c>
    </row>
    <row r="216" spans="1:17" x14ac:dyDescent="0.55000000000000004">
      <c r="A216" s="95">
        <f t="shared" si="9"/>
        <v>44507</v>
      </c>
      <c r="B216" s="50">
        <f t="shared" si="10"/>
        <v>0</v>
      </c>
      <c r="C216" s="50">
        <f t="shared" si="11"/>
        <v>0</v>
      </c>
      <c r="D216" s="96">
        <v>44507</v>
      </c>
      <c r="E216" s="97" t="str">
        <f>IFERROR(VLOOKUP($D216, V医療従事者等!$A:$J, $E$4, FALSE), TEXT(D216, "aaa"))</f>
        <v>日</v>
      </c>
      <c r="F216" s="97">
        <f>IFERROR(VLOOKUP($D216, V医療従事者等!$A:$J, $F$4, FALSE), 0)</f>
        <v>0</v>
      </c>
      <c r="G216" s="97">
        <f>IFERROR(VLOOKUP($D216, V医療従事者等!$A:$J, $G$4, FALSE), 0)</f>
        <v>0</v>
      </c>
      <c r="H216" s="97">
        <f>IFERROR(VLOOKUP($D216, V医療従事者等!$A:$J, $H$4, FALSE), 0)</f>
        <v>0</v>
      </c>
      <c r="I216" s="97">
        <f>IFERROR(VLOOKUP($D216, V医療従事者等!$A:$J, $I$4, FALSE), 0)</f>
        <v>0</v>
      </c>
      <c r="J216" s="98">
        <f>IFERROR(VLOOKUP($D216, V一般接種!$A:$G, J$4, FALSE), 0)</f>
        <v>0</v>
      </c>
      <c r="K216" s="98">
        <f>IFERROR(VLOOKUP($D216, V一般接種!$A:$G, K$4, FALSE), 0)</f>
        <v>0</v>
      </c>
      <c r="L216" s="98">
        <f>IFERROR(VLOOKUP($D216, V一般接種!$A:$G, L$4, FALSE), 0)</f>
        <v>0</v>
      </c>
      <c r="M216" s="98">
        <f>IFERROR(VLOOKUP($D216, V一般接種!$A:$G, M$4, FALSE), 0)</f>
        <v>0</v>
      </c>
      <c r="N216" s="98">
        <f>SUMIF(V職域接種!$C:$C, 'Conv-vaccine'!$D216, V職域接種!F:F)</f>
        <v>0</v>
      </c>
      <c r="O216" s="98">
        <f>SUMIF(V職域接種!$C:$C, 'Conv-vaccine'!$D216, V職域接種!G:G)</f>
        <v>0</v>
      </c>
      <c r="P216" s="98">
        <f>SUMIF(V重複!$C:$C, 'Conv-vaccine'!$D216, V重複!F:F)</f>
        <v>0</v>
      </c>
      <c r="Q216" s="98">
        <f>SUMIF(V重複!$C:$C, 'Conv-vaccine'!$D216, V重複!G:G)</f>
        <v>0</v>
      </c>
    </row>
    <row r="217" spans="1:17" x14ac:dyDescent="0.55000000000000004">
      <c r="A217" s="95">
        <f t="shared" si="9"/>
        <v>44508</v>
      </c>
      <c r="B217" s="50">
        <f t="shared" si="10"/>
        <v>0</v>
      </c>
      <c r="C217" s="50">
        <f t="shared" si="11"/>
        <v>0</v>
      </c>
      <c r="D217" s="96">
        <v>44508</v>
      </c>
      <c r="E217" s="97" t="str">
        <f>IFERROR(VLOOKUP($D217, V医療従事者等!$A:$J, $E$4, FALSE), TEXT(D217, "aaa"))</f>
        <v>月</v>
      </c>
      <c r="F217" s="97">
        <f>IFERROR(VLOOKUP($D217, V医療従事者等!$A:$J, $F$4, FALSE), 0)</f>
        <v>0</v>
      </c>
      <c r="G217" s="97">
        <f>IFERROR(VLOOKUP($D217, V医療従事者等!$A:$J, $G$4, FALSE), 0)</f>
        <v>0</v>
      </c>
      <c r="H217" s="97">
        <f>IFERROR(VLOOKUP($D217, V医療従事者等!$A:$J, $H$4, FALSE), 0)</f>
        <v>0</v>
      </c>
      <c r="I217" s="97">
        <f>IFERROR(VLOOKUP($D217, V医療従事者等!$A:$J, $I$4, FALSE), 0)</f>
        <v>0</v>
      </c>
      <c r="J217" s="98">
        <f>IFERROR(VLOOKUP($D217, V一般接種!$A:$G, J$4, FALSE), 0)</f>
        <v>0</v>
      </c>
      <c r="K217" s="98">
        <f>IFERROR(VLOOKUP($D217, V一般接種!$A:$G, K$4, FALSE), 0)</f>
        <v>0</v>
      </c>
      <c r="L217" s="98">
        <f>IFERROR(VLOOKUP($D217, V一般接種!$A:$G, L$4, FALSE), 0)</f>
        <v>0</v>
      </c>
      <c r="M217" s="98">
        <f>IFERROR(VLOOKUP($D217, V一般接種!$A:$G, M$4, FALSE), 0)</f>
        <v>0</v>
      </c>
      <c r="N217" s="98">
        <f>SUMIF(V職域接種!$C:$C, 'Conv-vaccine'!$D217, V職域接種!F:F)</f>
        <v>0</v>
      </c>
      <c r="O217" s="98">
        <f>SUMIF(V職域接種!$C:$C, 'Conv-vaccine'!$D217, V職域接種!G:G)</f>
        <v>0</v>
      </c>
      <c r="P217" s="98">
        <f>SUMIF(V重複!$C:$C, 'Conv-vaccine'!$D217, V重複!F:F)</f>
        <v>0</v>
      </c>
      <c r="Q217" s="98">
        <f>SUMIF(V重複!$C:$C, 'Conv-vaccine'!$D217, V重複!G:G)</f>
        <v>0</v>
      </c>
    </row>
    <row r="218" spans="1:17" x14ac:dyDescent="0.55000000000000004">
      <c r="A218" s="95">
        <f t="shared" si="9"/>
        <v>44509</v>
      </c>
      <c r="B218" s="50">
        <f t="shared" si="10"/>
        <v>0</v>
      </c>
      <c r="C218" s="50">
        <f t="shared" si="11"/>
        <v>0</v>
      </c>
      <c r="D218" s="96">
        <v>44509</v>
      </c>
      <c r="E218" s="97" t="str">
        <f>IFERROR(VLOOKUP($D218, V医療従事者等!$A:$J, $E$4, FALSE), TEXT(D218, "aaa"))</f>
        <v>火</v>
      </c>
      <c r="F218" s="97">
        <f>IFERROR(VLOOKUP($D218, V医療従事者等!$A:$J, $F$4, FALSE), 0)</f>
        <v>0</v>
      </c>
      <c r="G218" s="97">
        <f>IFERROR(VLOOKUP($D218, V医療従事者等!$A:$J, $G$4, FALSE), 0)</f>
        <v>0</v>
      </c>
      <c r="H218" s="97">
        <f>IFERROR(VLOOKUP($D218, V医療従事者等!$A:$J, $H$4, FALSE), 0)</f>
        <v>0</v>
      </c>
      <c r="I218" s="97">
        <f>IFERROR(VLOOKUP($D218, V医療従事者等!$A:$J, $I$4, FALSE), 0)</f>
        <v>0</v>
      </c>
      <c r="J218" s="98">
        <f>IFERROR(VLOOKUP($D218, V一般接種!$A:$G, J$4, FALSE), 0)</f>
        <v>0</v>
      </c>
      <c r="K218" s="98">
        <f>IFERROR(VLOOKUP($D218, V一般接種!$A:$G, K$4, FALSE), 0)</f>
        <v>0</v>
      </c>
      <c r="L218" s="98">
        <f>IFERROR(VLOOKUP($D218, V一般接種!$A:$G, L$4, FALSE), 0)</f>
        <v>0</v>
      </c>
      <c r="M218" s="98">
        <f>IFERROR(VLOOKUP($D218, V一般接種!$A:$G, M$4, FALSE), 0)</f>
        <v>0</v>
      </c>
      <c r="N218" s="98">
        <f>SUMIF(V職域接種!$C:$C, 'Conv-vaccine'!$D218, V職域接種!F:F)</f>
        <v>0</v>
      </c>
      <c r="O218" s="98">
        <f>SUMIF(V職域接種!$C:$C, 'Conv-vaccine'!$D218, V職域接種!G:G)</f>
        <v>0</v>
      </c>
      <c r="P218" s="98">
        <f>SUMIF(V重複!$C:$C, 'Conv-vaccine'!$D218, V重複!F:F)</f>
        <v>0</v>
      </c>
      <c r="Q218" s="98">
        <f>SUMIF(V重複!$C:$C, 'Conv-vaccine'!$D218, V重複!G:G)</f>
        <v>0</v>
      </c>
    </row>
    <row r="219" spans="1:17" x14ac:dyDescent="0.55000000000000004">
      <c r="A219" s="95">
        <f t="shared" si="9"/>
        <v>44510</v>
      </c>
      <c r="B219" s="50">
        <f t="shared" si="10"/>
        <v>0</v>
      </c>
      <c r="C219" s="50">
        <f t="shared" si="11"/>
        <v>0</v>
      </c>
      <c r="D219" s="96">
        <v>44510</v>
      </c>
      <c r="E219" s="97" t="str">
        <f>IFERROR(VLOOKUP($D219, V医療従事者等!$A:$J, $E$4, FALSE), TEXT(D219, "aaa"))</f>
        <v>水</v>
      </c>
      <c r="F219" s="97">
        <f>IFERROR(VLOOKUP($D219, V医療従事者等!$A:$J, $F$4, FALSE), 0)</f>
        <v>0</v>
      </c>
      <c r="G219" s="97">
        <f>IFERROR(VLOOKUP($D219, V医療従事者等!$A:$J, $G$4, FALSE), 0)</f>
        <v>0</v>
      </c>
      <c r="H219" s="97">
        <f>IFERROR(VLOOKUP($D219, V医療従事者等!$A:$J, $H$4, FALSE), 0)</f>
        <v>0</v>
      </c>
      <c r="I219" s="97">
        <f>IFERROR(VLOOKUP($D219, V医療従事者等!$A:$J, $I$4, FALSE), 0)</f>
        <v>0</v>
      </c>
      <c r="J219" s="98">
        <f>IFERROR(VLOOKUP($D219, V一般接種!$A:$G, J$4, FALSE), 0)</f>
        <v>0</v>
      </c>
      <c r="K219" s="98">
        <f>IFERROR(VLOOKUP($D219, V一般接種!$A:$G, K$4, FALSE), 0)</f>
        <v>0</v>
      </c>
      <c r="L219" s="98">
        <f>IFERROR(VLOOKUP($D219, V一般接種!$A:$G, L$4, FALSE), 0)</f>
        <v>0</v>
      </c>
      <c r="M219" s="98">
        <f>IFERROR(VLOOKUP($D219, V一般接種!$A:$G, M$4, FALSE), 0)</f>
        <v>0</v>
      </c>
      <c r="N219" s="98">
        <f>SUMIF(V職域接種!$C:$C, 'Conv-vaccine'!$D219, V職域接種!F:F)</f>
        <v>0</v>
      </c>
      <c r="O219" s="98">
        <f>SUMIF(V職域接種!$C:$C, 'Conv-vaccine'!$D219, V職域接種!G:G)</f>
        <v>0</v>
      </c>
      <c r="P219" s="98">
        <f>SUMIF(V重複!$C:$C, 'Conv-vaccine'!$D219, V重複!F:F)</f>
        <v>0</v>
      </c>
      <c r="Q219" s="98">
        <f>SUMIF(V重複!$C:$C, 'Conv-vaccine'!$D219, V重複!G:G)</f>
        <v>0</v>
      </c>
    </row>
    <row r="220" spans="1:17" x14ac:dyDescent="0.55000000000000004">
      <c r="A220" s="95">
        <f t="shared" si="9"/>
        <v>44511</v>
      </c>
      <c r="B220" s="50">
        <f t="shared" si="10"/>
        <v>0</v>
      </c>
      <c r="C220" s="50">
        <f t="shared" si="11"/>
        <v>0</v>
      </c>
      <c r="D220" s="96">
        <v>44511</v>
      </c>
      <c r="E220" s="97" t="str">
        <f>IFERROR(VLOOKUP($D220, V医療従事者等!$A:$J, $E$4, FALSE), TEXT(D220, "aaa"))</f>
        <v>木</v>
      </c>
      <c r="F220" s="97">
        <f>IFERROR(VLOOKUP($D220, V医療従事者等!$A:$J, $F$4, FALSE), 0)</f>
        <v>0</v>
      </c>
      <c r="G220" s="97">
        <f>IFERROR(VLOOKUP($D220, V医療従事者等!$A:$J, $G$4, FALSE), 0)</f>
        <v>0</v>
      </c>
      <c r="H220" s="97">
        <f>IFERROR(VLOOKUP($D220, V医療従事者等!$A:$J, $H$4, FALSE), 0)</f>
        <v>0</v>
      </c>
      <c r="I220" s="97">
        <f>IFERROR(VLOOKUP($D220, V医療従事者等!$A:$J, $I$4, FALSE), 0)</f>
        <v>0</v>
      </c>
      <c r="J220" s="98">
        <f>IFERROR(VLOOKUP($D220, V一般接種!$A:$G, J$4, FALSE), 0)</f>
        <v>0</v>
      </c>
      <c r="K220" s="98">
        <f>IFERROR(VLOOKUP($D220, V一般接種!$A:$G, K$4, FALSE), 0)</f>
        <v>0</v>
      </c>
      <c r="L220" s="98">
        <f>IFERROR(VLOOKUP($D220, V一般接種!$A:$G, L$4, FALSE), 0)</f>
        <v>0</v>
      </c>
      <c r="M220" s="98">
        <f>IFERROR(VLOOKUP($D220, V一般接種!$A:$G, M$4, FALSE), 0)</f>
        <v>0</v>
      </c>
      <c r="N220" s="98">
        <f>SUMIF(V職域接種!$C:$C, 'Conv-vaccine'!$D220, V職域接種!F:F)</f>
        <v>0</v>
      </c>
      <c r="O220" s="98">
        <f>SUMIF(V職域接種!$C:$C, 'Conv-vaccine'!$D220, V職域接種!G:G)</f>
        <v>0</v>
      </c>
      <c r="P220" s="98">
        <f>SUMIF(V重複!$C:$C, 'Conv-vaccine'!$D220, V重複!F:F)</f>
        <v>0</v>
      </c>
      <c r="Q220" s="98">
        <f>SUMIF(V重複!$C:$C, 'Conv-vaccine'!$D220, V重複!G:G)</f>
        <v>0</v>
      </c>
    </row>
    <row r="221" spans="1:17" x14ac:dyDescent="0.55000000000000004">
      <c r="A221" s="95">
        <f t="shared" si="9"/>
        <v>44512</v>
      </c>
      <c r="B221" s="50">
        <f t="shared" si="10"/>
        <v>0</v>
      </c>
      <c r="C221" s="50">
        <f t="shared" si="11"/>
        <v>0</v>
      </c>
      <c r="D221" s="96">
        <v>44512</v>
      </c>
      <c r="E221" s="97" t="str">
        <f>IFERROR(VLOOKUP($D221, V医療従事者等!$A:$J, $E$4, FALSE), TEXT(D221, "aaa"))</f>
        <v>金</v>
      </c>
      <c r="F221" s="97">
        <f>IFERROR(VLOOKUP($D221, V医療従事者等!$A:$J, $F$4, FALSE), 0)</f>
        <v>0</v>
      </c>
      <c r="G221" s="97">
        <f>IFERROR(VLOOKUP($D221, V医療従事者等!$A:$J, $G$4, FALSE), 0)</f>
        <v>0</v>
      </c>
      <c r="H221" s="97">
        <f>IFERROR(VLOOKUP($D221, V医療従事者等!$A:$J, $H$4, FALSE), 0)</f>
        <v>0</v>
      </c>
      <c r="I221" s="97">
        <f>IFERROR(VLOOKUP($D221, V医療従事者等!$A:$J, $I$4, FALSE), 0)</f>
        <v>0</v>
      </c>
      <c r="J221" s="98">
        <f>IFERROR(VLOOKUP($D221, V一般接種!$A:$G, J$4, FALSE), 0)</f>
        <v>0</v>
      </c>
      <c r="K221" s="98">
        <f>IFERROR(VLOOKUP($D221, V一般接種!$A:$G, K$4, FALSE), 0)</f>
        <v>0</v>
      </c>
      <c r="L221" s="98">
        <f>IFERROR(VLOOKUP($D221, V一般接種!$A:$G, L$4, FALSE), 0)</f>
        <v>0</v>
      </c>
      <c r="M221" s="98">
        <f>IFERROR(VLOOKUP($D221, V一般接種!$A:$G, M$4, FALSE), 0)</f>
        <v>0</v>
      </c>
      <c r="N221" s="98">
        <f>SUMIF(V職域接種!$C:$C, 'Conv-vaccine'!$D221, V職域接種!F:F)</f>
        <v>0</v>
      </c>
      <c r="O221" s="98">
        <f>SUMIF(V職域接種!$C:$C, 'Conv-vaccine'!$D221, V職域接種!G:G)</f>
        <v>0</v>
      </c>
      <c r="P221" s="98">
        <f>SUMIF(V重複!$C:$C, 'Conv-vaccine'!$D221, V重複!F:F)</f>
        <v>0</v>
      </c>
      <c r="Q221" s="98">
        <f>SUMIF(V重複!$C:$C, 'Conv-vaccine'!$D221, V重複!G:G)</f>
        <v>0</v>
      </c>
    </row>
    <row r="222" spans="1:17" x14ac:dyDescent="0.55000000000000004">
      <c r="A222" s="95">
        <f t="shared" si="9"/>
        <v>44513</v>
      </c>
      <c r="B222" s="50">
        <f t="shared" si="10"/>
        <v>0</v>
      </c>
      <c r="C222" s="50">
        <f t="shared" si="11"/>
        <v>0</v>
      </c>
      <c r="D222" s="96">
        <v>44513</v>
      </c>
      <c r="E222" s="97" t="str">
        <f>IFERROR(VLOOKUP($D222, V医療従事者等!$A:$J, $E$4, FALSE), TEXT(D222, "aaa"))</f>
        <v>土</v>
      </c>
      <c r="F222" s="97">
        <f>IFERROR(VLOOKUP($D222, V医療従事者等!$A:$J, $F$4, FALSE), 0)</f>
        <v>0</v>
      </c>
      <c r="G222" s="97">
        <f>IFERROR(VLOOKUP($D222, V医療従事者等!$A:$J, $G$4, FALSE), 0)</f>
        <v>0</v>
      </c>
      <c r="H222" s="97">
        <f>IFERROR(VLOOKUP($D222, V医療従事者等!$A:$J, $H$4, FALSE), 0)</f>
        <v>0</v>
      </c>
      <c r="I222" s="97">
        <f>IFERROR(VLOOKUP($D222, V医療従事者等!$A:$J, $I$4, FALSE), 0)</f>
        <v>0</v>
      </c>
      <c r="J222" s="98">
        <f>IFERROR(VLOOKUP($D222, V一般接種!$A:$G, J$4, FALSE), 0)</f>
        <v>0</v>
      </c>
      <c r="K222" s="98">
        <f>IFERROR(VLOOKUP($D222, V一般接種!$A:$G, K$4, FALSE), 0)</f>
        <v>0</v>
      </c>
      <c r="L222" s="98">
        <f>IFERROR(VLOOKUP($D222, V一般接種!$A:$G, L$4, FALSE), 0)</f>
        <v>0</v>
      </c>
      <c r="M222" s="98">
        <f>IFERROR(VLOOKUP($D222, V一般接種!$A:$G, M$4, FALSE), 0)</f>
        <v>0</v>
      </c>
      <c r="N222" s="98">
        <f>SUMIF(V職域接種!$C:$C, 'Conv-vaccine'!$D222, V職域接種!F:F)</f>
        <v>0</v>
      </c>
      <c r="O222" s="98">
        <f>SUMIF(V職域接種!$C:$C, 'Conv-vaccine'!$D222, V職域接種!G:G)</f>
        <v>0</v>
      </c>
      <c r="P222" s="98">
        <f>SUMIF(V重複!$C:$C, 'Conv-vaccine'!$D222, V重複!F:F)</f>
        <v>0</v>
      </c>
      <c r="Q222" s="98">
        <f>SUMIF(V重複!$C:$C, 'Conv-vaccine'!$D222, V重複!G:G)</f>
        <v>0</v>
      </c>
    </row>
    <row r="223" spans="1:17" x14ac:dyDescent="0.55000000000000004">
      <c r="A223" s="95">
        <f t="shared" si="9"/>
        <v>44514</v>
      </c>
      <c r="B223" s="50">
        <f t="shared" si="10"/>
        <v>0</v>
      </c>
      <c r="C223" s="50">
        <f t="shared" si="11"/>
        <v>0</v>
      </c>
      <c r="D223" s="96">
        <v>44514</v>
      </c>
      <c r="E223" s="97" t="str">
        <f>IFERROR(VLOOKUP($D223, V医療従事者等!$A:$J, $E$4, FALSE), TEXT(D223, "aaa"))</f>
        <v>日</v>
      </c>
      <c r="F223" s="97">
        <f>IFERROR(VLOOKUP($D223, V医療従事者等!$A:$J, $F$4, FALSE), 0)</f>
        <v>0</v>
      </c>
      <c r="G223" s="97">
        <f>IFERROR(VLOOKUP($D223, V医療従事者等!$A:$J, $G$4, FALSE), 0)</f>
        <v>0</v>
      </c>
      <c r="H223" s="97">
        <f>IFERROR(VLOOKUP($D223, V医療従事者等!$A:$J, $H$4, FALSE), 0)</f>
        <v>0</v>
      </c>
      <c r="I223" s="97">
        <f>IFERROR(VLOOKUP($D223, V医療従事者等!$A:$J, $I$4, FALSE), 0)</f>
        <v>0</v>
      </c>
      <c r="J223" s="98">
        <f>IFERROR(VLOOKUP($D223, V一般接種!$A:$G, J$4, FALSE), 0)</f>
        <v>0</v>
      </c>
      <c r="K223" s="98">
        <f>IFERROR(VLOOKUP($D223, V一般接種!$A:$G, K$4, FALSE), 0)</f>
        <v>0</v>
      </c>
      <c r="L223" s="98">
        <f>IFERROR(VLOOKUP($D223, V一般接種!$A:$G, L$4, FALSE), 0)</f>
        <v>0</v>
      </c>
      <c r="M223" s="98">
        <f>IFERROR(VLOOKUP($D223, V一般接種!$A:$G, M$4, FALSE), 0)</f>
        <v>0</v>
      </c>
      <c r="N223" s="98">
        <f>SUMIF(V職域接種!$C:$C, 'Conv-vaccine'!$D223, V職域接種!F:F)</f>
        <v>0</v>
      </c>
      <c r="O223" s="98">
        <f>SUMIF(V職域接種!$C:$C, 'Conv-vaccine'!$D223, V職域接種!G:G)</f>
        <v>0</v>
      </c>
      <c r="P223" s="98">
        <f>SUMIF(V重複!$C:$C, 'Conv-vaccine'!$D223, V重複!F:F)</f>
        <v>0</v>
      </c>
      <c r="Q223" s="98">
        <f>SUMIF(V重複!$C:$C, 'Conv-vaccine'!$D223, V重複!G:G)</f>
        <v>0</v>
      </c>
    </row>
    <row r="224" spans="1:17" x14ac:dyDescent="0.55000000000000004">
      <c r="A224" s="95">
        <f t="shared" si="9"/>
        <v>44515</v>
      </c>
      <c r="B224" s="50">
        <f t="shared" si="10"/>
        <v>0</v>
      </c>
      <c r="C224" s="50">
        <f t="shared" si="11"/>
        <v>0</v>
      </c>
      <c r="D224" s="96">
        <v>44515</v>
      </c>
      <c r="E224" s="97" t="str">
        <f>IFERROR(VLOOKUP($D224, V医療従事者等!$A:$J, $E$4, FALSE), TEXT(D224, "aaa"))</f>
        <v>月</v>
      </c>
      <c r="F224" s="97">
        <f>IFERROR(VLOOKUP($D224, V医療従事者等!$A:$J, $F$4, FALSE), 0)</f>
        <v>0</v>
      </c>
      <c r="G224" s="97">
        <f>IFERROR(VLOOKUP($D224, V医療従事者等!$A:$J, $G$4, FALSE), 0)</f>
        <v>0</v>
      </c>
      <c r="H224" s="97">
        <f>IFERROR(VLOOKUP($D224, V医療従事者等!$A:$J, $H$4, FALSE), 0)</f>
        <v>0</v>
      </c>
      <c r="I224" s="97">
        <f>IFERROR(VLOOKUP($D224, V医療従事者等!$A:$J, $I$4, FALSE), 0)</f>
        <v>0</v>
      </c>
      <c r="J224" s="98">
        <f>IFERROR(VLOOKUP($D224, V一般接種!$A:$G, J$4, FALSE), 0)</f>
        <v>0</v>
      </c>
      <c r="K224" s="98">
        <f>IFERROR(VLOOKUP($D224, V一般接種!$A:$G, K$4, FALSE), 0)</f>
        <v>0</v>
      </c>
      <c r="L224" s="98">
        <f>IFERROR(VLOOKUP($D224, V一般接種!$A:$G, L$4, FALSE), 0)</f>
        <v>0</v>
      </c>
      <c r="M224" s="98">
        <f>IFERROR(VLOOKUP($D224, V一般接種!$A:$G, M$4, FALSE), 0)</f>
        <v>0</v>
      </c>
      <c r="N224" s="98">
        <f>SUMIF(V職域接種!$C:$C, 'Conv-vaccine'!$D224, V職域接種!F:F)</f>
        <v>0</v>
      </c>
      <c r="O224" s="98">
        <f>SUMIF(V職域接種!$C:$C, 'Conv-vaccine'!$D224, V職域接種!G:G)</f>
        <v>0</v>
      </c>
      <c r="P224" s="98">
        <f>SUMIF(V重複!$C:$C, 'Conv-vaccine'!$D224, V重複!F:F)</f>
        <v>0</v>
      </c>
      <c r="Q224" s="98">
        <f>SUMIF(V重複!$C:$C, 'Conv-vaccine'!$D224, V重複!G:G)</f>
        <v>0</v>
      </c>
    </row>
    <row r="225" spans="1:17" x14ac:dyDescent="0.55000000000000004">
      <c r="A225" s="95">
        <f t="shared" si="9"/>
        <v>44516</v>
      </c>
      <c r="B225" s="50">
        <f t="shared" si="10"/>
        <v>0</v>
      </c>
      <c r="C225" s="50">
        <f t="shared" si="11"/>
        <v>0</v>
      </c>
      <c r="D225" s="96">
        <v>44516</v>
      </c>
      <c r="E225" s="97" t="str">
        <f>IFERROR(VLOOKUP($D225, V医療従事者等!$A:$J, $E$4, FALSE), TEXT(D225, "aaa"))</f>
        <v>火</v>
      </c>
      <c r="F225" s="97">
        <f>IFERROR(VLOOKUP($D225, V医療従事者等!$A:$J, $F$4, FALSE), 0)</f>
        <v>0</v>
      </c>
      <c r="G225" s="97">
        <f>IFERROR(VLOOKUP($D225, V医療従事者等!$A:$J, $G$4, FALSE), 0)</f>
        <v>0</v>
      </c>
      <c r="H225" s="97">
        <f>IFERROR(VLOOKUP($D225, V医療従事者等!$A:$J, $H$4, FALSE), 0)</f>
        <v>0</v>
      </c>
      <c r="I225" s="97">
        <f>IFERROR(VLOOKUP($D225, V医療従事者等!$A:$J, $I$4, FALSE), 0)</f>
        <v>0</v>
      </c>
      <c r="J225" s="98">
        <f>IFERROR(VLOOKUP($D225, V一般接種!$A:$G, J$4, FALSE), 0)</f>
        <v>0</v>
      </c>
      <c r="K225" s="98">
        <f>IFERROR(VLOOKUP($D225, V一般接種!$A:$G, K$4, FALSE), 0)</f>
        <v>0</v>
      </c>
      <c r="L225" s="98">
        <f>IFERROR(VLOOKUP($D225, V一般接種!$A:$G, L$4, FALSE), 0)</f>
        <v>0</v>
      </c>
      <c r="M225" s="98">
        <f>IFERROR(VLOOKUP($D225, V一般接種!$A:$G, M$4, FALSE), 0)</f>
        <v>0</v>
      </c>
      <c r="N225" s="98">
        <f>SUMIF(V職域接種!$C:$C, 'Conv-vaccine'!$D225, V職域接種!F:F)</f>
        <v>0</v>
      </c>
      <c r="O225" s="98">
        <f>SUMIF(V職域接種!$C:$C, 'Conv-vaccine'!$D225, V職域接種!G:G)</f>
        <v>0</v>
      </c>
      <c r="P225" s="98">
        <f>SUMIF(V重複!$C:$C, 'Conv-vaccine'!$D225, V重複!F:F)</f>
        <v>0</v>
      </c>
      <c r="Q225" s="98">
        <f>SUMIF(V重複!$C:$C, 'Conv-vaccine'!$D225, V重複!G:G)</f>
        <v>0</v>
      </c>
    </row>
    <row r="226" spans="1:17" x14ac:dyDescent="0.55000000000000004">
      <c r="A226" s="95">
        <f t="shared" si="9"/>
        <v>44517</v>
      </c>
      <c r="B226" s="50">
        <f t="shared" si="10"/>
        <v>0</v>
      </c>
      <c r="C226" s="50">
        <f t="shared" si="11"/>
        <v>0</v>
      </c>
      <c r="D226" s="96">
        <v>44517</v>
      </c>
      <c r="E226" s="97" t="str">
        <f>IFERROR(VLOOKUP($D226, V医療従事者等!$A:$J, $E$4, FALSE), TEXT(D226, "aaa"))</f>
        <v>水</v>
      </c>
      <c r="F226" s="97">
        <f>IFERROR(VLOOKUP($D226, V医療従事者等!$A:$J, $F$4, FALSE), 0)</f>
        <v>0</v>
      </c>
      <c r="G226" s="97">
        <f>IFERROR(VLOOKUP($D226, V医療従事者等!$A:$J, $G$4, FALSE), 0)</f>
        <v>0</v>
      </c>
      <c r="H226" s="97">
        <f>IFERROR(VLOOKUP($D226, V医療従事者等!$A:$J, $H$4, FALSE), 0)</f>
        <v>0</v>
      </c>
      <c r="I226" s="97">
        <f>IFERROR(VLOOKUP($D226, V医療従事者等!$A:$J, $I$4, FALSE), 0)</f>
        <v>0</v>
      </c>
      <c r="J226" s="98">
        <f>IFERROR(VLOOKUP($D226, V一般接種!$A:$G, J$4, FALSE), 0)</f>
        <v>0</v>
      </c>
      <c r="K226" s="98">
        <f>IFERROR(VLOOKUP($D226, V一般接種!$A:$G, K$4, FALSE), 0)</f>
        <v>0</v>
      </c>
      <c r="L226" s="98">
        <f>IFERROR(VLOOKUP($D226, V一般接種!$A:$G, L$4, FALSE), 0)</f>
        <v>0</v>
      </c>
      <c r="M226" s="98">
        <f>IFERROR(VLOOKUP($D226, V一般接種!$A:$G, M$4, FALSE), 0)</f>
        <v>0</v>
      </c>
      <c r="N226" s="98">
        <f>SUMIF(V職域接種!$C:$C, 'Conv-vaccine'!$D226, V職域接種!F:F)</f>
        <v>0</v>
      </c>
      <c r="O226" s="98">
        <f>SUMIF(V職域接種!$C:$C, 'Conv-vaccine'!$D226, V職域接種!G:G)</f>
        <v>0</v>
      </c>
      <c r="P226" s="98">
        <f>SUMIF(V重複!$C:$C, 'Conv-vaccine'!$D226, V重複!F:F)</f>
        <v>0</v>
      </c>
      <c r="Q226" s="98">
        <f>SUMIF(V重複!$C:$C, 'Conv-vaccine'!$D226, V重複!G:G)</f>
        <v>0</v>
      </c>
    </row>
    <row r="227" spans="1:17" x14ac:dyDescent="0.55000000000000004">
      <c r="A227" s="95">
        <f t="shared" si="9"/>
        <v>44518</v>
      </c>
      <c r="B227" s="50">
        <f t="shared" si="10"/>
        <v>0</v>
      </c>
      <c r="C227" s="50">
        <f t="shared" si="11"/>
        <v>0</v>
      </c>
      <c r="D227" s="96">
        <v>44518</v>
      </c>
      <c r="E227" s="97" t="str">
        <f>IFERROR(VLOOKUP($D227, V医療従事者等!$A:$J, $E$4, FALSE), TEXT(D227, "aaa"))</f>
        <v>木</v>
      </c>
      <c r="F227" s="97">
        <f>IFERROR(VLOOKUP($D227, V医療従事者等!$A:$J, $F$4, FALSE), 0)</f>
        <v>0</v>
      </c>
      <c r="G227" s="97">
        <f>IFERROR(VLOOKUP($D227, V医療従事者等!$A:$J, $G$4, FALSE), 0)</f>
        <v>0</v>
      </c>
      <c r="H227" s="97">
        <f>IFERROR(VLOOKUP($D227, V医療従事者等!$A:$J, $H$4, FALSE), 0)</f>
        <v>0</v>
      </c>
      <c r="I227" s="97">
        <f>IFERROR(VLOOKUP($D227, V医療従事者等!$A:$J, $I$4, FALSE), 0)</f>
        <v>0</v>
      </c>
      <c r="J227" s="98">
        <f>IFERROR(VLOOKUP($D227, V一般接種!$A:$G, J$4, FALSE), 0)</f>
        <v>0</v>
      </c>
      <c r="K227" s="98">
        <f>IFERROR(VLOOKUP($D227, V一般接種!$A:$G, K$4, FALSE), 0)</f>
        <v>0</v>
      </c>
      <c r="L227" s="98">
        <f>IFERROR(VLOOKUP($D227, V一般接種!$A:$G, L$4, FALSE), 0)</f>
        <v>0</v>
      </c>
      <c r="M227" s="98">
        <f>IFERROR(VLOOKUP($D227, V一般接種!$A:$G, M$4, FALSE), 0)</f>
        <v>0</v>
      </c>
      <c r="N227" s="98">
        <f>SUMIF(V職域接種!$C:$C, 'Conv-vaccine'!$D227, V職域接種!F:F)</f>
        <v>0</v>
      </c>
      <c r="O227" s="98">
        <f>SUMIF(V職域接種!$C:$C, 'Conv-vaccine'!$D227, V職域接種!G:G)</f>
        <v>0</v>
      </c>
      <c r="P227" s="98">
        <f>SUMIF(V重複!$C:$C, 'Conv-vaccine'!$D227, V重複!F:F)</f>
        <v>0</v>
      </c>
      <c r="Q227" s="98">
        <f>SUMIF(V重複!$C:$C, 'Conv-vaccine'!$D227, V重複!G:G)</f>
        <v>0</v>
      </c>
    </row>
    <row r="228" spans="1:17" x14ac:dyDescent="0.55000000000000004">
      <c r="A228" s="95">
        <f t="shared" si="9"/>
        <v>44519</v>
      </c>
      <c r="B228" s="50">
        <f t="shared" si="10"/>
        <v>0</v>
      </c>
      <c r="C228" s="50">
        <f t="shared" si="11"/>
        <v>0</v>
      </c>
      <c r="D228" s="96">
        <v>44519</v>
      </c>
      <c r="E228" s="97" t="str">
        <f>IFERROR(VLOOKUP($D228, V医療従事者等!$A:$J, $E$4, FALSE), TEXT(D228, "aaa"))</f>
        <v>金</v>
      </c>
      <c r="F228" s="97">
        <f>IFERROR(VLOOKUP($D228, V医療従事者等!$A:$J, $F$4, FALSE), 0)</f>
        <v>0</v>
      </c>
      <c r="G228" s="97">
        <f>IFERROR(VLOOKUP($D228, V医療従事者等!$A:$J, $G$4, FALSE), 0)</f>
        <v>0</v>
      </c>
      <c r="H228" s="97">
        <f>IFERROR(VLOOKUP($D228, V医療従事者等!$A:$J, $H$4, FALSE), 0)</f>
        <v>0</v>
      </c>
      <c r="I228" s="97">
        <f>IFERROR(VLOOKUP($D228, V医療従事者等!$A:$J, $I$4, FALSE), 0)</f>
        <v>0</v>
      </c>
      <c r="J228" s="98">
        <f>IFERROR(VLOOKUP($D228, V一般接種!$A:$G, J$4, FALSE), 0)</f>
        <v>0</v>
      </c>
      <c r="K228" s="98">
        <f>IFERROR(VLOOKUP($D228, V一般接種!$A:$G, K$4, FALSE), 0)</f>
        <v>0</v>
      </c>
      <c r="L228" s="98">
        <f>IFERROR(VLOOKUP($D228, V一般接種!$A:$G, L$4, FALSE), 0)</f>
        <v>0</v>
      </c>
      <c r="M228" s="98">
        <f>IFERROR(VLOOKUP($D228, V一般接種!$A:$G, M$4, FALSE), 0)</f>
        <v>0</v>
      </c>
      <c r="N228" s="98">
        <f>SUMIF(V職域接種!$C:$C, 'Conv-vaccine'!$D228, V職域接種!F:F)</f>
        <v>0</v>
      </c>
      <c r="O228" s="98">
        <f>SUMIF(V職域接種!$C:$C, 'Conv-vaccine'!$D228, V職域接種!G:G)</f>
        <v>0</v>
      </c>
      <c r="P228" s="98">
        <f>SUMIF(V重複!$C:$C, 'Conv-vaccine'!$D228, V重複!F:F)</f>
        <v>0</v>
      </c>
      <c r="Q228" s="98">
        <f>SUMIF(V重複!$C:$C, 'Conv-vaccine'!$D228, V重複!G:G)</f>
        <v>0</v>
      </c>
    </row>
    <row r="229" spans="1:17" x14ac:dyDescent="0.55000000000000004">
      <c r="A229" s="95">
        <f t="shared" si="9"/>
        <v>44520</v>
      </c>
      <c r="B229" s="50">
        <f t="shared" si="10"/>
        <v>0</v>
      </c>
      <c r="C229" s="50">
        <f t="shared" si="11"/>
        <v>0</v>
      </c>
      <c r="D229" s="96">
        <v>44520</v>
      </c>
      <c r="E229" s="97" t="str">
        <f>IFERROR(VLOOKUP($D229, V医療従事者等!$A:$J, $E$4, FALSE), TEXT(D229, "aaa"))</f>
        <v>土</v>
      </c>
      <c r="F229" s="97">
        <f>IFERROR(VLOOKUP($D229, V医療従事者等!$A:$J, $F$4, FALSE), 0)</f>
        <v>0</v>
      </c>
      <c r="G229" s="97">
        <f>IFERROR(VLOOKUP($D229, V医療従事者等!$A:$J, $G$4, FALSE), 0)</f>
        <v>0</v>
      </c>
      <c r="H229" s="97">
        <f>IFERROR(VLOOKUP($D229, V医療従事者等!$A:$J, $H$4, FALSE), 0)</f>
        <v>0</v>
      </c>
      <c r="I229" s="97">
        <f>IFERROR(VLOOKUP($D229, V医療従事者等!$A:$J, $I$4, FALSE), 0)</f>
        <v>0</v>
      </c>
      <c r="J229" s="98">
        <f>IFERROR(VLOOKUP($D229, V一般接種!$A:$G, J$4, FALSE), 0)</f>
        <v>0</v>
      </c>
      <c r="K229" s="98">
        <f>IFERROR(VLOOKUP($D229, V一般接種!$A:$G, K$4, FALSE), 0)</f>
        <v>0</v>
      </c>
      <c r="L229" s="98">
        <f>IFERROR(VLOOKUP($D229, V一般接種!$A:$G, L$4, FALSE), 0)</f>
        <v>0</v>
      </c>
      <c r="M229" s="98">
        <f>IFERROR(VLOOKUP($D229, V一般接種!$A:$G, M$4, FALSE), 0)</f>
        <v>0</v>
      </c>
      <c r="N229" s="98">
        <f>SUMIF(V職域接種!$C:$C, 'Conv-vaccine'!$D229, V職域接種!F:F)</f>
        <v>0</v>
      </c>
      <c r="O229" s="98">
        <f>SUMIF(V職域接種!$C:$C, 'Conv-vaccine'!$D229, V職域接種!G:G)</f>
        <v>0</v>
      </c>
      <c r="P229" s="98">
        <f>SUMIF(V重複!$C:$C, 'Conv-vaccine'!$D229, V重複!F:F)</f>
        <v>0</v>
      </c>
      <c r="Q229" s="98">
        <f>SUMIF(V重複!$C:$C, 'Conv-vaccine'!$D229, V重複!G:G)</f>
        <v>0</v>
      </c>
    </row>
    <row r="230" spans="1:17" x14ac:dyDescent="0.55000000000000004">
      <c r="A230" s="95">
        <f t="shared" si="9"/>
        <v>44521</v>
      </c>
      <c r="B230" s="50">
        <f t="shared" si="10"/>
        <v>0</v>
      </c>
      <c r="C230" s="50">
        <f t="shared" si="11"/>
        <v>0</v>
      </c>
      <c r="D230" s="96">
        <v>44521</v>
      </c>
      <c r="E230" s="97" t="str">
        <f>IFERROR(VLOOKUP($D230, V医療従事者等!$A:$J, $E$4, FALSE), TEXT(D230, "aaa"))</f>
        <v>日</v>
      </c>
      <c r="F230" s="97">
        <f>IFERROR(VLOOKUP($D230, V医療従事者等!$A:$J, $F$4, FALSE), 0)</f>
        <v>0</v>
      </c>
      <c r="G230" s="97">
        <f>IFERROR(VLOOKUP($D230, V医療従事者等!$A:$J, $G$4, FALSE), 0)</f>
        <v>0</v>
      </c>
      <c r="H230" s="97">
        <f>IFERROR(VLOOKUP($D230, V医療従事者等!$A:$J, $H$4, FALSE), 0)</f>
        <v>0</v>
      </c>
      <c r="I230" s="97">
        <f>IFERROR(VLOOKUP($D230, V医療従事者等!$A:$J, $I$4, FALSE), 0)</f>
        <v>0</v>
      </c>
      <c r="J230" s="98">
        <f>IFERROR(VLOOKUP($D230, V一般接種!$A:$G, J$4, FALSE), 0)</f>
        <v>0</v>
      </c>
      <c r="K230" s="98">
        <f>IFERROR(VLOOKUP($D230, V一般接種!$A:$G, K$4, FALSE), 0)</f>
        <v>0</v>
      </c>
      <c r="L230" s="98">
        <f>IFERROR(VLOOKUP($D230, V一般接種!$A:$G, L$4, FALSE), 0)</f>
        <v>0</v>
      </c>
      <c r="M230" s="98">
        <f>IFERROR(VLOOKUP($D230, V一般接種!$A:$G, M$4, FALSE), 0)</f>
        <v>0</v>
      </c>
      <c r="N230" s="98">
        <f>SUMIF(V職域接種!$C:$C, 'Conv-vaccine'!$D230, V職域接種!F:F)</f>
        <v>0</v>
      </c>
      <c r="O230" s="98">
        <f>SUMIF(V職域接種!$C:$C, 'Conv-vaccine'!$D230, V職域接種!G:G)</f>
        <v>0</v>
      </c>
      <c r="P230" s="98">
        <f>SUMIF(V重複!$C:$C, 'Conv-vaccine'!$D230, V重複!F:F)</f>
        <v>0</v>
      </c>
      <c r="Q230" s="98">
        <f>SUMIF(V重複!$C:$C, 'Conv-vaccine'!$D230, V重複!G:G)</f>
        <v>0</v>
      </c>
    </row>
    <row r="231" spans="1:17" x14ac:dyDescent="0.55000000000000004">
      <c r="A231" s="95">
        <f t="shared" si="9"/>
        <v>44522</v>
      </c>
      <c r="B231" s="50">
        <f t="shared" si="10"/>
        <v>0</v>
      </c>
      <c r="C231" s="50">
        <f t="shared" si="11"/>
        <v>0</v>
      </c>
      <c r="D231" s="96">
        <v>44522</v>
      </c>
      <c r="E231" s="97" t="str">
        <f>IFERROR(VLOOKUP($D231, V医療従事者等!$A:$J, $E$4, FALSE), TEXT(D231, "aaa"))</f>
        <v>月</v>
      </c>
      <c r="F231" s="97">
        <f>IFERROR(VLOOKUP($D231, V医療従事者等!$A:$J, $F$4, FALSE), 0)</f>
        <v>0</v>
      </c>
      <c r="G231" s="97">
        <f>IFERROR(VLOOKUP($D231, V医療従事者等!$A:$J, $G$4, FALSE), 0)</f>
        <v>0</v>
      </c>
      <c r="H231" s="97">
        <f>IFERROR(VLOOKUP($D231, V医療従事者等!$A:$J, $H$4, FALSE), 0)</f>
        <v>0</v>
      </c>
      <c r="I231" s="97">
        <f>IFERROR(VLOOKUP($D231, V医療従事者等!$A:$J, $I$4, FALSE), 0)</f>
        <v>0</v>
      </c>
      <c r="J231" s="98">
        <f>IFERROR(VLOOKUP($D231, V一般接種!$A:$G, J$4, FALSE), 0)</f>
        <v>0</v>
      </c>
      <c r="K231" s="98">
        <f>IFERROR(VLOOKUP($D231, V一般接種!$A:$G, K$4, FALSE), 0)</f>
        <v>0</v>
      </c>
      <c r="L231" s="98">
        <f>IFERROR(VLOOKUP($D231, V一般接種!$A:$G, L$4, FALSE), 0)</f>
        <v>0</v>
      </c>
      <c r="M231" s="98">
        <f>IFERROR(VLOOKUP($D231, V一般接種!$A:$G, M$4, FALSE), 0)</f>
        <v>0</v>
      </c>
      <c r="N231" s="98">
        <f>SUMIF(V職域接種!$C:$C, 'Conv-vaccine'!$D231, V職域接種!F:F)</f>
        <v>0</v>
      </c>
      <c r="O231" s="98">
        <f>SUMIF(V職域接種!$C:$C, 'Conv-vaccine'!$D231, V職域接種!G:G)</f>
        <v>0</v>
      </c>
      <c r="P231" s="98">
        <f>SUMIF(V重複!$C:$C, 'Conv-vaccine'!$D231, V重複!F:F)</f>
        <v>0</v>
      </c>
      <c r="Q231" s="98">
        <f>SUMIF(V重複!$C:$C, 'Conv-vaccine'!$D231, V重複!G:G)</f>
        <v>0</v>
      </c>
    </row>
    <row r="232" spans="1:17" x14ac:dyDescent="0.55000000000000004">
      <c r="A232" s="95">
        <f t="shared" si="9"/>
        <v>44523</v>
      </c>
      <c r="B232" s="50">
        <f t="shared" si="10"/>
        <v>0</v>
      </c>
      <c r="C232" s="50">
        <f t="shared" si="11"/>
        <v>0</v>
      </c>
      <c r="D232" s="96">
        <v>44523</v>
      </c>
      <c r="E232" s="97" t="str">
        <f>IFERROR(VLOOKUP($D232, V医療従事者等!$A:$J, $E$4, FALSE), TEXT(D232, "aaa"))</f>
        <v>火</v>
      </c>
      <c r="F232" s="97">
        <f>IFERROR(VLOOKUP($D232, V医療従事者等!$A:$J, $F$4, FALSE), 0)</f>
        <v>0</v>
      </c>
      <c r="G232" s="97">
        <f>IFERROR(VLOOKUP($D232, V医療従事者等!$A:$J, $G$4, FALSE), 0)</f>
        <v>0</v>
      </c>
      <c r="H232" s="97">
        <f>IFERROR(VLOOKUP($D232, V医療従事者等!$A:$J, $H$4, FALSE), 0)</f>
        <v>0</v>
      </c>
      <c r="I232" s="97">
        <f>IFERROR(VLOOKUP($D232, V医療従事者等!$A:$J, $I$4, FALSE), 0)</f>
        <v>0</v>
      </c>
      <c r="J232" s="98">
        <f>IFERROR(VLOOKUP($D232, V一般接種!$A:$G, J$4, FALSE), 0)</f>
        <v>0</v>
      </c>
      <c r="K232" s="98">
        <f>IFERROR(VLOOKUP($D232, V一般接種!$A:$G, K$4, FALSE), 0)</f>
        <v>0</v>
      </c>
      <c r="L232" s="98">
        <f>IFERROR(VLOOKUP($D232, V一般接種!$A:$G, L$4, FALSE), 0)</f>
        <v>0</v>
      </c>
      <c r="M232" s="98">
        <f>IFERROR(VLOOKUP($D232, V一般接種!$A:$G, M$4, FALSE), 0)</f>
        <v>0</v>
      </c>
      <c r="N232" s="98">
        <f>SUMIF(V職域接種!$C:$C, 'Conv-vaccine'!$D232, V職域接種!F:F)</f>
        <v>0</v>
      </c>
      <c r="O232" s="98">
        <f>SUMIF(V職域接種!$C:$C, 'Conv-vaccine'!$D232, V職域接種!G:G)</f>
        <v>0</v>
      </c>
      <c r="P232" s="98">
        <f>SUMIF(V重複!$C:$C, 'Conv-vaccine'!$D232, V重複!F:F)</f>
        <v>0</v>
      </c>
      <c r="Q232" s="98">
        <f>SUMIF(V重複!$C:$C, 'Conv-vaccine'!$D232, V重複!G:G)</f>
        <v>0</v>
      </c>
    </row>
    <row r="233" spans="1:17" x14ac:dyDescent="0.55000000000000004">
      <c r="A233" s="95">
        <f t="shared" si="9"/>
        <v>44524</v>
      </c>
      <c r="B233" s="50">
        <f t="shared" si="10"/>
        <v>0</v>
      </c>
      <c r="C233" s="50">
        <f t="shared" si="11"/>
        <v>0</v>
      </c>
      <c r="D233" s="96">
        <v>44524</v>
      </c>
      <c r="E233" s="97" t="str">
        <f>IFERROR(VLOOKUP($D233, V医療従事者等!$A:$J, $E$4, FALSE), TEXT(D233, "aaa"))</f>
        <v>水</v>
      </c>
      <c r="F233" s="97">
        <f>IFERROR(VLOOKUP($D233, V医療従事者等!$A:$J, $F$4, FALSE), 0)</f>
        <v>0</v>
      </c>
      <c r="G233" s="97">
        <f>IFERROR(VLOOKUP($D233, V医療従事者等!$A:$J, $G$4, FALSE), 0)</f>
        <v>0</v>
      </c>
      <c r="H233" s="97">
        <f>IFERROR(VLOOKUP($D233, V医療従事者等!$A:$J, $H$4, FALSE), 0)</f>
        <v>0</v>
      </c>
      <c r="I233" s="97">
        <f>IFERROR(VLOOKUP($D233, V医療従事者等!$A:$J, $I$4, FALSE), 0)</f>
        <v>0</v>
      </c>
      <c r="J233" s="98">
        <f>IFERROR(VLOOKUP($D233, V一般接種!$A:$G, J$4, FALSE), 0)</f>
        <v>0</v>
      </c>
      <c r="K233" s="98">
        <f>IFERROR(VLOOKUP($D233, V一般接種!$A:$G, K$4, FALSE), 0)</f>
        <v>0</v>
      </c>
      <c r="L233" s="98">
        <f>IFERROR(VLOOKUP($D233, V一般接種!$A:$G, L$4, FALSE), 0)</f>
        <v>0</v>
      </c>
      <c r="M233" s="98">
        <f>IFERROR(VLOOKUP($D233, V一般接種!$A:$G, M$4, FALSE), 0)</f>
        <v>0</v>
      </c>
      <c r="N233" s="98">
        <f>SUMIF(V職域接種!$C:$C, 'Conv-vaccine'!$D233, V職域接種!F:F)</f>
        <v>0</v>
      </c>
      <c r="O233" s="98">
        <f>SUMIF(V職域接種!$C:$C, 'Conv-vaccine'!$D233, V職域接種!G:G)</f>
        <v>0</v>
      </c>
      <c r="P233" s="98">
        <f>SUMIF(V重複!$C:$C, 'Conv-vaccine'!$D233, V重複!F:F)</f>
        <v>0</v>
      </c>
      <c r="Q233" s="98">
        <f>SUMIF(V重複!$C:$C, 'Conv-vaccine'!$D233, V重複!G:G)</f>
        <v>0</v>
      </c>
    </row>
    <row r="234" spans="1:17" x14ac:dyDescent="0.55000000000000004">
      <c r="A234" s="95">
        <f t="shared" si="9"/>
        <v>44525</v>
      </c>
      <c r="B234" s="50">
        <f t="shared" si="10"/>
        <v>0</v>
      </c>
      <c r="C234" s="50">
        <f t="shared" si="11"/>
        <v>0</v>
      </c>
      <c r="D234" s="96">
        <v>44525</v>
      </c>
      <c r="E234" s="97" t="str">
        <f>IFERROR(VLOOKUP($D234, V医療従事者等!$A:$J, $E$4, FALSE), TEXT(D234, "aaa"))</f>
        <v>木</v>
      </c>
      <c r="F234" s="97">
        <f>IFERROR(VLOOKUP($D234, V医療従事者等!$A:$J, $F$4, FALSE), 0)</f>
        <v>0</v>
      </c>
      <c r="G234" s="97">
        <f>IFERROR(VLOOKUP($D234, V医療従事者等!$A:$J, $G$4, FALSE), 0)</f>
        <v>0</v>
      </c>
      <c r="H234" s="97">
        <f>IFERROR(VLOOKUP($D234, V医療従事者等!$A:$J, $H$4, FALSE), 0)</f>
        <v>0</v>
      </c>
      <c r="I234" s="97">
        <f>IFERROR(VLOOKUP($D234, V医療従事者等!$A:$J, $I$4, FALSE), 0)</f>
        <v>0</v>
      </c>
      <c r="J234" s="98">
        <f>IFERROR(VLOOKUP($D234, V一般接種!$A:$G, J$4, FALSE), 0)</f>
        <v>0</v>
      </c>
      <c r="K234" s="98">
        <f>IFERROR(VLOOKUP($D234, V一般接種!$A:$G, K$4, FALSE), 0)</f>
        <v>0</v>
      </c>
      <c r="L234" s="98">
        <f>IFERROR(VLOOKUP($D234, V一般接種!$A:$G, L$4, FALSE), 0)</f>
        <v>0</v>
      </c>
      <c r="M234" s="98">
        <f>IFERROR(VLOOKUP($D234, V一般接種!$A:$G, M$4, FALSE), 0)</f>
        <v>0</v>
      </c>
      <c r="N234" s="98">
        <f>SUMIF(V職域接種!$C:$C, 'Conv-vaccine'!$D234, V職域接種!F:F)</f>
        <v>0</v>
      </c>
      <c r="O234" s="98">
        <f>SUMIF(V職域接種!$C:$C, 'Conv-vaccine'!$D234, V職域接種!G:G)</f>
        <v>0</v>
      </c>
      <c r="P234" s="98">
        <f>SUMIF(V重複!$C:$C, 'Conv-vaccine'!$D234, V重複!F:F)</f>
        <v>0</v>
      </c>
      <c r="Q234" s="98">
        <f>SUMIF(V重複!$C:$C, 'Conv-vaccine'!$D234, V重複!G:G)</f>
        <v>0</v>
      </c>
    </row>
    <row r="235" spans="1:17" x14ac:dyDescent="0.55000000000000004">
      <c r="A235" s="95">
        <f t="shared" si="9"/>
        <v>44526</v>
      </c>
      <c r="B235" s="50">
        <f t="shared" si="10"/>
        <v>0</v>
      </c>
      <c r="C235" s="50">
        <f t="shared" si="11"/>
        <v>0</v>
      </c>
      <c r="D235" s="96">
        <v>44526</v>
      </c>
      <c r="E235" s="97" t="str">
        <f>IFERROR(VLOOKUP($D235, V医療従事者等!$A:$J, $E$4, FALSE), TEXT(D235, "aaa"))</f>
        <v>金</v>
      </c>
      <c r="F235" s="97">
        <f>IFERROR(VLOOKUP($D235, V医療従事者等!$A:$J, $F$4, FALSE), 0)</f>
        <v>0</v>
      </c>
      <c r="G235" s="97">
        <f>IFERROR(VLOOKUP($D235, V医療従事者等!$A:$J, $G$4, FALSE), 0)</f>
        <v>0</v>
      </c>
      <c r="H235" s="97">
        <f>IFERROR(VLOOKUP($D235, V医療従事者等!$A:$J, $H$4, FALSE), 0)</f>
        <v>0</v>
      </c>
      <c r="I235" s="97">
        <f>IFERROR(VLOOKUP($D235, V医療従事者等!$A:$J, $I$4, FALSE), 0)</f>
        <v>0</v>
      </c>
      <c r="J235" s="98">
        <f>IFERROR(VLOOKUP($D235, V一般接種!$A:$G, J$4, FALSE), 0)</f>
        <v>0</v>
      </c>
      <c r="K235" s="98">
        <f>IFERROR(VLOOKUP($D235, V一般接種!$A:$G, K$4, FALSE), 0)</f>
        <v>0</v>
      </c>
      <c r="L235" s="98">
        <f>IFERROR(VLOOKUP($D235, V一般接種!$A:$G, L$4, FALSE), 0)</f>
        <v>0</v>
      </c>
      <c r="M235" s="98">
        <f>IFERROR(VLOOKUP($D235, V一般接種!$A:$G, M$4, FALSE), 0)</f>
        <v>0</v>
      </c>
      <c r="N235" s="98">
        <f>SUMIF(V職域接種!$C:$C, 'Conv-vaccine'!$D235, V職域接種!F:F)</f>
        <v>0</v>
      </c>
      <c r="O235" s="98">
        <f>SUMIF(V職域接種!$C:$C, 'Conv-vaccine'!$D235, V職域接種!G:G)</f>
        <v>0</v>
      </c>
      <c r="P235" s="98">
        <f>SUMIF(V重複!$C:$C, 'Conv-vaccine'!$D235, V重複!F:F)</f>
        <v>0</v>
      </c>
      <c r="Q235" s="98">
        <f>SUMIF(V重複!$C:$C, 'Conv-vaccine'!$D235, V重複!G:G)</f>
        <v>0</v>
      </c>
    </row>
    <row r="236" spans="1:17" x14ac:dyDescent="0.55000000000000004">
      <c r="A236" s="95">
        <f t="shared" si="9"/>
        <v>44527</v>
      </c>
      <c r="B236" s="50">
        <f t="shared" si="10"/>
        <v>0</v>
      </c>
      <c r="C236" s="50">
        <f t="shared" si="11"/>
        <v>0</v>
      </c>
      <c r="D236" s="96">
        <v>44527</v>
      </c>
      <c r="E236" s="97" t="str">
        <f>IFERROR(VLOOKUP($D236, V医療従事者等!$A:$J, $E$4, FALSE), TEXT(D236, "aaa"))</f>
        <v>土</v>
      </c>
      <c r="F236" s="97">
        <f>IFERROR(VLOOKUP($D236, V医療従事者等!$A:$J, $F$4, FALSE), 0)</f>
        <v>0</v>
      </c>
      <c r="G236" s="97">
        <f>IFERROR(VLOOKUP($D236, V医療従事者等!$A:$J, $G$4, FALSE), 0)</f>
        <v>0</v>
      </c>
      <c r="H236" s="97">
        <f>IFERROR(VLOOKUP($D236, V医療従事者等!$A:$J, $H$4, FALSE), 0)</f>
        <v>0</v>
      </c>
      <c r="I236" s="97">
        <f>IFERROR(VLOOKUP($D236, V医療従事者等!$A:$J, $I$4, FALSE), 0)</f>
        <v>0</v>
      </c>
      <c r="J236" s="98">
        <f>IFERROR(VLOOKUP($D236, V一般接種!$A:$G, J$4, FALSE), 0)</f>
        <v>0</v>
      </c>
      <c r="K236" s="98">
        <f>IFERROR(VLOOKUP($D236, V一般接種!$A:$G, K$4, FALSE), 0)</f>
        <v>0</v>
      </c>
      <c r="L236" s="98">
        <f>IFERROR(VLOOKUP($D236, V一般接種!$A:$G, L$4, FALSE), 0)</f>
        <v>0</v>
      </c>
      <c r="M236" s="98">
        <f>IFERROR(VLOOKUP($D236, V一般接種!$A:$G, M$4, FALSE), 0)</f>
        <v>0</v>
      </c>
      <c r="N236" s="98">
        <f>SUMIF(V職域接種!$C:$C, 'Conv-vaccine'!$D236, V職域接種!F:F)</f>
        <v>0</v>
      </c>
      <c r="O236" s="98">
        <f>SUMIF(V職域接種!$C:$C, 'Conv-vaccine'!$D236, V職域接種!G:G)</f>
        <v>0</v>
      </c>
      <c r="P236" s="98">
        <f>SUMIF(V重複!$C:$C, 'Conv-vaccine'!$D236, V重複!F:F)</f>
        <v>0</v>
      </c>
      <c r="Q236" s="98">
        <f>SUMIF(V重複!$C:$C, 'Conv-vaccine'!$D236, V重複!G:G)</f>
        <v>0</v>
      </c>
    </row>
    <row r="237" spans="1:17" x14ac:dyDescent="0.55000000000000004">
      <c r="A237" s="95">
        <f t="shared" si="9"/>
        <v>44528</v>
      </c>
      <c r="B237" s="50">
        <f t="shared" si="10"/>
        <v>0</v>
      </c>
      <c r="C237" s="50">
        <f t="shared" si="11"/>
        <v>0</v>
      </c>
      <c r="D237" s="96">
        <v>44528</v>
      </c>
      <c r="E237" s="97" t="str">
        <f>IFERROR(VLOOKUP($D237, V医療従事者等!$A:$J, $E$4, FALSE), TEXT(D237, "aaa"))</f>
        <v>日</v>
      </c>
      <c r="F237" s="97">
        <f>IFERROR(VLOOKUP($D237, V医療従事者等!$A:$J, $F$4, FALSE), 0)</f>
        <v>0</v>
      </c>
      <c r="G237" s="97">
        <f>IFERROR(VLOOKUP($D237, V医療従事者等!$A:$J, $G$4, FALSE), 0)</f>
        <v>0</v>
      </c>
      <c r="H237" s="97">
        <f>IFERROR(VLOOKUP($D237, V医療従事者等!$A:$J, $H$4, FALSE), 0)</f>
        <v>0</v>
      </c>
      <c r="I237" s="97">
        <f>IFERROR(VLOOKUP($D237, V医療従事者等!$A:$J, $I$4, FALSE), 0)</f>
        <v>0</v>
      </c>
      <c r="J237" s="98">
        <f>IFERROR(VLOOKUP($D237, V一般接種!$A:$G, J$4, FALSE), 0)</f>
        <v>0</v>
      </c>
      <c r="K237" s="98">
        <f>IFERROR(VLOOKUP($D237, V一般接種!$A:$G, K$4, FALSE), 0)</f>
        <v>0</v>
      </c>
      <c r="L237" s="98">
        <f>IFERROR(VLOOKUP($D237, V一般接種!$A:$G, L$4, FALSE), 0)</f>
        <v>0</v>
      </c>
      <c r="M237" s="98">
        <f>IFERROR(VLOOKUP($D237, V一般接種!$A:$G, M$4, FALSE), 0)</f>
        <v>0</v>
      </c>
      <c r="N237" s="98">
        <f>SUMIF(V職域接種!$C:$C, 'Conv-vaccine'!$D237, V職域接種!F:F)</f>
        <v>0</v>
      </c>
      <c r="O237" s="98">
        <f>SUMIF(V職域接種!$C:$C, 'Conv-vaccine'!$D237, V職域接種!G:G)</f>
        <v>0</v>
      </c>
      <c r="P237" s="98">
        <f>SUMIF(V重複!$C:$C, 'Conv-vaccine'!$D237, V重複!F:F)</f>
        <v>0</v>
      </c>
      <c r="Q237" s="98">
        <f>SUMIF(V重複!$C:$C, 'Conv-vaccine'!$D237, V重複!G:G)</f>
        <v>0</v>
      </c>
    </row>
    <row r="238" spans="1:17" x14ac:dyDescent="0.55000000000000004">
      <c r="A238" s="95">
        <f t="shared" si="9"/>
        <v>44529</v>
      </c>
      <c r="B238" s="50">
        <f t="shared" si="10"/>
        <v>0</v>
      </c>
      <c r="C238" s="50">
        <f t="shared" si="11"/>
        <v>0</v>
      </c>
      <c r="D238" s="96">
        <v>44529</v>
      </c>
      <c r="E238" s="97" t="str">
        <f>IFERROR(VLOOKUP($D238, V医療従事者等!$A:$J, $E$4, FALSE), TEXT(D238, "aaa"))</f>
        <v>月</v>
      </c>
      <c r="F238" s="97">
        <f>IFERROR(VLOOKUP($D238, V医療従事者等!$A:$J, $F$4, FALSE), 0)</f>
        <v>0</v>
      </c>
      <c r="G238" s="97">
        <f>IFERROR(VLOOKUP($D238, V医療従事者等!$A:$J, $G$4, FALSE), 0)</f>
        <v>0</v>
      </c>
      <c r="H238" s="97">
        <f>IFERROR(VLOOKUP($D238, V医療従事者等!$A:$J, $H$4, FALSE), 0)</f>
        <v>0</v>
      </c>
      <c r="I238" s="97">
        <f>IFERROR(VLOOKUP($D238, V医療従事者等!$A:$J, $I$4, FALSE), 0)</f>
        <v>0</v>
      </c>
      <c r="J238" s="98">
        <f>IFERROR(VLOOKUP($D238, V一般接種!$A:$G, J$4, FALSE), 0)</f>
        <v>0</v>
      </c>
      <c r="K238" s="98">
        <f>IFERROR(VLOOKUP($D238, V一般接種!$A:$G, K$4, FALSE), 0)</f>
        <v>0</v>
      </c>
      <c r="L238" s="98">
        <f>IFERROR(VLOOKUP($D238, V一般接種!$A:$G, L$4, FALSE), 0)</f>
        <v>0</v>
      </c>
      <c r="M238" s="98">
        <f>IFERROR(VLOOKUP($D238, V一般接種!$A:$G, M$4, FALSE), 0)</f>
        <v>0</v>
      </c>
      <c r="N238" s="98">
        <f>SUMIF(V職域接種!$C:$C, 'Conv-vaccine'!$D238, V職域接種!F:F)</f>
        <v>0</v>
      </c>
      <c r="O238" s="98">
        <f>SUMIF(V職域接種!$C:$C, 'Conv-vaccine'!$D238, V職域接種!G:G)</f>
        <v>0</v>
      </c>
      <c r="P238" s="98">
        <f>SUMIF(V重複!$C:$C, 'Conv-vaccine'!$D238, V重複!F:F)</f>
        <v>0</v>
      </c>
      <c r="Q238" s="98">
        <f>SUMIF(V重複!$C:$C, 'Conv-vaccine'!$D238, V重複!G:G)</f>
        <v>0</v>
      </c>
    </row>
    <row r="239" spans="1:17" x14ac:dyDescent="0.55000000000000004">
      <c r="A239" s="95">
        <f t="shared" si="9"/>
        <v>44530</v>
      </c>
      <c r="B239" s="50">
        <f t="shared" si="10"/>
        <v>0</v>
      </c>
      <c r="C239" s="50">
        <f t="shared" si="11"/>
        <v>0</v>
      </c>
      <c r="D239" s="96">
        <v>44530</v>
      </c>
      <c r="E239" s="97" t="str">
        <f>IFERROR(VLOOKUP($D239, V医療従事者等!$A:$J, $E$4, FALSE), TEXT(D239, "aaa"))</f>
        <v>火</v>
      </c>
      <c r="F239" s="97">
        <f>IFERROR(VLOOKUP($D239, V医療従事者等!$A:$J, $F$4, FALSE), 0)</f>
        <v>0</v>
      </c>
      <c r="G239" s="97">
        <f>IFERROR(VLOOKUP($D239, V医療従事者等!$A:$J, $G$4, FALSE), 0)</f>
        <v>0</v>
      </c>
      <c r="H239" s="97">
        <f>IFERROR(VLOOKUP($D239, V医療従事者等!$A:$J, $H$4, FALSE), 0)</f>
        <v>0</v>
      </c>
      <c r="I239" s="97">
        <f>IFERROR(VLOOKUP($D239, V医療従事者等!$A:$J, $I$4, FALSE), 0)</f>
        <v>0</v>
      </c>
      <c r="J239" s="98">
        <f>IFERROR(VLOOKUP($D239, V一般接種!$A:$G, J$4, FALSE), 0)</f>
        <v>0</v>
      </c>
      <c r="K239" s="98">
        <f>IFERROR(VLOOKUP($D239, V一般接種!$A:$G, K$4, FALSE), 0)</f>
        <v>0</v>
      </c>
      <c r="L239" s="98">
        <f>IFERROR(VLOOKUP($D239, V一般接種!$A:$G, L$4, FALSE), 0)</f>
        <v>0</v>
      </c>
      <c r="M239" s="98">
        <f>IFERROR(VLOOKUP($D239, V一般接種!$A:$G, M$4, FALSE), 0)</f>
        <v>0</v>
      </c>
      <c r="N239" s="98">
        <f>SUMIF(V職域接種!$C:$C, 'Conv-vaccine'!$D239, V職域接種!F:F)</f>
        <v>0</v>
      </c>
      <c r="O239" s="98">
        <f>SUMIF(V職域接種!$C:$C, 'Conv-vaccine'!$D239, V職域接種!G:G)</f>
        <v>0</v>
      </c>
      <c r="P239" s="98">
        <f>SUMIF(V重複!$C:$C, 'Conv-vaccine'!$D239, V重複!F:F)</f>
        <v>0</v>
      </c>
      <c r="Q239" s="98">
        <f>SUMIF(V重複!$C:$C, 'Conv-vaccine'!$D239, V重複!G:G)</f>
        <v>0</v>
      </c>
    </row>
    <row r="240" spans="1:17" x14ac:dyDescent="0.55000000000000004">
      <c r="A240" s="95">
        <f t="shared" si="9"/>
        <v>44531</v>
      </c>
      <c r="B240" s="50">
        <f t="shared" si="10"/>
        <v>0</v>
      </c>
      <c r="C240" s="50">
        <f t="shared" si="11"/>
        <v>0</v>
      </c>
      <c r="D240" s="96">
        <v>44531</v>
      </c>
      <c r="E240" s="97" t="str">
        <f>IFERROR(VLOOKUP($D240, V医療従事者等!$A:$J, $E$4, FALSE), TEXT(D240, "aaa"))</f>
        <v>水</v>
      </c>
      <c r="F240" s="97">
        <f>IFERROR(VLOOKUP($D240, V医療従事者等!$A:$J, $F$4, FALSE), 0)</f>
        <v>0</v>
      </c>
      <c r="G240" s="97">
        <f>IFERROR(VLOOKUP($D240, V医療従事者等!$A:$J, $G$4, FALSE), 0)</f>
        <v>0</v>
      </c>
      <c r="H240" s="97">
        <f>IFERROR(VLOOKUP($D240, V医療従事者等!$A:$J, $H$4, FALSE), 0)</f>
        <v>0</v>
      </c>
      <c r="I240" s="97">
        <f>IFERROR(VLOOKUP($D240, V医療従事者等!$A:$J, $I$4, FALSE), 0)</f>
        <v>0</v>
      </c>
      <c r="J240" s="98">
        <f>IFERROR(VLOOKUP($D240, V一般接種!$A:$G, J$4, FALSE), 0)</f>
        <v>0</v>
      </c>
      <c r="K240" s="98">
        <f>IFERROR(VLOOKUP($D240, V一般接種!$A:$G, K$4, FALSE), 0)</f>
        <v>0</v>
      </c>
      <c r="L240" s="98">
        <f>IFERROR(VLOOKUP($D240, V一般接種!$A:$G, L$4, FALSE), 0)</f>
        <v>0</v>
      </c>
      <c r="M240" s="98">
        <f>IFERROR(VLOOKUP($D240, V一般接種!$A:$G, M$4, FALSE), 0)</f>
        <v>0</v>
      </c>
      <c r="N240" s="98">
        <f>SUMIF(V職域接種!$C:$C, 'Conv-vaccine'!$D240, V職域接種!F:F)</f>
        <v>0</v>
      </c>
      <c r="O240" s="98">
        <f>SUMIF(V職域接種!$C:$C, 'Conv-vaccine'!$D240, V職域接種!G:G)</f>
        <v>0</v>
      </c>
      <c r="P240" s="98">
        <f>SUMIF(V重複!$C:$C, 'Conv-vaccine'!$D240, V重複!F:F)</f>
        <v>0</v>
      </c>
      <c r="Q240" s="98">
        <f>SUMIF(V重複!$C:$C, 'Conv-vaccine'!$D240, V重複!G:G)</f>
        <v>0</v>
      </c>
    </row>
    <row r="241" spans="1:17" x14ac:dyDescent="0.55000000000000004">
      <c r="A241" s="95">
        <f t="shared" si="9"/>
        <v>44532</v>
      </c>
      <c r="B241" s="50">
        <f t="shared" si="10"/>
        <v>0</v>
      </c>
      <c r="C241" s="50">
        <f t="shared" si="11"/>
        <v>0</v>
      </c>
      <c r="D241" s="96">
        <v>44532</v>
      </c>
      <c r="E241" s="97" t="str">
        <f>IFERROR(VLOOKUP($D241, V医療従事者等!$A:$J, $E$4, FALSE), TEXT(D241, "aaa"))</f>
        <v>木</v>
      </c>
      <c r="F241" s="97">
        <f>IFERROR(VLOOKUP($D241, V医療従事者等!$A:$J, $F$4, FALSE), 0)</f>
        <v>0</v>
      </c>
      <c r="G241" s="97">
        <f>IFERROR(VLOOKUP($D241, V医療従事者等!$A:$J, $G$4, FALSE), 0)</f>
        <v>0</v>
      </c>
      <c r="H241" s="97">
        <f>IFERROR(VLOOKUP($D241, V医療従事者等!$A:$J, $H$4, FALSE), 0)</f>
        <v>0</v>
      </c>
      <c r="I241" s="97">
        <f>IFERROR(VLOOKUP($D241, V医療従事者等!$A:$J, $I$4, FALSE), 0)</f>
        <v>0</v>
      </c>
      <c r="J241" s="98">
        <f>IFERROR(VLOOKUP($D241, V一般接種!$A:$G, J$4, FALSE), 0)</f>
        <v>0</v>
      </c>
      <c r="K241" s="98">
        <f>IFERROR(VLOOKUP($D241, V一般接種!$A:$G, K$4, FALSE), 0)</f>
        <v>0</v>
      </c>
      <c r="L241" s="98">
        <f>IFERROR(VLOOKUP($D241, V一般接種!$A:$G, L$4, FALSE), 0)</f>
        <v>0</v>
      </c>
      <c r="M241" s="98">
        <f>IFERROR(VLOOKUP($D241, V一般接種!$A:$G, M$4, FALSE), 0)</f>
        <v>0</v>
      </c>
      <c r="N241" s="98">
        <f>SUMIF(V職域接種!$C:$C, 'Conv-vaccine'!$D241, V職域接種!F:F)</f>
        <v>0</v>
      </c>
      <c r="O241" s="98">
        <f>SUMIF(V職域接種!$C:$C, 'Conv-vaccine'!$D241, V職域接種!G:G)</f>
        <v>0</v>
      </c>
      <c r="P241" s="98">
        <f>SUMIF(V重複!$C:$C, 'Conv-vaccine'!$D241, V重複!F:F)</f>
        <v>0</v>
      </c>
      <c r="Q241" s="98">
        <f>SUMIF(V重複!$C:$C, 'Conv-vaccine'!$D241, V重複!G:G)</f>
        <v>0</v>
      </c>
    </row>
    <row r="242" spans="1:17" x14ac:dyDescent="0.55000000000000004">
      <c r="A242" s="95">
        <f t="shared" si="9"/>
        <v>44533</v>
      </c>
      <c r="B242" s="50">
        <f t="shared" si="10"/>
        <v>0</v>
      </c>
      <c r="C242" s="50">
        <f t="shared" si="11"/>
        <v>0</v>
      </c>
      <c r="D242" s="96">
        <v>44533</v>
      </c>
      <c r="E242" s="97" t="str">
        <f>IFERROR(VLOOKUP($D242, V医療従事者等!$A:$J, $E$4, FALSE), TEXT(D242, "aaa"))</f>
        <v>金</v>
      </c>
      <c r="F242" s="97">
        <f>IFERROR(VLOOKUP($D242, V医療従事者等!$A:$J, $F$4, FALSE), 0)</f>
        <v>0</v>
      </c>
      <c r="G242" s="97">
        <f>IFERROR(VLOOKUP($D242, V医療従事者等!$A:$J, $G$4, FALSE), 0)</f>
        <v>0</v>
      </c>
      <c r="H242" s="97">
        <f>IFERROR(VLOOKUP($D242, V医療従事者等!$A:$J, $H$4, FALSE), 0)</f>
        <v>0</v>
      </c>
      <c r="I242" s="97">
        <f>IFERROR(VLOOKUP($D242, V医療従事者等!$A:$J, $I$4, FALSE), 0)</f>
        <v>0</v>
      </c>
      <c r="J242" s="98">
        <f>IFERROR(VLOOKUP($D242, V一般接種!$A:$G, J$4, FALSE), 0)</f>
        <v>0</v>
      </c>
      <c r="K242" s="98">
        <f>IFERROR(VLOOKUP($D242, V一般接種!$A:$G, K$4, FALSE), 0)</f>
        <v>0</v>
      </c>
      <c r="L242" s="98">
        <f>IFERROR(VLOOKUP($D242, V一般接種!$A:$G, L$4, FALSE), 0)</f>
        <v>0</v>
      </c>
      <c r="M242" s="98">
        <f>IFERROR(VLOOKUP($D242, V一般接種!$A:$G, M$4, FALSE), 0)</f>
        <v>0</v>
      </c>
      <c r="N242" s="98">
        <f>SUMIF(V職域接種!$C:$C, 'Conv-vaccine'!$D242, V職域接種!F:F)</f>
        <v>0</v>
      </c>
      <c r="O242" s="98">
        <f>SUMIF(V職域接種!$C:$C, 'Conv-vaccine'!$D242, V職域接種!G:G)</f>
        <v>0</v>
      </c>
      <c r="P242" s="98">
        <f>SUMIF(V重複!$C:$C, 'Conv-vaccine'!$D242, V重複!F:F)</f>
        <v>0</v>
      </c>
      <c r="Q242" s="98">
        <f>SUMIF(V重複!$C:$C, 'Conv-vaccine'!$D242, V重複!G:G)</f>
        <v>0</v>
      </c>
    </row>
    <row r="243" spans="1:17" x14ac:dyDescent="0.55000000000000004">
      <c r="A243" s="95">
        <f t="shared" si="9"/>
        <v>44534</v>
      </c>
      <c r="B243" s="50">
        <f t="shared" si="10"/>
        <v>0</v>
      </c>
      <c r="C243" s="50">
        <f t="shared" si="11"/>
        <v>0</v>
      </c>
      <c r="D243" s="96">
        <v>44534</v>
      </c>
      <c r="E243" s="97" t="str">
        <f>IFERROR(VLOOKUP($D243, V医療従事者等!$A:$J, $E$4, FALSE), TEXT(D243, "aaa"))</f>
        <v>土</v>
      </c>
      <c r="F243" s="97">
        <f>IFERROR(VLOOKUP($D243, V医療従事者等!$A:$J, $F$4, FALSE), 0)</f>
        <v>0</v>
      </c>
      <c r="G243" s="97">
        <f>IFERROR(VLOOKUP($D243, V医療従事者等!$A:$J, $G$4, FALSE), 0)</f>
        <v>0</v>
      </c>
      <c r="H243" s="97">
        <f>IFERROR(VLOOKUP($D243, V医療従事者等!$A:$J, $H$4, FALSE), 0)</f>
        <v>0</v>
      </c>
      <c r="I243" s="97">
        <f>IFERROR(VLOOKUP($D243, V医療従事者等!$A:$J, $I$4, FALSE), 0)</f>
        <v>0</v>
      </c>
      <c r="J243" s="98">
        <f>IFERROR(VLOOKUP($D243, V一般接種!$A:$G, J$4, FALSE), 0)</f>
        <v>0</v>
      </c>
      <c r="K243" s="98">
        <f>IFERROR(VLOOKUP($D243, V一般接種!$A:$G, K$4, FALSE), 0)</f>
        <v>0</v>
      </c>
      <c r="L243" s="98">
        <f>IFERROR(VLOOKUP($D243, V一般接種!$A:$G, L$4, FALSE), 0)</f>
        <v>0</v>
      </c>
      <c r="M243" s="98">
        <f>IFERROR(VLOOKUP($D243, V一般接種!$A:$G, M$4, FALSE), 0)</f>
        <v>0</v>
      </c>
      <c r="N243" s="98">
        <f>SUMIF(V職域接種!$C:$C, 'Conv-vaccine'!$D243, V職域接種!F:F)</f>
        <v>0</v>
      </c>
      <c r="O243" s="98">
        <f>SUMIF(V職域接種!$C:$C, 'Conv-vaccine'!$D243, V職域接種!G:G)</f>
        <v>0</v>
      </c>
      <c r="P243" s="98">
        <f>SUMIF(V重複!$C:$C, 'Conv-vaccine'!$D243, V重複!F:F)</f>
        <v>0</v>
      </c>
      <c r="Q243" s="98">
        <f>SUMIF(V重複!$C:$C, 'Conv-vaccine'!$D243, V重複!G:G)</f>
        <v>0</v>
      </c>
    </row>
    <row r="244" spans="1:17" x14ac:dyDescent="0.55000000000000004">
      <c r="A244" s="95">
        <f t="shared" si="9"/>
        <v>44535</v>
      </c>
      <c r="B244" s="50">
        <f t="shared" si="10"/>
        <v>0</v>
      </c>
      <c r="C244" s="50">
        <f t="shared" si="11"/>
        <v>0</v>
      </c>
      <c r="D244" s="96">
        <v>44535</v>
      </c>
      <c r="E244" s="97" t="str">
        <f>IFERROR(VLOOKUP($D244, V医療従事者等!$A:$J, $E$4, FALSE), TEXT(D244, "aaa"))</f>
        <v>日</v>
      </c>
      <c r="F244" s="97">
        <f>IFERROR(VLOOKUP($D244, V医療従事者等!$A:$J, $F$4, FALSE), 0)</f>
        <v>0</v>
      </c>
      <c r="G244" s="97">
        <f>IFERROR(VLOOKUP($D244, V医療従事者等!$A:$J, $G$4, FALSE), 0)</f>
        <v>0</v>
      </c>
      <c r="H244" s="97">
        <f>IFERROR(VLOOKUP($D244, V医療従事者等!$A:$J, $H$4, FALSE), 0)</f>
        <v>0</v>
      </c>
      <c r="I244" s="97">
        <f>IFERROR(VLOOKUP($D244, V医療従事者等!$A:$J, $I$4, FALSE), 0)</f>
        <v>0</v>
      </c>
      <c r="J244" s="98">
        <f>IFERROR(VLOOKUP($D244, V一般接種!$A:$G, J$4, FALSE), 0)</f>
        <v>0</v>
      </c>
      <c r="K244" s="98">
        <f>IFERROR(VLOOKUP($D244, V一般接種!$A:$G, K$4, FALSE), 0)</f>
        <v>0</v>
      </c>
      <c r="L244" s="98">
        <f>IFERROR(VLOOKUP($D244, V一般接種!$A:$G, L$4, FALSE), 0)</f>
        <v>0</v>
      </c>
      <c r="M244" s="98">
        <f>IFERROR(VLOOKUP($D244, V一般接種!$A:$G, M$4, FALSE), 0)</f>
        <v>0</v>
      </c>
      <c r="N244" s="98">
        <f>SUMIF(V職域接種!$C:$C, 'Conv-vaccine'!$D244, V職域接種!F:F)</f>
        <v>0</v>
      </c>
      <c r="O244" s="98">
        <f>SUMIF(V職域接種!$C:$C, 'Conv-vaccine'!$D244, V職域接種!G:G)</f>
        <v>0</v>
      </c>
      <c r="P244" s="98">
        <f>SUMIF(V重複!$C:$C, 'Conv-vaccine'!$D244, V重複!F:F)</f>
        <v>0</v>
      </c>
      <c r="Q244" s="98">
        <f>SUMIF(V重複!$C:$C, 'Conv-vaccine'!$D244, V重複!G:G)</f>
        <v>0</v>
      </c>
    </row>
    <row r="245" spans="1:17" x14ac:dyDescent="0.55000000000000004">
      <c r="A245" s="95">
        <f t="shared" si="9"/>
        <v>44536</v>
      </c>
      <c r="B245" s="50">
        <f t="shared" si="10"/>
        <v>0</v>
      </c>
      <c r="C245" s="50">
        <f t="shared" si="11"/>
        <v>0</v>
      </c>
      <c r="D245" s="96">
        <v>44536</v>
      </c>
      <c r="E245" s="97" t="str">
        <f>IFERROR(VLOOKUP($D245, V医療従事者等!$A:$J, $E$4, FALSE), TEXT(D245, "aaa"))</f>
        <v>月</v>
      </c>
      <c r="F245" s="97">
        <f>IFERROR(VLOOKUP($D245, V医療従事者等!$A:$J, $F$4, FALSE), 0)</f>
        <v>0</v>
      </c>
      <c r="G245" s="97">
        <f>IFERROR(VLOOKUP($D245, V医療従事者等!$A:$J, $G$4, FALSE), 0)</f>
        <v>0</v>
      </c>
      <c r="H245" s="97">
        <f>IFERROR(VLOOKUP($D245, V医療従事者等!$A:$J, $H$4, FALSE), 0)</f>
        <v>0</v>
      </c>
      <c r="I245" s="97">
        <f>IFERROR(VLOOKUP($D245, V医療従事者等!$A:$J, $I$4, FALSE), 0)</f>
        <v>0</v>
      </c>
      <c r="J245" s="98">
        <f>IFERROR(VLOOKUP($D245, V一般接種!$A:$G, J$4, FALSE), 0)</f>
        <v>0</v>
      </c>
      <c r="K245" s="98">
        <f>IFERROR(VLOOKUP($D245, V一般接種!$A:$G, K$4, FALSE), 0)</f>
        <v>0</v>
      </c>
      <c r="L245" s="98">
        <f>IFERROR(VLOOKUP($D245, V一般接種!$A:$G, L$4, FALSE), 0)</f>
        <v>0</v>
      </c>
      <c r="M245" s="98">
        <f>IFERROR(VLOOKUP($D245, V一般接種!$A:$G, M$4, FALSE), 0)</f>
        <v>0</v>
      </c>
      <c r="N245" s="98">
        <f>SUMIF(V職域接種!$C:$C, 'Conv-vaccine'!$D245, V職域接種!F:F)</f>
        <v>0</v>
      </c>
      <c r="O245" s="98">
        <f>SUMIF(V職域接種!$C:$C, 'Conv-vaccine'!$D245, V職域接種!G:G)</f>
        <v>0</v>
      </c>
      <c r="P245" s="98">
        <f>SUMIF(V重複!$C:$C, 'Conv-vaccine'!$D245, V重複!F:F)</f>
        <v>0</v>
      </c>
      <c r="Q245" s="98">
        <f>SUMIF(V重複!$C:$C, 'Conv-vaccine'!$D245, V重複!G:G)</f>
        <v>0</v>
      </c>
    </row>
    <row r="246" spans="1:17" x14ac:dyDescent="0.55000000000000004">
      <c r="A246" s="95">
        <f t="shared" si="9"/>
        <v>44537</v>
      </c>
      <c r="B246" s="50">
        <f t="shared" si="10"/>
        <v>0</v>
      </c>
      <c r="C246" s="50">
        <f t="shared" si="11"/>
        <v>0</v>
      </c>
      <c r="D246" s="96">
        <v>44537</v>
      </c>
      <c r="E246" s="97" t="str">
        <f>IFERROR(VLOOKUP($D246, V医療従事者等!$A:$J, $E$4, FALSE), TEXT(D246, "aaa"))</f>
        <v>火</v>
      </c>
      <c r="F246" s="97">
        <f>IFERROR(VLOOKUP($D246, V医療従事者等!$A:$J, $F$4, FALSE), 0)</f>
        <v>0</v>
      </c>
      <c r="G246" s="97">
        <f>IFERROR(VLOOKUP($D246, V医療従事者等!$A:$J, $G$4, FALSE), 0)</f>
        <v>0</v>
      </c>
      <c r="H246" s="97">
        <f>IFERROR(VLOOKUP($D246, V医療従事者等!$A:$J, $H$4, FALSE), 0)</f>
        <v>0</v>
      </c>
      <c r="I246" s="97">
        <f>IFERROR(VLOOKUP($D246, V医療従事者等!$A:$J, $I$4, FALSE), 0)</f>
        <v>0</v>
      </c>
      <c r="J246" s="98">
        <f>IFERROR(VLOOKUP($D246, V一般接種!$A:$G, J$4, FALSE), 0)</f>
        <v>0</v>
      </c>
      <c r="K246" s="98">
        <f>IFERROR(VLOOKUP($D246, V一般接種!$A:$G, K$4, FALSE), 0)</f>
        <v>0</v>
      </c>
      <c r="L246" s="98">
        <f>IFERROR(VLOOKUP($D246, V一般接種!$A:$G, L$4, FALSE), 0)</f>
        <v>0</v>
      </c>
      <c r="M246" s="98">
        <f>IFERROR(VLOOKUP($D246, V一般接種!$A:$G, M$4, FALSE), 0)</f>
        <v>0</v>
      </c>
      <c r="N246" s="98">
        <f>SUMIF(V職域接種!$C:$C, 'Conv-vaccine'!$D246, V職域接種!F:F)</f>
        <v>0</v>
      </c>
      <c r="O246" s="98">
        <f>SUMIF(V職域接種!$C:$C, 'Conv-vaccine'!$D246, V職域接種!G:G)</f>
        <v>0</v>
      </c>
      <c r="P246" s="98">
        <f>SUMIF(V重複!$C:$C, 'Conv-vaccine'!$D246, V重複!F:F)</f>
        <v>0</v>
      </c>
      <c r="Q246" s="98">
        <f>SUMIF(V重複!$C:$C, 'Conv-vaccine'!$D246, V重複!G:G)</f>
        <v>0</v>
      </c>
    </row>
    <row r="247" spans="1:17" x14ac:dyDescent="0.55000000000000004">
      <c r="A247" s="95">
        <f t="shared" si="9"/>
        <v>44538</v>
      </c>
      <c r="B247" s="50">
        <f t="shared" si="10"/>
        <v>0</v>
      </c>
      <c r="C247" s="50">
        <f t="shared" si="11"/>
        <v>0</v>
      </c>
      <c r="D247" s="96">
        <v>44538</v>
      </c>
      <c r="E247" s="97" t="str">
        <f>IFERROR(VLOOKUP($D247, V医療従事者等!$A:$J, $E$4, FALSE), TEXT(D247, "aaa"))</f>
        <v>水</v>
      </c>
      <c r="F247" s="97">
        <f>IFERROR(VLOOKUP($D247, V医療従事者等!$A:$J, $F$4, FALSE), 0)</f>
        <v>0</v>
      </c>
      <c r="G247" s="97">
        <f>IFERROR(VLOOKUP($D247, V医療従事者等!$A:$J, $G$4, FALSE), 0)</f>
        <v>0</v>
      </c>
      <c r="H247" s="97">
        <f>IFERROR(VLOOKUP($D247, V医療従事者等!$A:$J, $H$4, FALSE), 0)</f>
        <v>0</v>
      </c>
      <c r="I247" s="97">
        <f>IFERROR(VLOOKUP($D247, V医療従事者等!$A:$J, $I$4, FALSE), 0)</f>
        <v>0</v>
      </c>
      <c r="J247" s="98">
        <f>IFERROR(VLOOKUP($D247, V一般接種!$A:$G, J$4, FALSE), 0)</f>
        <v>0</v>
      </c>
      <c r="K247" s="98">
        <f>IFERROR(VLOOKUP($D247, V一般接種!$A:$G, K$4, FALSE), 0)</f>
        <v>0</v>
      </c>
      <c r="L247" s="98">
        <f>IFERROR(VLOOKUP($D247, V一般接種!$A:$G, L$4, FALSE), 0)</f>
        <v>0</v>
      </c>
      <c r="M247" s="98">
        <f>IFERROR(VLOOKUP($D247, V一般接種!$A:$G, M$4, FALSE), 0)</f>
        <v>0</v>
      </c>
      <c r="N247" s="98">
        <f>SUMIF(V職域接種!$C:$C, 'Conv-vaccine'!$D247, V職域接種!F:F)</f>
        <v>0</v>
      </c>
      <c r="O247" s="98">
        <f>SUMIF(V職域接種!$C:$C, 'Conv-vaccine'!$D247, V職域接種!G:G)</f>
        <v>0</v>
      </c>
      <c r="P247" s="98">
        <f>SUMIF(V重複!$C:$C, 'Conv-vaccine'!$D247, V重複!F:F)</f>
        <v>0</v>
      </c>
      <c r="Q247" s="98">
        <f>SUMIF(V重複!$C:$C, 'Conv-vaccine'!$D247, V重複!G:G)</f>
        <v>0</v>
      </c>
    </row>
    <row r="248" spans="1:17" x14ac:dyDescent="0.55000000000000004">
      <c r="A248" s="95">
        <f t="shared" si="9"/>
        <v>44539</v>
      </c>
      <c r="B248" s="50">
        <f t="shared" si="10"/>
        <v>0</v>
      </c>
      <c r="C248" s="50">
        <f t="shared" si="11"/>
        <v>0</v>
      </c>
      <c r="D248" s="96">
        <v>44539</v>
      </c>
      <c r="E248" s="97" t="str">
        <f>IFERROR(VLOOKUP($D248, V医療従事者等!$A:$J, $E$4, FALSE), TEXT(D248, "aaa"))</f>
        <v>木</v>
      </c>
      <c r="F248" s="97">
        <f>IFERROR(VLOOKUP($D248, V医療従事者等!$A:$J, $F$4, FALSE), 0)</f>
        <v>0</v>
      </c>
      <c r="G248" s="97">
        <f>IFERROR(VLOOKUP($D248, V医療従事者等!$A:$J, $G$4, FALSE), 0)</f>
        <v>0</v>
      </c>
      <c r="H248" s="97">
        <f>IFERROR(VLOOKUP($D248, V医療従事者等!$A:$J, $H$4, FALSE), 0)</f>
        <v>0</v>
      </c>
      <c r="I248" s="97">
        <f>IFERROR(VLOOKUP($D248, V医療従事者等!$A:$J, $I$4, FALSE), 0)</f>
        <v>0</v>
      </c>
      <c r="J248" s="98">
        <f>IFERROR(VLOOKUP($D248, V一般接種!$A:$G, J$4, FALSE), 0)</f>
        <v>0</v>
      </c>
      <c r="K248" s="98">
        <f>IFERROR(VLOOKUP($D248, V一般接種!$A:$G, K$4, FALSE), 0)</f>
        <v>0</v>
      </c>
      <c r="L248" s="98">
        <f>IFERROR(VLOOKUP($D248, V一般接種!$A:$G, L$4, FALSE), 0)</f>
        <v>0</v>
      </c>
      <c r="M248" s="98">
        <f>IFERROR(VLOOKUP($D248, V一般接種!$A:$G, M$4, FALSE), 0)</f>
        <v>0</v>
      </c>
      <c r="N248" s="98">
        <f>SUMIF(V職域接種!$C:$C, 'Conv-vaccine'!$D248, V職域接種!F:F)</f>
        <v>0</v>
      </c>
      <c r="O248" s="98">
        <f>SUMIF(V職域接種!$C:$C, 'Conv-vaccine'!$D248, V職域接種!G:G)</f>
        <v>0</v>
      </c>
      <c r="P248" s="98">
        <f>SUMIF(V重複!$C:$C, 'Conv-vaccine'!$D248, V重複!F:F)</f>
        <v>0</v>
      </c>
      <c r="Q248" s="98">
        <f>SUMIF(V重複!$C:$C, 'Conv-vaccine'!$D248, V重複!G:G)</f>
        <v>0</v>
      </c>
    </row>
    <row r="249" spans="1:17" x14ac:dyDescent="0.55000000000000004">
      <c r="A249" s="95">
        <f t="shared" si="9"/>
        <v>44540</v>
      </c>
      <c r="B249" s="50">
        <f t="shared" si="10"/>
        <v>0</v>
      </c>
      <c r="C249" s="50">
        <f t="shared" si="11"/>
        <v>0</v>
      </c>
      <c r="D249" s="96">
        <v>44540</v>
      </c>
      <c r="E249" s="97" t="str">
        <f>IFERROR(VLOOKUP($D249, V医療従事者等!$A:$J, $E$4, FALSE), TEXT(D249, "aaa"))</f>
        <v>金</v>
      </c>
      <c r="F249" s="97">
        <f>IFERROR(VLOOKUP($D249, V医療従事者等!$A:$J, $F$4, FALSE), 0)</f>
        <v>0</v>
      </c>
      <c r="G249" s="97">
        <f>IFERROR(VLOOKUP($D249, V医療従事者等!$A:$J, $G$4, FALSE), 0)</f>
        <v>0</v>
      </c>
      <c r="H249" s="97">
        <f>IFERROR(VLOOKUP($D249, V医療従事者等!$A:$J, $H$4, FALSE), 0)</f>
        <v>0</v>
      </c>
      <c r="I249" s="97">
        <f>IFERROR(VLOOKUP($D249, V医療従事者等!$A:$J, $I$4, FALSE), 0)</f>
        <v>0</v>
      </c>
      <c r="J249" s="98">
        <f>IFERROR(VLOOKUP($D249, V一般接種!$A:$G, J$4, FALSE), 0)</f>
        <v>0</v>
      </c>
      <c r="K249" s="98">
        <f>IFERROR(VLOOKUP($D249, V一般接種!$A:$G, K$4, FALSE), 0)</f>
        <v>0</v>
      </c>
      <c r="L249" s="98">
        <f>IFERROR(VLOOKUP($D249, V一般接種!$A:$G, L$4, FALSE), 0)</f>
        <v>0</v>
      </c>
      <c r="M249" s="98">
        <f>IFERROR(VLOOKUP($D249, V一般接種!$A:$G, M$4, FALSE), 0)</f>
        <v>0</v>
      </c>
      <c r="N249" s="98">
        <f>SUMIF(V職域接種!$C:$C, 'Conv-vaccine'!$D249, V職域接種!F:F)</f>
        <v>0</v>
      </c>
      <c r="O249" s="98">
        <f>SUMIF(V職域接種!$C:$C, 'Conv-vaccine'!$D249, V職域接種!G:G)</f>
        <v>0</v>
      </c>
      <c r="P249" s="98">
        <f>SUMIF(V重複!$C:$C, 'Conv-vaccine'!$D249, V重複!F:F)</f>
        <v>0</v>
      </c>
      <c r="Q249" s="98">
        <f>SUMIF(V重複!$C:$C, 'Conv-vaccine'!$D249, V重複!G:G)</f>
        <v>0</v>
      </c>
    </row>
    <row r="250" spans="1:17" x14ac:dyDescent="0.55000000000000004">
      <c r="A250" s="95">
        <f t="shared" si="9"/>
        <v>44541</v>
      </c>
      <c r="B250" s="50">
        <f t="shared" si="10"/>
        <v>0</v>
      </c>
      <c r="C250" s="50">
        <f t="shared" si="11"/>
        <v>0</v>
      </c>
      <c r="D250" s="96">
        <v>44541</v>
      </c>
      <c r="E250" s="97" t="str">
        <f>IFERROR(VLOOKUP($D250, V医療従事者等!$A:$J, $E$4, FALSE), TEXT(D250, "aaa"))</f>
        <v>土</v>
      </c>
      <c r="F250" s="97">
        <f>IFERROR(VLOOKUP($D250, V医療従事者等!$A:$J, $F$4, FALSE), 0)</f>
        <v>0</v>
      </c>
      <c r="G250" s="97">
        <f>IFERROR(VLOOKUP($D250, V医療従事者等!$A:$J, $G$4, FALSE), 0)</f>
        <v>0</v>
      </c>
      <c r="H250" s="97">
        <f>IFERROR(VLOOKUP($D250, V医療従事者等!$A:$J, $H$4, FALSE), 0)</f>
        <v>0</v>
      </c>
      <c r="I250" s="97">
        <f>IFERROR(VLOOKUP($D250, V医療従事者等!$A:$J, $I$4, FALSE), 0)</f>
        <v>0</v>
      </c>
      <c r="J250" s="98">
        <f>IFERROR(VLOOKUP($D250, V一般接種!$A:$G, J$4, FALSE), 0)</f>
        <v>0</v>
      </c>
      <c r="K250" s="98">
        <f>IFERROR(VLOOKUP($D250, V一般接種!$A:$G, K$4, FALSE), 0)</f>
        <v>0</v>
      </c>
      <c r="L250" s="98">
        <f>IFERROR(VLOOKUP($D250, V一般接種!$A:$G, L$4, FALSE), 0)</f>
        <v>0</v>
      </c>
      <c r="M250" s="98">
        <f>IFERROR(VLOOKUP($D250, V一般接種!$A:$G, M$4, FALSE), 0)</f>
        <v>0</v>
      </c>
      <c r="N250" s="98">
        <f>SUMIF(V職域接種!$C:$C, 'Conv-vaccine'!$D250, V職域接種!F:F)</f>
        <v>0</v>
      </c>
      <c r="O250" s="98">
        <f>SUMIF(V職域接種!$C:$C, 'Conv-vaccine'!$D250, V職域接種!G:G)</f>
        <v>0</v>
      </c>
      <c r="P250" s="98">
        <f>SUMIF(V重複!$C:$C, 'Conv-vaccine'!$D250, V重複!F:F)</f>
        <v>0</v>
      </c>
      <c r="Q250" s="98">
        <f>SUMIF(V重複!$C:$C, 'Conv-vaccine'!$D250, V重複!G:G)</f>
        <v>0</v>
      </c>
    </row>
    <row r="251" spans="1:17" x14ac:dyDescent="0.55000000000000004">
      <c r="A251" s="95">
        <f t="shared" si="9"/>
        <v>44542</v>
      </c>
      <c r="B251" s="50">
        <f t="shared" si="10"/>
        <v>0</v>
      </c>
      <c r="C251" s="50">
        <f t="shared" si="11"/>
        <v>0</v>
      </c>
      <c r="D251" s="96">
        <v>44542</v>
      </c>
      <c r="E251" s="97" t="str">
        <f>IFERROR(VLOOKUP($D251, V医療従事者等!$A:$J, $E$4, FALSE), TEXT(D251, "aaa"))</f>
        <v>日</v>
      </c>
      <c r="F251" s="97">
        <f>IFERROR(VLOOKUP($D251, V医療従事者等!$A:$J, $F$4, FALSE), 0)</f>
        <v>0</v>
      </c>
      <c r="G251" s="97">
        <f>IFERROR(VLOOKUP($D251, V医療従事者等!$A:$J, $G$4, FALSE), 0)</f>
        <v>0</v>
      </c>
      <c r="H251" s="97">
        <f>IFERROR(VLOOKUP($D251, V医療従事者等!$A:$J, $H$4, FALSE), 0)</f>
        <v>0</v>
      </c>
      <c r="I251" s="97">
        <f>IFERROR(VLOOKUP($D251, V医療従事者等!$A:$J, $I$4, FALSE), 0)</f>
        <v>0</v>
      </c>
      <c r="J251" s="98">
        <f>IFERROR(VLOOKUP($D251, V一般接種!$A:$G, J$4, FALSE), 0)</f>
        <v>0</v>
      </c>
      <c r="K251" s="98">
        <f>IFERROR(VLOOKUP($D251, V一般接種!$A:$G, K$4, FALSE), 0)</f>
        <v>0</v>
      </c>
      <c r="L251" s="98">
        <f>IFERROR(VLOOKUP($D251, V一般接種!$A:$G, L$4, FALSE), 0)</f>
        <v>0</v>
      </c>
      <c r="M251" s="98">
        <f>IFERROR(VLOOKUP($D251, V一般接種!$A:$G, M$4, FALSE), 0)</f>
        <v>0</v>
      </c>
      <c r="N251" s="98">
        <f>SUMIF(V職域接種!$C:$C, 'Conv-vaccine'!$D251, V職域接種!F:F)</f>
        <v>0</v>
      </c>
      <c r="O251" s="98">
        <f>SUMIF(V職域接種!$C:$C, 'Conv-vaccine'!$D251, V職域接種!G:G)</f>
        <v>0</v>
      </c>
      <c r="P251" s="98">
        <f>SUMIF(V重複!$C:$C, 'Conv-vaccine'!$D251, V重複!F:F)</f>
        <v>0</v>
      </c>
      <c r="Q251" s="98">
        <f>SUMIF(V重複!$C:$C, 'Conv-vaccine'!$D251, V重複!G:G)</f>
        <v>0</v>
      </c>
    </row>
    <row r="252" spans="1:17" x14ac:dyDescent="0.55000000000000004">
      <c r="A252" s="95">
        <f t="shared" si="9"/>
        <v>44543</v>
      </c>
      <c r="B252" s="50">
        <f t="shared" si="10"/>
        <v>0</v>
      </c>
      <c r="C252" s="50">
        <f t="shared" si="11"/>
        <v>0</v>
      </c>
      <c r="D252" s="96">
        <v>44543</v>
      </c>
      <c r="E252" s="97" t="str">
        <f>IFERROR(VLOOKUP($D252, V医療従事者等!$A:$J, $E$4, FALSE), TEXT(D252, "aaa"))</f>
        <v>月</v>
      </c>
      <c r="F252" s="97">
        <f>IFERROR(VLOOKUP($D252, V医療従事者等!$A:$J, $F$4, FALSE), 0)</f>
        <v>0</v>
      </c>
      <c r="G252" s="97">
        <f>IFERROR(VLOOKUP($D252, V医療従事者等!$A:$J, $G$4, FALSE), 0)</f>
        <v>0</v>
      </c>
      <c r="H252" s="97">
        <f>IFERROR(VLOOKUP($D252, V医療従事者等!$A:$J, $H$4, FALSE), 0)</f>
        <v>0</v>
      </c>
      <c r="I252" s="97">
        <f>IFERROR(VLOOKUP($D252, V医療従事者等!$A:$J, $I$4, FALSE), 0)</f>
        <v>0</v>
      </c>
      <c r="J252" s="98">
        <f>IFERROR(VLOOKUP($D252, V一般接種!$A:$G, J$4, FALSE), 0)</f>
        <v>0</v>
      </c>
      <c r="K252" s="98">
        <f>IFERROR(VLOOKUP($D252, V一般接種!$A:$G, K$4, FALSE), 0)</f>
        <v>0</v>
      </c>
      <c r="L252" s="98">
        <f>IFERROR(VLOOKUP($D252, V一般接種!$A:$G, L$4, FALSE), 0)</f>
        <v>0</v>
      </c>
      <c r="M252" s="98">
        <f>IFERROR(VLOOKUP($D252, V一般接種!$A:$G, M$4, FALSE), 0)</f>
        <v>0</v>
      </c>
      <c r="N252" s="98">
        <f>SUMIF(V職域接種!$C:$C, 'Conv-vaccine'!$D252, V職域接種!F:F)</f>
        <v>0</v>
      </c>
      <c r="O252" s="98">
        <f>SUMIF(V職域接種!$C:$C, 'Conv-vaccine'!$D252, V職域接種!G:G)</f>
        <v>0</v>
      </c>
      <c r="P252" s="98">
        <f>SUMIF(V重複!$C:$C, 'Conv-vaccine'!$D252, V重複!F:F)</f>
        <v>0</v>
      </c>
      <c r="Q252" s="98">
        <f>SUMIF(V重複!$C:$C, 'Conv-vaccine'!$D252, V重複!G:G)</f>
        <v>0</v>
      </c>
    </row>
    <row r="253" spans="1:17" x14ac:dyDescent="0.55000000000000004">
      <c r="A253" s="95">
        <f t="shared" si="9"/>
        <v>44544</v>
      </c>
      <c r="B253" s="50">
        <f t="shared" si="10"/>
        <v>0</v>
      </c>
      <c r="C253" s="50">
        <f t="shared" si="11"/>
        <v>0</v>
      </c>
      <c r="D253" s="96">
        <v>44544</v>
      </c>
      <c r="E253" s="97" t="str">
        <f>IFERROR(VLOOKUP($D253, V医療従事者等!$A:$J, $E$4, FALSE), TEXT(D253, "aaa"))</f>
        <v>火</v>
      </c>
      <c r="F253" s="97">
        <f>IFERROR(VLOOKUP($D253, V医療従事者等!$A:$J, $F$4, FALSE), 0)</f>
        <v>0</v>
      </c>
      <c r="G253" s="97">
        <f>IFERROR(VLOOKUP($D253, V医療従事者等!$A:$J, $G$4, FALSE), 0)</f>
        <v>0</v>
      </c>
      <c r="H253" s="97">
        <f>IFERROR(VLOOKUP($D253, V医療従事者等!$A:$J, $H$4, FALSE), 0)</f>
        <v>0</v>
      </c>
      <c r="I253" s="97">
        <f>IFERROR(VLOOKUP($D253, V医療従事者等!$A:$J, $I$4, FALSE), 0)</f>
        <v>0</v>
      </c>
      <c r="J253" s="98">
        <f>IFERROR(VLOOKUP($D253, V一般接種!$A:$G, J$4, FALSE), 0)</f>
        <v>0</v>
      </c>
      <c r="K253" s="98">
        <f>IFERROR(VLOOKUP($D253, V一般接種!$A:$G, K$4, FALSE), 0)</f>
        <v>0</v>
      </c>
      <c r="L253" s="98">
        <f>IFERROR(VLOOKUP($D253, V一般接種!$A:$G, L$4, FALSE), 0)</f>
        <v>0</v>
      </c>
      <c r="M253" s="98">
        <f>IFERROR(VLOOKUP($D253, V一般接種!$A:$G, M$4, FALSE), 0)</f>
        <v>0</v>
      </c>
      <c r="N253" s="98">
        <f>SUMIF(V職域接種!$C:$C, 'Conv-vaccine'!$D253, V職域接種!F:F)</f>
        <v>0</v>
      </c>
      <c r="O253" s="98">
        <f>SUMIF(V職域接種!$C:$C, 'Conv-vaccine'!$D253, V職域接種!G:G)</f>
        <v>0</v>
      </c>
      <c r="P253" s="98">
        <f>SUMIF(V重複!$C:$C, 'Conv-vaccine'!$D253, V重複!F:F)</f>
        <v>0</v>
      </c>
      <c r="Q253" s="98">
        <f>SUMIF(V重複!$C:$C, 'Conv-vaccine'!$D253, V重複!G:G)</f>
        <v>0</v>
      </c>
    </row>
    <row r="254" spans="1:17" x14ac:dyDescent="0.55000000000000004">
      <c r="A254" s="95">
        <f t="shared" si="9"/>
        <v>44545</v>
      </c>
      <c r="B254" s="50">
        <f t="shared" si="10"/>
        <v>0</v>
      </c>
      <c r="C254" s="50">
        <f t="shared" si="11"/>
        <v>0</v>
      </c>
      <c r="D254" s="96">
        <v>44545</v>
      </c>
      <c r="E254" s="97" t="str">
        <f>IFERROR(VLOOKUP($D254, V医療従事者等!$A:$J, $E$4, FALSE), TEXT(D254, "aaa"))</f>
        <v>水</v>
      </c>
      <c r="F254" s="97">
        <f>IFERROR(VLOOKUP($D254, V医療従事者等!$A:$J, $F$4, FALSE), 0)</f>
        <v>0</v>
      </c>
      <c r="G254" s="97">
        <f>IFERROR(VLOOKUP($D254, V医療従事者等!$A:$J, $G$4, FALSE), 0)</f>
        <v>0</v>
      </c>
      <c r="H254" s="97">
        <f>IFERROR(VLOOKUP($D254, V医療従事者等!$A:$J, $H$4, FALSE), 0)</f>
        <v>0</v>
      </c>
      <c r="I254" s="97">
        <f>IFERROR(VLOOKUP($D254, V医療従事者等!$A:$J, $I$4, FALSE), 0)</f>
        <v>0</v>
      </c>
      <c r="J254" s="98">
        <f>IFERROR(VLOOKUP($D254, V一般接種!$A:$G, J$4, FALSE), 0)</f>
        <v>0</v>
      </c>
      <c r="K254" s="98">
        <f>IFERROR(VLOOKUP($D254, V一般接種!$A:$G, K$4, FALSE), 0)</f>
        <v>0</v>
      </c>
      <c r="L254" s="98">
        <f>IFERROR(VLOOKUP($D254, V一般接種!$A:$G, L$4, FALSE), 0)</f>
        <v>0</v>
      </c>
      <c r="M254" s="98">
        <f>IFERROR(VLOOKUP($D254, V一般接種!$A:$G, M$4, FALSE), 0)</f>
        <v>0</v>
      </c>
      <c r="N254" s="98">
        <f>SUMIF(V職域接種!$C:$C, 'Conv-vaccine'!$D254, V職域接種!F:F)</f>
        <v>0</v>
      </c>
      <c r="O254" s="98">
        <f>SUMIF(V職域接種!$C:$C, 'Conv-vaccine'!$D254, V職域接種!G:G)</f>
        <v>0</v>
      </c>
      <c r="P254" s="98">
        <f>SUMIF(V重複!$C:$C, 'Conv-vaccine'!$D254, V重複!F:F)</f>
        <v>0</v>
      </c>
      <c r="Q254" s="98">
        <f>SUMIF(V重複!$C:$C, 'Conv-vaccine'!$D254, V重複!G:G)</f>
        <v>0</v>
      </c>
    </row>
    <row r="255" spans="1:17" x14ac:dyDescent="0.55000000000000004">
      <c r="A255" s="95">
        <f t="shared" si="9"/>
        <v>44546</v>
      </c>
      <c r="B255" s="50">
        <f t="shared" si="10"/>
        <v>0</v>
      </c>
      <c r="C255" s="50">
        <f t="shared" si="11"/>
        <v>0</v>
      </c>
      <c r="D255" s="96">
        <v>44546</v>
      </c>
      <c r="E255" s="97" t="str">
        <f>IFERROR(VLOOKUP($D255, V医療従事者等!$A:$J, $E$4, FALSE), TEXT(D255, "aaa"))</f>
        <v>木</v>
      </c>
      <c r="F255" s="97">
        <f>IFERROR(VLOOKUP($D255, V医療従事者等!$A:$J, $F$4, FALSE), 0)</f>
        <v>0</v>
      </c>
      <c r="G255" s="97">
        <f>IFERROR(VLOOKUP($D255, V医療従事者等!$A:$J, $G$4, FALSE), 0)</f>
        <v>0</v>
      </c>
      <c r="H255" s="97">
        <f>IFERROR(VLOOKUP($D255, V医療従事者等!$A:$J, $H$4, FALSE), 0)</f>
        <v>0</v>
      </c>
      <c r="I255" s="97">
        <f>IFERROR(VLOOKUP($D255, V医療従事者等!$A:$J, $I$4, FALSE), 0)</f>
        <v>0</v>
      </c>
      <c r="J255" s="98">
        <f>IFERROR(VLOOKUP($D255, V一般接種!$A:$G, J$4, FALSE), 0)</f>
        <v>0</v>
      </c>
      <c r="K255" s="98">
        <f>IFERROR(VLOOKUP($D255, V一般接種!$A:$G, K$4, FALSE), 0)</f>
        <v>0</v>
      </c>
      <c r="L255" s="98">
        <f>IFERROR(VLOOKUP($D255, V一般接種!$A:$G, L$4, FALSE), 0)</f>
        <v>0</v>
      </c>
      <c r="M255" s="98">
        <f>IFERROR(VLOOKUP($D255, V一般接種!$A:$G, M$4, FALSE), 0)</f>
        <v>0</v>
      </c>
      <c r="N255" s="98">
        <f>SUMIF(V職域接種!$C:$C, 'Conv-vaccine'!$D255, V職域接種!F:F)</f>
        <v>0</v>
      </c>
      <c r="O255" s="98">
        <f>SUMIF(V職域接種!$C:$C, 'Conv-vaccine'!$D255, V職域接種!G:G)</f>
        <v>0</v>
      </c>
      <c r="P255" s="98">
        <f>SUMIF(V重複!$C:$C, 'Conv-vaccine'!$D255, V重複!F:F)</f>
        <v>0</v>
      </c>
      <c r="Q255" s="98">
        <f>SUMIF(V重複!$C:$C, 'Conv-vaccine'!$D255, V重複!G:G)</f>
        <v>0</v>
      </c>
    </row>
    <row r="256" spans="1:17" x14ac:dyDescent="0.55000000000000004">
      <c r="A256" s="95">
        <f t="shared" si="9"/>
        <v>44547</v>
      </c>
      <c r="B256" s="50">
        <f t="shared" si="10"/>
        <v>0</v>
      </c>
      <c r="C256" s="50">
        <f t="shared" si="11"/>
        <v>0</v>
      </c>
      <c r="D256" s="96">
        <v>44547</v>
      </c>
      <c r="E256" s="97" t="str">
        <f>IFERROR(VLOOKUP($D256, V医療従事者等!$A:$J, $E$4, FALSE), TEXT(D256, "aaa"))</f>
        <v>金</v>
      </c>
      <c r="F256" s="97">
        <f>IFERROR(VLOOKUP($D256, V医療従事者等!$A:$J, $F$4, FALSE), 0)</f>
        <v>0</v>
      </c>
      <c r="G256" s="97">
        <f>IFERROR(VLOOKUP($D256, V医療従事者等!$A:$J, $G$4, FALSE), 0)</f>
        <v>0</v>
      </c>
      <c r="H256" s="97">
        <f>IFERROR(VLOOKUP($D256, V医療従事者等!$A:$J, $H$4, FALSE), 0)</f>
        <v>0</v>
      </c>
      <c r="I256" s="97">
        <f>IFERROR(VLOOKUP($D256, V医療従事者等!$A:$J, $I$4, FALSE), 0)</f>
        <v>0</v>
      </c>
      <c r="J256" s="98">
        <f>IFERROR(VLOOKUP($D256, V一般接種!$A:$G, J$4, FALSE), 0)</f>
        <v>0</v>
      </c>
      <c r="K256" s="98">
        <f>IFERROR(VLOOKUP($D256, V一般接種!$A:$G, K$4, FALSE), 0)</f>
        <v>0</v>
      </c>
      <c r="L256" s="98">
        <f>IFERROR(VLOOKUP($D256, V一般接種!$A:$G, L$4, FALSE), 0)</f>
        <v>0</v>
      </c>
      <c r="M256" s="98">
        <f>IFERROR(VLOOKUP($D256, V一般接種!$A:$G, M$4, FALSE), 0)</f>
        <v>0</v>
      </c>
      <c r="N256" s="98">
        <f>SUMIF(V職域接種!$C:$C, 'Conv-vaccine'!$D256, V職域接種!F:F)</f>
        <v>0</v>
      </c>
      <c r="O256" s="98">
        <f>SUMIF(V職域接種!$C:$C, 'Conv-vaccine'!$D256, V職域接種!G:G)</f>
        <v>0</v>
      </c>
      <c r="P256" s="98">
        <f>SUMIF(V重複!$C:$C, 'Conv-vaccine'!$D256, V重複!F:F)</f>
        <v>0</v>
      </c>
      <c r="Q256" s="98">
        <f>SUMIF(V重複!$C:$C, 'Conv-vaccine'!$D256, V重複!G:G)</f>
        <v>0</v>
      </c>
    </row>
    <row r="257" spans="1:17" x14ac:dyDescent="0.55000000000000004">
      <c r="A257" s="95">
        <f t="shared" si="9"/>
        <v>44548</v>
      </c>
      <c r="B257" s="50">
        <f t="shared" si="10"/>
        <v>0</v>
      </c>
      <c r="C257" s="50">
        <f t="shared" si="11"/>
        <v>0</v>
      </c>
      <c r="D257" s="96">
        <v>44548</v>
      </c>
      <c r="E257" s="97" t="str">
        <f>IFERROR(VLOOKUP($D257, V医療従事者等!$A:$J, $E$4, FALSE), TEXT(D257, "aaa"))</f>
        <v>土</v>
      </c>
      <c r="F257" s="97">
        <f>IFERROR(VLOOKUP($D257, V医療従事者等!$A:$J, $F$4, FALSE), 0)</f>
        <v>0</v>
      </c>
      <c r="G257" s="97">
        <f>IFERROR(VLOOKUP($D257, V医療従事者等!$A:$J, $G$4, FALSE), 0)</f>
        <v>0</v>
      </c>
      <c r="H257" s="97">
        <f>IFERROR(VLOOKUP($D257, V医療従事者等!$A:$J, $H$4, FALSE), 0)</f>
        <v>0</v>
      </c>
      <c r="I257" s="97">
        <f>IFERROR(VLOOKUP($D257, V医療従事者等!$A:$J, $I$4, FALSE), 0)</f>
        <v>0</v>
      </c>
      <c r="J257" s="98">
        <f>IFERROR(VLOOKUP($D257, V一般接種!$A:$G, J$4, FALSE), 0)</f>
        <v>0</v>
      </c>
      <c r="K257" s="98">
        <f>IFERROR(VLOOKUP($D257, V一般接種!$A:$G, K$4, FALSE), 0)</f>
        <v>0</v>
      </c>
      <c r="L257" s="98">
        <f>IFERROR(VLOOKUP($D257, V一般接種!$A:$G, L$4, FALSE), 0)</f>
        <v>0</v>
      </c>
      <c r="M257" s="98">
        <f>IFERROR(VLOOKUP($D257, V一般接種!$A:$G, M$4, FALSE), 0)</f>
        <v>0</v>
      </c>
      <c r="N257" s="98">
        <f>SUMIF(V職域接種!$C:$C, 'Conv-vaccine'!$D257, V職域接種!F:F)</f>
        <v>0</v>
      </c>
      <c r="O257" s="98">
        <f>SUMIF(V職域接種!$C:$C, 'Conv-vaccine'!$D257, V職域接種!G:G)</f>
        <v>0</v>
      </c>
      <c r="P257" s="98">
        <f>SUMIF(V重複!$C:$C, 'Conv-vaccine'!$D257, V重複!F:F)</f>
        <v>0</v>
      </c>
      <c r="Q257" s="98">
        <f>SUMIF(V重複!$C:$C, 'Conv-vaccine'!$D257, V重複!G:G)</f>
        <v>0</v>
      </c>
    </row>
    <row r="258" spans="1:17" x14ac:dyDescent="0.55000000000000004">
      <c r="A258" s="95">
        <f t="shared" si="9"/>
        <v>44549</v>
      </c>
      <c r="B258" s="50">
        <f t="shared" si="10"/>
        <v>0</v>
      </c>
      <c r="C258" s="50">
        <f t="shared" si="11"/>
        <v>0</v>
      </c>
      <c r="D258" s="96">
        <v>44549</v>
      </c>
      <c r="E258" s="97" t="str">
        <f>IFERROR(VLOOKUP($D258, V医療従事者等!$A:$J, $E$4, FALSE), TEXT(D258, "aaa"))</f>
        <v>日</v>
      </c>
      <c r="F258" s="97">
        <f>IFERROR(VLOOKUP($D258, V医療従事者等!$A:$J, $F$4, FALSE), 0)</f>
        <v>0</v>
      </c>
      <c r="G258" s="97">
        <f>IFERROR(VLOOKUP($D258, V医療従事者等!$A:$J, $G$4, FALSE), 0)</f>
        <v>0</v>
      </c>
      <c r="H258" s="97">
        <f>IFERROR(VLOOKUP($D258, V医療従事者等!$A:$J, $H$4, FALSE), 0)</f>
        <v>0</v>
      </c>
      <c r="I258" s="97">
        <f>IFERROR(VLOOKUP($D258, V医療従事者等!$A:$J, $I$4, FALSE), 0)</f>
        <v>0</v>
      </c>
      <c r="J258" s="98">
        <f>IFERROR(VLOOKUP($D258, V一般接種!$A:$G, J$4, FALSE), 0)</f>
        <v>0</v>
      </c>
      <c r="K258" s="98">
        <f>IFERROR(VLOOKUP($D258, V一般接種!$A:$G, K$4, FALSE), 0)</f>
        <v>0</v>
      </c>
      <c r="L258" s="98">
        <f>IFERROR(VLOOKUP($D258, V一般接種!$A:$G, L$4, FALSE), 0)</f>
        <v>0</v>
      </c>
      <c r="M258" s="98">
        <f>IFERROR(VLOOKUP($D258, V一般接種!$A:$G, M$4, FALSE), 0)</f>
        <v>0</v>
      </c>
      <c r="N258" s="98">
        <f>SUMIF(V職域接種!$C:$C, 'Conv-vaccine'!$D258, V職域接種!F:F)</f>
        <v>0</v>
      </c>
      <c r="O258" s="98">
        <f>SUMIF(V職域接種!$C:$C, 'Conv-vaccine'!$D258, V職域接種!G:G)</f>
        <v>0</v>
      </c>
      <c r="P258" s="98">
        <f>SUMIF(V重複!$C:$C, 'Conv-vaccine'!$D258, V重複!F:F)</f>
        <v>0</v>
      </c>
      <c r="Q258" s="98">
        <f>SUMIF(V重複!$C:$C, 'Conv-vaccine'!$D258, V重複!G:G)</f>
        <v>0</v>
      </c>
    </row>
    <row r="259" spans="1:17" x14ac:dyDescent="0.55000000000000004">
      <c r="A259" s="95">
        <f t="shared" si="9"/>
        <v>44550</v>
      </c>
      <c r="B259" s="50">
        <f t="shared" si="10"/>
        <v>0</v>
      </c>
      <c r="C259" s="50">
        <f t="shared" si="11"/>
        <v>0</v>
      </c>
      <c r="D259" s="96">
        <v>44550</v>
      </c>
      <c r="E259" s="97" t="str">
        <f>IFERROR(VLOOKUP($D259, V医療従事者等!$A:$J, $E$4, FALSE), TEXT(D259, "aaa"))</f>
        <v>月</v>
      </c>
      <c r="F259" s="97">
        <f>IFERROR(VLOOKUP($D259, V医療従事者等!$A:$J, $F$4, FALSE), 0)</f>
        <v>0</v>
      </c>
      <c r="G259" s="97">
        <f>IFERROR(VLOOKUP($D259, V医療従事者等!$A:$J, $G$4, FALSE), 0)</f>
        <v>0</v>
      </c>
      <c r="H259" s="97">
        <f>IFERROR(VLOOKUP($D259, V医療従事者等!$A:$J, $H$4, FALSE), 0)</f>
        <v>0</v>
      </c>
      <c r="I259" s="97">
        <f>IFERROR(VLOOKUP($D259, V医療従事者等!$A:$J, $I$4, FALSE), 0)</f>
        <v>0</v>
      </c>
      <c r="J259" s="98">
        <f>IFERROR(VLOOKUP($D259, V一般接種!$A:$G, J$4, FALSE), 0)</f>
        <v>0</v>
      </c>
      <c r="K259" s="98">
        <f>IFERROR(VLOOKUP($D259, V一般接種!$A:$G, K$4, FALSE), 0)</f>
        <v>0</v>
      </c>
      <c r="L259" s="98">
        <f>IFERROR(VLOOKUP($D259, V一般接種!$A:$G, L$4, FALSE), 0)</f>
        <v>0</v>
      </c>
      <c r="M259" s="98">
        <f>IFERROR(VLOOKUP($D259, V一般接種!$A:$G, M$4, FALSE), 0)</f>
        <v>0</v>
      </c>
      <c r="N259" s="98">
        <f>SUMIF(V職域接種!$C:$C, 'Conv-vaccine'!$D259, V職域接種!F:F)</f>
        <v>0</v>
      </c>
      <c r="O259" s="98">
        <f>SUMIF(V職域接種!$C:$C, 'Conv-vaccine'!$D259, V職域接種!G:G)</f>
        <v>0</v>
      </c>
      <c r="P259" s="98">
        <f>SUMIF(V重複!$C:$C, 'Conv-vaccine'!$D259, V重複!F:F)</f>
        <v>0</v>
      </c>
      <c r="Q259" s="98">
        <f>SUMIF(V重複!$C:$C, 'Conv-vaccine'!$D259, V重複!G:G)</f>
        <v>0</v>
      </c>
    </row>
    <row r="260" spans="1:17" x14ac:dyDescent="0.55000000000000004">
      <c r="A260" s="95">
        <f t="shared" si="9"/>
        <v>44551</v>
      </c>
      <c r="B260" s="50">
        <f t="shared" si="10"/>
        <v>0</v>
      </c>
      <c r="C260" s="50">
        <f t="shared" si="11"/>
        <v>0</v>
      </c>
      <c r="D260" s="96">
        <v>44551</v>
      </c>
      <c r="E260" s="97" t="str">
        <f>IFERROR(VLOOKUP($D260, V医療従事者等!$A:$J, $E$4, FALSE), TEXT(D260, "aaa"))</f>
        <v>火</v>
      </c>
      <c r="F260" s="97">
        <f>IFERROR(VLOOKUP($D260, V医療従事者等!$A:$J, $F$4, FALSE), 0)</f>
        <v>0</v>
      </c>
      <c r="G260" s="97">
        <f>IFERROR(VLOOKUP($D260, V医療従事者等!$A:$J, $G$4, FALSE), 0)</f>
        <v>0</v>
      </c>
      <c r="H260" s="97">
        <f>IFERROR(VLOOKUP($D260, V医療従事者等!$A:$J, $H$4, FALSE), 0)</f>
        <v>0</v>
      </c>
      <c r="I260" s="97">
        <f>IFERROR(VLOOKUP($D260, V医療従事者等!$A:$J, $I$4, FALSE), 0)</f>
        <v>0</v>
      </c>
      <c r="J260" s="98">
        <f>IFERROR(VLOOKUP($D260, V一般接種!$A:$G, J$4, FALSE), 0)</f>
        <v>0</v>
      </c>
      <c r="K260" s="98">
        <f>IFERROR(VLOOKUP($D260, V一般接種!$A:$G, K$4, FALSE), 0)</f>
        <v>0</v>
      </c>
      <c r="L260" s="98">
        <f>IFERROR(VLOOKUP($D260, V一般接種!$A:$G, L$4, FALSE), 0)</f>
        <v>0</v>
      </c>
      <c r="M260" s="98">
        <f>IFERROR(VLOOKUP($D260, V一般接種!$A:$G, M$4, FALSE), 0)</f>
        <v>0</v>
      </c>
      <c r="N260" s="98">
        <f>SUMIF(V職域接種!$C:$C, 'Conv-vaccine'!$D260, V職域接種!F:F)</f>
        <v>0</v>
      </c>
      <c r="O260" s="98">
        <f>SUMIF(V職域接種!$C:$C, 'Conv-vaccine'!$D260, V職域接種!G:G)</f>
        <v>0</v>
      </c>
      <c r="P260" s="98">
        <f>SUMIF(V重複!$C:$C, 'Conv-vaccine'!$D260, V重複!F:F)</f>
        <v>0</v>
      </c>
      <c r="Q260" s="98">
        <f>SUMIF(V重複!$C:$C, 'Conv-vaccine'!$D260, V重複!G:G)</f>
        <v>0</v>
      </c>
    </row>
    <row r="261" spans="1:17" x14ac:dyDescent="0.55000000000000004">
      <c r="A261" s="95">
        <f t="shared" si="9"/>
        <v>44552</v>
      </c>
      <c r="B261" s="50">
        <f t="shared" si="10"/>
        <v>0</v>
      </c>
      <c r="C261" s="50">
        <f t="shared" si="11"/>
        <v>0</v>
      </c>
      <c r="D261" s="96">
        <v>44552</v>
      </c>
      <c r="E261" s="97" t="str">
        <f>IFERROR(VLOOKUP($D261, V医療従事者等!$A:$J, $E$4, FALSE), TEXT(D261, "aaa"))</f>
        <v>水</v>
      </c>
      <c r="F261" s="97">
        <f>IFERROR(VLOOKUP($D261, V医療従事者等!$A:$J, $F$4, FALSE), 0)</f>
        <v>0</v>
      </c>
      <c r="G261" s="97">
        <f>IFERROR(VLOOKUP($D261, V医療従事者等!$A:$J, $G$4, FALSE), 0)</f>
        <v>0</v>
      </c>
      <c r="H261" s="97">
        <f>IFERROR(VLOOKUP($D261, V医療従事者等!$A:$J, $H$4, FALSE), 0)</f>
        <v>0</v>
      </c>
      <c r="I261" s="97">
        <f>IFERROR(VLOOKUP($D261, V医療従事者等!$A:$J, $I$4, FALSE), 0)</f>
        <v>0</v>
      </c>
      <c r="J261" s="98">
        <f>IFERROR(VLOOKUP($D261, V一般接種!$A:$G, J$4, FALSE), 0)</f>
        <v>0</v>
      </c>
      <c r="K261" s="98">
        <f>IFERROR(VLOOKUP($D261, V一般接種!$A:$G, K$4, FALSE), 0)</f>
        <v>0</v>
      </c>
      <c r="L261" s="98">
        <f>IFERROR(VLOOKUP($D261, V一般接種!$A:$G, L$4, FALSE), 0)</f>
        <v>0</v>
      </c>
      <c r="M261" s="98">
        <f>IFERROR(VLOOKUP($D261, V一般接種!$A:$G, M$4, FALSE), 0)</f>
        <v>0</v>
      </c>
      <c r="N261" s="98">
        <f>SUMIF(V職域接種!$C:$C, 'Conv-vaccine'!$D261, V職域接種!F:F)</f>
        <v>0</v>
      </c>
      <c r="O261" s="98">
        <f>SUMIF(V職域接種!$C:$C, 'Conv-vaccine'!$D261, V職域接種!G:G)</f>
        <v>0</v>
      </c>
      <c r="P261" s="98">
        <f>SUMIF(V重複!$C:$C, 'Conv-vaccine'!$D261, V重複!F:F)</f>
        <v>0</v>
      </c>
      <c r="Q261" s="98">
        <f>SUMIF(V重複!$C:$C, 'Conv-vaccine'!$D261, V重複!G:G)</f>
        <v>0</v>
      </c>
    </row>
    <row r="262" spans="1:17" x14ac:dyDescent="0.55000000000000004">
      <c r="A262" s="95">
        <f t="shared" si="9"/>
        <v>44553</v>
      </c>
      <c r="B262" s="50">
        <f t="shared" si="10"/>
        <v>0</v>
      </c>
      <c r="C262" s="50">
        <f t="shared" si="11"/>
        <v>0</v>
      </c>
      <c r="D262" s="96">
        <v>44553</v>
      </c>
      <c r="E262" s="97" t="str">
        <f>IFERROR(VLOOKUP($D262, V医療従事者等!$A:$J, $E$4, FALSE), TEXT(D262, "aaa"))</f>
        <v>木</v>
      </c>
      <c r="F262" s="97">
        <f>IFERROR(VLOOKUP($D262, V医療従事者等!$A:$J, $F$4, FALSE), 0)</f>
        <v>0</v>
      </c>
      <c r="G262" s="97">
        <f>IFERROR(VLOOKUP($D262, V医療従事者等!$A:$J, $G$4, FALSE), 0)</f>
        <v>0</v>
      </c>
      <c r="H262" s="97">
        <f>IFERROR(VLOOKUP($D262, V医療従事者等!$A:$J, $H$4, FALSE), 0)</f>
        <v>0</v>
      </c>
      <c r="I262" s="97">
        <f>IFERROR(VLOOKUP($D262, V医療従事者等!$A:$J, $I$4, FALSE), 0)</f>
        <v>0</v>
      </c>
      <c r="J262" s="98">
        <f>IFERROR(VLOOKUP($D262, V一般接種!$A:$G, J$4, FALSE), 0)</f>
        <v>0</v>
      </c>
      <c r="K262" s="98">
        <f>IFERROR(VLOOKUP($D262, V一般接種!$A:$G, K$4, FALSE), 0)</f>
        <v>0</v>
      </c>
      <c r="L262" s="98">
        <f>IFERROR(VLOOKUP($D262, V一般接種!$A:$G, L$4, FALSE), 0)</f>
        <v>0</v>
      </c>
      <c r="M262" s="98">
        <f>IFERROR(VLOOKUP($D262, V一般接種!$A:$G, M$4, FALSE), 0)</f>
        <v>0</v>
      </c>
      <c r="N262" s="98">
        <f>SUMIF(V職域接種!$C:$C, 'Conv-vaccine'!$D262, V職域接種!F:F)</f>
        <v>0</v>
      </c>
      <c r="O262" s="98">
        <f>SUMIF(V職域接種!$C:$C, 'Conv-vaccine'!$D262, V職域接種!G:G)</f>
        <v>0</v>
      </c>
      <c r="P262" s="98">
        <f>SUMIF(V重複!$C:$C, 'Conv-vaccine'!$D262, V重複!F:F)</f>
        <v>0</v>
      </c>
      <c r="Q262" s="98">
        <f>SUMIF(V重複!$C:$C, 'Conv-vaccine'!$D262, V重複!G:G)</f>
        <v>0</v>
      </c>
    </row>
    <row r="263" spans="1:17" x14ac:dyDescent="0.55000000000000004">
      <c r="A263" s="95">
        <f t="shared" ref="A263:A270" si="12">D263</f>
        <v>44554</v>
      </c>
      <c r="B263" s="50">
        <f t="shared" si="10"/>
        <v>0</v>
      </c>
      <c r="C263" s="50">
        <f t="shared" si="11"/>
        <v>0</v>
      </c>
      <c r="D263" s="96">
        <v>44554</v>
      </c>
      <c r="E263" s="97" t="str">
        <f>IFERROR(VLOOKUP($D263, V医療従事者等!$A:$J, $E$4, FALSE), TEXT(D263, "aaa"))</f>
        <v>金</v>
      </c>
      <c r="F263" s="97">
        <f>IFERROR(VLOOKUP($D263, V医療従事者等!$A:$J, $F$4, FALSE), 0)</f>
        <v>0</v>
      </c>
      <c r="G263" s="97">
        <f>IFERROR(VLOOKUP($D263, V医療従事者等!$A:$J, $G$4, FALSE), 0)</f>
        <v>0</v>
      </c>
      <c r="H263" s="97">
        <f>IFERROR(VLOOKUP($D263, V医療従事者等!$A:$J, $H$4, FALSE), 0)</f>
        <v>0</v>
      </c>
      <c r="I263" s="97">
        <f>IFERROR(VLOOKUP($D263, V医療従事者等!$A:$J, $I$4, FALSE), 0)</f>
        <v>0</v>
      </c>
      <c r="J263" s="98">
        <f>IFERROR(VLOOKUP($D263, V一般接種!$A:$G, J$4, FALSE), 0)</f>
        <v>0</v>
      </c>
      <c r="K263" s="98">
        <f>IFERROR(VLOOKUP($D263, V一般接種!$A:$G, K$4, FALSE), 0)</f>
        <v>0</v>
      </c>
      <c r="L263" s="98">
        <f>IFERROR(VLOOKUP($D263, V一般接種!$A:$G, L$4, FALSE), 0)</f>
        <v>0</v>
      </c>
      <c r="M263" s="98">
        <f>IFERROR(VLOOKUP($D263, V一般接種!$A:$G, M$4, FALSE), 0)</f>
        <v>0</v>
      </c>
      <c r="N263" s="98">
        <f>SUMIF(V職域接種!$C:$C, 'Conv-vaccine'!$D263, V職域接種!F:F)</f>
        <v>0</v>
      </c>
      <c r="O263" s="98">
        <f>SUMIF(V職域接種!$C:$C, 'Conv-vaccine'!$D263, V職域接種!G:G)</f>
        <v>0</v>
      </c>
      <c r="P263" s="98">
        <f>SUMIF(V重複!$C:$C, 'Conv-vaccine'!$D263, V重複!F:F)</f>
        <v>0</v>
      </c>
      <c r="Q263" s="98">
        <f>SUMIF(V重複!$C:$C, 'Conv-vaccine'!$D263, V重複!G:G)</f>
        <v>0</v>
      </c>
    </row>
    <row r="264" spans="1:17" x14ac:dyDescent="0.55000000000000004">
      <c r="A264" s="95">
        <f t="shared" si="12"/>
        <v>44555</v>
      </c>
      <c r="B264" s="50">
        <f t="shared" ref="B264:B270" si="13">IF($D264="","",F264+G264+J264+K264+N264-P264)</f>
        <v>0</v>
      </c>
      <c r="C264" s="50">
        <f t="shared" ref="C264:C270" si="14">IF($D264="", "", H264+I264+L264+M264+O264-Q264)</f>
        <v>0</v>
      </c>
      <c r="D264" s="96">
        <v>44555</v>
      </c>
      <c r="E264" s="97" t="str">
        <f>IFERROR(VLOOKUP($D264, V医療従事者等!$A:$J, $E$4, FALSE), TEXT(D264, "aaa"))</f>
        <v>土</v>
      </c>
      <c r="F264" s="97">
        <f>IFERROR(VLOOKUP($D264, V医療従事者等!$A:$J, $F$4, FALSE), 0)</f>
        <v>0</v>
      </c>
      <c r="G264" s="97">
        <f>IFERROR(VLOOKUP($D264, V医療従事者等!$A:$J, $G$4, FALSE), 0)</f>
        <v>0</v>
      </c>
      <c r="H264" s="97">
        <f>IFERROR(VLOOKUP($D264, V医療従事者等!$A:$J, $H$4, FALSE), 0)</f>
        <v>0</v>
      </c>
      <c r="I264" s="97">
        <f>IFERROR(VLOOKUP($D264, V医療従事者等!$A:$J, $I$4, FALSE), 0)</f>
        <v>0</v>
      </c>
      <c r="J264" s="98">
        <f>IFERROR(VLOOKUP($D264, V一般接種!$A:$G, J$4, FALSE), 0)</f>
        <v>0</v>
      </c>
      <c r="K264" s="98">
        <f>IFERROR(VLOOKUP($D264, V一般接種!$A:$G, K$4, FALSE), 0)</f>
        <v>0</v>
      </c>
      <c r="L264" s="98">
        <f>IFERROR(VLOOKUP($D264, V一般接種!$A:$G, L$4, FALSE), 0)</f>
        <v>0</v>
      </c>
      <c r="M264" s="98">
        <f>IFERROR(VLOOKUP($D264, V一般接種!$A:$G, M$4, FALSE), 0)</f>
        <v>0</v>
      </c>
      <c r="N264" s="98">
        <f>SUMIF(V職域接種!$C:$C, 'Conv-vaccine'!$D264, V職域接種!F:F)</f>
        <v>0</v>
      </c>
      <c r="O264" s="98">
        <f>SUMIF(V職域接種!$C:$C, 'Conv-vaccine'!$D264, V職域接種!G:G)</f>
        <v>0</v>
      </c>
      <c r="P264" s="98">
        <f>SUMIF(V重複!$C:$C, 'Conv-vaccine'!$D264, V重複!F:F)</f>
        <v>0</v>
      </c>
      <c r="Q264" s="98">
        <f>SUMIF(V重複!$C:$C, 'Conv-vaccine'!$D264, V重複!G:G)</f>
        <v>0</v>
      </c>
    </row>
    <row r="265" spans="1:17" x14ac:dyDescent="0.55000000000000004">
      <c r="A265" s="95">
        <f t="shared" si="12"/>
        <v>44556</v>
      </c>
      <c r="B265" s="50">
        <f t="shared" si="13"/>
        <v>0</v>
      </c>
      <c r="C265" s="50">
        <f t="shared" si="14"/>
        <v>0</v>
      </c>
      <c r="D265" s="96">
        <v>44556</v>
      </c>
      <c r="E265" s="97" t="str">
        <f>IFERROR(VLOOKUP($D265, V医療従事者等!$A:$J, $E$4, FALSE), TEXT(D265, "aaa"))</f>
        <v>日</v>
      </c>
      <c r="F265" s="97">
        <f>IFERROR(VLOOKUP($D265, V医療従事者等!$A:$J, $F$4, FALSE), 0)</f>
        <v>0</v>
      </c>
      <c r="G265" s="97">
        <f>IFERROR(VLOOKUP($D265, V医療従事者等!$A:$J, $G$4, FALSE), 0)</f>
        <v>0</v>
      </c>
      <c r="H265" s="97">
        <f>IFERROR(VLOOKUP($D265, V医療従事者等!$A:$J, $H$4, FALSE), 0)</f>
        <v>0</v>
      </c>
      <c r="I265" s="97">
        <f>IFERROR(VLOOKUP($D265, V医療従事者等!$A:$J, $I$4, FALSE), 0)</f>
        <v>0</v>
      </c>
      <c r="J265" s="98">
        <f>IFERROR(VLOOKUP($D265, V一般接種!$A:$G, J$4, FALSE), 0)</f>
        <v>0</v>
      </c>
      <c r="K265" s="98">
        <f>IFERROR(VLOOKUP($D265, V一般接種!$A:$G, K$4, FALSE), 0)</f>
        <v>0</v>
      </c>
      <c r="L265" s="98">
        <f>IFERROR(VLOOKUP($D265, V一般接種!$A:$G, L$4, FALSE), 0)</f>
        <v>0</v>
      </c>
      <c r="M265" s="98">
        <f>IFERROR(VLOOKUP($D265, V一般接種!$A:$G, M$4, FALSE), 0)</f>
        <v>0</v>
      </c>
      <c r="N265" s="98">
        <f>SUMIF(V職域接種!$C:$C, 'Conv-vaccine'!$D265, V職域接種!F:F)</f>
        <v>0</v>
      </c>
      <c r="O265" s="98">
        <f>SUMIF(V職域接種!$C:$C, 'Conv-vaccine'!$D265, V職域接種!G:G)</f>
        <v>0</v>
      </c>
      <c r="P265" s="98">
        <f>SUMIF(V重複!$C:$C, 'Conv-vaccine'!$D265, V重複!F:F)</f>
        <v>0</v>
      </c>
      <c r="Q265" s="98">
        <f>SUMIF(V重複!$C:$C, 'Conv-vaccine'!$D265, V重複!G:G)</f>
        <v>0</v>
      </c>
    </row>
    <row r="266" spans="1:17" x14ac:dyDescent="0.55000000000000004">
      <c r="A266" s="95">
        <f t="shared" si="12"/>
        <v>44557</v>
      </c>
      <c r="B266" s="50">
        <f t="shared" si="13"/>
        <v>0</v>
      </c>
      <c r="C266" s="50">
        <f t="shared" si="14"/>
        <v>0</v>
      </c>
      <c r="D266" s="96">
        <v>44557</v>
      </c>
      <c r="E266" s="97" t="str">
        <f>IFERROR(VLOOKUP($D266, V医療従事者等!$A:$J, $E$4, FALSE), TEXT(D266, "aaa"))</f>
        <v>月</v>
      </c>
      <c r="F266" s="97">
        <f>IFERROR(VLOOKUP($D266, V医療従事者等!$A:$J, $F$4, FALSE), 0)</f>
        <v>0</v>
      </c>
      <c r="G266" s="97">
        <f>IFERROR(VLOOKUP($D266, V医療従事者等!$A:$J, $G$4, FALSE), 0)</f>
        <v>0</v>
      </c>
      <c r="H266" s="97">
        <f>IFERROR(VLOOKUP($D266, V医療従事者等!$A:$J, $H$4, FALSE), 0)</f>
        <v>0</v>
      </c>
      <c r="I266" s="97">
        <f>IFERROR(VLOOKUP($D266, V医療従事者等!$A:$J, $I$4, FALSE), 0)</f>
        <v>0</v>
      </c>
      <c r="J266" s="98">
        <f>IFERROR(VLOOKUP($D266, V一般接種!$A:$G, J$4, FALSE), 0)</f>
        <v>0</v>
      </c>
      <c r="K266" s="98">
        <f>IFERROR(VLOOKUP($D266, V一般接種!$A:$G, K$4, FALSE), 0)</f>
        <v>0</v>
      </c>
      <c r="L266" s="98">
        <f>IFERROR(VLOOKUP($D266, V一般接種!$A:$G, L$4, FALSE), 0)</f>
        <v>0</v>
      </c>
      <c r="M266" s="98">
        <f>IFERROR(VLOOKUP($D266, V一般接種!$A:$G, M$4, FALSE), 0)</f>
        <v>0</v>
      </c>
      <c r="N266" s="98">
        <f>SUMIF(V職域接種!$C:$C, 'Conv-vaccine'!$D266, V職域接種!F:F)</f>
        <v>0</v>
      </c>
      <c r="O266" s="98">
        <f>SUMIF(V職域接種!$C:$C, 'Conv-vaccine'!$D266, V職域接種!G:G)</f>
        <v>0</v>
      </c>
      <c r="P266" s="98">
        <f>SUMIF(V重複!$C:$C, 'Conv-vaccine'!$D266, V重複!F:F)</f>
        <v>0</v>
      </c>
      <c r="Q266" s="98">
        <f>SUMIF(V重複!$C:$C, 'Conv-vaccine'!$D266, V重複!G:G)</f>
        <v>0</v>
      </c>
    </row>
    <row r="267" spans="1:17" x14ac:dyDescent="0.55000000000000004">
      <c r="A267" s="95">
        <f t="shared" si="12"/>
        <v>44558</v>
      </c>
      <c r="B267" s="50">
        <f t="shared" si="13"/>
        <v>0</v>
      </c>
      <c r="C267" s="50">
        <f t="shared" si="14"/>
        <v>0</v>
      </c>
      <c r="D267" s="96">
        <v>44558</v>
      </c>
      <c r="E267" s="97" t="str">
        <f>IFERROR(VLOOKUP($D267, V医療従事者等!$A:$J, $E$4, FALSE), TEXT(D267, "aaa"))</f>
        <v>火</v>
      </c>
      <c r="F267" s="97">
        <f>IFERROR(VLOOKUP($D267, V医療従事者等!$A:$J, $F$4, FALSE), 0)</f>
        <v>0</v>
      </c>
      <c r="G267" s="97">
        <f>IFERROR(VLOOKUP($D267, V医療従事者等!$A:$J, $G$4, FALSE), 0)</f>
        <v>0</v>
      </c>
      <c r="H267" s="97">
        <f>IFERROR(VLOOKUP($D267, V医療従事者等!$A:$J, $H$4, FALSE), 0)</f>
        <v>0</v>
      </c>
      <c r="I267" s="97">
        <f>IFERROR(VLOOKUP($D267, V医療従事者等!$A:$J, $I$4, FALSE), 0)</f>
        <v>0</v>
      </c>
      <c r="J267" s="98">
        <f>IFERROR(VLOOKUP($D267, V一般接種!$A:$G, J$4, FALSE), 0)</f>
        <v>0</v>
      </c>
      <c r="K267" s="98">
        <f>IFERROR(VLOOKUP($D267, V一般接種!$A:$G, K$4, FALSE), 0)</f>
        <v>0</v>
      </c>
      <c r="L267" s="98">
        <f>IFERROR(VLOOKUP($D267, V一般接種!$A:$G, L$4, FALSE), 0)</f>
        <v>0</v>
      </c>
      <c r="M267" s="98">
        <f>IFERROR(VLOOKUP($D267, V一般接種!$A:$G, M$4, FALSE), 0)</f>
        <v>0</v>
      </c>
      <c r="N267" s="98">
        <f>SUMIF(V職域接種!$C:$C, 'Conv-vaccine'!$D267, V職域接種!F:F)</f>
        <v>0</v>
      </c>
      <c r="O267" s="98">
        <f>SUMIF(V職域接種!$C:$C, 'Conv-vaccine'!$D267, V職域接種!G:G)</f>
        <v>0</v>
      </c>
      <c r="P267" s="98">
        <f>SUMIF(V重複!$C:$C, 'Conv-vaccine'!$D267, V重複!F:F)</f>
        <v>0</v>
      </c>
      <c r="Q267" s="98">
        <f>SUMIF(V重複!$C:$C, 'Conv-vaccine'!$D267, V重複!G:G)</f>
        <v>0</v>
      </c>
    </row>
    <row r="268" spans="1:17" x14ac:dyDescent="0.55000000000000004">
      <c r="A268" s="95">
        <f t="shared" si="12"/>
        <v>44559</v>
      </c>
      <c r="B268" s="50">
        <f t="shared" si="13"/>
        <v>0</v>
      </c>
      <c r="C268" s="50">
        <f t="shared" si="14"/>
        <v>0</v>
      </c>
      <c r="D268" s="96">
        <v>44559</v>
      </c>
      <c r="E268" s="97" t="str">
        <f>IFERROR(VLOOKUP($D268, V医療従事者等!$A:$J, $E$4, FALSE), TEXT(D268, "aaa"))</f>
        <v>水</v>
      </c>
      <c r="F268" s="97">
        <f>IFERROR(VLOOKUP($D268, V医療従事者等!$A:$J, $F$4, FALSE), 0)</f>
        <v>0</v>
      </c>
      <c r="G268" s="97">
        <f>IFERROR(VLOOKUP($D268, V医療従事者等!$A:$J, $G$4, FALSE), 0)</f>
        <v>0</v>
      </c>
      <c r="H268" s="97">
        <f>IFERROR(VLOOKUP($D268, V医療従事者等!$A:$J, $H$4, FALSE), 0)</f>
        <v>0</v>
      </c>
      <c r="I268" s="97">
        <f>IFERROR(VLOOKUP($D268, V医療従事者等!$A:$J, $I$4, FALSE), 0)</f>
        <v>0</v>
      </c>
      <c r="J268" s="98">
        <f>IFERROR(VLOOKUP($D268, V一般接種!$A:$G, J$4, FALSE), 0)</f>
        <v>0</v>
      </c>
      <c r="K268" s="98">
        <f>IFERROR(VLOOKUP($D268, V一般接種!$A:$G, K$4, FALSE), 0)</f>
        <v>0</v>
      </c>
      <c r="L268" s="98">
        <f>IFERROR(VLOOKUP($D268, V一般接種!$A:$G, L$4, FALSE), 0)</f>
        <v>0</v>
      </c>
      <c r="M268" s="98">
        <f>IFERROR(VLOOKUP($D268, V一般接種!$A:$G, M$4, FALSE), 0)</f>
        <v>0</v>
      </c>
      <c r="N268" s="98">
        <f>SUMIF(V職域接種!$C:$C, 'Conv-vaccine'!$D268, V職域接種!F:F)</f>
        <v>0</v>
      </c>
      <c r="O268" s="98">
        <f>SUMIF(V職域接種!$C:$C, 'Conv-vaccine'!$D268, V職域接種!G:G)</f>
        <v>0</v>
      </c>
      <c r="P268" s="98">
        <f>SUMIF(V重複!$C:$C, 'Conv-vaccine'!$D268, V重複!F:F)</f>
        <v>0</v>
      </c>
      <c r="Q268" s="98">
        <f>SUMIF(V重複!$C:$C, 'Conv-vaccine'!$D268, V重複!G:G)</f>
        <v>0</v>
      </c>
    </row>
    <row r="269" spans="1:17" x14ac:dyDescent="0.55000000000000004">
      <c r="A269" s="95">
        <f t="shared" si="12"/>
        <v>44560</v>
      </c>
      <c r="B269" s="50">
        <f t="shared" si="13"/>
        <v>0</v>
      </c>
      <c r="C269" s="50">
        <f t="shared" si="14"/>
        <v>0</v>
      </c>
      <c r="D269" s="96">
        <v>44560</v>
      </c>
      <c r="E269" s="97" t="str">
        <f>IFERROR(VLOOKUP($D269, V医療従事者等!$A:$J, $E$4, FALSE), TEXT(D269, "aaa"))</f>
        <v>木</v>
      </c>
      <c r="F269" s="97">
        <f>IFERROR(VLOOKUP($D269, V医療従事者等!$A:$J, $F$4, FALSE), 0)</f>
        <v>0</v>
      </c>
      <c r="G269" s="97">
        <f>IFERROR(VLOOKUP($D269, V医療従事者等!$A:$J, $G$4, FALSE), 0)</f>
        <v>0</v>
      </c>
      <c r="H269" s="97">
        <f>IFERROR(VLOOKUP($D269, V医療従事者等!$A:$J, $H$4, FALSE), 0)</f>
        <v>0</v>
      </c>
      <c r="I269" s="97">
        <f>IFERROR(VLOOKUP($D269, V医療従事者等!$A:$J, $I$4, FALSE), 0)</f>
        <v>0</v>
      </c>
      <c r="J269" s="98">
        <f>IFERROR(VLOOKUP($D269, V一般接種!$A:$G, J$4, FALSE), 0)</f>
        <v>0</v>
      </c>
      <c r="K269" s="98">
        <f>IFERROR(VLOOKUP($D269, V一般接種!$A:$G, K$4, FALSE), 0)</f>
        <v>0</v>
      </c>
      <c r="L269" s="98">
        <f>IFERROR(VLOOKUP($D269, V一般接種!$A:$G, L$4, FALSE), 0)</f>
        <v>0</v>
      </c>
      <c r="M269" s="98">
        <f>IFERROR(VLOOKUP($D269, V一般接種!$A:$G, M$4, FALSE), 0)</f>
        <v>0</v>
      </c>
      <c r="N269" s="98">
        <f>SUMIF(V職域接種!$C:$C, 'Conv-vaccine'!$D269, V職域接種!F:F)</f>
        <v>0</v>
      </c>
      <c r="O269" s="98">
        <f>SUMIF(V職域接種!$C:$C, 'Conv-vaccine'!$D269, V職域接種!G:G)</f>
        <v>0</v>
      </c>
      <c r="P269" s="98">
        <f>SUMIF(V重複!$C:$C, 'Conv-vaccine'!$D269, V重複!F:F)</f>
        <v>0</v>
      </c>
      <c r="Q269" s="98">
        <f>SUMIF(V重複!$C:$C, 'Conv-vaccine'!$D269, V重複!G:G)</f>
        <v>0</v>
      </c>
    </row>
    <row r="270" spans="1:17" x14ac:dyDescent="0.55000000000000004">
      <c r="A270" s="95">
        <f t="shared" si="12"/>
        <v>44561</v>
      </c>
      <c r="B270" s="50">
        <f t="shared" si="13"/>
        <v>0</v>
      </c>
      <c r="C270" s="50">
        <f t="shared" si="14"/>
        <v>0</v>
      </c>
      <c r="D270" s="96">
        <v>44561</v>
      </c>
      <c r="E270" s="97" t="str">
        <f>IFERROR(VLOOKUP($D270, V医療従事者等!$A:$J, $E$4, FALSE), TEXT(D270, "aaa"))</f>
        <v>金</v>
      </c>
      <c r="F270" s="97">
        <f>IFERROR(VLOOKUP($D270, V医療従事者等!$A:$J, $F$4, FALSE), 0)</f>
        <v>0</v>
      </c>
      <c r="G270" s="97">
        <f>IFERROR(VLOOKUP($D270, V医療従事者等!$A:$J, $G$4, FALSE), 0)</f>
        <v>0</v>
      </c>
      <c r="H270" s="97">
        <f>IFERROR(VLOOKUP($D270, V医療従事者等!$A:$J, $H$4, FALSE), 0)</f>
        <v>0</v>
      </c>
      <c r="I270" s="97">
        <f>IFERROR(VLOOKUP($D270, V医療従事者等!$A:$J, $I$4, FALSE), 0)</f>
        <v>0</v>
      </c>
      <c r="J270" s="98">
        <f>IFERROR(VLOOKUP($D270, V一般接種!$A:$G, J$4, FALSE), 0)</f>
        <v>0</v>
      </c>
      <c r="K270" s="98">
        <f>IFERROR(VLOOKUP($D270, V一般接種!$A:$G, K$4, FALSE), 0)</f>
        <v>0</v>
      </c>
      <c r="L270" s="98">
        <f>IFERROR(VLOOKUP($D270, V一般接種!$A:$G, L$4, FALSE), 0)</f>
        <v>0</v>
      </c>
      <c r="M270" s="98">
        <f>IFERROR(VLOOKUP($D270, V一般接種!$A:$G, M$4, FALSE), 0)</f>
        <v>0</v>
      </c>
      <c r="N270" s="98">
        <f>SUMIF(V職域接種!$C:$C, 'Conv-vaccine'!$D270, V職域接種!F:F)</f>
        <v>0</v>
      </c>
      <c r="O270" s="98">
        <f>SUMIF(V職域接種!$C:$C, 'Conv-vaccine'!$D270, V職域接種!G:G)</f>
        <v>0</v>
      </c>
      <c r="P270" s="98">
        <f>SUMIF(V重複!$C:$C, 'Conv-vaccine'!$D270, V重複!F:F)</f>
        <v>0</v>
      </c>
      <c r="Q270" s="98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501650</xdr:colOff>
                    <xdr:row>2</xdr:row>
                    <xdr:rowOff>25400</xdr:rowOff>
                  </from>
                  <to>
                    <xdr:col>2</xdr:col>
                    <xdr:colOff>139700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CA5C-83F0-4D1D-AAAE-83DBECED1A62}">
  <dimension ref="A1:C420"/>
  <sheetViews>
    <sheetView workbookViewId="0">
      <selection activeCell="B1" sqref="B1:C420"/>
    </sheetView>
  </sheetViews>
  <sheetFormatPr defaultRowHeight="18" x14ac:dyDescent="0.55000000000000004"/>
  <sheetData>
    <row r="1" spans="1:3" x14ac:dyDescent="0.55000000000000004">
      <c r="A1">
        <v>44298</v>
      </c>
      <c r="B1">
        <v>31790</v>
      </c>
      <c r="C1">
        <v>70086</v>
      </c>
    </row>
    <row r="2" spans="1:3" x14ac:dyDescent="0.55000000000000004">
      <c r="A2">
        <v>44298</v>
      </c>
      <c r="B2">
        <v>0</v>
      </c>
      <c r="C2">
        <v>0</v>
      </c>
    </row>
    <row r="3" spans="1:3" x14ac:dyDescent="0.55000000000000004">
      <c r="A3">
        <v>44298</v>
      </c>
      <c r="B3">
        <v>0</v>
      </c>
      <c r="C3">
        <v>0</v>
      </c>
    </row>
    <row r="4" spans="1:3" x14ac:dyDescent="0.55000000000000004">
      <c r="A4">
        <v>44299</v>
      </c>
      <c r="B4">
        <v>18136</v>
      </c>
      <c r="C4">
        <v>40090</v>
      </c>
    </row>
    <row r="5" spans="1:3" x14ac:dyDescent="0.55000000000000004">
      <c r="A5">
        <v>44299</v>
      </c>
      <c r="B5">
        <v>0</v>
      </c>
      <c r="C5">
        <v>0</v>
      </c>
    </row>
    <row r="6" spans="1:3" x14ac:dyDescent="0.55000000000000004">
      <c r="A6">
        <v>44299</v>
      </c>
      <c r="B6">
        <v>0</v>
      </c>
      <c r="C6">
        <v>0</v>
      </c>
    </row>
    <row r="7" spans="1:3" x14ac:dyDescent="0.55000000000000004">
      <c r="A7">
        <v>44300</v>
      </c>
      <c r="B7">
        <v>14955</v>
      </c>
      <c r="C7">
        <v>41427</v>
      </c>
    </row>
    <row r="8" spans="1:3" x14ac:dyDescent="0.55000000000000004">
      <c r="A8">
        <v>44300</v>
      </c>
      <c r="B8">
        <v>0</v>
      </c>
      <c r="C8">
        <v>0</v>
      </c>
    </row>
    <row r="9" spans="1:3" x14ac:dyDescent="0.55000000000000004">
      <c r="A9">
        <v>44300</v>
      </c>
      <c r="B9">
        <v>0</v>
      </c>
      <c r="C9">
        <v>0</v>
      </c>
    </row>
    <row r="10" spans="1:3" x14ac:dyDescent="0.55000000000000004">
      <c r="A10">
        <v>44301</v>
      </c>
      <c r="B10">
        <v>25911</v>
      </c>
      <c r="C10">
        <v>35983</v>
      </c>
    </row>
    <row r="11" spans="1:3" x14ac:dyDescent="0.55000000000000004">
      <c r="A11">
        <v>44301</v>
      </c>
      <c r="B11">
        <v>0</v>
      </c>
      <c r="C11">
        <v>0</v>
      </c>
    </row>
    <row r="12" spans="1:3" x14ac:dyDescent="0.55000000000000004">
      <c r="A12">
        <v>44301</v>
      </c>
      <c r="B12">
        <v>0</v>
      </c>
      <c r="C12">
        <v>0</v>
      </c>
    </row>
    <row r="13" spans="1:3" x14ac:dyDescent="0.55000000000000004">
      <c r="A13">
        <v>44302</v>
      </c>
      <c r="B13">
        <v>40794</v>
      </c>
      <c r="C13">
        <v>39991</v>
      </c>
    </row>
    <row r="14" spans="1:3" x14ac:dyDescent="0.55000000000000004">
      <c r="A14">
        <v>44302</v>
      </c>
      <c r="B14">
        <v>0</v>
      </c>
      <c r="C14">
        <v>0</v>
      </c>
    </row>
    <row r="15" spans="1:3" x14ac:dyDescent="0.55000000000000004">
      <c r="A15">
        <v>44302</v>
      </c>
      <c r="B15">
        <v>0</v>
      </c>
      <c r="C15">
        <v>0</v>
      </c>
    </row>
    <row r="16" spans="1:3" x14ac:dyDescent="0.55000000000000004">
      <c r="A16">
        <v>44303</v>
      </c>
      <c r="B16">
        <v>8089</v>
      </c>
      <c r="C16">
        <v>0</v>
      </c>
    </row>
    <row r="17" spans="1:3" x14ac:dyDescent="0.55000000000000004">
      <c r="A17">
        <v>44303</v>
      </c>
      <c r="B17">
        <v>0</v>
      </c>
      <c r="C17">
        <v>0</v>
      </c>
    </row>
    <row r="18" spans="1:3" x14ac:dyDescent="0.55000000000000004">
      <c r="A18">
        <v>44303</v>
      </c>
      <c r="B18">
        <v>0</v>
      </c>
      <c r="C18">
        <v>0</v>
      </c>
    </row>
    <row r="19" spans="1:3" x14ac:dyDescent="0.55000000000000004">
      <c r="A19">
        <v>44304</v>
      </c>
      <c r="B19">
        <v>9421</v>
      </c>
      <c r="C19">
        <v>0</v>
      </c>
    </row>
    <row r="20" spans="1:3" x14ac:dyDescent="0.55000000000000004">
      <c r="A20">
        <v>44304</v>
      </c>
      <c r="B20">
        <v>0</v>
      </c>
      <c r="C20">
        <v>0</v>
      </c>
    </row>
    <row r="21" spans="1:3" x14ac:dyDescent="0.55000000000000004">
      <c r="A21">
        <v>44304</v>
      </c>
      <c r="B21">
        <v>0</v>
      </c>
      <c r="C21">
        <v>0</v>
      </c>
    </row>
    <row r="22" spans="1:3" x14ac:dyDescent="0.55000000000000004">
      <c r="A22">
        <v>44305</v>
      </c>
      <c r="B22">
        <v>100602</v>
      </c>
      <c r="C22">
        <v>54307</v>
      </c>
    </row>
    <row r="23" spans="1:3" x14ac:dyDescent="0.55000000000000004">
      <c r="A23">
        <v>44305</v>
      </c>
      <c r="B23">
        <v>0</v>
      </c>
      <c r="C23">
        <v>0</v>
      </c>
    </row>
    <row r="24" spans="1:3" x14ac:dyDescent="0.55000000000000004">
      <c r="A24">
        <v>44305</v>
      </c>
      <c r="B24">
        <v>0</v>
      </c>
      <c r="C24">
        <v>0</v>
      </c>
    </row>
    <row r="25" spans="1:3" x14ac:dyDescent="0.55000000000000004">
      <c r="A25">
        <v>44306</v>
      </c>
      <c r="B25">
        <v>153122</v>
      </c>
      <c r="C25">
        <v>27797</v>
      </c>
    </row>
    <row r="26" spans="1:3" x14ac:dyDescent="0.55000000000000004">
      <c r="A26">
        <v>44306</v>
      </c>
      <c r="B26">
        <v>0</v>
      </c>
      <c r="C26">
        <v>0</v>
      </c>
    </row>
    <row r="27" spans="1:3" x14ac:dyDescent="0.55000000000000004">
      <c r="A27">
        <v>44306</v>
      </c>
      <c r="B27">
        <v>0</v>
      </c>
      <c r="C27">
        <v>0</v>
      </c>
    </row>
    <row r="28" spans="1:3" x14ac:dyDescent="0.55000000000000004">
      <c r="A28">
        <v>44307</v>
      </c>
      <c r="B28">
        <v>191057</v>
      </c>
      <c r="C28">
        <v>26696</v>
      </c>
    </row>
    <row r="29" spans="1:3" x14ac:dyDescent="0.55000000000000004">
      <c r="A29">
        <v>44307</v>
      </c>
      <c r="B29">
        <v>0</v>
      </c>
      <c r="C29">
        <v>0</v>
      </c>
    </row>
    <row r="30" spans="1:3" x14ac:dyDescent="0.55000000000000004">
      <c r="A30">
        <v>44307</v>
      </c>
      <c r="B30">
        <v>0</v>
      </c>
      <c r="C30">
        <v>0</v>
      </c>
    </row>
    <row r="31" spans="1:3" x14ac:dyDescent="0.55000000000000004">
      <c r="A31">
        <v>44308</v>
      </c>
      <c r="B31">
        <v>190455</v>
      </c>
      <c r="C31">
        <v>21855</v>
      </c>
    </row>
    <row r="32" spans="1:3" x14ac:dyDescent="0.55000000000000004">
      <c r="A32">
        <v>44308</v>
      </c>
      <c r="B32">
        <v>0</v>
      </c>
      <c r="C32">
        <v>0</v>
      </c>
    </row>
    <row r="33" spans="1:3" x14ac:dyDescent="0.55000000000000004">
      <c r="A33">
        <v>44308</v>
      </c>
      <c r="B33">
        <v>0</v>
      </c>
      <c r="C33">
        <v>0</v>
      </c>
    </row>
    <row r="34" spans="1:3" x14ac:dyDescent="0.55000000000000004">
      <c r="A34">
        <v>44309</v>
      </c>
      <c r="B34">
        <v>206275</v>
      </c>
      <c r="C34">
        <v>29683</v>
      </c>
    </row>
    <row r="35" spans="1:3" x14ac:dyDescent="0.55000000000000004">
      <c r="A35">
        <v>44309</v>
      </c>
      <c r="B35">
        <v>0</v>
      </c>
      <c r="C35">
        <v>0</v>
      </c>
    </row>
    <row r="36" spans="1:3" x14ac:dyDescent="0.55000000000000004">
      <c r="A36">
        <v>44309</v>
      </c>
      <c r="B36">
        <v>0</v>
      </c>
      <c r="C36">
        <v>0</v>
      </c>
    </row>
    <row r="37" spans="1:3" x14ac:dyDescent="0.55000000000000004">
      <c r="A37">
        <v>44310</v>
      </c>
      <c r="B37">
        <v>36843</v>
      </c>
      <c r="C37">
        <v>0</v>
      </c>
    </row>
    <row r="38" spans="1:3" x14ac:dyDescent="0.55000000000000004">
      <c r="A38">
        <v>44310</v>
      </c>
      <c r="B38">
        <v>0</v>
      </c>
      <c r="C38">
        <v>0</v>
      </c>
    </row>
    <row r="39" spans="1:3" x14ac:dyDescent="0.55000000000000004">
      <c r="A39">
        <v>44310</v>
      </c>
      <c r="B39">
        <v>0</v>
      </c>
      <c r="C39">
        <v>0</v>
      </c>
    </row>
    <row r="40" spans="1:3" x14ac:dyDescent="0.55000000000000004">
      <c r="A40">
        <v>44311</v>
      </c>
      <c r="B40">
        <v>24417</v>
      </c>
      <c r="C40">
        <v>0</v>
      </c>
    </row>
    <row r="41" spans="1:3" x14ac:dyDescent="0.55000000000000004">
      <c r="A41">
        <v>44311</v>
      </c>
      <c r="B41">
        <v>0</v>
      </c>
      <c r="C41">
        <v>0</v>
      </c>
    </row>
    <row r="42" spans="1:3" x14ac:dyDescent="0.55000000000000004">
      <c r="A42">
        <v>44311</v>
      </c>
      <c r="B42">
        <v>0</v>
      </c>
      <c r="C42">
        <v>0</v>
      </c>
    </row>
    <row r="43" spans="1:3" x14ac:dyDescent="0.55000000000000004">
      <c r="A43">
        <v>44312</v>
      </c>
      <c r="B43">
        <v>286424</v>
      </c>
      <c r="C43">
        <v>41651</v>
      </c>
    </row>
    <row r="44" spans="1:3" x14ac:dyDescent="0.55000000000000004">
      <c r="A44">
        <v>44312</v>
      </c>
      <c r="B44">
        <v>0</v>
      </c>
      <c r="C44">
        <v>0</v>
      </c>
    </row>
    <row r="45" spans="1:3" x14ac:dyDescent="0.55000000000000004">
      <c r="A45">
        <v>44312</v>
      </c>
      <c r="B45">
        <v>0</v>
      </c>
      <c r="C45">
        <v>0</v>
      </c>
    </row>
    <row r="46" spans="1:3" x14ac:dyDescent="0.55000000000000004">
      <c r="A46">
        <v>44313</v>
      </c>
      <c r="B46">
        <v>255844</v>
      </c>
      <c r="C46">
        <v>31105</v>
      </c>
    </row>
    <row r="47" spans="1:3" x14ac:dyDescent="0.55000000000000004">
      <c r="A47">
        <v>44313</v>
      </c>
      <c r="B47">
        <v>0</v>
      </c>
      <c r="C47">
        <v>0</v>
      </c>
    </row>
    <row r="48" spans="1:3" x14ac:dyDescent="0.55000000000000004">
      <c r="A48">
        <v>44313</v>
      </c>
      <c r="B48">
        <v>0</v>
      </c>
      <c r="C48">
        <v>0</v>
      </c>
    </row>
    <row r="49" spans="1:3" x14ac:dyDescent="0.55000000000000004">
      <c r="A49">
        <v>44314</v>
      </c>
      <c r="B49">
        <v>284096</v>
      </c>
      <c r="C49">
        <v>44268</v>
      </c>
    </row>
    <row r="50" spans="1:3" x14ac:dyDescent="0.55000000000000004">
      <c r="A50">
        <v>44314</v>
      </c>
      <c r="B50">
        <v>0</v>
      </c>
      <c r="C50">
        <v>0</v>
      </c>
    </row>
    <row r="51" spans="1:3" x14ac:dyDescent="0.55000000000000004">
      <c r="A51">
        <v>44314</v>
      </c>
      <c r="B51">
        <v>0</v>
      </c>
      <c r="C51">
        <v>0</v>
      </c>
    </row>
    <row r="52" spans="1:3" x14ac:dyDescent="0.55000000000000004">
      <c r="A52">
        <v>44315</v>
      </c>
      <c r="B52">
        <v>19882</v>
      </c>
      <c r="C52">
        <v>0</v>
      </c>
    </row>
    <row r="53" spans="1:3" x14ac:dyDescent="0.55000000000000004">
      <c r="A53">
        <v>44315</v>
      </c>
      <c r="B53">
        <v>0</v>
      </c>
      <c r="C53">
        <v>0</v>
      </c>
    </row>
    <row r="54" spans="1:3" x14ac:dyDescent="0.55000000000000004">
      <c r="A54">
        <v>44315</v>
      </c>
      <c r="B54">
        <v>0</v>
      </c>
      <c r="C54">
        <v>0</v>
      </c>
    </row>
    <row r="55" spans="1:3" x14ac:dyDescent="0.55000000000000004">
      <c r="A55">
        <v>44316</v>
      </c>
      <c r="B55">
        <v>296657</v>
      </c>
      <c r="C55">
        <v>47240</v>
      </c>
    </row>
    <row r="56" spans="1:3" x14ac:dyDescent="0.55000000000000004">
      <c r="A56">
        <v>44316</v>
      </c>
      <c r="B56">
        <v>0</v>
      </c>
      <c r="C56">
        <v>0</v>
      </c>
    </row>
    <row r="57" spans="1:3" x14ac:dyDescent="0.55000000000000004">
      <c r="A57">
        <v>44316</v>
      </c>
      <c r="B57">
        <v>0</v>
      </c>
      <c r="C57">
        <v>0</v>
      </c>
    </row>
    <row r="58" spans="1:3" x14ac:dyDescent="0.55000000000000004">
      <c r="A58">
        <v>44317</v>
      </c>
      <c r="B58">
        <v>39435</v>
      </c>
      <c r="C58">
        <v>0</v>
      </c>
    </row>
    <row r="59" spans="1:3" x14ac:dyDescent="0.55000000000000004">
      <c r="A59">
        <v>44317</v>
      </c>
      <c r="B59">
        <v>0</v>
      </c>
      <c r="C59">
        <v>0</v>
      </c>
    </row>
    <row r="60" spans="1:3" x14ac:dyDescent="0.55000000000000004">
      <c r="A60">
        <v>44317</v>
      </c>
      <c r="B60">
        <v>0</v>
      </c>
      <c r="C60">
        <v>0</v>
      </c>
    </row>
    <row r="61" spans="1:3" x14ac:dyDescent="0.55000000000000004">
      <c r="A61">
        <v>44318</v>
      </c>
      <c r="B61">
        <v>25532</v>
      </c>
      <c r="C61">
        <v>0</v>
      </c>
    </row>
    <row r="62" spans="1:3" x14ac:dyDescent="0.55000000000000004">
      <c r="A62">
        <v>44318</v>
      </c>
      <c r="B62">
        <v>0</v>
      </c>
      <c r="C62">
        <v>0</v>
      </c>
    </row>
    <row r="63" spans="1:3" x14ac:dyDescent="0.55000000000000004">
      <c r="A63">
        <v>44318</v>
      </c>
      <c r="B63">
        <v>0</v>
      </c>
      <c r="C63">
        <v>0</v>
      </c>
    </row>
    <row r="64" spans="1:3" x14ac:dyDescent="0.55000000000000004">
      <c r="A64">
        <v>44319</v>
      </c>
      <c r="B64">
        <v>7551</v>
      </c>
      <c r="C64">
        <v>845</v>
      </c>
    </row>
    <row r="65" spans="1:3" x14ac:dyDescent="0.55000000000000004">
      <c r="A65">
        <v>44319</v>
      </c>
      <c r="B65">
        <v>0</v>
      </c>
      <c r="C65">
        <v>0</v>
      </c>
    </row>
    <row r="66" spans="1:3" x14ac:dyDescent="0.55000000000000004">
      <c r="A66">
        <v>44319</v>
      </c>
      <c r="B66">
        <v>0</v>
      </c>
      <c r="C66">
        <v>0</v>
      </c>
    </row>
    <row r="67" spans="1:3" x14ac:dyDescent="0.55000000000000004">
      <c r="A67">
        <v>44320</v>
      </c>
      <c r="B67">
        <v>8459</v>
      </c>
      <c r="C67">
        <v>755</v>
      </c>
    </row>
    <row r="68" spans="1:3" x14ac:dyDescent="0.55000000000000004">
      <c r="A68">
        <v>44320</v>
      </c>
      <c r="B68">
        <v>0</v>
      </c>
      <c r="C68">
        <v>0</v>
      </c>
    </row>
    <row r="69" spans="1:3" x14ac:dyDescent="0.55000000000000004">
      <c r="A69">
        <v>44320</v>
      </c>
      <c r="B69">
        <v>0</v>
      </c>
      <c r="C69">
        <v>0</v>
      </c>
    </row>
    <row r="70" spans="1:3" x14ac:dyDescent="0.55000000000000004">
      <c r="A70">
        <v>44321</v>
      </c>
      <c r="B70">
        <v>9745</v>
      </c>
      <c r="C70">
        <v>917</v>
      </c>
    </row>
    <row r="71" spans="1:3" x14ac:dyDescent="0.55000000000000004">
      <c r="A71">
        <v>44321</v>
      </c>
      <c r="B71">
        <v>0</v>
      </c>
      <c r="C71">
        <v>0</v>
      </c>
    </row>
    <row r="72" spans="1:3" x14ac:dyDescent="0.55000000000000004">
      <c r="A72">
        <v>44321</v>
      </c>
      <c r="B72">
        <v>0</v>
      </c>
      <c r="C72">
        <v>0</v>
      </c>
    </row>
    <row r="73" spans="1:3" x14ac:dyDescent="0.55000000000000004">
      <c r="A73">
        <v>44322</v>
      </c>
      <c r="B73">
        <v>316140</v>
      </c>
      <c r="C73">
        <v>71447</v>
      </c>
    </row>
    <row r="74" spans="1:3" x14ac:dyDescent="0.55000000000000004">
      <c r="A74">
        <v>44322</v>
      </c>
      <c r="B74">
        <v>0</v>
      </c>
      <c r="C74">
        <v>0</v>
      </c>
    </row>
    <row r="75" spans="1:3" x14ac:dyDescent="0.55000000000000004">
      <c r="A75">
        <v>44322</v>
      </c>
      <c r="B75">
        <v>0</v>
      </c>
      <c r="C75">
        <v>0</v>
      </c>
    </row>
    <row r="76" spans="1:3" x14ac:dyDescent="0.55000000000000004">
      <c r="A76">
        <v>44323</v>
      </c>
      <c r="B76">
        <v>146383</v>
      </c>
      <c r="C76">
        <v>53918</v>
      </c>
    </row>
    <row r="77" spans="1:3" x14ac:dyDescent="0.55000000000000004">
      <c r="A77">
        <v>44323</v>
      </c>
      <c r="B77">
        <v>0</v>
      </c>
      <c r="C77">
        <v>0</v>
      </c>
    </row>
    <row r="78" spans="1:3" x14ac:dyDescent="0.55000000000000004">
      <c r="A78">
        <v>44323</v>
      </c>
      <c r="B78">
        <v>0</v>
      </c>
      <c r="C78">
        <v>0</v>
      </c>
    </row>
    <row r="79" spans="1:3" x14ac:dyDescent="0.55000000000000004">
      <c r="A79">
        <v>44324</v>
      </c>
      <c r="B79">
        <v>61436</v>
      </c>
      <c r="C79">
        <v>7507</v>
      </c>
    </row>
    <row r="80" spans="1:3" x14ac:dyDescent="0.55000000000000004">
      <c r="A80">
        <v>44324</v>
      </c>
      <c r="B80">
        <v>0</v>
      </c>
      <c r="C80">
        <v>0</v>
      </c>
    </row>
    <row r="81" spans="1:3" x14ac:dyDescent="0.55000000000000004">
      <c r="A81">
        <v>44324</v>
      </c>
      <c r="B81">
        <v>0</v>
      </c>
      <c r="C81">
        <v>0</v>
      </c>
    </row>
    <row r="82" spans="1:3" x14ac:dyDescent="0.55000000000000004">
      <c r="A82">
        <v>44325</v>
      </c>
      <c r="B82">
        <v>73759</v>
      </c>
      <c r="C82">
        <v>8253</v>
      </c>
    </row>
    <row r="83" spans="1:3" x14ac:dyDescent="0.55000000000000004">
      <c r="A83">
        <v>44325</v>
      </c>
      <c r="B83">
        <v>0</v>
      </c>
      <c r="C83">
        <v>0</v>
      </c>
    </row>
    <row r="84" spans="1:3" x14ac:dyDescent="0.55000000000000004">
      <c r="A84">
        <v>44325</v>
      </c>
      <c r="B84">
        <v>0</v>
      </c>
      <c r="C84">
        <v>0</v>
      </c>
    </row>
    <row r="85" spans="1:3" x14ac:dyDescent="0.55000000000000004">
      <c r="A85">
        <v>44326</v>
      </c>
      <c r="B85">
        <v>260544</v>
      </c>
      <c r="C85">
        <v>97785</v>
      </c>
    </row>
    <row r="86" spans="1:3" x14ac:dyDescent="0.55000000000000004">
      <c r="A86">
        <v>44326</v>
      </c>
      <c r="B86">
        <v>0</v>
      </c>
      <c r="C86">
        <v>0</v>
      </c>
    </row>
    <row r="87" spans="1:3" x14ac:dyDescent="0.55000000000000004">
      <c r="A87">
        <v>44326</v>
      </c>
      <c r="B87">
        <v>0</v>
      </c>
      <c r="C87">
        <v>0</v>
      </c>
    </row>
    <row r="88" spans="1:3" x14ac:dyDescent="0.55000000000000004">
      <c r="A88">
        <v>44327</v>
      </c>
      <c r="B88">
        <v>221052</v>
      </c>
      <c r="C88">
        <v>123434</v>
      </c>
    </row>
    <row r="89" spans="1:3" x14ac:dyDescent="0.55000000000000004">
      <c r="A89">
        <v>44327</v>
      </c>
      <c r="B89">
        <v>0</v>
      </c>
      <c r="C89">
        <v>0</v>
      </c>
    </row>
    <row r="90" spans="1:3" x14ac:dyDescent="0.55000000000000004">
      <c r="A90">
        <v>44327</v>
      </c>
      <c r="B90">
        <v>0</v>
      </c>
      <c r="C90">
        <v>0</v>
      </c>
    </row>
    <row r="91" spans="1:3" x14ac:dyDescent="0.55000000000000004">
      <c r="A91">
        <v>44328</v>
      </c>
      <c r="B91">
        <v>244241</v>
      </c>
      <c r="C91">
        <v>152184</v>
      </c>
    </row>
    <row r="92" spans="1:3" x14ac:dyDescent="0.55000000000000004">
      <c r="A92">
        <v>44328</v>
      </c>
      <c r="B92">
        <v>0</v>
      </c>
      <c r="C92">
        <v>0</v>
      </c>
    </row>
    <row r="93" spans="1:3" x14ac:dyDescent="0.55000000000000004">
      <c r="A93">
        <v>44328</v>
      </c>
      <c r="B93">
        <v>0</v>
      </c>
      <c r="C93">
        <v>0</v>
      </c>
    </row>
    <row r="94" spans="1:3" x14ac:dyDescent="0.55000000000000004">
      <c r="A94">
        <v>44329</v>
      </c>
      <c r="B94">
        <v>250727</v>
      </c>
      <c r="C94">
        <v>177786</v>
      </c>
    </row>
    <row r="95" spans="1:3" x14ac:dyDescent="0.55000000000000004">
      <c r="A95">
        <v>44329</v>
      </c>
      <c r="B95">
        <v>0</v>
      </c>
      <c r="C95">
        <v>0</v>
      </c>
    </row>
    <row r="96" spans="1:3" x14ac:dyDescent="0.55000000000000004">
      <c r="A96">
        <v>44329</v>
      </c>
      <c r="B96">
        <v>0</v>
      </c>
      <c r="C96">
        <v>0</v>
      </c>
    </row>
    <row r="97" spans="1:3" x14ac:dyDescent="0.55000000000000004">
      <c r="A97">
        <v>44330</v>
      </c>
      <c r="B97">
        <v>235138</v>
      </c>
      <c r="C97">
        <v>191073</v>
      </c>
    </row>
    <row r="98" spans="1:3" x14ac:dyDescent="0.55000000000000004">
      <c r="A98">
        <v>44330</v>
      </c>
      <c r="B98">
        <v>0</v>
      </c>
      <c r="C98">
        <v>0</v>
      </c>
    </row>
    <row r="99" spans="1:3" x14ac:dyDescent="0.55000000000000004">
      <c r="A99">
        <v>44330</v>
      </c>
      <c r="B99">
        <v>0</v>
      </c>
      <c r="C99">
        <v>0</v>
      </c>
    </row>
    <row r="100" spans="1:3" x14ac:dyDescent="0.55000000000000004">
      <c r="A100">
        <v>44331</v>
      </c>
      <c r="B100">
        <v>137092</v>
      </c>
      <c r="C100">
        <v>32559</v>
      </c>
    </row>
    <row r="101" spans="1:3" x14ac:dyDescent="0.55000000000000004">
      <c r="A101">
        <v>44331</v>
      </c>
      <c r="B101">
        <v>0</v>
      </c>
      <c r="C101">
        <v>0</v>
      </c>
    </row>
    <row r="102" spans="1:3" x14ac:dyDescent="0.55000000000000004">
      <c r="A102">
        <v>44331</v>
      </c>
      <c r="B102">
        <v>0</v>
      </c>
      <c r="C102">
        <v>0</v>
      </c>
    </row>
    <row r="103" spans="1:3" x14ac:dyDescent="0.55000000000000004">
      <c r="A103">
        <v>44332</v>
      </c>
      <c r="B103">
        <v>186291</v>
      </c>
      <c r="C103">
        <v>21476</v>
      </c>
    </row>
    <row r="104" spans="1:3" x14ac:dyDescent="0.55000000000000004">
      <c r="A104">
        <v>44332</v>
      </c>
      <c r="B104">
        <v>0</v>
      </c>
      <c r="C104">
        <v>0</v>
      </c>
    </row>
    <row r="105" spans="1:3" x14ac:dyDescent="0.55000000000000004">
      <c r="A105">
        <v>44332</v>
      </c>
      <c r="B105">
        <v>0</v>
      </c>
      <c r="C105">
        <v>0</v>
      </c>
    </row>
    <row r="106" spans="1:3" x14ac:dyDescent="0.55000000000000004">
      <c r="A106">
        <v>44333</v>
      </c>
      <c r="B106">
        <v>344052</v>
      </c>
      <c r="C106">
        <v>268912</v>
      </c>
    </row>
    <row r="107" spans="1:3" x14ac:dyDescent="0.55000000000000004">
      <c r="A107">
        <v>44333</v>
      </c>
      <c r="B107">
        <v>0</v>
      </c>
      <c r="C107">
        <v>0</v>
      </c>
    </row>
    <row r="108" spans="1:3" x14ac:dyDescent="0.55000000000000004">
      <c r="A108">
        <v>44333</v>
      </c>
      <c r="B108">
        <v>0</v>
      </c>
      <c r="C108">
        <v>0</v>
      </c>
    </row>
    <row r="109" spans="1:3" x14ac:dyDescent="0.55000000000000004">
      <c r="A109">
        <v>44334</v>
      </c>
      <c r="B109">
        <v>347740</v>
      </c>
      <c r="C109">
        <v>222810</v>
      </c>
    </row>
    <row r="110" spans="1:3" x14ac:dyDescent="0.55000000000000004">
      <c r="A110">
        <v>44334</v>
      </c>
      <c r="B110">
        <v>0</v>
      </c>
      <c r="C110">
        <v>0</v>
      </c>
    </row>
    <row r="111" spans="1:3" x14ac:dyDescent="0.55000000000000004">
      <c r="A111">
        <v>44334</v>
      </c>
      <c r="B111">
        <v>0</v>
      </c>
      <c r="C111">
        <v>0</v>
      </c>
    </row>
    <row r="112" spans="1:3" x14ac:dyDescent="0.55000000000000004">
      <c r="A112">
        <v>44335</v>
      </c>
      <c r="B112">
        <v>395489</v>
      </c>
      <c r="C112">
        <v>250548</v>
      </c>
    </row>
    <row r="113" spans="1:3" x14ac:dyDescent="0.55000000000000004">
      <c r="A113">
        <v>44335</v>
      </c>
      <c r="B113">
        <v>0</v>
      </c>
      <c r="C113">
        <v>0</v>
      </c>
    </row>
    <row r="114" spans="1:3" x14ac:dyDescent="0.55000000000000004">
      <c r="A114">
        <v>44335</v>
      </c>
      <c r="B114">
        <v>0</v>
      </c>
      <c r="C114">
        <v>0</v>
      </c>
    </row>
    <row r="115" spans="1:3" x14ac:dyDescent="0.55000000000000004">
      <c r="A115">
        <v>44336</v>
      </c>
      <c r="B115">
        <v>402156</v>
      </c>
      <c r="C115">
        <v>135297</v>
      </c>
    </row>
    <row r="116" spans="1:3" x14ac:dyDescent="0.55000000000000004">
      <c r="A116">
        <v>44336</v>
      </c>
      <c r="B116">
        <v>0</v>
      </c>
      <c r="C116">
        <v>0</v>
      </c>
    </row>
    <row r="117" spans="1:3" x14ac:dyDescent="0.55000000000000004">
      <c r="A117">
        <v>44336</v>
      </c>
      <c r="B117">
        <v>0</v>
      </c>
      <c r="C117">
        <v>0</v>
      </c>
    </row>
    <row r="118" spans="1:3" x14ac:dyDescent="0.55000000000000004">
      <c r="A118">
        <v>44337</v>
      </c>
      <c r="B118">
        <v>378761</v>
      </c>
      <c r="C118">
        <v>208174</v>
      </c>
    </row>
    <row r="119" spans="1:3" x14ac:dyDescent="0.55000000000000004">
      <c r="A119">
        <v>44337</v>
      </c>
      <c r="B119">
        <v>0</v>
      </c>
      <c r="C119">
        <v>0</v>
      </c>
    </row>
    <row r="120" spans="1:3" x14ac:dyDescent="0.55000000000000004">
      <c r="A120">
        <v>44337</v>
      </c>
      <c r="B120">
        <v>0</v>
      </c>
      <c r="C120">
        <v>0</v>
      </c>
    </row>
    <row r="121" spans="1:3" x14ac:dyDescent="0.55000000000000004">
      <c r="A121">
        <v>44338</v>
      </c>
      <c r="B121">
        <v>284207</v>
      </c>
      <c r="C121">
        <v>41549</v>
      </c>
    </row>
    <row r="122" spans="1:3" x14ac:dyDescent="0.55000000000000004">
      <c r="A122">
        <v>44338</v>
      </c>
      <c r="B122">
        <v>0</v>
      </c>
      <c r="C122">
        <v>0</v>
      </c>
    </row>
    <row r="123" spans="1:3" x14ac:dyDescent="0.55000000000000004">
      <c r="A123">
        <v>44338</v>
      </c>
      <c r="B123">
        <v>0</v>
      </c>
      <c r="C123">
        <v>0</v>
      </c>
    </row>
    <row r="124" spans="1:3" x14ac:dyDescent="0.55000000000000004">
      <c r="A124">
        <v>44339</v>
      </c>
      <c r="B124">
        <v>325495</v>
      </c>
      <c r="C124">
        <v>25029</v>
      </c>
    </row>
    <row r="125" spans="1:3" x14ac:dyDescent="0.55000000000000004">
      <c r="A125">
        <v>44339</v>
      </c>
      <c r="B125">
        <v>0</v>
      </c>
      <c r="C125">
        <v>0</v>
      </c>
    </row>
    <row r="126" spans="1:3" x14ac:dyDescent="0.55000000000000004">
      <c r="A126">
        <v>44339</v>
      </c>
      <c r="B126">
        <v>0</v>
      </c>
      <c r="C126">
        <v>0</v>
      </c>
    </row>
    <row r="127" spans="1:3" x14ac:dyDescent="0.55000000000000004">
      <c r="A127">
        <v>44340</v>
      </c>
      <c r="B127">
        <v>583238</v>
      </c>
      <c r="C127">
        <v>204187</v>
      </c>
    </row>
    <row r="128" spans="1:3" x14ac:dyDescent="0.55000000000000004">
      <c r="A128">
        <v>44340</v>
      </c>
      <c r="B128">
        <v>0</v>
      </c>
      <c r="C128">
        <v>0</v>
      </c>
    </row>
    <row r="129" spans="1:3" x14ac:dyDescent="0.55000000000000004">
      <c r="A129">
        <v>44340</v>
      </c>
      <c r="B129">
        <v>0</v>
      </c>
      <c r="C129">
        <v>0</v>
      </c>
    </row>
    <row r="130" spans="1:3" x14ac:dyDescent="0.55000000000000004">
      <c r="A130">
        <v>44341</v>
      </c>
      <c r="B130">
        <v>603307</v>
      </c>
      <c r="C130">
        <v>63068</v>
      </c>
    </row>
    <row r="131" spans="1:3" x14ac:dyDescent="0.55000000000000004">
      <c r="A131">
        <v>44341</v>
      </c>
      <c r="B131">
        <v>0</v>
      </c>
      <c r="C131">
        <v>0</v>
      </c>
    </row>
    <row r="132" spans="1:3" x14ac:dyDescent="0.55000000000000004">
      <c r="A132">
        <v>44341</v>
      </c>
      <c r="B132">
        <v>0</v>
      </c>
      <c r="C132">
        <v>0</v>
      </c>
    </row>
    <row r="133" spans="1:3" x14ac:dyDescent="0.55000000000000004">
      <c r="A133">
        <v>44342</v>
      </c>
      <c r="B133">
        <v>665519</v>
      </c>
      <c r="C133">
        <v>61315</v>
      </c>
    </row>
    <row r="134" spans="1:3" x14ac:dyDescent="0.55000000000000004">
      <c r="A134">
        <v>44342</v>
      </c>
      <c r="B134">
        <v>0</v>
      </c>
      <c r="C134">
        <v>0</v>
      </c>
    </row>
    <row r="135" spans="1:3" x14ac:dyDescent="0.55000000000000004">
      <c r="A135">
        <v>44342</v>
      </c>
      <c r="B135">
        <v>0</v>
      </c>
      <c r="C135">
        <v>0</v>
      </c>
    </row>
    <row r="136" spans="1:3" x14ac:dyDescent="0.55000000000000004">
      <c r="A136">
        <v>44343</v>
      </c>
      <c r="B136">
        <v>636433</v>
      </c>
      <c r="C136">
        <v>105585</v>
      </c>
    </row>
    <row r="137" spans="1:3" x14ac:dyDescent="0.55000000000000004">
      <c r="A137">
        <v>44343</v>
      </c>
      <c r="B137">
        <v>0</v>
      </c>
      <c r="C137">
        <v>0</v>
      </c>
    </row>
    <row r="138" spans="1:3" x14ac:dyDescent="0.55000000000000004">
      <c r="A138">
        <v>44343</v>
      </c>
      <c r="B138">
        <v>0</v>
      </c>
      <c r="C138">
        <v>0</v>
      </c>
    </row>
    <row r="139" spans="1:3" x14ac:dyDescent="0.55000000000000004">
      <c r="A139">
        <v>44344</v>
      </c>
      <c r="B139">
        <v>615359</v>
      </c>
      <c r="C139">
        <v>122688</v>
      </c>
    </row>
    <row r="140" spans="1:3" x14ac:dyDescent="0.55000000000000004">
      <c r="A140">
        <v>44344</v>
      </c>
      <c r="B140">
        <v>0</v>
      </c>
      <c r="C140">
        <v>0</v>
      </c>
    </row>
    <row r="141" spans="1:3" x14ac:dyDescent="0.55000000000000004">
      <c r="A141" s="27">
        <v>44344</v>
      </c>
      <c r="B141">
        <v>0</v>
      </c>
      <c r="C141">
        <v>0</v>
      </c>
    </row>
    <row r="142" spans="1:3" x14ac:dyDescent="0.55000000000000004">
      <c r="A142" s="27">
        <v>44345</v>
      </c>
      <c r="B142" s="27">
        <v>472406</v>
      </c>
      <c r="C142" s="27">
        <v>58414</v>
      </c>
    </row>
    <row r="143" spans="1:3" x14ac:dyDescent="0.55000000000000004">
      <c r="A143" s="27">
        <v>44345</v>
      </c>
      <c r="B143" s="27">
        <v>0</v>
      </c>
      <c r="C143" s="27">
        <v>0</v>
      </c>
    </row>
    <row r="144" spans="1:3" x14ac:dyDescent="0.55000000000000004">
      <c r="A144" s="27">
        <v>44345</v>
      </c>
      <c r="B144" s="27">
        <v>0</v>
      </c>
      <c r="C144" s="27">
        <v>0</v>
      </c>
    </row>
    <row r="145" spans="1:3" x14ac:dyDescent="0.55000000000000004">
      <c r="A145" s="27">
        <v>44346</v>
      </c>
      <c r="B145" s="27">
        <v>461554</v>
      </c>
      <c r="C145" s="27">
        <v>65134</v>
      </c>
    </row>
    <row r="146" spans="1:3" x14ac:dyDescent="0.55000000000000004">
      <c r="A146" s="27">
        <v>44346</v>
      </c>
      <c r="B146" s="27">
        <v>0</v>
      </c>
      <c r="C146" s="27">
        <v>0</v>
      </c>
    </row>
    <row r="147" spans="1:3" x14ac:dyDescent="0.55000000000000004">
      <c r="A147" s="27">
        <v>44346</v>
      </c>
      <c r="B147" s="27">
        <v>0</v>
      </c>
      <c r="C147" s="27">
        <v>0</v>
      </c>
    </row>
    <row r="148" spans="1:3" x14ac:dyDescent="0.55000000000000004">
      <c r="A148" s="27">
        <v>44347</v>
      </c>
      <c r="B148" s="27">
        <v>664672</v>
      </c>
      <c r="C148" s="27">
        <v>235894</v>
      </c>
    </row>
    <row r="149" spans="1:3" x14ac:dyDescent="0.55000000000000004">
      <c r="A149" s="27">
        <v>44347</v>
      </c>
      <c r="B149" s="27">
        <v>0</v>
      </c>
      <c r="C149" s="27">
        <v>0</v>
      </c>
    </row>
    <row r="150" spans="1:3" x14ac:dyDescent="0.55000000000000004">
      <c r="A150" s="27">
        <v>44347</v>
      </c>
      <c r="B150" s="27">
        <v>0</v>
      </c>
      <c r="C150" s="27">
        <v>0</v>
      </c>
    </row>
    <row r="151" spans="1:3" x14ac:dyDescent="0.55000000000000004">
      <c r="A151" s="27">
        <v>44348</v>
      </c>
      <c r="B151" s="27">
        <v>706679</v>
      </c>
      <c r="C151" s="27">
        <v>204548</v>
      </c>
    </row>
    <row r="152" spans="1:3" x14ac:dyDescent="0.55000000000000004">
      <c r="A152" s="27">
        <v>44348</v>
      </c>
      <c r="B152" s="27">
        <v>0</v>
      </c>
      <c r="C152" s="27">
        <v>0</v>
      </c>
    </row>
    <row r="153" spans="1:3" x14ac:dyDescent="0.55000000000000004">
      <c r="A153" s="27">
        <v>44348</v>
      </c>
      <c r="B153" s="27">
        <v>0</v>
      </c>
      <c r="C153" s="27">
        <v>0</v>
      </c>
    </row>
    <row r="154" spans="1:3" x14ac:dyDescent="0.55000000000000004">
      <c r="A154" s="27">
        <v>44349</v>
      </c>
      <c r="B154" s="27">
        <v>731944</v>
      </c>
      <c r="C154" s="27">
        <v>226279</v>
      </c>
    </row>
    <row r="155" spans="1:3" x14ac:dyDescent="0.55000000000000004">
      <c r="A155" s="27">
        <v>44349</v>
      </c>
      <c r="B155" s="27">
        <v>0</v>
      </c>
      <c r="C155" s="27">
        <v>0</v>
      </c>
    </row>
    <row r="156" spans="1:3" x14ac:dyDescent="0.55000000000000004">
      <c r="A156" s="27">
        <v>44349</v>
      </c>
      <c r="B156" s="27">
        <v>0</v>
      </c>
      <c r="C156" s="27">
        <v>0</v>
      </c>
    </row>
    <row r="157" spans="1:3" x14ac:dyDescent="0.55000000000000004">
      <c r="A157" s="27">
        <v>44350</v>
      </c>
      <c r="B157" s="27">
        <v>723969</v>
      </c>
      <c r="C157" s="27">
        <v>220163</v>
      </c>
    </row>
    <row r="158" spans="1:3" x14ac:dyDescent="0.55000000000000004">
      <c r="A158" s="27">
        <v>44350</v>
      </c>
      <c r="B158" s="27">
        <v>0</v>
      </c>
      <c r="C158" s="27">
        <v>0</v>
      </c>
    </row>
    <row r="159" spans="1:3" x14ac:dyDescent="0.55000000000000004">
      <c r="A159" s="27">
        <v>44350</v>
      </c>
      <c r="B159" s="27">
        <v>0</v>
      </c>
      <c r="C159" s="27">
        <v>0</v>
      </c>
    </row>
    <row r="160" spans="1:3" x14ac:dyDescent="0.55000000000000004">
      <c r="A160" s="27">
        <v>44351</v>
      </c>
      <c r="B160" s="27">
        <v>710634</v>
      </c>
      <c r="C160" s="27">
        <v>212141</v>
      </c>
    </row>
    <row r="161" spans="1:3" x14ac:dyDescent="0.55000000000000004">
      <c r="A161" s="27">
        <v>44351</v>
      </c>
      <c r="B161" s="27">
        <v>0</v>
      </c>
      <c r="C161" s="27">
        <v>0</v>
      </c>
    </row>
    <row r="162" spans="1:3" x14ac:dyDescent="0.55000000000000004">
      <c r="A162" s="27">
        <v>44351</v>
      </c>
      <c r="B162" s="27">
        <v>0</v>
      </c>
      <c r="C162" s="27">
        <v>0</v>
      </c>
    </row>
    <row r="163" spans="1:3" x14ac:dyDescent="0.55000000000000004">
      <c r="A163" s="27">
        <v>44352</v>
      </c>
      <c r="B163" s="27">
        <v>612708</v>
      </c>
      <c r="C163" s="27">
        <v>124782</v>
      </c>
    </row>
    <row r="164" spans="1:3" x14ac:dyDescent="0.55000000000000004">
      <c r="A164" s="27">
        <v>44352</v>
      </c>
      <c r="B164" s="27">
        <v>0</v>
      </c>
      <c r="C164" s="27">
        <v>0</v>
      </c>
    </row>
    <row r="165" spans="1:3" x14ac:dyDescent="0.55000000000000004">
      <c r="A165" s="27">
        <v>44352</v>
      </c>
      <c r="B165" s="27">
        <v>0</v>
      </c>
      <c r="C165" s="27">
        <v>0</v>
      </c>
    </row>
    <row r="166" spans="1:3" x14ac:dyDescent="0.55000000000000004">
      <c r="A166" s="27">
        <v>44353</v>
      </c>
      <c r="B166" s="27">
        <v>560690</v>
      </c>
      <c r="C166" s="27">
        <v>178097</v>
      </c>
    </row>
    <row r="167" spans="1:3" x14ac:dyDescent="0.55000000000000004">
      <c r="A167" s="27">
        <v>44353</v>
      </c>
      <c r="B167" s="27">
        <v>0</v>
      </c>
      <c r="C167" s="27">
        <v>0</v>
      </c>
    </row>
    <row r="168" spans="1:3" x14ac:dyDescent="0.55000000000000004">
      <c r="A168" s="27">
        <v>44353</v>
      </c>
      <c r="B168" s="27">
        <v>0</v>
      </c>
      <c r="C168" s="27">
        <v>0</v>
      </c>
    </row>
    <row r="169" spans="1:3" x14ac:dyDescent="0.55000000000000004">
      <c r="A169" s="27">
        <v>44354</v>
      </c>
      <c r="B169" s="27">
        <v>764829</v>
      </c>
      <c r="C169" s="27">
        <v>319034</v>
      </c>
    </row>
    <row r="170" spans="1:3" x14ac:dyDescent="0.55000000000000004">
      <c r="A170" s="27">
        <v>44354</v>
      </c>
      <c r="B170" s="27">
        <v>0</v>
      </c>
      <c r="C170" s="27">
        <v>0</v>
      </c>
    </row>
    <row r="171" spans="1:3" x14ac:dyDescent="0.55000000000000004">
      <c r="A171" s="27">
        <v>44354</v>
      </c>
      <c r="B171" s="27">
        <v>0</v>
      </c>
      <c r="C171" s="27">
        <v>0</v>
      </c>
    </row>
    <row r="172" spans="1:3" x14ac:dyDescent="0.55000000000000004">
      <c r="A172" s="27">
        <v>44355</v>
      </c>
      <c r="B172" s="27">
        <v>786917</v>
      </c>
      <c r="C172" s="27">
        <v>316309</v>
      </c>
    </row>
    <row r="173" spans="1:3" x14ac:dyDescent="0.55000000000000004">
      <c r="A173" s="27">
        <v>44355</v>
      </c>
      <c r="B173" s="27">
        <v>0</v>
      </c>
      <c r="C173" s="27">
        <v>0</v>
      </c>
    </row>
    <row r="174" spans="1:3" x14ac:dyDescent="0.55000000000000004">
      <c r="A174" s="27">
        <v>44355</v>
      </c>
      <c r="B174" s="27">
        <v>0</v>
      </c>
      <c r="C174" s="27">
        <v>0</v>
      </c>
    </row>
    <row r="175" spans="1:3" x14ac:dyDescent="0.55000000000000004">
      <c r="A175" s="27">
        <v>44356</v>
      </c>
      <c r="B175" s="27">
        <v>765950</v>
      </c>
      <c r="C175" s="27">
        <v>379172</v>
      </c>
    </row>
    <row r="176" spans="1:3" x14ac:dyDescent="0.55000000000000004">
      <c r="A176" s="27">
        <v>44356</v>
      </c>
      <c r="B176" s="27">
        <v>0</v>
      </c>
      <c r="C176" s="27">
        <v>0</v>
      </c>
    </row>
    <row r="177" spans="1:3" x14ac:dyDescent="0.55000000000000004">
      <c r="A177" s="27">
        <v>44356</v>
      </c>
      <c r="B177" s="27">
        <v>0</v>
      </c>
      <c r="C177" s="27">
        <v>0</v>
      </c>
    </row>
    <row r="178" spans="1:3" x14ac:dyDescent="0.55000000000000004">
      <c r="A178" s="27">
        <v>44357</v>
      </c>
      <c r="B178" s="27">
        <v>737494</v>
      </c>
      <c r="C178" s="27">
        <v>378624</v>
      </c>
    </row>
    <row r="179" spans="1:3" x14ac:dyDescent="0.55000000000000004">
      <c r="A179" s="27">
        <v>44357</v>
      </c>
      <c r="B179" s="27">
        <v>0</v>
      </c>
      <c r="C179" s="27">
        <v>0</v>
      </c>
    </row>
    <row r="180" spans="1:3" x14ac:dyDescent="0.55000000000000004">
      <c r="A180" s="27">
        <v>44357</v>
      </c>
      <c r="B180" s="27">
        <v>0</v>
      </c>
      <c r="C180" s="27">
        <v>0</v>
      </c>
    </row>
    <row r="181" spans="1:3" x14ac:dyDescent="0.55000000000000004">
      <c r="A181" s="27">
        <v>44358</v>
      </c>
      <c r="B181" s="27">
        <v>745317</v>
      </c>
      <c r="C181" s="27">
        <v>352142</v>
      </c>
    </row>
    <row r="182" spans="1:3" x14ac:dyDescent="0.55000000000000004">
      <c r="A182" s="27">
        <v>44358</v>
      </c>
      <c r="B182" s="27">
        <v>0</v>
      </c>
      <c r="C182" s="27">
        <v>0</v>
      </c>
    </row>
    <row r="183" spans="1:3" x14ac:dyDescent="0.55000000000000004">
      <c r="A183" s="27">
        <v>44358</v>
      </c>
      <c r="B183" s="27">
        <v>0</v>
      </c>
      <c r="C183" s="27">
        <v>0</v>
      </c>
    </row>
    <row r="184" spans="1:3" x14ac:dyDescent="0.55000000000000004">
      <c r="A184" s="27">
        <v>44359</v>
      </c>
      <c r="B184" s="27">
        <v>652378</v>
      </c>
      <c r="C184" s="27">
        <v>271375</v>
      </c>
    </row>
    <row r="185" spans="1:3" x14ac:dyDescent="0.55000000000000004">
      <c r="A185" s="27">
        <v>44359</v>
      </c>
      <c r="B185" s="27">
        <v>0</v>
      </c>
      <c r="C185" s="27">
        <v>0</v>
      </c>
    </row>
    <row r="186" spans="1:3" x14ac:dyDescent="0.55000000000000004">
      <c r="A186" s="27">
        <v>44359</v>
      </c>
      <c r="B186" s="27">
        <v>0</v>
      </c>
      <c r="C186" s="27">
        <v>0</v>
      </c>
    </row>
    <row r="187" spans="1:3" x14ac:dyDescent="0.55000000000000004">
      <c r="A187" s="27">
        <v>44360</v>
      </c>
      <c r="B187" s="27">
        <v>596622</v>
      </c>
      <c r="C187" s="27">
        <v>314909</v>
      </c>
    </row>
    <row r="188" spans="1:3" x14ac:dyDescent="0.55000000000000004">
      <c r="A188" s="27">
        <v>44360</v>
      </c>
      <c r="B188" s="27">
        <v>0</v>
      </c>
      <c r="C188" s="27">
        <v>0</v>
      </c>
    </row>
    <row r="189" spans="1:3" x14ac:dyDescent="0.55000000000000004">
      <c r="A189" s="27">
        <v>44360</v>
      </c>
      <c r="B189" s="27">
        <v>0</v>
      </c>
      <c r="C189" s="27">
        <v>0</v>
      </c>
    </row>
    <row r="190" spans="1:3" x14ac:dyDescent="0.55000000000000004">
      <c r="A190" s="27">
        <v>44361</v>
      </c>
      <c r="B190" s="27">
        <v>686173</v>
      </c>
      <c r="C190" s="27">
        <v>532362</v>
      </c>
    </row>
    <row r="191" spans="1:3" x14ac:dyDescent="0.55000000000000004">
      <c r="A191" s="27">
        <v>44361</v>
      </c>
      <c r="B191" s="27">
        <v>0</v>
      </c>
      <c r="C191" s="27">
        <v>0</v>
      </c>
    </row>
    <row r="192" spans="1:3" x14ac:dyDescent="0.55000000000000004">
      <c r="A192" s="27">
        <v>44361</v>
      </c>
      <c r="B192" s="27">
        <v>0</v>
      </c>
      <c r="C192" s="27">
        <v>0</v>
      </c>
    </row>
    <row r="193" spans="1:3" x14ac:dyDescent="0.55000000000000004">
      <c r="A193" s="27">
        <v>44362</v>
      </c>
      <c r="B193" s="27">
        <v>684973</v>
      </c>
      <c r="C193" s="27">
        <v>545615</v>
      </c>
    </row>
    <row r="194" spans="1:3" x14ac:dyDescent="0.55000000000000004">
      <c r="A194" s="27">
        <v>44362</v>
      </c>
      <c r="B194" s="27">
        <v>0</v>
      </c>
      <c r="C194" s="27">
        <v>0</v>
      </c>
    </row>
    <row r="195" spans="1:3" x14ac:dyDescent="0.55000000000000004">
      <c r="A195" s="27">
        <v>44362</v>
      </c>
      <c r="B195" s="27">
        <v>0</v>
      </c>
      <c r="C195" s="27">
        <v>0</v>
      </c>
    </row>
    <row r="196" spans="1:3" x14ac:dyDescent="0.55000000000000004">
      <c r="A196" s="27">
        <v>44363</v>
      </c>
      <c r="B196" s="27">
        <v>668348</v>
      </c>
      <c r="C196" s="27">
        <v>597046</v>
      </c>
    </row>
    <row r="197" spans="1:3" x14ac:dyDescent="0.55000000000000004">
      <c r="A197" s="27">
        <v>44363</v>
      </c>
      <c r="B197" s="27">
        <v>0</v>
      </c>
      <c r="C197" s="27">
        <v>0</v>
      </c>
    </row>
    <row r="198" spans="1:3" x14ac:dyDescent="0.55000000000000004">
      <c r="A198" s="27">
        <v>44363</v>
      </c>
      <c r="B198" s="27">
        <v>0</v>
      </c>
      <c r="C198" s="27">
        <v>0</v>
      </c>
    </row>
    <row r="199" spans="1:3" x14ac:dyDescent="0.55000000000000004">
      <c r="A199" s="27">
        <v>44364</v>
      </c>
      <c r="B199" s="27">
        <v>678986</v>
      </c>
      <c r="C199" s="27">
        <v>590223</v>
      </c>
    </row>
    <row r="200" spans="1:3" x14ac:dyDescent="0.55000000000000004">
      <c r="A200" s="27">
        <v>44364</v>
      </c>
      <c r="B200" s="27">
        <v>0</v>
      </c>
      <c r="C200" s="27">
        <v>0</v>
      </c>
    </row>
    <row r="201" spans="1:3" x14ac:dyDescent="0.55000000000000004">
      <c r="A201" s="27">
        <v>44364</v>
      </c>
      <c r="B201" s="27">
        <v>0</v>
      </c>
      <c r="C201" s="27">
        <v>0</v>
      </c>
    </row>
    <row r="202" spans="1:3" x14ac:dyDescent="0.55000000000000004">
      <c r="A202" s="27">
        <v>44365</v>
      </c>
      <c r="B202" s="27">
        <v>660653</v>
      </c>
      <c r="C202" s="27">
        <v>562866</v>
      </c>
    </row>
    <row r="203" spans="1:3" x14ac:dyDescent="0.55000000000000004">
      <c r="A203" s="27">
        <v>44365</v>
      </c>
      <c r="B203" s="27">
        <v>0</v>
      </c>
      <c r="C203" s="27">
        <v>0</v>
      </c>
    </row>
    <row r="204" spans="1:3" x14ac:dyDescent="0.55000000000000004">
      <c r="A204" s="27">
        <v>44365</v>
      </c>
      <c r="B204" s="27">
        <v>0</v>
      </c>
      <c r="C204" s="27">
        <v>0</v>
      </c>
    </row>
    <row r="205" spans="1:3" x14ac:dyDescent="0.55000000000000004">
      <c r="A205" s="27">
        <v>44366</v>
      </c>
      <c r="B205" s="27">
        <v>648622</v>
      </c>
      <c r="C205" s="27">
        <v>436704</v>
      </c>
    </row>
    <row r="206" spans="1:3" x14ac:dyDescent="0.55000000000000004">
      <c r="A206" s="27">
        <v>44366</v>
      </c>
      <c r="B206" s="27">
        <v>0</v>
      </c>
      <c r="C206" s="27">
        <v>0</v>
      </c>
    </row>
    <row r="207" spans="1:3" x14ac:dyDescent="0.55000000000000004">
      <c r="A207" s="27">
        <v>44366</v>
      </c>
      <c r="B207" s="27">
        <v>0</v>
      </c>
      <c r="C207" s="27">
        <v>0</v>
      </c>
    </row>
    <row r="208" spans="1:3" x14ac:dyDescent="0.55000000000000004">
      <c r="A208" s="27">
        <v>44367</v>
      </c>
      <c r="B208" s="27">
        <v>649686</v>
      </c>
      <c r="C208" s="27">
        <v>435905</v>
      </c>
    </row>
    <row r="209" spans="1:3" x14ac:dyDescent="0.55000000000000004">
      <c r="A209" s="27">
        <v>44367</v>
      </c>
      <c r="B209" s="27">
        <v>0</v>
      </c>
      <c r="C209" s="27">
        <v>0</v>
      </c>
    </row>
    <row r="210" spans="1:3" x14ac:dyDescent="0.55000000000000004">
      <c r="A210" s="27">
        <v>44367</v>
      </c>
      <c r="B210" s="27">
        <v>0</v>
      </c>
      <c r="C210" s="27">
        <v>0</v>
      </c>
    </row>
    <row r="211" spans="1:3" x14ac:dyDescent="0.55000000000000004">
      <c r="A211" s="27">
        <v>44368</v>
      </c>
      <c r="B211" s="27">
        <v>732955</v>
      </c>
      <c r="C211" s="27">
        <v>618641</v>
      </c>
    </row>
    <row r="212" spans="1:3" x14ac:dyDescent="0.55000000000000004">
      <c r="A212" s="27">
        <v>44368</v>
      </c>
      <c r="B212" s="27">
        <v>0</v>
      </c>
      <c r="C212" s="27">
        <v>0</v>
      </c>
    </row>
    <row r="213" spans="1:3" x14ac:dyDescent="0.55000000000000004">
      <c r="A213" s="27">
        <v>44368</v>
      </c>
      <c r="B213" s="27">
        <v>0</v>
      </c>
      <c r="C213" s="27">
        <v>0</v>
      </c>
    </row>
    <row r="214" spans="1:3" x14ac:dyDescent="0.55000000000000004">
      <c r="A214" s="27">
        <v>44369</v>
      </c>
      <c r="B214" s="27">
        <v>730161</v>
      </c>
      <c r="C214" s="27">
        <v>645438</v>
      </c>
    </row>
    <row r="215" spans="1:3" x14ac:dyDescent="0.55000000000000004">
      <c r="A215" s="27">
        <v>44369</v>
      </c>
      <c r="B215" s="27">
        <v>0</v>
      </c>
      <c r="C215" s="27">
        <v>0</v>
      </c>
    </row>
    <row r="216" spans="1:3" x14ac:dyDescent="0.55000000000000004">
      <c r="A216" s="27">
        <v>44369</v>
      </c>
      <c r="B216" s="27">
        <v>0</v>
      </c>
      <c r="C216" s="27">
        <v>0</v>
      </c>
    </row>
    <row r="217" spans="1:3" x14ac:dyDescent="0.55000000000000004">
      <c r="A217" s="27">
        <v>44370</v>
      </c>
      <c r="B217" s="27">
        <v>742654</v>
      </c>
      <c r="C217" s="27">
        <v>676567</v>
      </c>
    </row>
    <row r="218" spans="1:3" x14ac:dyDescent="0.55000000000000004">
      <c r="A218" s="27">
        <v>44370</v>
      </c>
      <c r="B218" s="27">
        <v>0</v>
      </c>
      <c r="C218" s="27">
        <v>0</v>
      </c>
    </row>
    <row r="219" spans="1:3" x14ac:dyDescent="0.55000000000000004">
      <c r="A219" s="27">
        <v>44370</v>
      </c>
      <c r="B219" s="27">
        <v>0</v>
      </c>
      <c r="C219" s="27">
        <v>0</v>
      </c>
    </row>
    <row r="220" spans="1:3" x14ac:dyDescent="0.55000000000000004">
      <c r="A220" s="27">
        <v>44371</v>
      </c>
      <c r="B220" s="27">
        <v>720031</v>
      </c>
      <c r="C220" s="27">
        <v>683482</v>
      </c>
    </row>
    <row r="221" spans="1:3" x14ac:dyDescent="0.55000000000000004">
      <c r="A221" s="27">
        <v>44371</v>
      </c>
      <c r="B221" s="27">
        <v>0</v>
      </c>
      <c r="C221" s="27">
        <v>0</v>
      </c>
    </row>
    <row r="222" spans="1:3" x14ac:dyDescent="0.55000000000000004">
      <c r="A222" s="27">
        <v>44371</v>
      </c>
      <c r="B222" s="27">
        <v>0</v>
      </c>
      <c r="C222" s="27">
        <v>0</v>
      </c>
    </row>
    <row r="223" spans="1:3" x14ac:dyDescent="0.55000000000000004">
      <c r="A223" s="27">
        <v>44372</v>
      </c>
      <c r="B223" s="27">
        <v>711330</v>
      </c>
      <c r="C223" s="27">
        <v>685595</v>
      </c>
    </row>
    <row r="224" spans="1:3" x14ac:dyDescent="0.55000000000000004">
      <c r="A224" s="27">
        <v>44372</v>
      </c>
      <c r="B224" s="27">
        <v>0</v>
      </c>
      <c r="C224" s="27">
        <v>0</v>
      </c>
    </row>
    <row r="225" spans="1:3" x14ac:dyDescent="0.55000000000000004">
      <c r="A225" s="27">
        <v>44372</v>
      </c>
      <c r="B225" s="27">
        <v>0</v>
      </c>
      <c r="C225" s="27">
        <v>0</v>
      </c>
    </row>
    <row r="226" spans="1:3" x14ac:dyDescent="0.55000000000000004">
      <c r="A226" s="27">
        <v>44373</v>
      </c>
      <c r="B226" s="27">
        <v>707541</v>
      </c>
      <c r="C226" s="27">
        <v>579362</v>
      </c>
    </row>
    <row r="227" spans="1:3" x14ac:dyDescent="0.55000000000000004">
      <c r="A227" s="27">
        <v>44373</v>
      </c>
      <c r="B227" s="27">
        <v>0</v>
      </c>
      <c r="C227" s="27">
        <v>0</v>
      </c>
    </row>
    <row r="228" spans="1:3" x14ac:dyDescent="0.55000000000000004">
      <c r="A228" s="27">
        <v>44373</v>
      </c>
      <c r="B228" s="27">
        <v>0</v>
      </c>
      <c r="C228" s="27">
        <v>0</v>
      </c>
    </row>
    <row r="229" spans="1:3" x14ac:dyDescent="0.55000000000000004">
      <c r="A229" s="27">
        <v>44374</v>
      </c>
      <c r="B229" s="27">
        <v>741145</v>
      </c>
      <c r="C229" s="27">
        <v>533400</v>
      </c>
    </row>
    <row r="230" spans="1:3" x14ac:dyDescent="0.55000000000000004">
      <c r="A230" s="27">
        <v>44374</v>
      </c>
      <c r="B230" s="27">
        <v>0</v>
      </c>
      <c r="C230" s="27">
        <v>0</v>
      </c>
    </row>
    <row r="231" spans="1:3" x14ac:dyDescent="0.55000000000000004">
      <c r="A231" s="27">
        <v>44374</v>
      </c>
      <c r="B231" s="27">
        <v>0</v>
      </c>
      <c r="C231" s="27">
        <v>0</v>
      </c>
    </row>
    <row r="232" spans="1:3" x14ac:dyDescent="0.55000000000000004">
      <c r="A232" s="27">
        <v>44375</v>
      </c>
      <c r="B232" s="27">
        <v>728673</v>
      </c>
      <c r="C232" s="27">
        <v>695104</v>
      </c>
    </row>
    <row r="233" spans="1:3" x14ac:dyDescent="0.55000000000000004">
      <c r="A233" s="27">
        <v>44375</v>
      </c>
      <c r="B233" s="27">
        <v>0</v>
      </c>
      <c r="C233" s="27">
        <v>0</v>
      </c>
    </row>
    <row r="234" spans="1:3" x14ac:dyDescent="0.55000000000000004">
      <c r="A234" s="27">
        <v>44375</v>
      </c>
      <c r="B234" s="27">
        <v>0</v>
      </c>
      <c r="C234" s="27">
        <v>0</v>
      </c>
    </row>
    <row r="235" spans="1:3" x14ac:dyDescent="0.55000000000000004">
      <c r="A235" s="27">
        <v>44376</v>
      </c>
      <c r="B235" s="27">
        <v>729822</v>
      </c>
      <c r="C235" s="27">
        <v>728144</v>
      </c>
    </row>
    <row r="236" spans="1:3" x14ac:dyDescent="0.55000000000000004">
      <c r="A236" s="27">
        <v>44376</v>
      </c>
      <c r="B236" s="27">
        <v>0</v>
      </c>
      <c r="C236" s="27">
        <v>0</v>
      </c>
    </row>
    <row r="237" spans="1:3" x14ac:dyDescent="0.55000000000000004">
      <c r="A237" s="27">
        <v>44376</v>
      </c>
      <c r="B237" s="27">
        <v>0</v>
      </c>
      <c r="C237" s="27">
        <v>0</v>
      </c>
    </row>
    <row r="238" spans="1:3" x14ac:dyDescent="0.55000000000000004">
      <c r="A238" s="27">
        <v>44377</v>
      </c>
      <c r="B238" s="27">
        <v>762973</v>
      </c>
      <c r="C238" s="27">
        <v>715956</v>
      </c>
    </row>
    <row r="239" spans="1:3" x14ac:dyDescent="0.55000000000000004">
      <c r="A239" s="27">
        <v>44377</v>
      </c>
      <c r="B239" s="27">
        <v>0</v>
      </c>
      <c r="C239" s="27">
        <v>0</v>
      </c>
    </row>
    <row r="240" spans="1:3" x14ac:dyDescent="0.55000000000000004">
      <c r="A240" s="27">
        <v>44377</v>
      </c>
      <c r="B240" s="27">
        <v>0</v>
      </c>
      <c r="C240" s="27">
        <v>0</v>
      </c>
    </row>
    <row r="241" spans="1:3" x14ac:dyDescent="0.55000000000000004">
      <c r="A241" s="27">
        <v>44378</v>
      </c>
      <c r="B241" s="27">
        <v>571620</v>
      </c>
      <c r="C241" s="27">
        <v>693838</v>
      </c>
    </row>
    <row r="242" spans="1:3" x14ac:dyDescent="0.55000000000000004">
      <c r="A242" s="27">
        <v>44378</v>
      </c>
      <c r="B242" s="27">
        <v>0</v>
      </c>
      <c r="C242" s="27">
        <v>0</v>
      </c>
    </row>
    <row r="243" spans="1:3" x14ac:dyDescent="0.55000000000000004">
      <c r="A243" s="27">
        <v>44378</v>
      </c>
      <c r="B243" s="27">
        <v>0</v>
      </c>
      <c r="C243" s="27">
        <v>0</v>
      </c>
    </row>
    <row r="244" spans="1:3" x14ac:dyDescent="0.55000000000000004">
      <c r="A244" s="27">
        <v>44379</v>
      </c>
      <c r="B244" s="27">
        <v>514960</v>
      </c>
      <c r="C244" s="27">
        <v>703285</v>
      </c>
    </row>
    <row r="245" spans="1:3" x14ac:dyDescent="0.55000000000000004">
      <c r="A245" s="27">
        <v>44379</v>
      </c>
      <c r="B245" s="27">
        <v>0</v>
      </c>
      <c r="C245" s="27">
        <v>0</v>
      </c>
    </row>
    <row r="246" spans="1:3" x14ac:dyDescent="0.55000000000000004">
      <c r="A246" s="27">
        <v>44379</v>
      </c>
      <c r="B246" s="27">
        <v>0</v>
      </c>
      <c r="C246" s="27">
        <v>0</v>
      </c>
    </row>
    <row r="247" spans="1:3" x14ac:dyDescent="0.55000000000000004">
      <c r="A247" s="27">
        <v>44380</v>
      </c>
      <c r="B247" s="27">
        <v>795189</v>
      </c>
      <c r="C247" s="27">
        <v>601251</v>
      </c>
    </row>
    <row r="248" spans="1:3" x14ac:dyDescent="0.55000000000000004">
      <c r="A248" s="27">
        <v>44380</v>
      </c>
      <c r="B248" s="27">
        <v>0</v>
      </c>
      <c r="C248" s="27">
        <v>0</v>
      </c>
    </row>
    <row r="249" spans="1:3" x14ac:dyDescent="0.55000000000000004">
      <c r="A249" s="27">
        <v>44380</v>
      </c>
      <c r="B249" s="27">
        <v>0</v>
      </c>
      <c r="C249" s="27">
        <v>0</v>
      </c>
    </row>
    <row r="250" spans="1:3" x14ac:dyDescent="0.55000000000000004">
      <c r="A250" s="27">
        <v>44381</v>
      </c>
      <c r="B250" s="27">
        <v>776485</v>
      </c>
      <c r="C250" s="27">
        <v>536707</v>
      </c>
    </row>
    <row r="251" spans="1:3" x14ac:dyDescent="0.55000000000000004">
      <c r="A251" s="27">
        <v>44381</v>
      </c>
      <c r="B251" s="27">
        <v>0</v>
      </c>
      <c r="C251" s="27">
        <v>0</v>
      </c>
    </row>
    <row r="252" spans="1:3" x14ac:dyDescent="0.55000000000000004">
      <c r="A252" s="27">
        <v>44381</v>
      </c>
      <c r="B252" s="27">
        <v>0</v>
      </c>
      <c r="C252" s="27">
        <v>0</v>
      </c>
    </row>
    <row r="253" spans="1:3" x14ac:dyDescent="0.55000000000000004">
      <c r="A253" s="27">
        <v>44382</v>
      </c>
      <c r="B253" s="27">
        <v>881770</v>
      </c>
      <c r="C253" s="27">
        <v>642047</v>
      </c>
    </row>
    <row r="254" spans="1:3" x14ac:dyDescent="0.55000000000000004">
      <c r="A254" s="27">
        <v>44382</v>
      </c>
      <c r="B254" s="27">
        <v>0</v>
      </c>
      <c r="C254" s="27">
        <v>0</v>
      </c>
    </row>
    <row r="255" spans="1:3" x14ac:dyDescent="0.55000000000000004">
      <c r="A255" s="27">
        <v>44382</v>
      </c>
      <c r="B255" s="27">
        <v>0</v>
      </c>
      <c r="C255" s="27">
        <v>0</v>
      </c>
    </row>
    <row r="256" spans="1:3" x14ac:dyDescent="0.55000000000000004">
      <c r="A256" s="27">
        <v>44383</v>
      </c>
      <c r="B256" s="27">
        <v>910886</v>
      </c>
      <c r="C256" s="27">
        <v>655128</v>
      </c>
    </row>
    <row r="257" spans="1:3" x14ac:dyDescent="0.55000000000000004">
      <c r="A257" s="27">
        <v>44383</v>
      </c>
      <c r="B257" s="27">
        <v>0</v>
      </c>
      <c r="C257" s="27">
        <v>0</v>
      </c>
    </row>
    <row r="258" spans="1:3" x14ac:dyDescent="0.55000000000000004">
      <c r="A258" s="27">
        <v>44383</v>
      </c>
      <c r="B258" s="27">
        <v>0</v>
      </c>
      <c r="C258" s="27">
        <v>0</v>
      </c>
    </row>
    <row r="259" spans="1:3" x14ac:dyDescent="0.55000000000000004">
      <c r="A259" s="27">
        <v>44384</v>
      </c>
      <c r="B259" s="27">
        <v>930127</v>
      </c>
      <c r="C259" s="27">
        <v>630482</v>
      </c>
    </row>
    <row r="260" spans="1:3" x14ac:dyDescent="0.55000000000000004">
      <c r="A260" s="27">
        <v>44384</v>
      </c>
      <c r="B260" s="27">
        <v>0</v>
      </c>
      <c r="C260" s="27">
        <v>0</v>
      </c>
    </row>
    <row r="261" spans="1:3" x14ac:dyDescent="0.55000000000000004">
      <c r="A261" s="27">
        <v>44384</v>
      </c>
      <c r="B261" s="27">
        <v>0</v>
      </c>
      <c r="C261" s="27">
        <v>0</v>
      </c>
    </row>
    <row r="262" spans="1:3" x14ac:dyDescent="0.55000000000000004">
      <c r="A262" s="27">
        <v>44385</v>
      </c>
      <c r="B262" s="27">
        <v>923834</v>
      </c>
      <c r="C262" s="27">
        <v>627849</v>
      </c>
    </row>
    <row r="263" spans="1:3" x14ac:dyDescent="0.55000000000000004">
      <c r="A263" s="27">
        <v>44385</v>
      </c>
      <c r="B263" s="27">
        <v>0</v>
      </c>
      <c r="C263" s="27">
        <v>0</v>
      </c>
    </row>
    <row r="264" spans="1:3" x14ac:dyDescent="0.55000000000000004">
      <c r="A264" s="27">
        <v>44385</v>
      </c>
      <c r="B264" s="27">
        <v>0</v>
      </c>
      <c r="C264" s="27">
        <v>0</v>
      </c>
    </row>
    <row r="265" spans="1:3" x14ac:dyDescent="0.55000000000000004">
      <c r="A265" s="27">
        <v>44386</v>
      </c>
      <c r="B265" s="27">
        <v>921722</v>
      </c>
      <c r="C265" s="27">
        <v>624480</v>
      </c>
    </row>
    <row r="266" spans="1:3" x14ac:dyDescent="0.55000000000000004">
      <c r="A266" s="27">
        <v>44386</v>
      </c>
      <c r="B266" s="27">
        <v>0</v>
      </c>
      <c r="C266" s="27">
        <v>0</v>
      </c>
    </row>
    <row r="267" spans="1:3" x14ac:dyDescent="0.55000000000000004">
      <c r="A267" s="27">
        <v>44386</v>
      </c>
      <c r="B267" s="27">
        <v>0</v>
      </c>
      <c r="C267" s="27">
        <v>0</v>
      </c>
    </row>
    <row r="268" spans="1:3" x14ac:dyDescent="0.55000000000000004">
      <c r="A268" s="27">
        <v>44387</v>
      </c>
      <c r="B268" s="27">
        <v>926249</v>
      </c>
      <c r="C268" s="27">
        <v>604624</v>
      </c>
    </row>
    <row r="269" spans="1:3" x14ac:dyDescent="0.55000000000000004">
      <c r="A269" s="27">
        <v>44387</v>
      </c>
      <c r="B269" s="27">
        <v>0</v>
      </c>
      <c r="C269" s="27">
        <v>0</v>
      </c>
    </row>
    <row r="270" spans="1:3" x14ac:dyDescent="0.55000000000000004">
      <c r="A270" s="27">
        <v>44387</v>
      </c>
      <c r="B270" s="27">
        <v>0</v>
      </c>
      <c r="C270" s="27">
        <v>0</v>
      </c>
    </row>
    <row r="271" spans="1:3" x14ac:dyDescent="0.55000000000000004">
      <c r="A271" s="27">
        <v>44388</v>
      </c>
      <c r="B271" s="27">
        <v>688983</v>
      </c>
      <c r="C271" s="27">
        <v>615280</v>
      </c>
    </row>
    <row r="272" spans="1:3" x14ac:dyDescent="0.55000000000000004">
      <c r="A272" s="27">
        <v>44388</v>
      </c>
      <c r="B272" s="27">
        <v>0</v>
      </c>
      <c r="C272" s="27">
        <v>0</v>
      </c>
    </row>
    <row r="273" spans="1:3" x14ac:dyDescent="0.55000000000000004">
      <c r="A273" s="27">
        <v>44388</v>
      </c>
      <c r="B273" s="27">
        <v>0</v>
      </c>
      <c r="C273" s="27">
        <v>0</v>
      </c>
    </row>
    <row r="274" spans="1:3" x14ac:dyDescent="0.55000000000000004">
      <c r="A274" s="27">
        <v>44389</v>
      </c>
      <c r="B274" s="27">
        <v>768194</v>
      </c>
      <c r="C274" s="27">
        <v>667825</v>
      </c>
    </row>
    <row r="275" spans="1:3" x14ac:dyDescent="0.55000000000000004">
      <c r="A275" s="27">
        <v>44389</v>
      </c>
      <c r="B275" s="27">
        <v>0</v>
      </c>
      <c r="C275" s="27">
        <v>0</v>
      </c>
    </row>
    <row r="276" spans="1:3" x14ac:dyDescent="0.55000000000000004">
      <c r="A276" s="27">
        <v>44389</v>
      </c>
      <c r="B276" s="27">
        <v>0</v>
      </c>
      <c r="C276" s="27">
        <v>0</v>
      </c>
    </row>
    <row r="277" spans="1:3" x14ac:dyDescent="0.55000000000000004">
      <c r="A277" s="27">
        <v>44390</v>
      </c>
      <c r="B277" s="27">
        <v>793744</v>
      </c>
      <c r="C277" s="27">
        <v>651460</v>
      </c>
    </row>
    <row r="278" spans="1:3" x14ac:dyDescent="0.55000000000000004">
      <c r="A278" s="27">
        <v>44390</v>
      </c>
      <c r="B278" s="27">
        <v>0</v>
      </c>
      <c r="C278" s="27">
        <v>0</v>
      </c>
    </row>
    <row r="279" spans="1:3" x14ac:dyDescent="0.55000000000000004">
      <c r="A279" s="27">
        <v>44390</v>
      </c>
      <c r="B279" s="27">
        <v>0</v>
      </c>
      <c r="C279" s="27">
        <v>0</v>
      </c>
    </row>
    <row r="280" spans="1:3" x14ac:dyDescent="0.55000000000000004">
      <c r="A280" s="27">
        <v>44391</v>
      </c>
      <c r="B280" s="27">
        <v>774803</v>
      </c>
      <c r="C280" s="27">
        <v>657483</v>
      </c>
    </row>
    <row r="281" spans="1:3" x14ac:dyDescent="0.55000000000000004">
      <c r="A281" s="27">
        <v>44391</v>
      </c>
      <c r="B281" s="27">
        <v>0</v>
      </c>
      <c r="C281" s="27">
        <v>0</v>
      </c>
    </row>
    <row r="282" spans="1:3" x14ac:dyDescent="0.55000000000000004">
      <c r="A282" s="27">
        <v>44391</v>
      </c>
      <c r="B282" s="27">
        <v>0</v>
      </c>
      <c r="C282" s="27">
        <v>0</v>
      </c>
    </row>
    <row r="283" spans="1:3" x14ac:dyDescent="0.55000000000000004">
      <c r="A283" s="27">
        <v>44392</v>
      </c>
      <c r="B283" s="27">
        <v>754746</v>
      </c>
      <c r="C283" s="27">
        <v>632178</v>
      </c>
    </row>
    <row r="284" spans="1:3" x14ac:dyDescent="0.55000000000000004">
      <c r="A284" s="27">
        <v>44392</v>
      </c>
      <c r="B284" s="27">
        <v>0</v>
      </c>
      <c r="C284" s="27">
        <v>0</v>
      </c>
    </row>
    <row r="285" spans="1:3" x14ac:dyDescent="0.55000000000000004">
      <c r="A285" s="27">
        <v>44392</v>
      </c>
      <c r="B285" s="27">
        <v>0</v>
      </c>
      <c r="C285" s="27">
        <v>0</v>
      </c>
    </row>
    <row r="286" spans="1:3" x14ac:dyDescent="0.55000000000000004">
      <c r="A286" s="27">
        <v>44393</v>
      </c>
      <c r="B286" s="27">
        <v>783224</v>
      </c>
      <c r="C286" s="27">
        <v>622987</v>
      </c>
    </row>
    <row r="287" spans="1:3" x14ac:dyDescent="0.55000000000000004">
      <c r="A287" s="27">
        <v>44393</v>
      </c>
      <c r="B287" s="27">
        <v>0</v>
      </c>
      <c r="C287" s="27">
        <v>0</v>
      </c>
    </row>
    <row r="288" spans="1:3" x14ac:dyDescent="0.55000000000000004">
      <c r="A288" s="27">
        <v>44393</v>
      </c>
      <c r="B288" s="27">
        <v>0</v>
      </c>
      <c r="C288" s="27">
        <v>0</v>
      </c>
    </row>
    <row r="289" spans="1:3" x14ac:dyDescent="0.55000000000000004">
      <c r="A289" s="27">
        <v>44394</v>
      </c>
      <c r="B289" s="27">
        <v>745765</v>
      </c>
      <c r="C289" s="27">
        <v>629957</v>
      </c>
    </row>
    <row r="290" spans="1:3" x14ac:dyDescent="0.55000000000000004">
      <c r="A290" s="27">
        <v>44394</v>
      </c>
      <c r="B290" s="27">
        <v>0</v>
      </c>
      <c r="C290" s="27">
        <v>0</v>
      </c>
    </row>
    <row r="291" spans="1:3" x14ac:dyDescent="0.55000000000000004">
      <c r="A291" s="27">
        <v>44394</v>
      </c>
      <c r="B291" s="27">
        <v>0</v>
      </c>
      <c r="C291" s="27">
        <v>0</v>
      </c>
    </row>
    <row r="292" spans="1:3" x14ac:dyDescent="0.55000000000000004">
      <c r="A292" s="27">
        <v>44395</v>
      </c>
      <c r="B292" s="27">
        <v>558238</v>
      </c>
      <c r="C292" s="27">
        <v>648808</v>
      </c>
    </row>
    <row r="293" spans="1:3" x14ac:dyDescent="0.55000000000000004">
      <c r="A293" s="27">
        <v>44395</v>
      </c>
      <c r="B293" s="27">
        <v>0</v>
      </c>
      <c r="C293" s="27">
        <v>0</v>
      </c>
    </row>
    <row r="294" spans="1:3" x14ac:dyDescent="0.55000000000000004">
      <c r="A294" s="27">
        <v>44395</v>
      </c>
      <c r="B294" s="27">
        <v>0</v>
      </c>
      <c r="C294" s="27">
        <v>0</v>
      </c>
    </row>
    <row r="295" spans="1:3" x14ac:dyDescent="0.55000000000000004">
      <c r="A295" s="27">
        <v>44396</v>
      </c>
      <c r="B295" s="27">
        <v>451367</v>
      </c>
      <c r="C295" s="27">
        <v>624359</v>
      </c>
    </row>
    <row r="296" spans="1:3" x14ac:dyDescent="0.55000000000000004">
      <c r="A296" s="27">
        <v>44396</v>
      </c>
      <c r="B296" s="27">
        <v>0</v>
      </c>
      <c r="C296" s="27">
        <v>0</v>
      </c>
    </row>
    <row r="297" spans="1:3" x14ac:dyDescent="0.55000000000000004">
      <c r="A297" s="27">
        <v>44396</v>
      </c>
      <c r="B297" s="27">
        <v>0</v>
      </c>
      <c r="C297" s="27">
        <v>0</v>
      </c>
    </row>
    <row r="298" spans="1:3" x14ac:dyDescent="0.55000000000000004">
      <c r="A298" s="27">
        <v>44397</v>
      </c>
      <c r="B298" s="27">
        <v>700914</v>
      </c>
      <c r="C298" s="27">
        <v>636619</v>
      </c>
    </row>
    <row r="299" spans="1:3" x14ac:dyDescent="0.55000000000000004">
      <c r="A299" s="27">
        <v>44397</v>
      </c>
      <c r="B299" s="27">
        <v>0</v>
      </c>
      <c r="C299" s="27">
        <v>0</v>
      </c>
    </row>
    <row r="300" spans="1:3" x14ac:dyDescent="0.55000000000000004">
      <c r="A300" s="27">
        <v>44397</v>
      </c>
      <c r="B300" s="27">
        <v>0</v>
      </c>
      <c r="C300" s="27">
        <v>0</v>
      </c>
    </row>
    <row r="301" spans="1:3" x14ac:dyDescent="0.55000000000000004">
      <c r="A301" s="27">
        <v>44398</v>
      </c>
      <c r="B301" s="27">
        <v>635405</v>
      </c>
      <c r="C301" s="27">
        <v>681616</v>
      </c>
    </row>
    <row r="302" spans="1:3" x14ac:dyDescent="0.55000000000000004">
      <c r="A302" s="27">
        <v>44398</v>
      </c>
      <c r="B302" s="27">
        <v>0</v>
      </c>
      <c r="C302" s="27">
        <v>0</v>
      </c>
    </row>
    <row r="303" spans="1:3" x14ac:dyDescent="0.55000000000000004">
      <c r="A303" s="27">
        <v>44398</v>
      </c>
      <c r="B303" s="27">
        <v>0</v>
      </c>
      <c r="C303" s="27">
        <v>0</v>
      </c>
    </row>
    <row r="304" spans="1:3" x14ac:dyDescent="0.55000000000000004">
      <c r="A304" s="27">
        <v>44399</v>
      </c>
      <c r="B304" s="27">
        <v>271582</v>
      </c>
      <c r="C304" s="27">
        <v>270438</v>
      </c>
    </row>
    <row r="305" spans="1:3" x14ac:dyDescent="0.55000000000000004">
      <c r="A305" s="27">
        <v>44399</v>
      </c>
      <c r="B305" s="27">
        <v>0</v>
      </c>
      <c r="C305" s="27">
        <v>0</v>
      </c>
    </row>
    <row r="306" spans="1:3" x14ac:dyDescent="0.55000000000000004">
      <c r="A306" s="27">
        <v>44399</v>
      </c>
      <c r="B306" s="27">
        <v>0</v>
      </c>
      <c r="C306" s="27">
        <v>0</v>
      </c>
    </row>
    <row r="307" spans="1:3" x14ac:dyDescent="0.55000000000000004">
      <c r="A307" s="27">
        <v>44400</v>
      </c>
      <c r="B307" s="27">
        <v>209576</v>
      </c>
      <c r="C307" s="27">
        <v>192233</v>
      </c>
    </row>
    <row r="308" spans="1:3" x14ac:dyDescent="0.55000000000000004">
      <c r="A308" s="27">
        <v>44400</v>
      </c>
      <c r="B308" s="27">
        <v>0</v>
      </c>
      <c r="C308" s="27">
        <v>0</v>
      </c>
    </row>
    <row r="309" spans="1:3" x14ac:dyDescent="0.55000000000000004">
      <c r="A309" s="27">
        <v>44400</v>
      </c>
      <c r="B309" s="27">
        <v>0</v>
      </c>
      <c r="C309" s="27">
        <v>0</v>
      </c>
    </row>
    <row r="310" spans="1:3" x14ac:dyDescent="0.55000000000000004">
      <c r="A310" s="27">
        <v>44401</v>
      </c>
      <c r="B310" s="27">
        <v>411748</v>
      </c>
      <c r="C310" s="27">
        <v>723121</v>
      </c>
    </row>
    <row r="311" spans="1:3" x14ac:dyDescent="0.55000000000000004">
      <c r="A311" s="27">
        <v>44401</v>
      </c>
      <c r="B311" s="27">
        <v>0</v>
      </c>
      <c r="C311" s="27">
        <v>0</v>
      </c>
    </row>
    <row r="312" spans="1:3" x14ac:dyDescent="0.55000000000000004">
      <c r="A312" s="27">
        <v>44401</v>
      </c>
      <c r="B312" s="27">
        <v>0</v>
      </c>
      <c r="C312" s="27">
        <v>0</v>
      </c>
    </row>
    <row r="313" spans="1:3" x14ac:dyDescent="0.55000000000000004">
      <c r="A313" s="27">
        <v>44402</v>
      </c>
      <c r="B313" s="27">
        <v>374818</v>
      </c>
      <c r="C313" s="27">
        <v>673654</v>
      </c>
    </row>
    <row r="314" spans="1:3" x14ac:dyDescent="0.55000000000000004">
      <c r="A314" s="27">
        <v>44402</v>
      </c>
      <c r="B314" s="27">
        <v>0</v>
      </c>
      <c r="C314" s="27">
        <v>0</v>
      </c>
    </row>
    <row r="315" spans="1:3" x14ac:dyDescent="0.55000000000000004">
      <c r="A315" s="27">
        <v>44402</v>
      </c>
      <c r="B315" s="27">
        <v>0</v>
      </c>
      <c r="C315" s="27">
        <v>0</v>
      </c>
    </row>
    <row r="316" spans="1:3" x14ac:dyDescent="0.55000000000000004">
      <c r="A316" s="27">
        <v>44403</v>
      </c>
      <c r="B316" s="27">
        <v>506170</v>
      </c>
      <c r="C316" s="27">
        <v>759888</v>
      </c>
    </row>
    <row r="317" spans="1:3" x14ac:dyDescent="0.55000000000000004">
      <c r="A317" s="27">
        <v>44403</v>
      </c>
      <c r="B317" s="27">
        <v>0</v>
      </c>
      <c r="C317" s="27">
        <v>0</v>
      </c>
    </row>
    <row r="318" spans="1:3" x14ac:dyDescent="0.55000000000000004">
      <c r="A318" s="27">
        <v>44403</v>
      </c>
      <c r="B318" s="27">
        <v>0</v>
      </c>
      <c r="C318" s="27">
        <v>0</v>
      </c>
    </row>
    <row r="319" spans="1:3" x14ac:dyDescent="0.55000000000000004">
      <c r="A319" s="27">
        <v>44404</v>
      </c>
      <c r="B319" s="27">
        <v>548337</v>
      </c>
      <c r="C319" s="27">
        <v>757618</v>
      </c>
    </row>
    <row r="320" spans="1:3" x14ac:dyDescent="0.55000000000000004">
      <c r="A320" s="27">
        <v>44404</v>
      </c>
      <c r="B320" s="27">
        <v>0</v>
      </c>
      <c r="C320" s="27">
        <v>0</v>
      </c>
    </row>
    <row r="321" spans="1:3" x14ac:dyDescent="0.55000000000000004">
      <c r="A321" s="27">
        <v>44404</v>
      </c>
      <c r="B321" s="27">
        <v>0</v>
      </c>
      <c r="C321" s="27">
        <v>0</v>
      </c>
    </row>
    <row r="322" spans="1:3" x14ac:dyDescent="0.55000000000000004">
      <c r="A322" s="27">
        <v>44405</v>
      </c>
      <c r="B322" s="27">
        <v>541198</v>
      </c>
      <c r="C322" s="27">
        <v>764694</v>
      </c>
    </row>
    <row r="323" spans="1:3" x14ac:dyDescent="0.55000000000000004">
      <c r="A323" s="27">
        <v>44405</v>
      </c>
      <c r="B323" s="27">
        <v>0</v>
      </c>
      <c r="C323" s="27">
        <v>0</v>
      </c>
    </row>
    <row r="324" spans="1:3" x14ac:dyDescent="0.55000000000000004">
      <c r="A324" s="27">
        <v>44405</v>
      </c>
      <c r="B324" s="27">
        <v>0</v>
      </c>
      <c r="C324" s="27">
        <v>0</v>
      </c>
    </row>
    <row r="325" spans="1:3" x14ac:dyDescent="0.55000000000000004">
      <c r="A325" s="27">
        <v>44406</v>
      </c>
      <c r="B325" s="27">
        <v>536339</v>
      </c>
      <c r="C325" s="27">
        <v>750275</v>
      </c>
    </row>
    <row r="326" spans="1:3" x14ac:dyDescent="0.55000000000000004">
      <c r="A326" s="27">
        <v>44406</v>
      </c>
      <c r="B326" s="27">
        <v>0</v>
      </c>
      <c r="C326" s="27">
        <v>0</v>
      </c>
    </row>
    <row r="327" spans="1:3" x14ac:dyDescent="0.55000000000000004">
      <c r="A327" s="27">
        <v>44406</v>
      </c>
      <c r="B327" s="27">
        <v>0</v>
      </c>
      <c r="C327" s="27">
        <v>0</v>
      </c>
    </row>
    <row r="328" spans="1:3" x14ac:dyDescent="0.55000000000000004">
      <c r="A328" s="27">
        <v>44407</v>
      </c>
      <c r="B328" s="27">
        <v>566320</v>
      </c>
      <c r="C328" s="27">
        <v>755288</v>
      </c>
    </row>
    <row r="329" spans="1:3" x14ac:dyDescent="0.55000000000000004">
      <c r="A329" s="27">
        <v>44407</v>
      </c>
      <c r="B329" s="27">
        <v>0</v>
      </c>
      <c r="C329" s="27">
        <v>0</v>
      </c>
    </row>
    <row r="330" spans="1:3" x14ac:dyDescent="0.55000000000000004">
      <c r="A330" s="27">
        <v>44407</v>
      </c>
      <c r="B330" s="27">
        <v>0</v>
      </c>
      <c r="C330" s="27">
        <v>0</v>
      </c>
    </row>
    <row r="331" spans="1:3" x14ac:dyDescent="0.55000000000000004">
      <c r="A331" s="27">
        <v>44408</v>
      </c>
      <c r="B331" s="27">
        <v>588806</v>
      </c>
      <c r="C331" s="27">
        <v>778937</v>
      </c>
    </row>
    <row r="332" spans="1:3" x14ac:dyDescent="0.55000000000000004">
      <c r="A332" s="27">
        <v>44408</v>
      </c>
      <c r="B332" s="27">
        <v>0</v>
      </c>
      <c r="C332" s="27">
        <v>0</v>
      </c>
    </row>
    <row r="333" spans="1:3" x14ac:dyDescent="0.55000000000000004">
      <c r="A333" s="27">
        <v>44408</v>
      </c>
      <c r="B333" s="27">
        <v>0</v>
      </c>
      <c r="C333" s="27">
        <v>0</v>
      </c>
    </row>
    <row r="334" spans="1:3" x14ac:dyDescent="0.55000000000000004">
      <c r="A334" s="27">
        <v>44409</v>
      </c>
      <c r="B334" s="27">
        <v>420753</v>
      </c>
      <c r="C334" s="27">
        <v>1051876</v>
      </c>
    </row>
    <row r="335" spans="1:3" x14ac:dyDescent="0.55000000000000004">
      <c r="A335" s="27">
        <v>44409</v>
      </c>
      <c r="B335" s="27">
        <v>0</v>
      </c>
      <c r="C335" s="27">
        <v>0</v>
      </c>
    </row>
    <row r="336" spans="1:3" x14ac:dyDescent="0.55000000000000004">
      <c r="A336" s="27">
        <v>44409</v>
      </c>
      <c r="B336" s="27">
        <v>0</v>
      </c>
      <c r="C336" s="27">
        <v>0</v>
      </c>
    </row>
    <row r="337" spans="1:3" x14ac:dyDescent="0.55000000000000004">
      <c r="A337" s="27">
        <v>44410</v>
      </c>
      <c r="B337" s="27">
        <v>510216</v>
      </c>
      <c r="C337" s="27">
        <v>544979</v>
      </c>
    </row>
    <row r="338" spans="1:3" x14ac:dyDescent="0.55000000000000004">
      <c r="A338" s="27">
        <v>44410</v>
      </c>
      <c r="B338" s="27">
        <v>0</v>
      </c>
      <c r="C338" s="27">
        <v>0</v>
      </c>
    </row>
    <row r="339" spans="1:3" x14ac:dyDescent="0.55000000000000004">
      <c r="A339" s="27">
        <v>44410</v>
      </c>
      <c r="B339" s="27">
        <v>0</v>
      </c>
      <c r="C339" s="27">
        <v>0</v>
      </c>
    </row>
    <row r="340" spans="1:3" x14ac:dyDescent="0.55000000000000004">
      <c r="A340" s="27">
        <v>44411</v>
      </c>
      <c r="B340" s="27">
        <v>528518</v>
      </c>
      <c r="C340" s="27">
        <v>576511</v>
      </c>
    </row>
    <row r="341" spans="1:3" x14ac:dyDescent="0.55000000000000004">
      <c r="A341" s="27">
        <v>44411</v>
      </c>
      <c r="B341" s="27">
        <v>0</v>
      </c>
      <c r="C341" s="27">
        <v>0</v>
      </c>
    </row>
    <row r="342" spans="1:3" x14ac:dyDescent="0.55000000000000004">
      <c r="A342" s="27">
        <v>44411</v>
      </c>
      <c r="B342" s="27">
        <v>0</v>
      </c>
      <c r="C342" s="27">
        <v>0</v>
      </c>
    </row>
    <row r="343" spans="1:3" x14ac:dyDescent="0.55000000000000004">
      <c r="A343" s="27">
        <v>44412</v>
      </c>
      <c r="B343" s="27">
        <v>522823</v>
      </c>
      <c r="C343" s="27">
        <v>572533</v>
      </c>
    </row>
    <row r="344" spans="1:3" x14ac:dyDescent="0.55000000000000004">
      <c r="A344" s="27">
        <v>44412</v>
      </c>
      <c r="B344" s="27">
        <v>0</v>
      </c>
      <c r="C344" s="27">
        <v>0</v>
      </c>
    </row>
    <row r="345" spans="1:3" x14ac:dyDescent="0.55000000000000004">
      <c r="A345" s="27">
        <v>44412</v>
      </c>
      <c r="B345" s="27">
        <v>0</v>
      </c>
      <c r="C345" s="27">
        <v>0</v>
      </c>
    </row>
    <row r="346" spans="1:3" x14ac:dyDescent="0.55000000000000004">
      <c r="A346" s="27">
        <v>44413</v>
      </c>
      <c r="B346" s="27">
        <v>515047</v>
      </c>
      <c r="C346" s="27">
        <v>562040</v>
      </c>
    </row>
    <row r="347" spans="1:3" x14ac:dyDescent="0.55000000000000004">
      <c r="A347" s="27">
        <v>44413</v>
      </c>
      <c r="B347" s="27">
        <v>0</v>
      </c>
      <c r="C347" s="27">
        <v>0</v>
      </c>
    </row>
    <row r="348" spans="1:3" x14ac:dyDescent="0.55000000000000004">
      <c r="A348" s="27">
        <v>44413</v>
      </c>
      <c r="B348" s="27">
        <v>0</v>
      </c>
      <c r="C348" s="27">
        <v>0</v>
      </c>
    </row>
    <row r="349" spans="1:3" x14ac:dyDescent="0.55000000000000004">
      <c r="A349" s="27">
        <v>44414</v>
      </c>
      <c r="B349" s="27">
        <v>531003</v>
      </c>
      <c r="C349" s="27">
        <v>590305</v>
      </c>
    </row>
    <row r="350" spans="1:3" x14ac:dyDescent="0.55000000000000004">
      <c r="A350" s="27">
        <v>44414</v>
      </c>
      <c r="B350" s="27">
        <v>0</v>
      </c>
      <c r="C350" s="27">
        <v>0</v>
      </c>
    </row>
    <row r="351" spans="1:3" x14ac:dyDescent="0.55000000000000004">
      <c r="A351" s="27">
        <v>44414</v>
      </c>
      <c r="B351" s="27">
        <v>0</v>
      </c>
      <c r="C351" s="27">
        <v>0</v>
      </c>
    </row>
    <row r="352" spans="1:3" x14ac:dyDescent="0.55000000000000004">
      <c r="A352" s="27">
        <v>44415</v>
      </c>
      <c r="B352" s="27">
        <v>663938</v>
      </c>
      <c r="C352" s="27">
        <v>610606</v>
      </c>
    </row>
    <row r="353" spans="1:3" x14ac:dyDescent="0.55000000000000004">
      <c r="A353" s="27">
        <v>44415</v>
      </c>
      <c r="B353" s="27">
        <v>0</v>
      </c>
      <c r="C353" s="27">
        <v>0</v>
      </c>
    </row>
    <row r="354" spans="1:3" x14ac:dyDescent="0.55000000000000004">
      <c r="A354" s="27">
        <v>44415</v>
      </c>
      <c r="B354" s="27">
        <v>0</v>
      </c>
      <c r="C354" s="27">
        <v>0</v>
      </c>
    </row>
    <row r="355" spans="1:3" x14ac:dyDescent="0.55000000000000004">
      <c r="A355" s="27">
        <v>44416</v>
      </c>
      <c r="B355" s="27">
        <v>-3914746</v>
      </c>
      <c r="C355" s="27">
        <v>-321276</v>
      </c>
    </row>
    <row r="356" spans="1:3" x14ac:dyDescent="0.55000000000000004">
      <c r="A356" s="27">
        <v>44416</v>
      </c>
      <c r="B356" s="27">
        <v>0</v>
      </c>
      <c r="C356" s="27">
        <v>0</v>
      </c>
    </row>
    <row r="357" spans="1:3" x14ac:dyDescent="0.55000000000000004">
      <c r="A357" s="27">
        <v>44416</v>
      </c>
      <c r="B357" s="27">
        <v>0</v>
      </c>
      <c r="C357" s="27">
        <v>0</v>
      </c>
    </row>
    <row r="358" spans="1:3" x14ac:dyDescent="0.55000000000000004">
      <c r="A358" s="27">
        <v>44417</v>
      </c>
      <c r="B358" s="27">
        <v>157421</v>
      </c>
      <c r="C358" s="27">
        <v>97403</v>
      </c>
    </row>
    <row r="359" spans="1:3" x14ac:dyDescent="0.55000000000000004">
      <c r="A359" s="27">
        <v>44417</v>
      </c>
      <c r="B359" s="27">
        <v>0</v>
      </c>
      <c r="C359" s="27">
        <v>0</v>
      </c>
    </row>
    <row r="360" spans="1:3" x14ac:dyDescent="0.55000000000000004">
      <c r="A360" s="27">
        <v>44417</v>
      </c>
      <c r="B360" s="27">
        <v>0</v>
      </c>
      <c r="C360" s="27">
        <v>0</v>
      </c>
    </row>
    <row r="361" spans="1:3" x14ac:dyDescent="0.55000000000000004">
      <c r="A361" s="27">
        <v>44418</v>
      </c>
      <c r="B361" s="27">
        <v>450519</v>
      </c>
      <c r="C361" s="27">
        <v>549429</v>
      </c>
    </row>
    <row r="362" spans="1:3" x14ac:dyDescent="0.55000000000000004">
      <c r="A362" s="27">
        <v>44418</v>
      </c>
      <c r="B362" s="27">
        <v>0</v>
      </c>
      <c r="C362" s="27">
        <v>0</v>
      </c>
    </row>
    <row r="363" spans="1:3" x14ac:dyDescent="0.55000000000000004">
      <c r="A363" s="27">
        <v>44418</v>
      </c>
      <c r="B363" s="27">
        <v>0</v>
      </c>
      <c r="C363" s="27">
        <v>0</v>
      </c>
    </row>
    <row r="364" spans="1:3" x14ac:dyDescent="0.55000000000000004">
      <c r="A364" s="27">
        <v>44419</v>
      </c>
      <c r="B364" s="27">
        <v>463891</v>
      </c>
      <c r="C364" s="27">
        <v>479186</v>
      </c>
    </row>
    <row r="365" spans="1:3" x14ac:dyDescent="0.55000000000000004">
      <c r="A365" s="27">
        <v>44419</v>
      </c>
      <c r="B365" s="27">
        <v>0</v>
      </c>
      <c r="C365" s="27">
        <v>0</v>
      </c>
    </row>
    <row r="366" spans="1:3" x14ac:dyDescent="0.55000000000000004">
      <c r="A366" s="27">
        <v>44419</v>
      </c>
      <c r="B366" s="27">
        <v>0</v>
      </c>
      <c r="C366" s="27">
        <v>0</v>
      </c>
    </row>
    <row r="367" spans="1:3" x14ac:dyDescent="0.55000000000000004">
      <c r="A367" s="27">
        <v>44420</v>
      </c>
      <c r="B367" s="27">
        <v>455824</v>
      </c>
      <c r="C367" s="27">
        <v>218938</v>
      </c>
    </row>
    <row r="368" spans="1:3" x14ac:dyDescent="0.55000000000000004">
      <c r="A368" s="27">
        <v>44420</v>
      </c>
      <c r="B368" s="27">
        <v>0</v>
      </c>
      <c r="C368" s="27">
        <v>0</v>
      </c>
    </row>
    <row r="369" spans="1:3" x14ac:dyDescent="0.55000000000000004">
      <c r="A369" s="27">
        <v>44420</v>
      </c>
      <c r="B369" s="27">
        <v>0</v>
      </c>
      <c r="C369" s="27">
        <v>0</v>
      </c>
    </row>
    <row r="370" spans="1:3" x14ac:dyDescent="0.55000000000000004">
      <c r="A370" s="27">
        <v>44421</v>
      </c>
      <c r="B370" s="27">
        <v>317684</v>
      </c>
      <c r="C370" s="27">
        <v>129800</v>
      </c>
    </row>
    <row r="371" spans="1:3" x14ac:dyDescent="0.55000000000000004">
      <c r="A371" s="27">
        <v>44421</v>
      </c>
      <c r="B371" s="27">
        <v>0</v>
      </c>
      <c r="C371" s="27">
        <v>0</v>
      </c>
    </row>
    <row r="372" spans="1:3" x14ac:dyDescent="0.55000000000000004">
      <c r="A372" s="27">
        <v>44421</v>
      </c>
      <c r="B372" s="27">
        <v>0</v>
      </c>
      <c r="C372" s="27">
        <v>0</v>
      </c>
    </row>
    <row r="373" spans="1:3" x14ac:dyDescent="0.55000000000000004">
      <c r="A373" s="27">
        <v>44422</v>
      </c>
      <c r="B373" s="27">
        <v>335285</v>
      </c>
      <c r="C373" s="27">
        <v>243551</v>
      </c>
    </row>
    <row r="374" spans="1:3" x14ac:dyDescent="0.55000000000000004">
      <c r="A374" s="27">
        <v>44422</v>
      </c>
      <c r="B374" s="27">
        <v>0</v>
      </c>
      <c r="C374" s="27">
        <v>0</v>
      </c>
    </row>
    <row r="375" spans="1:3" x14ac:dyDescent="0.55000000000000004">
      <c r="A375" s="27">
        <v>44422</v>
      </c>
      <c r="B375" s="27">
        <v>0</v>
      </c>
      <c r="C375" s="27">
        <v>0</v>
      </c>
    </row>
    <row r="376" spans="1:3" x14ac:dyDescent="0.55000000000000004">
      <c r="A376" s="27">
        <v>44423</v>
      </c>
      <c r="B376" s="27">
        <v>-7112254</v>
      </c>
      <c r="C376" s="27">
        <v>-2496859</v>
      </c>
    </row>
    <row r="377" spans="1:3" x14ac:dyDescent="0.55000000000000004">
      <c r="A377" s="27">
        <v>44423</v>
      </c>
      <c r="B377" s="27">
        <v>0</v>
      </c>
      <c r="C377" s="27">
        <v>0</v>
      </c>
    </row>
    <row r="378" spans="1:3" x14ac:dyDescent="0.55000000000000004">
      <c r="A378" s="27">
        <v>44423</v>
      </c>
      <c r="B378" s="27">
        <v>0</v>
      </c>
      <c r="C378" s="27">
        <v>0</v>
      </c>
    </row>
    <row r="379" spans="1:3" x14ac:dyDescent="0.55000000000000004">
      <c r="A379" s="27">
        <v>44424</v>
      </c>
      <c r="B379" s="27">
        <v>396450</v>
      </c>
      <c r="C379" s="27">
        <v>337625</v>
      </c>
    </row>
    <row r="380" spans="1:3" x14ac:dyDescent="0.55000000000000004">
      <c r="A380" s="27">
        <v>44424</v>
      </c>
      <c r="B380" s="27">
        <v>0</v>
      </c>
      <c r="C380" s="27">
        <v>0</v>
      </c>
    </row>
    <row r="381" spans="1:3" x14ac:dyDescent="0.55000000000000004">
      <c r="A381" s="27">
        <v>44424</v>
      </c>
      <c r="B381" s="27">
        <v>0</v>
      </c>
      <c r="C381" s="27">
        <v>0</v>
      </c>
    </row>
    <row r="382" spans="1:3" x14ac:dyDescent="0.55000000000000004">
      <c r="A382" s="27">
        <v>44425</v>
      </c>
      <c r="B382" s="27">
        <v>495867</v>
      </c>
      <c r="C382" s="27">
        <v>417013</v>
      </c>
    </row>
    <row r="383" spans="1:3" x14ac:dyDescent="0.55000000000000004">
      <c r="A383" s="27">
        <v>44425</v>
      </c>
      <c r="B383" s="27">
        <v>0</v>
      </c>
      <c r="C383" s="27">
        <v>0</v>
      </c>
    </row>
    <row r="384" spans="1:3" x14ac:dyDescent="0.55000000000000004">
      <c r="A384" s="27">
        <v>44425</v>
      </c>
      <c r="B384" s="27">
        <v>0</v>
      </c>
      <c r="C384" s="27">
        <v>0</v>
      </c>
    </row>
    <row r="385" spans="1:3" x14ac:dyDescent="0.55000000000000004">
      <c r="A385" s="27">
        <v>44426</v>
      </c>
      <c r="B385" s="27">
        <v>520490</v>
      </c>
      <c r="C385" s="27">
        <v>406981</v>
      </c>
    </row>
    <row r="386" spans="1:3" x14ac:dyDescent="0.55000000000000004">
      <c r="A386" s="27">
        <v>44426</v>
      </c>
      <c r="B386" s="27">
        <v>0</v>
      </c>
      <c r="C386" s="27">
        <v>0</v>
      </c>
    </row>
    <row r="387" spans="1:3" x14ac:dyDescent="0.55000000000000004">
      <c r="A387" s="27">
        <v>44426</v>
      </c>
      <c r="B387" s="27">
        <v>0</v>
      </c>
      <c r="C387" s="27">
        <v>0</v>
      </c>
    </row>
    <row r="388" spans="1:3" x14ac:dyDescent="0.55000000000000004">
      <c r="A388" s="27">
        <v>44427</v>
      </c>
      <c r="B388" s="27">
        <v>515109</v>
      </c>
      <c r="C388" s="27">
        <v>394114</v>
      </c>
    </row>
    <row r="389" spans="1:3" x14ac:dyDescent="0.55000000000000004">
      <c r="A389" s="27">
        <v>44427</v>
      </c>
      <c r="B389" s="27">
        <v>0</v>
      </c>
      <c r="C389" s="27">
        <v>0</v>
      </c>
    </row>
    <row r="390" spans="1:3" x14ac:dyDescent="0.55000000000000004">
      <c r="A390" s="27">
        <v>44427</v>
      </c>
      <c r="B390" s="27">
        <v>0</v>
      </c>
      <c r="C390" s="27">
        <v>0</v>
      </c>
    </row>
    <row r="391" spans="1:3" x14ac:dyDescent="0.55000000000000004">
      <c r="A391" s="27">
        <v>44428</v>
      </c>
      <c r="B391" s="27">
        <v>532516</v>
      </c>
      <c r="C391" s="27">
        <v>429236</v>
      </c>
    </row>
    <row r="392" spans="1:3" x14ac:dyDescent="0.55000000000000004">
      <c r="A392" s="27">
        <v>44428</v>
      </c>
      <c r="B392" s="27">
        <v>0</v>
      </c>
      <c r="C392" s="27">
        <v>0</v>
      </c>
    </row>
    <row r="393" spans="1:3" x14ac:dyDescent="0.55000000000000004">
      <c r="A393" s="27">
        <v>44428</v>
      </c>
      <c r="B393" s="27">
        <v>0</v>
      </c>
      <c r="C393" s="27">
        <v>0</v>
      </c>
    </row>
    <row r="394" spans="1:3" x14ac:dyDescent="0.55000000000000004">
      <c r="A394" s="27">
        <v>44429</v>
      </c>
      <c r="B394" s="27">
        <v>637856</v>
      </c>
      <c r="C394" s="27">
        <v>489897</v>
      </c>
    </row>
    <row r="395" spans="1:3" x14ac:dyDescent="0.55000000000000004">
      <c r="A395" s="27">
        <v>44429</v>
      </c>
      <c r="B395" s="27">
        <v>0</v>
      </c>
      <c r="C395" s="27">
        <v>0</v>
      </c>
    </row>
    <row r="396" spans="1:3" x14ac:dyDescent="0.55000000000000004">
      <c r="A396" s="27">
        <v>44429</v>
      </c>
      <c r="B396" s="27">
        <v>0</v>
      </c>
      <c r="C396" s="27">
        <v>0</v>
      </c>
    </row>
    <row r="397" spans="1:3" x14ac:dyDescent="0.55000000000000004">
      <c r="A397" s="27">
        <v>44430</v>
      </c>
      <c r="B397" s="27">
        <v>-6671117</v>
      </c>
      <c r="C397" s="27">
        <v>-2978187</v>
      </c>
    </row>
    <row r="398" spans="1:3" x14ac:dyDescent="0.55000000000000004">
      <c r="A398" s="27">
        <v>44430</v>
      </c>
      <c r="B398" s="27">
        <v>0</v>
      </c>
      <c r="C398" s="27">
        <v>0</v>
      </c>
    </row>
    <row r="399" spans="1:3" x14ac:dyDescent="0.55000000000000004">
      <c r="A399" s="27">
        <v>44430</v>
      </c>
      <c r="B399" s="27">
        <v>0</v>
      </c>
      <c r="C399" s="27">
        <v>0</v>
      </c>
    </row>
    <row r="400" spans="1:3" x14ac:dyDescent="0.55000000000000004">
      <c r="A400" s="27">
        <v>44431</v>
      </c>
      <c r="B400" s="27">
        <v>441460</v>
      </c>
      <c r="C400" s="27">
        <v>376013</v>
      </c>
    </row>
    <row r="401" spans="1:3" x14ac:dyDescent="0.55000000000000004">
      <c r="A401" s="27">
        <v>44431</v>
      </c>
      <c r="B401" s="27">
        <v>0</v>
      </c>
      <c r="C401" s="27">
        <v>0</v>
      </c>
    </row>
    <row r="402" spans="1:3" x14ac:dyDescent="0.55000000000000004">
      <c r="A402" s="27">
        <v>44431</v>
      </c>
      <c r="B402" s="27">
        <v>0</v>
      </c>
      <c r="C402" s="27">
        <v>0</v>
      </c>
    </row>
    <row r="403" spans="1:3" x14ac:dyDescent="0.55000000000000004">
      <c r="A403" s="27">
        <v>44432</v>
      </c>
      <c r="B403" s="27">
        <v>468033</v>
      </c>
      <c r="C403" s="27">
        <v>375473</v>
      </c>
    </row>
    <row r="404" spans="1:3" x14ac:dyDescent="0.55000000000000004">
      <c r="A404" s="27">
        <v>44432</v>
      </c>
      <c r="B404" s="27">
        <v>0</v>
      </c>
      <c r="C404" s="27">
        <v>0</v>
      </c>
    </row>
    <row r="405" spans="1:3" x14ac:dyDescent="0.55000000000000004">
      <c r="A405" s="27">
        <v>44432</v>
      </c>
      <c r="B405" s="27">
        <v>0</v>
      </c>
      <c r="C405" s="27">
        <v>0</v>
      </c>
    </row>
    <row r="406" spans="1:3" x14ac:dyDescent="0.55000000000000004">
      <c r="A406" s="27">
        <v>44433</v>
      </c>
      <c r="B406" s="27">
        <v>446236</v>
      </c>
      <c r="C406" s="27">
        <v>361472</v>
      </c>
    </row>
    <row r="407" spans="1:3" x14ac:dyDescent="0.55000000000000004">
      <c r="A407" s="27">
        <v>44433</v>
      </c>
      <c r="B407" s="27">
        <v>0</v>
      </c>
      <c r="C407" s="27">
        <v>0</v>
      </c>
    </row>
    <row r="408" spans="1:3" x14ac:dyDescent="0.55000000000000004">
      <c r="A408" s="27">
        <v>44433</v>
      </c>
      <c r="B408" s="27">
        <v>0</v>
      </c>
      <c r="C408" s="27">
        <v>0</v>
      </c>
    </row>
    <row r="409" spans="1:3" x14ac:dyDescent="0.55000000000000004">
      <c r="A409" s="27">
        <v>44434</v>
      </c>
      <c r="B409" s="27">
        <v>405883</v>
      </c>
      <c r="C409" s="27">
        <v>330523</v>
      </c>
    </row>
    <row r="410" spans="1:3" x14ac:dyDescent="0.55000000000000004">
      <c r="A410" s="27">
        <v>44434</v>
      </c>
      <c r="B410" s="27">
        <v>0</v>
      </c>
      <c r="C410" s="27">
        <v>0</v>
      </c>
    </row>
    <row r="411" spans="1:3" x14ac:dyDescent="0.55000000000000004">
      <c r="A411" s="27">
        <v>44434</v>
      </c>
      <c r="B411" s="27">
        <v>0</v>
      </c>
      <c r="C411" s="27">
        <v>0</v>
      </c>
    </row>
    <row r="412" spans="1:3" x14ac:dyDescent="0.55000000000000004">
      <c r="A412" s="27">
        <v>44435</v>
      </c>
      <c r="B412" s="27">
        <v>373998</v>
      </c>
      <c r="C412" s="27">
        <v>303575</v>
      </c>
    </row>
    <row r="413" spans="1:3" x14ac:dyDescent="0.55000000000000004">
      <c r="A413" s="27">
        <v>44435</v>
      </c>
      <c r="B413" s="27">
        <v>0</v>
      </c>
      <c r="C413" s="27">
        <v>0</v>
      </c>
    </row>
    <row r="414" spans="1:3" x14ac:dyDescent="0.55000000000000004">
      <c r="A414" s="27">
        <v>44435</v>
      </c>
      <c r="B414" s="27">
        <v>0</v>
      </c>
      <c r="C414" s="27">
        <v>0</v>
      </c>
    </row>
    <row r="415" spans="1:3" x14ac:dyDescent="0.55000000000000004">
      <c r="A415" s="27">
        <v>44436</v>
      </c>
      <c r="B415" s="27">
        <v>391110</v>
      </c>
      <c r="C415" s="27">
        <v>332362</v>
      </c>
    </row>
    <row r="416" spans="1:3" x14ac:dyDescent="0.55000000000000004">
      <c r="A416" s="27">
        <v>44436</v>
      </c>
      <c r="B416" s="27">
        <v>0</v>
      </c>
      <c r="C416" s="27">
        <v>0</v>
      </c>
    </row>
    <row r="417" spans="1:3" x14ac:dyDescent="0.55000000000000004">
      <c r="A417" s="27">
        <v>44436</v>
      </c>
      <c r="B417" s="27">
        <v>0</v>
      </c>
      <c r="C417" s="27">
        <v>0</v>
      </c>
    </row>
    <row r="418" spans="1:3" x14ac:dyDescent="0.55000000000000004">
      <c r="A418" s="27">
        <v>44437</v>
      </c>
      <c r="B418" s="27">
        <v>258702</v>
      </c>
      <c r="C418" s="27">
        <v>242572</v>
      </c>
    </row>
    <row r="419" spans="1:3" x14ac:dyDescent="0.55000000000000004">
      <c r="A419" s="27">
        <v>44437</v>
      </c>
      <c r="B419" s="27">
        <v>0</v>
      </c>
      <c r="C419" s="27">
        <v>0</v>
      </c>
    </row>
    <row r="420" spans="1:3" x14ac:dyDescent="0.55000000000000004">
      <c r="A420" s="27">
        <v>44437</v>
      </c>
      <c r="B420" s="27">
        <v>0</v>
      </c>
      <c r="C420" s="27">
        <v>0</v>
      </c>
    </row>
  </sheetData>
  <sortState xmlns:xlrd2="http://schemas.microsoft.com/office/spreadsheetml/2017/richdata2" ref="A1:C420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149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3" width="13.83203125" style="66" customWidth="1"/>
    <col min="4" max="4" width="12.33203125" style="66" bestFit="1" customWidth="1"/>
    <col min="5" max="5" width="15.25" style="66" bestFit="1" customWidth="1"/>
    <col min="6" max="6" width="16.25" style="66" bestFit="1" customWidth="1"/>
    <col min="7" max="7" width="12.33203125" style="66" bestFit="1" customWidth="1"/>
    <col min="8" max="8" width="15.25" style="66" bestFit="1" customWidth="1"/>
    <col min="9" max="9" width="16.25" style="66" bestFit="1" customWidth="1"/>
    <col min="10" max="10" width="12.33203125" style="66" bestFit="1" customWidth="1"/>
    <col min="11" max="11" width="15.25" style="66" bestFit="1" customWidth="1"/>
    <col min="12" max="12" width="16.25" style="66" bestFit="1" customWidth="1"/>
    <col min="13" max="13" width="12.33203125" style="66" bestFit="1" customWidth="1"/>
    <col min="14" max="14" width="15.25" style="66" bestFit="1" customWidth="1"/>
    <col min="15" max="15" width="16.25" style="66" customWidth="1"/>
    <col min="16" max="16384" width="8.6640625" style="66"/>
  </cols>
  <sheetData>
    <row r="1" spans="1:15" x14ac:dyDescent="0.55000000000000004">
      <c r="A1" s="78" t="s">
        <v>322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</row>
    <row r="2" spans="1:15" x14ac:dyDescent="0.55000000000000004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O2" s="79" t="str">
        <f>"（" &amp; TEXT(MAX(A3:A146)+1,"m月d日") &amp; "公表時点）"</f>
        <v>（8月30日公表時点）</v>
      </c>
    </row>
    <row r="3" spans="1:15" x14ac:dyDescent="0.55000000000000004">
      <c r="A3" s="145" t="s">
        <v>323</v>
      </c>
      <c r="B3" s="145" t="s">
        <v>297</v>
      </c>
      <c r="C3" s="145" t="s">
        <v>298</v>
      </c>
      <c r="D3" s="142" t="s">
        <v>324</v>
      </c>
      <c r="E3" s="142"/>
      <c r="F3" s="142"/>
      <c r="G3" s="142"/>
      <c r="H3" s="142"/>
      <c r="I3" s="142"/>
      <c r="J3" s="142" t="s">
        <v>325</v>
      </c>
      <c r="K3" s="142"/>
      <c r="L3" s="142"/>
      <c r="M3" s="142"/>
      <c r="N3" s="142"/>
      <c r="O3" s="142"/>
    </row>
    <row r="4" spans="1:15" x14ac:dyDescent="0.55000000000000004">
      <c r="A4" s="145"/>
      <c r="B4" s="145"/>
      <c r="C4" s="145"/>
      <c r="D4" s="143" t="s">
        <v>299</v>
      </c>
      <c r="E4" s="143"/>
      <c r="F4" s="143"/>
      <c r="G4" s="143" t="s">
        <v>300</v>
      </c>
      <c r="H4" s="143"/>
      <c r="I4" s="143"/>
      <c r="J4" s="143" t="s">
        <v>299</v>
      </c>
      <c r="K4" s="143"/>
      <c r="L4" s="143"/>
      <c r="M4" s="143" t="s">
        <v>300</v>
      </c>
      <c r="N4" s="143"/>
      <c r="O4" s="143"/>
    </row>
    <row r="5" spans="1:15" x14ac:dyDescent="0.55000000000000004">
      <c r="A5" s="145"/>
      <c r="B5" s="145"/>
      <c r="C5" s="145"/>
      <c r="D5" s="113" t="s">
        <v>301</v>
      </c>
      <c r="E5" s="113" t="s">
        <v>302</v>
      </c>
      <c r="F5" s="113" t="s">
        <v>352</v>
      </c>
      <c r="G5" s="113" t="s">
        <v>301</v>
      </c>
      <c r="H5" s="113" t="s">
        <v>302</v>
      </c>
      <c r="I5" s="113" t="s">
        <v>352</v>
      </c>
      <c r="J5" s="113" t="s">
        <v>301</v>
      </c>
      <c r="K5" s="113" t="s">
        <v>302</v>
      </c>
      <c r="L5" s="113" t="s">
        <v>352</v>
      </c>
      <c r="M5" s="113" t="s">
        <v>301</v>
      </c>
      <c r="N5" s="113" t="s">
        <v>302</v>
      </c>
      <c r="O5" s="113" t="s">
        <v>352</v>
      </c>
    </row>
    <row r="6" spans="1:15" x14ac:dyDescent="0.55000000000000004">
      <c r="A6" s="144" t="s">
        <v>287</v>
      </c>
      <c r="B6" s="143"/>
      <c r="C6" s="62">
        <f ca="1">SUM(D6:I6)</f>
        <v>109228108</v>
      </c>
      <c r="D6" s="62">
        <f ca="1">SUM(OFFSET(D$6,1,0,MAX($A$6:$A146)-DATE(2021,4,12)+1,1))</f>
        <v>53116023</v>
      </c>
      <c r="E6" s="62">
        <f ca="1">SUM(OFFSET(E$6,1,0,MAX($A$6:$A146)-DATE(2021,4,12)+1,1))</f>
        <v>7849885</v>
      </c>
      <c r="F6" s="62">
        <f ca="1">SUM(OFFSET(F$6,1,0,MAX($A$6:$A146)-DATE(2021,4,12)+1,1))</f>
        <v>6162</v>
      </c>
      <c r="G6" s="62">
        <f ca="1">SUM(OFFSET(G$6,1,0,MAX($A$6:$A146)-DATE(2021,4,12)+1,1))</f>
        <v>43446522</v>
      </c>
      <c r="H6" s="62">
        <f ca="1">SUM(OFFSET(H$6,1,0,MAX($A$6:$A146)-DATE(2021,4,12)+1,1))</f>
        <v>4809512</v>
      </c>
      <c r="I6" s="62">
        <f ca="1">SUM(OFFSET(I$6,1,0,MAX($A$6:$A146)-DATE(2021,4,12)+1,1))</f>
        <v>4</v>
      </c>
      <c r="J6" s="62">
        <f ca="1">SUM(OFFSET(J$6,1,0,MAX($A$6:$A146)-DATE(2021,4,12)+1,1))</f>
        <v>30886481</v>
      </c>
      <c r="K6" s="62">
        <f ca="1">SUM(OFFSET(K$6,1,0,MAX($A$6:$A146)-DATE(2021,4,12)+1,1))</f>
        <v>861227</v>
      </c>
      <c r="L6" s="62">
        <f ca="1">SUM(OFFSET(L$6,1,0,MAX($A$6:$A146)-DATE(2021,4,12)+1,1))</f>
        <v>191</v>
      </c>
      <c r="M6" s="62">
        <f ca="1">SUM(OFFSET(M$6,1,0,MAX($A$6:$A146)-DATE(2021,4,12)+1,1))</f>
        <v>30121730</v>
      </c>
      <c r="N6" s="62">
        <f ca="1">SUM(OFFSET(N$6,1,0,MAX($A$6:$A146)-DATE(2021,4,12)+1,1))</f>
        <v>827233</v>
      </c>
      <c r="O6" s="62">
        <f ca="1">SUM(OFFSET(O$6,1,0,MAX($A$6:$A146)-DATE(2021,4,12)+1,1))</f>
        <v>1</v>
      </c>
    </row>
    <row r="7" spans="1:15" x14ac:dyDescent="0.55000000000000004">
      <c r="A7" s="110">
        <v>44437</v>
      </c>
      <c r="B7" s="105" t="str">
        <f t="shared" ref="B7:B67" si="0">"(" &amp; TEXT(A7,"aaa") &amp; ")"</f>
        <v>(日)</v>
      </c>
      <c r="C7" s="62">
        <f>SUM(D7:I7)</f>
        <v>554013</v>
      </c>
      <c r="D7" s="62">
        <v>207643</v>
      </c>
      <c r="E7" s="62">
        <v>51059</v>
      </c>
      <c r="F7" s="62">
        <v>919</v>
      </c>
      <c r="G7" s="62">
        <v>241653</v>
      </c>
      <c r="H7" s="62">
        <v>52738</v>
      </c>
      <c r="I7" s="62">
        <v>1</v>
      </c>
      <c r="J7" s="62">
        <v>4245</v>
      </c>
      <c r="K7" s="62">
        <v>414</v>
      </c>
      <c r="L7" s="62">
        <v>37</v>
      </c>
      <c r="M7" s="62">
        <v>10194</v>
      </c>
      <c r="N7" s="62">
        <v>700</v>
      </c>
      <c r="O7" s="62">
        <v>0</v>
      </c>
    </row>
    <row r="8" spans="1:15" x14ac:dyDescent="0.55000000000000004">
      <c r="A8" s="110">
        <v>44436</v>
      </c>
      <c r="B8" s="105" t="str">
        <f t="shared" si="0"/>
        <v>(土)</v>
      </c>
      <c r="C8" s="62">
        <f>SUM(D8:I8)</f>
        <v>781888</v>
      </c>
      <c r="D8" s="62">
        <v>327832</v>
      </c>
      <c r="E8" s="62">
        <v>63278</v>
      </c>
      <c r="F8" s="62">
        <v>538</v>
      </c>
      <c r="G8" s="62">
        <v>331824</v>
      </c>
      <c r="H8" s="62">
        <v>58416</v>
      </c>
      <c r="I8" s="62">
        <v>0</v>
      </c>
      <c r="J8" s="62">
        <v>6804</v>
      </c>
      <c r="K8" s="62">
        <v>417</v>
      </c>
      <c r="L8" s="62">
        <v>12</v>
      </c>
      <c r="M8" s="62">
        <v>17560</v>
      </c>
      <c r="N8" s="62">
        <v>618</v>
      </c>
      <c r="O8" s="62">
        <v>0</v>
      </c>
    </row>
    <row r="9" spans="1:15" x14ac:dyDescent="0.55000000000000004">
      <c r="A9" s="110">
        <v>44435</v>
      </c>
      <c r="B9" s="105" t="str">
        <f t="shared" si="0"/>
        <v>(金)</v>
      </c>
      <c r="C9" s="62">
        <f>SUM(D9:I9)</f>
        <v>731378</v>
      </c>
      <c r="D9" s="62">
        <v>322832</v>
      </c>
      <c r="E9" s="62">
        <v>51166</v>
      </c>
      <c r="F9" s="62">
        <v>546</v>
      </c>
      <c r="G9" s="62">
        <v>303029</v>
      </c>
      <c r="H9" s="62">
        <v>53805</v>
      </c>
      <c r="I9" s="62">
        <v>0</v>
      </c>
      <c r="J9" s="62">
        <v>10795</v>
      </c>
      <c r="K9" s="62">
        <v>260</v>
      </c>
      <c r="L9" s="62">
        <v>11</v>
      </c>
      <c r="M9" s="62">
        <v>24338</v>
      </c>
      <c r="N9" s="62">
        <v>507</v>
      </c>
      <c r="O9" s="62">
        <v>0</v>
      </c>
    </row>
    <row r="10" spans="1:15" x14ac:dyDescent="0.55000000000000004">
      <c r="A10" s="110">
        <v>44434</v>
      </c>
      <c r="B10" s="105" t="str">
        <f t="shared" si="0"/>
        <v>(木)</v>
      </c>
      <c r="C10" s="62">
        <f t="shared" ref="C10:C11" si="1">SUM(D10:I10)</f>
        <v>804317</v>
      </c>
      <c r="D10" s="62">
        <v>347626</v>
      </c>
      <c r="E10" s="62">
        <v>58257</v>
      </c>
      <c r="F10" s="62">
        <v>1552</v>
      </c>
      <c r="G10" s="62">
        <v>328971</v>
      </c>
      <c r="H10" s="62">
        <v>67910</v>
      </c>
      <c r="I10" s="62">
        <v>1</v>
      </c>
      <c r="J10" s="62">
        <v>13042</v>
      </c>
      <c r="K10" s="62">
        <v>450</v>
      </c>
      <c r="L10" s="62">
        <v>35</v>
      </c>
      <c r="M10" s="62">
        <v>28657</v>
      </c>
      <c r="N10" s="62">
        <v>838</v>
      </c>
      <c r="O10" s="62">
        <v>0</v>
      </c>
    </row>
    <row r="11" spans="1:15" x14ac:dyDescent="0.55000000000000004">
      <c r="A11" s="110">
        <v>44433</v>
      </c>
      <c r="B11" s="105" t="str">
        <f t="shared" si="0"/>
        <v>(水)</v>
      </c>
      <c r="C11" s="62">
        <f t="shared" si="1"/>
        <v>888643</v>
      </c>
      <c r="D11" s="62">
        <v>373056</v>
      </c>
      <c r="E11" s="62">
        <v>73180</v>
      </c>
      <c r="F11" s="62">
        <v>1516</v>
      </c>
      <c r="G11" s="62">
        <v>359956</v>
      </c>
      <c r="H11" s="62">
        <v>80935</v>
      </c>
      <c r="I11" s="62">
        <v>0</v>
      </c>
      <c r="J11" s="62">
        <v>15528</v>
      </c>
      <c r="K11" s="62">
        <v>548</v>
      </c>
      <c r="L11" s="62">
        <v>44</v>
      </c>
      <c r="M11" s="62">
        <v>33783</v>
      </c>
      <c r="N11" s="62">
        <v>1768</v>
      </c>
      <c r="O11" s="62">
        <v>0</v>
      </c>
    </row>
    <row r="12" spans="1:15" x14ac:dyDescent="0.55000000000000004">
      <c r="A12" s="110">
        <v>44432</v>
      </c>
      <c r="B12" s="105" t="str">
        <f t="shared" si="0"/>
        <v>(火)</v>
      </c>
      <c r="C12" s="62">
        <f>SUM(D12:I12)</f>
        <v>926823</v>
      </c>
      <c r="D12" s="62">
        <v>387550</v>
      </c>
      <c r="E12" s="62">
        <v>80483</v>
      </c>
      <c r="F12" s="62">
        <v>526</v>
      </c>
      <c r="G12" s="62">
        <v>374947</v>
      </c>
      <c r="H12" s="62">
        <v>83316</v>
      </c>
      <c r="I12" s="62">
        <v>1</v>
      </c>
      <c r="J12" s="62">
        <v>19012</v>
      </c>
      <c r="K12" s="62">
        <v>616</v>
      </c>
      <c r="L12" s="62">
        <v>21</v>
      </c>
      <c r="M12" s="62">
        <v>42702</v>
      </c>
      <c r="N12" s="62">
        <v>1976</v>
      </c>
      <c r="O12" s="62">
        <v>0</v>
      </c>
    </row>
    <row r="13" spans="1:15" x14ac:dyDescent="0.55000000000000004">
      <c r="A13" s="110">
        <v>44431</v>
      </c>
      <c r="B13" s="105" t="str">
        <f t="shared" si="0"/>
        <v>(月)</v>
      </c>
      <c r="C13" s="62">
        <f>SUM(D13:I13)</f>
        <v>911966</v>
      </c>
      <c r="D13" s="62">
        <v>373546</v>
      </c>
      <c r="E13" s="62">
        <v>67914</v>
      </c>
      <c r="F13" s="62">
        <v>530</v>
      </c>
      <c r="G13" s="62">
        <v>375483</v>
      </c>
      <c r="H13" s="62">
        <v>94492</v>
      </c>
      <c r="I13" s="62">
        <v>1</v>
      </c>
      <c r="J13" s="62">
        <v>19182</v>
      </c>
      <c r="K13" s="62">
        <v>572</v>
      </c>
      <c r="L13" s="62">
        <v>29</v>
      </c>
      <c r="M13" s="62">
        <v>48694</v>
      </c>
      <c r="N13" s="62">
        <v>2600</v>
      </c>
      <c r="O13" s="67">
        <v>1</v>
      </c>
    </row>
    <row r="14" spans="1:15" x14ac:dyDescent="0.55000000000000004">
      <c r="A14" s="110">
        <v>44430</v>
      </c>
      <c r="B14" s="105" t="str">
        <f t="shared" si="0"/>
        <v>(日)</v>
      </c>
      <c r="C14" s="62">
        <f>SUM(D14:I14)</f>
        <v>1084224</v>
      </c>
      <c r="D14" s="62">
        <v>476105</v>
      </c>
      <c r="E14" s="62">
        <v>89365</v>
      </c>
      <c r="F14" s="62">
        <v>0</v>
      </c>
      <c r="G14" s="62">
        <v>420941</v>
      </c>
      <c r="H14" s="62">
        <v>97813</v>
      </c>
      <c r="I14" s="62">
        <v>0</v>
      </c>
      <c r="J14" s="62">
        <v>10736</v>
      </c>
      <c r="K14" s="62">
        <v>763</v>
      </c>
      <c r="L14" s="62">
        <v>0</v>
      </c>
      <c r="M14" s="62">
        <v>32104</v>
      </c>
      <c r="N14" s="62">
        <v>4174</v>
      </c>
      <c r="O14" s="67">
        <v>0</v>
      </c>
    </row>
    <row r="15" spans="1:15" x14ac:dyDescent="0.55000000000000004">
      <c r="A15" s="110">
        <v>44429</v>
      </c>
      <c r="B15" s="105" t="str">
        <f t="shared" si="0"/>
        <v>(土)</v>
      </c>
      <c r="C15" s="62">
        <f t="shared" ref="C15:C77" si="2">SUM(D15:I15)</f>
        <v>1230788</v>
      </c>
      <c r="D15" s="67">
        <v>551349</v>
      </c>
      <c r="E15" s="62">
        <v>86507</v>
      </c>
      <c r="F15" s="62">
        <v>35</v>
      </c>
      <c r="G15" s="62">
        <v>489862</v>
      </c>
      <c r="H15" s="62">
        <v>103035</v>
      </c>
      <c r="I15" s="62">
        <v>0</v>
      </c>
      <c r="J15" s="62">
        <v>14498</v>
      </c>
      <c r="K15" s="62">
        <v>653</v>
      </c>
      <c r="L15" s="62">
        <v>2</v>
      </c>
      <c r="M15" s="62">
        <v>57341</v>
      </c>
      <c r="N15" s="62">
        <v>4413</v>
      </c>
      <c r="O15" s="67">
        <v>0</v>
      </c>
    </row>
    <row r="16" spans="1:15" x14ac:dyDescent="0.55000000000000004">
      <c r="A16" s="110">
        <v>44428</v>
      </c>
      <c r="B16" s="105" t="str">
        <f t="shared" si="0"/>
        <v>(金)</v>
      </c>
      <c r="C16" s="62">
        <f t="shared" si="2"/>
        <v>1066041</v>
      </c>
      <c r="D16" s="62">
        <v>464921</v>
      </c>
      <c r="E16" s="62">
        <v>67595</v>
      </c>
      <c r="F16" s="62">
        <v>0</v>
      </c>
      <c r="G16" s="62">
        <v>429236</v>
      </c>
      <c r="H16" s="62">
        <v>104289</v>
      </c>
      <c r="I16" s="62">
        <v>0</v>
      </c>
      <c r="J16" s="62">
        <v>21619</v>
      </c>
      <c r="K16" s="62">
        <v>381</v>
      </c>
      <c r="L16" s="62">
        <v>0</v>
      </c>
      <c r="M16" s="62">
        <v>71614</v>
      </c>
      <c r="N16" s="62">
        <v>2471</v>
      </c>
      <c r="O16" s="67">
        <v>0</v>
      </c>
    </row>
    <row r="17" spans="1:15" x14ac:dyDescent="0.55000000000000004">
      <c r="A17" s="110">
        <v>44427</v>
      </c>
      <c r="B17" s="105" t="str">
        <f t="shared" si="0"/>
        <v>(木)</v>
      </c>
      <c r="C17" s="62">
        <f t="shared" si="2"/>
        <v>1016118</v>
      </c>
      <c r="D17" s="62">
        <v>436139</v>
      </c>
      <c r="E17" s="62">
        <v>78970</v>
      </c>
      <c r="F17" s="62">
        <v>0</v>
      </c>
      <c r="G17" s="62">
        <v>394114</v>
      </c>
      <c r="H17" s="62">
        <v>106895</v>
      </c>
      <c r="I17" s="62">
        <v>0</v>
      </c>
      <c r="J17" s="62">
        <v>22176</v>
      </c>
      <c r="K17" s="62">
        <v>563</v>
      </c>
      <c r="L17" s="62">
        <v>0</v>
      </c>
      <c r="M17" s="62">
        <v>72609</v>
      </c>
      <c r="N17" s="62">
        <v>3245</v>
      </c>
      <c r="O17" s="67">
        <v>0</v>
      </c>
    </row>
    <row r="18" spans="1:15" x14ac:dyDescent="0.55000000000000004">
      <c r="A18" s="110">
        <v>44426</v>
      </c>
      <c r="B18" s="105" t="str">
        <f t="shared" si="0"/>
        <v>(水)</v>
      </c>
      <c r="C18" s="62">
        <f t="shared" si="2"/>
        <v>1049088</v>
      </c>
      <c r="D18" s="62">
        <v>450508</v>
      </c>
      <c r="E18" s="62">
        <v>69982</v>
      </c>
      <c r="F18" s="62">
        <v>0</v>
      </c>
      <c r="G18" s="62">
        <v>406981</v>
      </c>
      <c r="H18" s="62">
        <v>121617</v>
      </c>
      <c r="I18" s="62">
        <v>0</v>
      </c>
      <c r="J18" s="62">
        <v>25272</v>
      </c>
      <c r="K18" s="62">
        <v>645</v>
      </c>
      <c r="L18" s="62">
        <v>0</v>
      </c>
      <c r="M18" s="62">
        <v>80094</v>
      </c>
      <c r="N18" s="62">
        <v>3075</v>
      </c>
      <c r="O18" s="67">
        <v>0</v>
      </c>
    </row>
    <row r="19" spans="1:15" x14ac:dyDescent="0.55000000000000004">
      <c r="A19" s="110">
        <v>44425</v>
      </c>
      <c r="B19" s="105" t="str">
        <f t="shared" si="0"/>
        <v>(火)</v>
      </c>
      <c r="C19" s="62">
        <f t="shared" si="2"/>
        <v>1036040</v>
      </c>
      <c r="D19" s="62">
        <v>426639</v>
      </c>
      <c r="E19" s="62">
        <v>69228</v>
      </c>
      <c r="F19" s="62">
        <v>0</v>
      </c>
      <c r="G19" s="62">
        <v>417013</v>
      </c>
      <c r="H19" s="62">
        <v>123160</v>
      </c>
      <c r="I19" s="62">
        <v>0</v>
      </c>
      <c r="J19" s="62">
        <v>28294</v>
      </c>
      <c r="K19" s="62">
        <v>616</v>
      </c>
      <c r="L19" s="62">
        <v>0</v>
      </c>
      <c r="M19" s="62">
        <v>96066</v>
      </c>
      <c r="N19" s="62">
        <v>2543</v>
      </c>
      <c r="O19" s="67">
        <v>0</v>
      </c>
    </row>
    <row r="20" spans="1:15" x14ac:dyDescent="0.55000000000000004">
      <c r="A20" s="110">
        <v>44424</v>
      </c>
      <c r="B20" s="105" t="str">
        <f t="shared" si="0"/>
        <v>(月)</v>
      </c>
      <c r="C20" s="62">
        <f t="shared" si="2"/>
        <v>841759</v>
      </c>
      <c r="D20" s="62">
        <v>331262</v>
      </c>
      <c r="E20" s="62">
        <v>65188</v>
      </c>
      <c r="F20" s="62">
        <v>0</v>
      </c>
      <c r="G20" s="62">
        <v>337625</v>
      </c>
      <c r="H20" s="62">
        <v>107684</v>
      </c>
      <c r="I20" s="62">
        <v>0</v>
      </c>
      <c r="J20" s="62">
        <v>22687</v>
      </c>
      <c r="K20" s="62">
        <v>545</v>
      </c>
      <c r="L20" s="62">
        <v>0</v>
      </c>
      <c r="M20" s="62">
        <v>78605</v>
      </c>
      <c r="N20" s="62">
        <v>2533</v>
      </c>
      <c r="O20" s="67">
        <v>0</v>
      </c>
    </row>
    <row r="21" spans="1:15" x14ac:dyDescent="0.55000000000000004">
      <c r="A21" s="110">
        <v>44423</v>
      </c>
      <c r="B21" s="105" t="str">
        <f t="shared" si="0"/>
        <v>(日)</v>
      </c>
      <c r="C21" s="62">
        <f t="shared" si="2"/>
        <v>674626</v>
      </c>
      <c r="D21" s="62">
        <v>270507</v>
      </c>
      <c r="E21" s="62">
        <v>83156</v>
      </c>
      <c r="F21" s="62">
        <v>0</v>
      </c>
      <c r="G21" s="62">
        <v>239219</v>
      </c>
      <c r="H21" s="62">
        <v>81744</v>
      </c>
      <c r="I21" s="62">
        <v>0</v>
      </c>
      <c r="J21" s="62">
        <v>7017</v>
      </c>
      <c r="K21" s="62">
        <v>918</v>
      </c>
      <c r="L21" s="62">
        <v>0</v>
      </c>
      <c r="M21" s="62">
        <v>34124</v>
      </c>
      <c r="N21" s="62">
        <v>2261</v>
      </c>
      <c r="O21" s="67">
        <v>0</v>
      </c>
    </row>
    <row r="22" spans="1:15" x14ac:dyDescent="0.55000000000000004">
      <c r="A22" s="110">
        <v>44422</v>
      </c>
      <c r="B22" s="112" t="str">
        <f t="shared" si="0"/>
        <v>(土)</v>
      </c>
      <c r="C22" s="62">
        <f t="shared" si="2"/>
        <v>673075</v>
      </c>
      <c r="D22" s="62">
        <v>258067</v>
      </c>
      <c r="E22" s="62">
        <v>77218</v>
      </c>
      <c r="F22" s="62">
        <v>0</v>
      </c>
      <c r="G22" s="62">
        <v>243551</v>
      </c>
      <c r="H22" s="62">
        <v>94239</v>
      </c>
      <c r="I22" s="62">
        <v>0</v>
      </c>
      <c r="J22" s="62">
        <v>8166</v>
      </c>
      <c r="K22" s="62">
        <v>790</v>
      </c>
      <c r="L22" s="62">
        <v>0</v>
      </c>
      <c r="M22" s="62">
        <v>42151</v>
      </c>
      <c r="N22" s="62">
        <v>2370</v>
      </c>
      <c r="O22" s="67">
        <v>0</v>
      </c>
    </row>
    <row r="23" spans="1:15" x14ac:dyDescent="0.55000000000000004">
      <c r="A23" s="110">
        <v>44421</v>
      </c>
      <c r="B23" s="105" t="str">
        <f t="shared" si="0"/>
        <v>(金)</v>
      </c>
      <c r="C23" s="62">
        <f t="shared" si="2"/>
        <v>554824</v>
      </c>
      <c r="D23" s="62">
        <v>252819</v>
      </c>
      <c r="E23" s="62">
        <v>64865</v>
      </c>
      <c r="F23" s="62">
        <v>0</v>
      </c>
      <c r="G23" s="62">
        <v>129800</v>
      </c>
      <c r="H23" s="62">
        <v>107340</v>
      </c>
      <c r="I23" s="62">
        <v>0</v>
      </c>
      <c r="J23" s="62">
        <v>13448</v>
      </c>
      <c r="K23" s="62">
        <v>601</v>
      </c>
      <c r="L23" s="62">
        <v>0</v>
      </c>
      <c r="M23" s="62">
        <v>22344</v>
      </c>
      <c r="N23" s="62">
        <v>3326</v>
      </c>
      <c r="O23" s="67">
        <v>0</v>
      </c>
    </row>
    <row r="24" spans="1:15" x14ac:dyDescent="0.55000000000000004">
      <c r="A24" s="110">
        <v>44420</v>
      </c>
      <c r="B24" s="112" t="str">
        <f t="shared" si="0"/>
        <v>(木)</v>
      </c>
      <c r="C24" s="62">
        <f t="shared" si="2"/>
        <v>782585</v>
      </c>
      <c r="D24" s="62">
        <v>382587</v>
      </c>
      <c r="E24" s="62">
        <v>73237</v>
      </c>
      <c r="F24" s="62">
        <v>0</v>
      </c>
      <c r="G24" s="62">
        <v>218938</v>
      </c>
      <c r="H24" s="62">
        <v>107823</v>
      </c>
      <c r="I24" s="62">
        <v>0</v>
      </c>
      <c r="J24" s="62">
        <v>22929</v>
      </c>
      <c r="K24" s="62">
        <v>769</v>
      </c>
      <c r="L24" s="62">
        <v>0</v>
      </c>
      <c r="M24" s="62">
        <v>47405</v>
      </c>
      <c r="N24" s="62">
        <v>3350</v>
      </c>
      <c r="O24" s="67">
        <v>0</v>
      </c>
    </row>
    <row r="25" spans="1:15" x14ac:dyDescent="0.55000000000000004">
      <c r="A25" s="110">
        <v>44419</v>
      </c>
      <c r="B25" s="105" t="str">
        <f t="shared" si="0"/>
        <v>(水)</v>
      </c>
      <c r="C25" s="62">
        <f t="shared" si="2"/>
        <v>1067955</v>
      </c>
      <c r="D25" s="62">
        <v>390468</v>
      </c>
      <c r="E25" s="62">
        <v>73423</v>
      </c>
      <c r="F25" s="62">
        <v>0</v>
      </c>
      <c r="G25" s="62">
        <v>479186</v>
      </c>
      <c r="H25" s="62">
        <v>124878</v>
      </c>
      <c r="I25" s="62">
        <v>0</v>
      </c>
      <c r="J25" s="62">
        <v>25859</v>
      </c>
      <c r="K25" s="62">
        <v>696</v>
      </c>
      <c r="L25" s="62">
        <v>0</v>
      </c>
      <c r="M25" s="62">
        <v>132950</v>
      </c>
      <c r="N25" s="62">
        <v>2529</v>
      </c>
      <c r="O25" s="67">
        <v>0</v>
      </c>
    </row>
    <row r="26" spans="1:15" x14ac:dyDescent="0.55000000000000004">
      <c r="A26" s="110">
        <v>44418</v>
      </c>
      <c r="B26" s="112" t="str">
        <f t="shared" si="0"/>
        <v>(火)</v>
      </c>
      <c r="C26" s="62">
        <f t="shared" si="2"/>
        <v>1133648</v>
      </c>
      <c r="D26" s="62">
        <v>376811</v>
      </c>
      <c r="E26" s="62">
        <v>73708</v>
      </c>
      <c r="F26" s="62">
        <v>0</v>
      </c>
      <c r="G26" s="62">
        <v>549429</v>
      </c>
      <c r="H26" s="62">
        <v>133700</v>
      </c>
      <c r="I26" s="62">
        <v>0</v>
      </c>
      <c r="J26" s="62">
        <v>29601</v>
      </c>
      <c r="K26" s="62">
        <v>698</v>
      </c>
      <c r="L26" s="62">
        <v>0</v>
      </c>
      <c r="M26" s="62">
        <v>167582</v>
      </c>
      <c r="N26" s="62">
        <v>2955</v>
      </c>
      <c r="O26" s="67">
        <v>0</v>
      </c>
    </row>
    <row r="27" spans="1:15" x14ac:dyDescent="0.55000000000000004">
      <c r="A27" s="110">
        <v>44417</v>
      </c>
      <c r="B27" s="105" t="str">
        <f t="shared" si="0"/>
        <v>(月)</v>
      </c>
      <c r="C27" s="62">
        <f t="shared" si="2"/>
        <v>316624</v>
      </c>
      <c r="D27" s="62">
        <v>100373</v>
      </c>
      <c r="E27" s="62">
        <v>57048</v>
      </c>
      <c r="F27" s="62">
        <v>0</v>
      </c>
      <c r="G27" s="62">
        <v>97403</v>
      </c>
      <c r="H27" s="62">
        <v>61800</v>
      </c>
      <c r="I27" s="62">
        <v>0</v>
      </c>
      <c r="J27" s="62">
        <v>3326</v>
      </c>
      <c r="K27" s="62">
        <v>654</v>
      </c>
      <c r="L27" s="62">
        <v>0</v>
      </c>
      <c r="M27" s="62">
        <v>19644</v>
      </c>
      <c r="N27" s="62">
        <v>2008</v>
      </c>
      <c r="O27" s="67">
        <v>0</v>
      </c>
    </row>
    <row r="28" spans="1:15" x14ac:dyDescent="0.55000000000000004">
      <c r="A28" s="110">
        <v>44416</v>
      </c>
      <c r="B28" s="112" t="str">
        <f t="shared" si="0"/>
        <v>(日)</v>
      </c>
      <c r="C28" s="62">
        <f t="shared" si="2"/>
        <v>1126539</v>
      </c>
      <c r="D28" s="62">
        <v>481690</v>
      </c>
      <c r="E28" s="62">
        <v>98605</v>
      </c>
      <c r="F28" s="62">
        <v>0</v>
      </c>
      <c r="G28" s="62">
        <v>430942</v>
      </c>
      <c r="H28" s="62">
        <v>115302</v>
      </c>
      <c r="I28" s="62">
        <v>0</v>
      </c>
      <c r="J28" s="62">
        <v>16555</v>
      </c>
      <c r="K28" s="62">
        <v>1851</v>
      </c>
      <c r="L28" s="62">
        <v>0</v>
      </c>
      <c r="M28" s="62">
        <v>96342</v>
      </c>
      <c r="N28" s="62">
        <v>2448</v>
      </c>
      <c r="O28" s="67">
        <v>0</v>
      </c>
    </row>
    <row r="29" spans="1:15" x14ac:dyDescent="0.55000000000000004">
      <c r="A29" s="110">
        <v>44415</v>
      </c>
      <c r="B29" s="105" t="str">
        <f t="shared" si="0"/>
        <v>(土)</v>
      </c>
      <c r="C29" s="62">
        <f t="shared" si="2"/>
        <v>1423852</v>
      </c>
      <c r="D29" s="62">
        <v>567468</v>
      </c>
      <c r="E29" s="62">
        <v>96470</v>
      </c>
      <c r="F29" s="62">
        <v>0</v>
      </c>
      <c r="G29" s="62">
        <v>610606</v>
      </c>
      <c r="H29" s="62">
        <v>149308</v>
      </c>
      <c r="I29" s="62">
        <v>0</v>
      </c>
      <c r="J29" s="62">
        <v>25920</v>
      </c>
      <c r="K29" s="62">
        <v>1940</v>
      </c>
      <c r="L29" s="62">
        <v>0</v>
      </c>
      <c r="M29" s="62">
        <v>156481</v>
      </c>
      <c r="N29" s="62">
        <v>2492</v>
      </c>
      <c r="O29" s="67">
        <v>0</v>
      </c>
    </row>
    <row r="30" spans="1:15" x14ac:dyDescent="0.55000000000000004">
      <c r="A30" s="110">
        <v>44414</v>
      </c>
      <c r="B30" s="112" t="str">
        <f t="shared" si="0"/>
        <v>(金)</v>
      </c>
      <c r="C30" s="62">
        <f t="shared" si="2"/>
        <v>1280730</v>
      </c>
      <c r="D30" s="62">
        <v>451043</v>
      </c>
      <c r="E30" s="62">
        <v>79960</v>
      </c>
      <c r="F30" s="62">
        <v>0</v>
      </c>
      <c r="G30" s="62">
        <v>590305</v>
      </c>
      <c r="H30" s="62">
        <v>159422</v>
      </c>
      <c r="I30" s="62">
        <v>0</v>
      </c>
      <c r="J30" s="62">
        <v>34034</v>
      </c>
      <c r="K30" s="62">
        <v>698</v>
      </c>
      <c r="L30" s="62">
        <v>0</v>
      </c>
      <c r="M30" s="62">
        <v>206438</v>
      </c>
      <c r="N30" s="62">
        <v>2831</v>
      </c>
      <c r="O30" s="67">
        <v>0</v>
      </c>
    </row>
    <row r="31" spans="1:15" x14ac:dyDescent="0.55000000000000004">
      <c r="A31" s="110">
        <v>44413</v>
      </c>
      <c r="B31" s="105" t="str">
        <f t="shared" si="0"/>
        <v>(木)</v>
      </c>
      <c r="C31" s="62">
        <f t="shared" si="2"/>
        <v>1226564</v>
      </c>
      <c r="D31" s="62">
        <v>427096</v>
      </c>
      <c r="E31" s="62">
        <v>87951</v>
      </c>
      <c r="F31" s="62">
        <v>0</v>
      </c>
      <c r="G31" s="62">
        <v>562040</v>
      </c>
      <c r="H31" s="62">
        <v>149477</v>
      </c>
      <c r="I31" s="62">
        <v>0</v>
      </c>
      <c r="J31" s="62">
        <v>34792</v>
      </c>
      <c r="K31" s="62">
        <v>921</v>
      </c>
      <c r="L31" s="62">
        <v>0</v>
      </c>
      <c r="M31" s="62">
        <v>213295</v>
      </c>
      <c r="N31" s="62">
        <v>2930</v>
      </c>
      <c r="O31" s="67">
        <v>0</v>
      </c>
    </row>
    <row r="32" spans="1:15" x14ac:dyDescent="0.55000000000000004">
      <c r="A32" s="110">
        <v>44412</v>
      </c>
      <c r="B32" s="112" t="str">
        <f t="shared" si="0"/>
        <v>(水)</v>
      </c>
      <c r="C32" s="62">
        <f t="shared" si="2"/>
        <v>1234896</v>
      </c>
      <c r="D32" s="62">
        <v>439958</v>
      </c>
      <c r="E32" s="62">
        <v>82865</v>
      </c>
      <c r="F32" s="62">
        <v>0</v>
      </c>
      <c r="G32" s="62">
        <v>572533</v>
      </c>
      <c r="H32" s="62">
        <v>139540</v>
      </c>
      <c r="I32" s="62">
        <v>0</v>
      </c>
      <c r="J32" s="62">
        <v>38744</v>
      </c>
      <c r="K32" s="62">
        <v>920</v>
      </c>
      <c r="L32" s="62">
        <v>0</v>
      </c>
      <c r="M32" s="62">
        <v>230669</v>
      </c>
      <c r="N32" s="62">
        <v>3016</v>
      </c>
      <c r="O32" s="67">
        <v>0</v>
      </c>
    </row>
    <row r="33" spans="1:15" x14ac:dyDescent="0.55000000000000004">
      <c r="A33" s="110">
        <v>44411</v>
      </c>
      <c r="B33" s="105" t="str">
        <f t="shared" si="0"/>
        <v>(火)</v>
      </c>
      <c r="C33" s="62">
        <f t="shared" si="2"/>
        <v>1239920</v>
      </c>
      <c r="D33" s="62">
        <v>443349</v>
      </c>
      <c r="E33" s="62">
        <v>85169</v>
      </c>
      <c r="F33" s="62">
        <v>0</v>
      </c>
      <c r="G33" s="62">
        <v>576511</v>
      </c>
      <c r="H33" s="62">
        <v>134891</v>
      </c>
      <c r="I33" s="62">
        <v>0</v>
      </c>
      <c r="J33" s="62">
        <v>46976</v>
      </c>
      <c r="K33" s="62">
        <v>940</v>
      </c>
      <c r="L33" s="62">
        <v>0</v>
      </c>
      <c r="M33" s="62">
        <v>257370</v>
      </c>
      <c r="N33" s="62">
        <v>2884</v>
      </c>
      <c r="O33" s="67">
        <v>0</v>
      </c>
    </row>
    <row r="34" spans="1:15" x14ac:dyDescent="0.55000000000000004">
      <c r="A34" s="110">
        <v>44410</v>
      </c>
      <c r="B34" s="112" t="str">
        <f t="shared" si="0"/>
        <v>(月)</v>
      </c>
      <c r="C34" s="62">
        <f t="shared" si="2"/>
        <v>1186038</v>
      </c>
      <c r="D34" s="62">
        <v>423350</v>
      </c>
      <c r="E34" s="62">
        <v>86866</v>
      </c>
      <c r="F34" s="62">
        <v>0</v>
      </c>
      <c r="G34" s="62">
        <v>544979</v>
      </c>
      <c r="H34" s="62">
        <v>130843</v>
      </c>
      <c r="I34" s="62">
        <v>0</v>
      </c>
      <c r="J34" s="62">
        <v>50214</v>
      </c>
      <c r="K34" s="62">
        <v>974</v>
      </c>
      <c r="L34" s="62">
        <v>0</v>
      </c>
      <c r="M34" s="62">
        <v>250009</v>
      </c>
      <c r="N34" s="62">
        <v>3108</v>
      </c>
      <c r="O34" s="67">
        <v>0</v>
      </c>
    </row>
    <row r="35" spans="1:15" x14ac:dyDescent="0.55000000000000004">
      <c r="A35" s="110">
        <v>44409</v>
      </c>
      <c r="B35" s="105" t="str">
        <f t="shared" si="0"/>
        <v>(日)</v>
      </c>
      <c r="C35" s="62">
        <f t="shared" si="2"/>
        <v>1140546</v>
      </c>
      <c r="D35" s="62">
        <v>426832</v>
      </c>
      <c r="E35" s="62">
        <v>91576</v>
      </c>
      <c r="F35" s="62">
        <v>0</v>
      </c>
      <c r="G35" s="62">
        <v>525461</v>
      </c>
      <c r="H35" s="62">
        <v>96677</v>
      </c>
      <c r="I35" s="62">
        <v>0</v>
      </c>
      <c r="J35" s="62">
        <v>25741</v>
      </c>
      <c r="K35" s="62">
        <v>2518</v>
      </c>
      <c r="L35" s="62">
        <v>0</v>
      </c>
      <c r="M35" s="62">
        <v>204785</v>
      </c>
      <c r="N35" s="62">
        <v>5475</v>
      </c>
      <c r="O35" s="67">
        <v>0</v>
      </c>
    </row>
    <row r="36" spans="1:15" x14ac:dyDescent="0.55000000000000004">
      <c r="A36" s="110">
        <v>44408</v>
      </c>
      <c r="B36" s="112" t="str">
        <f t="shared" si="0"/>
        <v>(土)</v>
      </c>
      <c r="C36" s="62">
        <f t="shared" si="2"/>
        <v>1490552</v>
      </c>
      <c r="D36" s="62">
        <v>490528</v>
      </c>
      <c r="E36" s="62">
        <v>98278</v>
      </c>
      <c r="F36" s="62">
        <v>0</v>
      </c>
      <c r="G36" s="62">
        <v>778937</v>
      </c>
      <c r="H36" s="62">
        <v>122809</v>
      </c>
      <c r="I36" s="62">
        <v>0</v>
      </c>
      <c r="J36" s="62">
        <v>52407</v>
      </c>
      <c r="K36" s="62">
        <v>3190</v>
      </c>
      <c r="L36" s="62">
        <v>0</v>
      </c>
      <c r="M36" s="62">
        <v>389447</v>
      </c>
      <c r="N36" s="62">
        <v>11108</v>
      </c>
      <c r="O36" s="67">
        <v>0</v>
      </c>
    </row>
    <row r="37" spans="1:15" x14ac:dyDescent="0.55000000000000004">
      <c r="A37" s="110">
        <v>44407</v>
      </c>
      <c r="B37" s="105" t="str">
        <f t="shared" si="0"/>
        <v>(金)</v>
      </c>
      <c r="C37" s="62">
        <f t="shared" si="2"/>
        <v>1417494</v>
      </c>
      <c r="D37" s="62">
        <v>448231</v>
      </c>
      <c r="E37" s="62">
        <v>106629</v>
      </c>
      <c r="F37" s="62">
        <v>0</v>
      </c>
      <c r="G37" s="62">
        <v>726160</v>
      </c>
      <c r="H37" s="62">
        <v>136474</v>
      </c>
      <c r="I37" s="62">
        <v>0</v>
      </c>
      <c r="J37" s="62">
        <v>72471</v>
      </c>
      <c r="K37" s="62">
        <v>1386</v>
      </c>
      <c r="L37" s="62">
        <v>0</v>
      </c>
      <c r="M37" s="62">
        <v>407484</v>
      </c>
      <c r="N37" s="62">
        <v>9237</v>
      </c>
      <c r="O37" s="67">
        <v>0</v>
      </c>
    </row>
    <row r="38" spans="1:15" x14ac:dyDescent="0.55000000000000004">
      <c r="A38" s="110">
        <v>44406</v>
      </c>
      <c r="B38" s="112" t="str">
        <f t="shared" si="0"/>
        <v>(木)</v>
      </c>
      <c r="C38" s="62">
        <f t="shared" si="2"/>
        <v>1376607</v>
      </c>
      <c r="D38" s="62">
        <v>418509</v>
      </c>
      <c r="E38" s="62">
        <v>108733</v>
      </c>
      <c r="F38" s="62">
        <v>0</v>
      </c>
      <c r="G38" s="62">
        <v>729000</v>
      </c>
      <c r="H38" s="62">
        <v>120365</v>
      </c>
      <c r="I38" s="62">
        <v>0</v>
      </c>
      <c r="J38" s="62">
        <v>71452</v>
      </c>
      <c r="K38" s="62">
        <v>1416</v>
      </c>
      <c r="L38" s="62">
        <v>0</v>
      </c>
      <c r="M38" s="62">
        <v>453990</v>
      </c>
      <c r="N38" s="62">
        <v>9197</v>
      </c>
      <c r="O38" s="67">
        <v>0</v>
      </c>
    </row>
    <row r="39" spans="1:15" x14ac:dyDescent="0.55000000000000004">
      <c r="A39" s="110">
        <v>44405</v>
      </c>
      <c r="B39" s="105" t="str">
        <f t="shared" si="0"/>
        <v>(水)</v>
      </c>
      <c r="C39" s="62">
        <f t="shared" si="2"/>
        <v>1398887</v>
      </c>
      <c r="D39" s="62">
        <v>422310</v>
      </c>
      <c r="E39" s="62">
        <v>107088</v>
      </c>
      <c r="F39" s="62">
        <v>0</v>
      </c>
      <c r="G39" s="62">
        <v>746247</v>
      </c>
      <c r="H39" s="62">
        <v>123242</v>
      </c>
      <c r="I39" s="62">
        <v>0</v>
      </c>
      <c r="J39" s="62">
        <v>77350</v>
      </c>
      <c r="K39" s="62">
        <v>1298</v>
      </c>
      <c r="L39" s="62">
        <v>0</v>
      </c>
      <c r="M39" s="62">
        <v>481687</v>
      </c>
      <c r="N39" s="62">
        <v>13056</v>
      </c>
      <c r="O39" s="67">
        <v>0</v>
      </c>
    </row>
    <row r="40" spans="1:15" x14ac:dyDescent="0.55000000000000004">
      <c r="A40" s="110">
        <v>44404</v>
      </c>
      <c r="B40" s="112" t="str">
        <f t="shared" si="0"/>
        <v>(火)</v>
      </c>
      <c r="C40" s="62">
        <f t="shared" si="2"/>
        <v>1370641</v>
      </c>
      <c r="D40" s="62">
        <v>427221</v>
      </c>
      <c r="E40" s="62">
        <v>104593</v>
      </c>
      <c r="F40" s="62">
        <v>0</v>
      </c>
      <c r="G40" s="62">
        <v>731420</v>
      </c>
      <c r="H40" s="62">
        <v>107407</v>
      </c>
      <c r="I40" s="62">
        <v>0</v>
      </c>
      <c r="J40" s="62">
        <v>91298</v>
      </c>
      <c r="K40" s="62">
        <v>1425</v>
      </c>
      <c r="L40" s="62">
        <v>0</v>
      </c>
      <c r="M40" s="62">
        <v>484720</v>
      </c>
      <c r="N40" s="62">
        <v>12575</v>
      </c>
      <c r="O40" s="67">
        <v>0</v>
      </c>
    </row>
    <row r="41" spans="1:15" x14ac:dyDescent="0.55000000000000004">
      <c r="A41" s="110">
        <v>44403</v>
      </c>
      <c r="B41" s="105" t="str">
        <f t="shared" si="0"/>
        <v>(月)</v>
      </c>
      <c r="C41" s="62">
        <f t="shared" si="2"/>
        <v>1303944</v>
      </c>
      <c r="D41" s="62">
        <v>360441</v>
      </c>
      <c r="E41" s="62">
        <v>119499</v>
      </c>
      <c r="F41" s="62">
        <v>0</v>
      </c>
      <c r="G41" s="62">
        <v>716973</v>
      </c>
      <c r="H41" s="62">
        <v>107031</v>
      </c>
      <c r="I41" s="62">
        <v>0</v>
      </c>
      <c r="J41" s="62">
        <v>79150</v>
      </c>
      <c r="K41" s="62">
        <v>1767</v>
      </c>
      <c r="L41" s="62">
        <v>0</v>
      </c>
      <c r="M41" s="62">
        <v>489597</v>
      </c>
      <c r="N41" s="62">
        <v>14545</v>
      </c>
      <c r="O41" s="67">
        <v>0</v>
      </c>
    </row>
    <row r="42" spans="1:15" x14ac:dyDescent="0.55000000000000004">
      <c r="A42" s="110">
        <v>44402</v>
      </c>
      <c r="B42" s="112" t="str">
        <f t="shared" si="0"/>
        <v>(日)</v>
      </c>
      <c r="C42" s="62">
        <f t="shared" si="2"/>
        <v>1121063</v>
      </c>
      <c r="D42" s="62">
        <v>266626</v>
      </c>
      <c r="E42" s="62">
        <v>108192</v>
      </c>
      <c r="F42" s="62">
        <v>0</v>
      </c>
      <c r="G42" s="62">
        <v>673654</v>
      </c>
      <c r="H42" s="62">
        <v>72591</v>
      </c>
      <c r="I42" s="62">
        <v>0</v>
      </c>
      <c r="J42" s="62">
        <v>37744</v>
      </c>
      <c r="K42" s="62">
        <v>4268</v>
      </c>
      <c r="L42" s="62">
        <v>0</v>
      </c>
      <c r="M42" s="62">
        <v>453893</v>
      </c>
      <c r="N42" s="62">
        <v>16656</v>
      </c>
      <c r="O42" s="67">
        <v>0</v>
      </c>
    </row>
    <row r="43" spans="1:15" x14ac:dyDescent="0.55000000000000004">
      <c r="A43" s="110">
        <v>44401</v>
      </c>
      <c r="B43" s="105" t="str">
        <f t="shared" si="0"/>
        <v>(土)</v>
      </c>
      <c r="C43" s="62">
        <f t="shared" si="2"/>
        <v>1207182</v>
      </c>
      <c r="D43" s="62">
        <v>296650</v>
      </c>
      <c r="E43" s="62">
        <v>115098</v>
      </c>
      <c r="F43" s="62">
        <v>0</v>
      </c>
      <c r="G43" s="62">
        <v>723121</v>
      </c>
      <c r="H43" s="62">
        <v>72313</v>
      </c>
      <c r="I43" s="62">
        <v>0</v>
      </c>
      <c r="J43" s="62">
        <v>48933</v>
      </c>
      <c r="K43" s="62">
        <v>4585</v>
      </c>
      <c r="L43" s="62">
        <v>0</v>
      </c>
      <c r="M43" s="62">
        <v>500264</v>
      </c>
      <c r="N43" s="62">
        <v>21395</v>
      </c>
      <c r="O43" s="67">
        <v>0</v>
      </c>
    </row>
    <row r="44" spans="1:15" x14ac:dyDescent="0.55000000000000004">
      <c r="A44" s="110">
        <v>44400</v>
      </c>
      <c r="B44" s="112" t="str">
        <f t="shared" si="0"/>
        <v>(金)</v>
      </c>
      <c r="C44" s="62">
        <f t="shared" si="2"/>
        <v>454503</v>
      </c>
      <c r="D44" s="62">
        <v>125269</v>
      </c>
      <c r="E44" s="62">
        <v>84307</v>
      </c>
      <c r="F44" s="62">
        <v>0</v>
      </c>
      <c r="G44" s="62">
        <v>192233</v>
      </c>
      <c r="H44" s="62">
        <v>52694</v>
      </c>
      <c r="I44" s="62">
        <v>0</v>
      </c>
      <c r="J44" s="62">
        <v>15883</v>
      </c>
      <c r="K44" s="62">
        <v>2110</v>
      </c>
      <c r="L44" s="62">
        <v>0</v>
      </c>
      <c r="M44" s="62">
        <v>132361</v>
      </c>
      <c r="N44" s="62">
        <v>17916</v>
      </c>
      <c r="O44" s="67">
        <v>0</v>
      </c>
    </row>
    <row r="45" spans="1:15" x14ac:dyDescent="0.55000000000000004">
      <c r="A45" s="110">
        <v>44399</v>
      </c>
      <c r="B45" s="105" t="str">
        <f t="shared" si="0"/>
        <v>(木)</v>
      </c>
      <c r="C45" s="62">
        <f t="shared" si="2"/>
        <v>590733</v>
      </c>
      <c r="D45" s="62">
        <v>182804</v>
      </c>
      <c r="E45" s="62">
        <v>88778</v>
      </c>
      <c r="F45" s="62">
        <v>0</v>
      </c>
      <c r="G45" s="62">
        <v>270438</v>
      </c>
      <c r="H45" s="62">
        <v>48713</v>
      </c>
      <c r="I45" s="62">
        <v>0</v>
      </c>
      <c r="J45" s="62">
        <v>28858</v>
      </c>
      <c r="K45" s="62">
        <v>3068</v>
      </c>
      <c r="L45" s="62">
        <v>0</v>
      </c>
      <c r="M45" s="62">
        <v>206820</v>
      </c>
      <c r="N45" s="62">
        <v>18615</v>
      </c>
      <c r="O45" s="67">
        <v>0</v>
      </c>
    </row>
    <row r="46" spans="1:15" x14ac:dyDescent="0.55000000000000004">
      <c r="A46" s="110">
        <v>44398</v>
      </c>
      <c r="B46" s="112" t="str">
        <f t="shared" si="0"/>
        <v>(水)</v>
      </c>
      <c r="C46" s="62">
        <f t="shared" si="2"/>
        <v>1339579</v>
      </c>
      <c r="D46" s="62">
        <v>482881</v>
      </c>
      <c r="E46" s="62">
        <v>148534</v>
      </c>
      <c r="F46" s="62">
        <v>0</v>
      </c>
      <c r="G46" s="62">
        <v>638740</v>
      </c>
      <c r="H46" s="62">
        <v>69424</v>
      </c>
      <c r="I46" s="62">
        <v>0</v>
      </c>
      <c r="J46" s="62">
        <v>123056</v>
      </c>
      <c r="K46" s="62">
        <v>2676</v>
      </c>
      <c r="L46" s="62">
        <v>0</v>
      </c>
      <c r="M46" s="62">
        <v>502364</v>
      </c>
      <c r="N46" s="62">
        <v>19838</v>
      </c>
      <c r="O46" s="67">
        <v>0</v>
      </c>
    </row>
    <row r="47" spans="1:15" x14ac:dyDescent="0.55000000000000004">
      <c r="A47" s="110">
        <v>44397</v>
      </c>
      <c r="B47" s="105" t="str">
        <f t="shared" si="0"/>
        <v>(火)</v>
      </c>
      <c r="C47" s="62">
        <f t="shared" si="2"/>
        <v>1331445</v>
      </c>
      <c r="D47" s="62">
        <v>521663</v>
      </c>
      <c r="E47" s="62">
        <v>138720</v>
      </c>
      <c r="F47" s="62">
        <v>0</v>
      </c>
      <c r="G47" s="62">
        <v>603579</v>
      </c>
      <c r="H47" s="62">
        <v>67483</v>
      </c>
      <c r="I47" s="62">
        <v>0</v>
      </c>
      <c r="J47" s="62">
        <v>149880</v>
      </c>
      <c r="K47" s="62">
        <v>2558</v>
      </c>
      <c r="L47" s="62">
        <v>0</v>
      </c>
      <c r="M47" s="62">
        <v>488039</v>
      </c>
      <c r="N47" s="62">
        <v>23363</v>
      </c>
      <c r="O47" s="67">
        <v>0</v>
      </c>
    </row>
    <row r="48" spans="1:15" x14ac:dyDescent="0.55000000000000004">
      <c r="A48" s="110">
        <v>44396</v>
      </c>
      <c r="B48" s="112" t="str">
        <f t="shared" si="0"/>
        <v>(月)</v>
      </c>
      <c r="C48" s="62">
        <f t="shared" si="2"/>
        <v>1022706</v>
      </c>
      <c r="D48" s="62">
        <v>269579</v>
      </c>
      <c r="E48" s="62">
        <v>137591</v>
      </c>
      <c r="F48" s="62">
        <v>0</v>
      </c>
      <c r="G48" s="62">
        <v>556388</v>
      </c>
      <c r="H48" s="62">
        <v>59148</v>
      </c>
      <c r="I48" s="62">
        <v>0</v>
      </c>
      <c r="J48" s="62">
        <v>67696</v>
      </c>
      <c r="K48" s="62">
        <v>3084</v>
      </c>
      <c r="L48" s="62">
        <v>0</v>
      </c>
      <c r="M48" s="62">
        <v>455177</v>
      </c>
      <c r="N48" s="62">
        <v>22750</v>
      </c>
      <c r="O48" s="67">
        <v>0</v>
      </c>
    </row>
    <row r="49" spans="1:15" x14ac:dyDescent="0.55000000000000004">
      <c r="A49" s="110">
        <v>44395</v>
      </c>
      <c r="B49" s="105" t="str">
        <f t="shared" si="0"/>
        <v>(日)</v>
      </c>
      <c r="C49" s="62">
        <f t="shared" si="2"/>
        <v>1247133</v>
      </c>
      <c r="D49" s="62">
        <v>452874</v>
      </c>
      <c r="E49" s="62">
        <v>105364</v>
      </c>
      <c r="F49" s="62">
        <v>0</v>
      </c>
      <c r="G49" s="62">
        <v>648808</v>
      </c>
      <c r="H49" s="62">
        <v>40087</v>
      </c>
      <c r="I49" s="62">
        <v>0</v>
      </c>
      <c r="J49" s="62">
        <v>94321</v>
      </c>
      <c r="K49" s="62">
        <v>3164</v>
      </c>
      <c r="L49" s="62">
        <v>0</v>
      </c>
      <c r="M49" s="62">
        <v>534959</v>
      </c>
      <c r="N49" s="62">
        <v>28299</v>
      </c>
      <c r="O49" s="67">
        <v>0</v>
      </c>
    </row>
    <row r="50" spans="1:15" x14ac:dyDescent="0.55000000000000004">
      <c r="A50" s="110">
        <v>44394</v>
      </c>
      <c r="B50" s="112" t="str">
        <f t="shared" si="0"/>
        <v>(土)</v>
      </c>
      <c r="C50" s="62">
        <f t="shared" si="2"/>
        <v>1412781</v>
      </c>
      <c r="D50" s="62">
        <v>616091</v>
      </c>
      <c r="E50" s="62">
        <v>129674</v>
      </c>
      <c r="F50" s="62">
        <v>0</v>
      </c>
      <c r="G50" s="62">
        <v>629957</v>
      </c>
      <c r="H50" s="62">
        <v>37059</v>
      </c>
      <c r="I50" s="62">
        <v>0</v>
      </c>
      <c r="J50" s="62">
        <v>152442</v>
      </c>
      <c r="K50" s="62">
        <v>2757</v>
      </c>
      <c r="L50" s="62">
        <v>0</v>
      </c>
      <c r="M50" s="62">
        <v>525536</v>
      </c>
      <c r="N50" s="62">
        <v>29252</v>
      </c>
      <c r="O50" s="67">
        <v>0</v>
      </c>
    </row>
    <row r="51" spans="1:15" x14ac:dyDescent="0.55000000000000004">
      <c r="A51" s="110">
        <v>44393</v>
      </c>
      <c r="B51" s="105" t="str">
        <f t="shared" si="0"/>
        <v>(金)</v>
      </c>
      <c r="C51" s="62">
        <f t="shared" si="2"/>
        <v>1371745</v>
      </c>
      <c r="D51" s="62">
        <v>600433</v>
      </c>
      <c r="E51" s="62">
        <v>154523</v>
      </c>
      <c r="F51" s="62">
        <v>0</v>
      </c>
      <c r="G51" s="62">
        <v>585801</v>
      </c>
      <c r="H51" s="62">
        <v>30988</v>
      </c>
      <c r="I51" s="62">
        <v>0</v>
      </c>
      <c r="J51" s="62">
        <v>202048</v>
      </c>
      <c r="K51" s="62">
        <v>2115</v>
      </c>
      <c r="L51" s="62">
        <v>0</v>
      </c>
      <c r="M51" s="62">
        <v>497078</v>
      </c>
      <c r="N51" s="62">
        <v>24329</v>
      </c>
      <c r="O51" s="67">
        <v>0</v>
      </c>
    </row>
    <row r="52" spans="1:15" x14ac:dyDescent="0.55000000000000004">
      <c r="A52" s="110">
        <v>44392</v>
      </c>
      <c r="B52" s="112" t="str">
        <f t="shared" si="0"/>
        <v>(木)</v>
      </c>
      <c r="C52" s="62">
        <f t="shared" si="2"/>
        <v>1361299</v>
      </c>
      <c r="D52" s="62">
        <v>579314</v>
      </c>
      <c r="E52" s="62">
        <v>150336</v>
      </c>
      <c r="F52" s="62">
        <v>0</v>
      </c>
      <c r="G52" s="62">
        <v>598987</v>
      </c>
      <c r="H52" s="62">
        <v>32662</v>
      </c>
      <c r="I52" s="62">
        <v>0</v>
      </c>
      <c r="J52" s="62">
        <v>208097</v>
      </c>
      <c r="K52" s="62">
        <v>5167</v>
      </c>
      <c r="L52" s="62">
        <v>0</v>
      </c>
      <c r="M52" s="62">
        <v>529235</v>
      </c>
      <c r="N52" s="62">
        <v>28590</v>
      </c>
      <c r="O52" s="67">
        <v>0</v>
      </c>
    </row>
    <row r="53" spans="1:15" x14ac:dyDescent="0.55000000000000004">
      <c r="A53" s="110">
        <v>44391</v>
      </c>
      <c r="B53" s="105" t="str">
        <f t="shared" si="0"/>
        <v>(水)</v>
      </c>
      <c r="C53" s="62">
        <f t="shared" si="2"/>
        <v>1403448</v>
      </c>
      <c r="D53" s="62">
        <v>594287</v>
      </c>
      <c r="E53" s="62">
        <v>158162</v>
      </c>
      <c r="F53" s="62">
        <v>0</v>
      </c>
      <c r="G53" s="62">
        <v>617680</v>
      </c>
      <c r="H53" s="62">
        <v>33319</v>
      </c>
      <c r="I53" s="62">
        <v>0</v>
      </c>
      <c r="J53" s="62">
        <v>229585</v>
      </c>
      <c r="K53" s="62">
        <v>1848</v>
      </c>
      <c r="L53" s="62">
        <v>0</v>
      </c>
      <c r="M53" s="62">
        <v>550585</v>
      </c>
      <c r="N53" s="62">
        <v>28187</v>
      </c>
      <c r="O53" s="67">
        <v>0</v>
      </c>
    </row>
    <row r="54" spans="1:15" x14ac:dyDescent="0.55000000000000004">
      <c r="A54" s="110">
        <v>44390</v>
      </c>
      <c r="B54" s="112" t="str">
        <f t="shared" si="0"/>
        <v>(火)</v>
      </c>
      <c r="C54" s="62">
        <f t="shared" si="2"/>
        <v>1403786</v>
      </c>
      <c r="D54" s="62">
        <v>595338</v>
      </c>
      <c r="E54" s="62">
        <v>163300</v>
      </c>
      <c r="F54" s="62">
        <v>0</v>
      </c>
      <c r="G54" s="62">
        <v>613121</v>
      </c>
      <c r="H54" s="62">
        <v>32027</v>
      </c>
      <c r="I54" s="62">
        <v>0</v>
      </c>
      <c r="J54" s="62">
        <v>256869</v>
      </c>
      <c r="K54" s="62">
        <v>2281</v>
      </c>
      <c r="L54" s="62">
        <v>0</v>
      </c>
      <c r="M54" s="62">
        <v>553100</v>
      </c>
      <c r="N54" s="62">
        <v>28430</v>
      </c>
      <c r="O54" s="67">
        <v>0</v>
      </c>
    </row>
    <row r="55" spans="1:15" x14ac:dyDescent="0.55000000000000004">
      <c r="A55" s="110">
        <v>44389</v>
      </c>
      <c r="B55" s="105" t="str">
        <f t="shared" si="0"/>
        <v>(月)</v>
      </c>
      <c r="C55" s="62">
        <f t="shared" si="2"/>
        <v>1325957</v>
      </c>
      <c r="D55" s="62">
        <v>561235</v>
      </c>
      <c r="E55" s="62">
        <v>137244</v>
      </c>
      <c r="F55" s="62">
        <v>0</v>
      </c>
      <c r="G55" s="62">
        <v>595956</v>
      </c>
      <c r="H55" s="62">
        <v>31522</v>
      </c>
      <c r="I55" s="62">
        <v>0</v>
      </c>
      <c r="J55" s="62">
        <v>252129</v>
      </c>
      <c r="K55" s="62">
        <v>1790</v>
      </c>
      <c r="L55" s="62">
        <v>0</v>
      </c>
      <c r="M55" s="62">
        <v>544624</v>
      </c>
      <c r="N55" s="62">
        <v>28462</v>
      </c>
      <c r="O55" s="67">
        <v>0</v>
      </c>
    </row>
    <row r="56" spans="1:15" x14ac:dyDescent="0.55000000000000004">
      <c r="A56" s="110">
        <v>44388</v>
      </c>
      <c r="B56" s="112" t="str">
        <f t="shared" si="0"/>
        <v>(日)</v>
      </c>
      <c r="C56" s="62">
        <f t="shared" si="2"/>
        <v>1337325</v>
      </c>
      <c r="D56" s="62">
        <v>556150</v>
      </c>
      <c r="E56" s="62">
        <v>132833</v>
      </c>
      <c r="F56" s="62">
        <v>0</v>
      </c>
      <c r="G56" s="62">
        <v>615280</v>
      </c>
      <c r="H56" s="62">
        <v>33062</v>
      </c>
      <c r="I56" s="62">
        <v>0</v>
      </c>
      <c r="J56" s="62">
        <v>208825</v>
      </c>
      <c r="K56" s="62">
        <v>3124</v>
      </c>
      <c r="L56" s="62">
        <v>0</v>
      </c>
      <c r="M56" s="62">
        <v>555634</v>
      </c>
      <c r="N56" s="62">
        <v>30378</v>
      </c>
      <c r="O56" s="67">
        <v>0</v>
      </c>
    </row>
    <row r="57" spans="1:15" x14ac:dyDescent="0.55000000000000004">
      <c r="A57" s="110">
        <v>44387</v>
      </c>
      <c r="B57" s="105" t="str">
        <f t="shared" si="0"/>
        <v>(土)</v>
      </c>
      <c r="C57" s="62">
        <f t="shared" si="2"/>
        <v>1563401</v>
      </c>
      <c r="D57" s="62">
        <v>752692</v>
      </c>
      <c r="E57" s="62">
        <v>173557</v>
      </c>
      <c r="F57" s="62">
        <v>0</v>
      </c>
      <c r="G57" s="62">
        <v>604624</v>
      </c>
      <c r="H57" s="62">
        <v>32528</v>
      </c>
      <c r="I57" s="62">
        <v>0</v>
      </c>
      <c r="J57" s="62">
        <v>363359</v>
      </c>
      <c r="K57" s="62">
        <v>3558</v>
      </c>
      <c r="L57" s="62">
        <v>0</v>
      </c>
      <c r="M57" s="62">
        <v>550240</v>
      </c>
      <c r="N57" s="62">
        <v>30232</v>
      </c>
      <c r="O57" s="67">
        <v>0</v>
      </c>
    </row>
    <row r="58" spans="1:15" x14ac:dyDescent="0.55000000000000004">
      <c r="A58" s="110">
        <v>44386</v>
      </c>
      <c r="B58" s="112" t="str">
        <f t="shared" si="0"/>
        <v>(金)</v>
      </c>
      <c r="C58" s="62">
        <f t="shared" si="2"/>
        <v>1496714</v>
      </c>
      <c r="D58" s="62">
        <v>702132</v>
      </c>
      <c r="E58" s="62">
        <v>187631</v>
      </c>
      <c r="F58" s="62">
        <v>0</v>
      </c>
      <c r="G58" s="62">
        <v>578127</v>
      </c>
      <c r="H58" s="62">
        <v>28824</v>
      </c>
      <c r="I58" s="62">
        <v>0</v>
      </c>
      <c r="J58" s="62">
        <v>383310</v>
      </c>
      <c r="K58" s="62">
        <v>2974</v>
      </c>
      <c r="L58" s="62">
        <v>0</v>
      </c>
      <c r="M58" s="62">
        <v>533050</v>
      </c>
      <c r="N58" s="62">
        <v>26547</v>
      </c>
      <c r="O58" s="67">
        <v>0</v>
      </c>
    </row>
    <row r="59" spans="1:15" x14ac:dyDescent="0.55000000000000004">
      <c r="A59" s="110">
        <v>44385</v>
      </c>
      <c r="B59" s="105" t="str">
        <f t="shared" si="0"/>
        <v>(木)</v>
      </c>
      <c r="C59" s="62">
        <f t="shared" si="2"/>
        <v>1496763</v>
      </c>
      <c r="D59" s="62">
        <v>706677</v>
      </c>
      <c r="E59" s="62">
        <v>180421</v>
      </c>
      <c r="F59" s="62">
        <v>0</v>
      </c>
      <c r="G59" s="62">
        <v>581245</v>
      </c>
      <c r="H59" s="62">
        <v>28420</v>
      </c>
      <c r="I59" s="62">
        <v>0</v>
      </c>
      <c r="J59" s="62">
        <v>427490</v>
      </c>
      <c r="K59" s="62">
        <v>3103</v>
      </c>
      <c r="L59" s="62">
        <v>0</v>
      </c>
      <c r="M59" s="62">
        <v>545161</v>
      </c>
      <c r="N59" s="62">
        <v>26240</v>
      </c>
      <c r="O59" s="67">
        <v>0</v>
      </c>
    </row>
    <row r="60" spans="1:15" x14ac:dyDescent="0.55000000000000004">
      <c r="A60" s="110">
        <v>44384</v>
      </c>
      <c r="B60" s="112" t="str">
        <f t="shared" si="0"/>
        <v>(水)</v>
      </c>
      <c r="C60" s="62">
        <f t="shared" si="2"/>
        <v>1510596</v>
      </c>
      <c r="D60" s="62">
        <v>732395</v>
      </c>
      <c r="E60" s="62">
        <v>166767</v>
      </c>
      <c r="F60" s="62">
        <v>0</v>
      </c>
      <c r="G60" s="62">
        <v>584794</v>
      </c>
      <c r="H60" s="62">
        <v>26640</v>
      </c>
      <c r="I60" s="62">
        <v>0</v>
      </c>
      <c r="J60" s="62">
        <v>462638</v>
      </c>
      <c r="K60" s="62">
        <v>3331</v>
      </c>
      <c r="L60" s="62">
        <v>0</v>
      </c>
      <c r="M60" s="62">
        <v>550003</v>
      </c>
      <c r="N60" s="62">
        <v>24854</v>
      </c>
      <c r="O60" s="67">
        <v>0</v>
      </c>
    </row>
    <row r="61" spans="1:15" x14ac:dyDescent="0.55000000000000004">
      <c r="A61" s="110">
        <v>44383</v>
      </c>
      <c r="B61" s="105" t="str">
        <f t="shared" si="0"/>
        <v>(火)</v>
      </c>
      <c r="C61" s="62">
        <f t="shared" si="2"/>
        <v>1494754</v>
      </c>
      <c r="D61" s="62">
        <v>701759</v>
      </c>
      <c r="E61" s="62">
        <v>162536</v>
      </c>
      <c r="F61" s="62">
        <v>0</v>
      </c>
      <c r="G61" s="62">
        <v>601954</v>
      </c>
      <c r="H61" s="62">
        <v>28505</v>
      </c>
      <c r="I61" s="62">
        <v>0</v>
      </c>
      <c r="J61" s="62">
        <v>454677</v>
      </c>
      <c r="K61" s="62">
        <v>2964</v>
      </c>
      <c r="L61" s="62">
        <v>0</v>
      </c>
      <c r="M61" s="62">
        <v>570766</v>
      </c>
      <c r="N61" s="62">
        <v>26944</v>
      </c>
      <c r="O61" s="67">
        <v>0</v>
      </c>
    </row>
    <row r="62" spans="1:15" x14ac:dyDescent="0.55000000000000004">
      <c r="A62" s="110">
        <v>44382</v>
      </c>
      <c r="B62" s="112" t="str">
        <f t="shared" si="0"/>
        <v>(月)</v>
      </c>
      <c r="C62" s="62">
        <f t="shared" si="2"/>
        <v>1407073</v>
      </c>
      <c r="D62" s="62">
        <v>662973</v>
      </c>
      <c r="E62" s="62">
        <v>155119</v>
      </c>
      <c r="F62" s="62">
        <v>0</v>
      </c>
      <c r="G62" s="62">
        <v>560636</v>
      </c>
      <c r="H62" s="62">
        <v>28345</v>
      </c>
      <c r="I62" s="62">
        <v>0</v>
      </c>
      <c r="J62" s="62">
        <v>444607</v>
      </c>
      <c r="K62" s="62">
        <v>3082</v>
      </c>
      <c r="L62" s="62">
        <v>0</v>
      </c>
      <c r="M62" s="62">
        <v>533479</v>
      </c>
      <c r="N62" s="62">
        <v>26649</v>
      </c>
      <c r="O62" s="67">
        <v>0</v>
      </c>
    </row>
    <row r="63" spans="1:15" x14ac:dyDescent="0.55000000000000004">
      <c r="A63" s="110">
        <v>44381</v>
      </c>
      <c r="B63" s="105" t="str">
        <f t="shared" si="0"/>
        <v>(日)</v>
      </c>
      <c r="C63" s="62">
        <f t="shared" si="2"/>
        <v>1335521</v>
      </c>
      <c r="D63" s="62">
        <v>669106</v>
      </c>
      <c r="E63" s="62">
        <v>107379</v>
      </c>
      <c r="F63" s="62">
        <v>0</v>
      </c>
      <c r="G63" s="62">
        <v>536707</v>
      </c>
      <c r="H63" s="62">
        <v>22329</v>
      </c>
      <c r="I63" s="62">
        <v>0</v>
      </c>
      <c r="J63" s="62">
        <v>444952</v>
      </c>
      <c r="K63" s="62">
        <v>4780</v>
      </c>
      <c r="L63" s="62">
        <v>0</v>
      </c>
      <c r="M63" s="62">
        <v>505991</v>
      </c>
      <c r="N63" s="62">
        <v>21365</v>
      </c>
      <c r="O63" s="67">
        <v>0</v>
      </c>
    </row>
    <row r="64" spans="1:15" x14ac:dyDescent="0.55000000000000004">
      <c r="A64" s="110">
        <v>44380</v>
      </c>
      <c r="B64" s="112" t="str">
        <f t="shared" si="0"/>
        <v>(土)</v>
      </c>
      <c r="C64" s="62">
        <f t="shared" si="2"/>
        <v>1416342</v>
      </c>
      <c r="D64" s="62">
        <v>665554</v>
      </c>
      <c r="E64" s="62">
        <v>129635</v>
      </c>
      <c r="F64" s="62">
        <v>0</v>
      </c>
      <c r="G64" s="62">
        <v>601251</v>
      </c>
      <c r="H64" s="62">
        <v>19902</v>
      </c>
      <c r="I64" s="62">
        <v>0</v>
      </c>
      <c r="J64" s="62">
        <v>450636</v>
      </c>
      <c r="K64" s="62">
        <v>9789</v>
      </c>
      <c r="L64" s="62">
        <v>0</v>
      </c>
      <c r="M64" s="62">
        <v>569598</v>
      </c>
      <c r="N64" s="62">
        <v>18646</v>
      </c>
      <c r="O64" s="67">
        <v>0</v>
      </c>
    </row>
    <row r="65" spans="1:15" x14ac:dyDescent="0.55000000000000004">
      <c r="A65" s="110">
        <v>44379</v>
      </c>
      <c r="B65" s="105" t="str">
        <f t="shared" si="0"/>
        <v>(金)</v>
      </c>
      <c r="C65" s="62">
        <f t="shared" si="2"/>
        <v>1155904</v>
      </c>
      <c r="D65" s="62">
        <v>346200</v>
      </c>
      <c r="E65" s="62">
        <v>142376</v>
      </c>
      <c r="F65" s="62">
        <v>0</v>
      </c>
      <c r="G65" s="62">
        <v>647845</v>
      </c>
      <c r="H65" s="62">
        <v>19483</v>
      </c>
      <c r="I65" s="62">
        <v>0</v>
      </c>
      <c r="J65" s="62">
        <v>236086</v>
      </c>
      <c r="K65" s="62">
        <v>7632</v>
      </c>
      <c r="L65" s="62">
        <v>0</v>
      </c>
      <c r="M65" s="62">
        <v>617469</v>
      </c>
      <c r="N65" s="62">
        <v>18373</v>
      </c>
      <c r="O65" s="67">
        <v>0</v>
      </c>
    </row>
    <row r="66" spans="1:15" x14ac:dyDescent="0.55000000000000004">
      <c r="A66" s="110">
        <v>44378</v>
      </c>
      <c r="B66" s="112" t="str">
        <f t="shared" si="0"/>
        <v>(木)</v>
      </c>
      <c r="C66" s="62">
        <f t="shared" si="2"/>
        <v>1190254</v>
      </c>
      <c r="D66" s="62">
        <v>404948</v>
      </c>
      <c r="E66" s="62">
        <v>129737</v>
      </c>
      <c r="F66" s="62">
        <v>0</v>
      </c>
      <c r="G66" s="62">
        <v>635976</v>
      </c>
      <c r="H66" s="62">
        <v>19593</v>
      </c>
      <c r="I66" s="62">
        <v>0</v>
      </c>
      <c r="J66" s="62">
        <v>303914</v>
      </c>
      <c r="K66" s="62">
        <v>7707</v>
      </c>
      <c r="L66" s="62">
        <v>0</v>
      </c>
      <c r="M66" s="62">
        <v>610531</v>
      </c>
      <c r="N66" s="62">
        <v>18529</v>
      </c>
      <c r="O66" s="67">
        <v>0</v>
      </c>
    </row>
    <row r="67" spans="1:15" x14ac:dyDescent="0.55000000000000004">
      <c r="A67" s="110">
        <v>44377</v>
      </c>
      <c r="B67" s="105" t="str">
        <f t="shared" si="0"/>
        <v>(水)</v>
      </c>
      <c r="C67" s="62">
        <f t="shared" si="2"/>
        <v>1418759</v>
      </c>
      <c r="D67" s="62">
        <v>607796</v>
      </c>
      <c r="E67" s="62">
        <v>123076</v>
      </c>
      <c r="F67" s="62">
        <v>0</v>
      </c>
      <c r="G67" s="62">
        <v>668878</v>
      </c>
      <c r="H67" s="62">
        <v>19009</v>
      </c>
      <c r="I67" s="62">
        <v>0</v>
      </c>
      <c r="J67" s="62">
        <v>477820</v>
      </c>
      <c r="K67" s="62">
        <v>11338</v>
      </c>
      <c r="L67" s="62">
        <v>0</v>
      </c>
      <c r="M67" s="62">
        <v>640324</v>
      </c>
      <c r="N67" s="62">
        <v>18068</v>
      </c>
      <c r="O67" s="67">
        <v>0</v>
      </c>
    </row>
    <row r="68" spans="1:15" x14ac:dyDescent="0.55000000000000004">
      <c r="A68" s="110">
        <v>44376</v>
      </c>
      <c r="B68" s="112" t="str">
        <f>"(" &amp; TEXT(A68,"aaa") &amp; ")"</f>
        <v>(火)</v>
      </c>
      <c r="C68" s="62">
        <f t="shared" si="2"/>
        <v>1382561</v>
      </c>
      <c r="D68" s="62">
        <v>590519</v>
      </c>
      <c r="E68" s="62">
        <v>99867</v>
      </c>
      <c r="F68" s="62">
        <v>0</v>
      </c>
      <c r="G68" s="62">
        <v>673099</v>
      </c>
      <c r="H68" s="62">
        <v>19076</v>
      </c>
      <c r="I68" s="62">
        <v>0</v>
      </c>
      <c r="J68" s="62">
        <v>472552</v>
      </c>
      <c r="K68" s="62">
        <v>10843</v>
      </c>
      <c r="L68" s="62">
        <v>0</v>
      </c>
      <c r="M68" s="62">
        <v>647087</v>
      </c>
      <c r="N68" s="62">
        <v>18032</v>
      </c>
      <c r="O68" s="67">
        <v>0</v>
      </c>
    </row>
    <row r="69" spans="1:15" x14ac:dyDescent="0.55000000000000004">
      <c r="A69" s="110">
        <v>44375</v>
      </c>
      <c r="B69" s="105" t="str">
        <f t="shared" ref="B69:B93" si="3">"(" &amp; TEXT(A69,"aaa") &amp; ")"</f>
        <v>(月)</v>
      </c>
      <c r="C69" s="62">
        <f t="shared" si="2"/>
        <v>1282652</v>
      </c>
      <c r="D69" s="62">
        <v>552471</v>
      </c>
      <c r="E69" s="62">
        <v>97093</v>
      </c>
      <c r="F69" s="62">
        <v>0</v>
      </c>
      <c r="G69" s="62">
        <v>614558</v>
      </c>
      <c r="H69" s="62">
        <v>18530</v>
      </c>
      <c r="I69" s="62">
        <v>0</v>
      </c>
      <c r="J69" s="62">
        <v>448464</v>
      </c>
      <c r="K69" s="62">
        <v>12482</v>
      </c>
      <c r="L69" s="62">
        <v>0</v>
      </c>
      <c r="M69" s="62">
        <v>592464</v>
      </c>
      <c r="N69" s="62">
        <v>17570</v>
      </c>
      <c r="O69" s="67">
        <v>0</v>
      </c>
    </row>
    <row r="70" spans="1:15" x14ac:dyDescent="0.55000000000000004">
      <c r="A70" s="110">
        <v>44374</v>
      </c>
      <c r="B70" s="105" t="str">
        <f t="shared" si="3"/>
        <v>(日)</v>
      </c>
      <c r="C70" s="62">
        <f t="shared" si="2"/>
        <v>1279152</v>
      </c>
      <c r="D70" s="62">
        <v>661959</v>
      </c>
      <c r="E70" s="62">
        <v>79186</v>
      </c>
      <c r="F70" s="62">
        <v>0</v>
      </c>
      <c r="G70" s="62">
        <v>533400</v>
      </c>
      <c r="H70" s="62">
        <v>4607</v>
      </c>
      <c r="I70" s="62">
        <v>0</v>
      </c>
      <c r="J70" s="62">
        <v>536993</v>
      </c>
      <c r="K70" s="62">
        <v>15400</v>
      </c>
      <c r="L70" s="62">
        <v>0</v>
      </c>
      <c r="M70" s="62">
        <v>513267</v>
      </c>
      <c r="N70" s="62">
        <v>4382</v>
      </c>
      <c r="O70" s="67">
        <v>0</v>
      </c>
    </row>
    <row r="71" spans="1:15" x14ac:dyDescent="0.55000000000000004">
      <c r="A71" s="110">
        <v>44373</v>
      </c>
      <c r="B71" s="105" t="str">
        <f t="shared" si="3"/>
        <v>(土)</v>
      </c>
      <c r="C71" s="62">
        <f t="shared" si="2"/>
        <v>1290674</v>
      </c>
      <c r="D71" s="62">
        <v>628562</v>
      </c>
      <c r="E71" s="62">
        <v>78979</v>
      </c>
      <c r="F71" s="62">
        <v>0</v>
      </c>
      <c r="G71" s="62">
        <v>579362</v>
      </c>
      <c r="H71" s="62">
        <v>3771</v>
      </c>
      <c r="I71" s="62">
        <v>0</v>
      </c>
      <c r="J71" s="62">
        <v>514141</v>
      </c>
      <c r="K71" s="62">
        <v>18872</v>
      </c>
      <c r="L71" s="62">
        <v>0</v>
      </c>
      <c r="M71" s="62">
        <v>556895</v>
      </c>
      <c r="N71" s="62">
        <v>3545</v>
      </c>
      <c r="O71" s="67">
        <v>0</v>
      </c>
    </row>
    <row r="72" spans="1:15" x14ac:dyDescent="0.55000000000000004">
      <c r="A72" s="110">
        <v>44372</v>
      </c>
      <c r="B72" s="105" t="str">
        <f t="shared" si="3"/>
        <v>(金)</v>
      </c>
      <c r="C72" s="62">
        <f t="shared" si="2"/>
        <v>1272344</v>
      </c>
      <c r="D72" s="62">
        <v>576328</v>
      </c>
      <c r="E72" s="62">
        <v>81707</v>
      </c>
      <c r="F72" s="62">
        <v>0</v>
      </c>
      <c r="G72" s="62">
        <v>610535</v>
      </c>
      <c r="H72" s="62">
        <v>3774</v>
      </c>
      <c r="I72" s="62">
        <v>0</v>
      </c>
      <c r="J72" s="62">
        <v>483901</v>
      </c>
      <c r="K72" s="62">
        <v>14304</v>
      </c>
      <c r="L72" s="62">
        <v>0</v>
      </c>
      <c r="M72" s="62">
        <v>585135</v>
      </c>
      <c r="N72" s="62">
        <v>3598</v>
      </c>
      <c r="O72" s="67">
        <v>0</v>
      </c>
    </row>
    <row r="73" spans="1:15" x14ac:dyDescent="0.55000000000000004">
      <c r="A73" s="110">
        <v>44371</v>
      </c>
      <c r="B73" s="105" t="str">
        <f t="shared" si="3"/>
        <v>(木)</v>
      </c>
      <c r="C73" s="62">
        <f t="shared" si="2"/>
        <v>1297429</v>
      </c>
      <c r="D73" s="62">
        <v>598998</v>
      </c>
      <c r="E73" s="62">
        <v>75651</v>
      </c>
      <c r="F73" s="62">
        <v>0</v>
      </c>
      <c r="G73" s="62">
        <v>619443</v>
      </c>
      <c r="H73" s="62">
        <v>3337</v>
      </c>
      <c r="I73" s="62">
        <v>0</v>
      </c>
      <c r="J73" s="62">
        <v>521146</v>
      </c>
      <c r="K73" s="62">
        <v>14460</v>
      </c>
      <c r="L73" s="62">
        <v>0</v>
      </c>
      <c r="M73" s="62">
        <v>596023</v>
      </c>
      <c r="N73" s="62">
        <v>3158</v>
      </c>
      <c r="O73" s="67">
        <v>0</v>
      </c>
    </row>
    <row r="74" spans="1:15" x14ac:dyDescent="0.55000000000000004">
      <c r="A74" s="110">
        <v>44370</v>
      </c>
      <c r="B74" s="105" t="str">
        <f t="shared" si="3"/>
        <v>(水)</v>
      </c>
      <c r="C74" s="62">
        <f t="shared" si="2"/>
        <v>1311112</v>
      </c>
      <c r="D74" s="62">
        <v>612852</v>
      </c>
      <c r="E74" s="62">
        <v>78148</v>
      </c>
      <c r="F74" s="62">
        <v>0</v>
      </c>
      <c r="G74" s="62">
        <v>616735</v>
      </c>
      <c r="H74" s="62">
        <v>3377</v>
      </c>
      <c r="I74" s="62">
        <v>0</v>
      </c>
      <c r="J74" s="62">
        <v>542172</v>
      </c>
      <c r="K74" s="62">
        <v>15095</v>
      </c>
      <c r="L74" s="62">
        <v>0</v>
      </c>
      <c r="M74" s="62">
        <v>594398</v>
      </c>
      <c r="N74" s="62">
        <v>3183</v>
      </c>
      <c r="O74" s="67">
        <v>0</v>
      </c>
    </row>
    <row r="75" spans="1:15" x14ac:dyDescent="0.55000000000000004">
      <c r="A75" s="110">
        <v>44369</v>
      </c>
      <c r="B75" s="105" t="str">
        <f t="shared" si="3"/>
        <v>(火)</v>
      </c>
      <c r="C75" s="62">
        <f t="shared" si="2"/>
        <v>1284189</v>
      </c>
      <c r="D75" s="62">
        <v>610129</v>
      </c>
      <c r="E75" s="62">
        <v>73613</v>
      </c>
      <c r="F75" s="62">
        <v>0</v>
      </c>
      <c r="G75" s="62">
        <v>597722</v>
      </c>
      <c r="H75" s="62">
        <v>2725</v>
      </c>
      <c r="I75" s="62">
        <v>0</v>
      </c>
      <c r="J75" s="62">
        <v>546167</v>
      </c>
      <c r="K75" s="62">
        <v>18735</v>
      </c>
      <c r="L75" s="62">
        <v>0</v>
      </c>
      <c r="M75" s="62">
        <v>576896</v>
      </c>
      <c r="N75" s="62">
        <v>2585</v>
      </c>
      <c r="O75" s="67">
        <v>0</v>
      </c>
    </row>
    <row r="76" spans="1:15" x14ac:dyDescent="0.55000000000000004">
      <c r="A76" s="110">
        <v>44368</v>
      </c>
      <c r="B76" s="105" t="str">
        <f t="shared" si="3"/>
        <v>(月)</v>
      </c>
      <c r="C76" s="62">
        <f t="shared" si="2"/>
        <v>1156044</v>
      </c>
      <c r="D76" s="62">
        <v>590166</v>
      </c>
      <c r="E76" s="62">
        <v>67792</v>
      </c>
      <c r="F76" s="62">
        <v>0</v>
      </c>
      <c r="G76" s="62">
        <v>494858</v>
      </c>
      <c r="H76" s="62">
        <v>3228</v>
      </c>
      <c r="I76" s="62">
        <v>0</v>
      </c>
      <c r="J76" s="62">
        <v>536225</v>
      </c>
      <c r="K76" s="62">
        <v>18696</v>
      </c>
      <c r="L76" s="62">
        <v>0</v>
      </c>
      <c r="M76" s="62">
        <v>478764</v>
      </c>
      <c r="N76" s="62">
        <v>3111</v>
      </c>
      <c r="O76" s="67">
        <v>0</v>
      </c>
    </row>
    <row r="77" spans="1:15" x14ac:dyDescent="0.55000000000000004">
      <c r="A77" s="110">
        <v>44367</v>
      </c>
      <c r="B77" s="105" t="str">
        <f t="shared" si="3"/>
        <v>(日)</v>
      </c>
      <c r="C77" s="62">
        <f t="shared" si="2"/>
        <v>1085591</v>
      </c>
      <c r="D77" s="62">
        <v>608557</v>
      </c>
      <c r="E77" s="62">
        <v>41129</v>
      </c>
      <c r="F77" s="62">
        <v>0</v>
      </c>
      <c r="G77" s="62">
        <v>435905</v>
      </c>
      <c r="H77" s="62">
        <v>0</v>
      </c>
      <c r="I77" s="62">
        <v>0</v>
      </c>
      <c r="J77" s="62">
        <v>546462</v>
      </c>
      <c r="K77" s="62">
        <v>23365</v>
      </c>
      <c r="L77" s="62">
        <v>0</v>
      </c>
      <c r="M77" s="62">
        <v>423091</v>
      </c>
      <c r="N77" s="62">
        <v>0</v>
      </c>
      <c r="O77" s="67">
        <v>0</v>
      </c>
    </row>
    <row r="78" spans="1:15" x14ac:dyDescent="0.55000000000000004">
      <c r="A78" s="110">
        <v>44366</v>
      </c>
      <c r="B78" s="105" t="str">
        <f t="shared" si="3"/>
        <v>(土)</v>
      </c>
      <c r="C78" s="62">
        <f t="shared" ref="C78:C141" si="4">SUM(D78:I78)</f>
        <v>1085326</v>
      </c>
      <c r="D78" s="62">
        <v>611123</v>
      </c>
      <c r="E78" s="62">
        <v>37499</v>
      </c>
      <c r="F78" s="62">
        <v>0</v>
      </c>
      <c r="G78" s="62">
        <v>436704</v>
      </c>
      <c r="H78" s="62">
        <v>0</v>
      </c>
      <c r="I78" s="62">
        <v>0</v>
      </c>
      <c r="J78" s="62">
        <v>552718</v>
      </c>
      <c r="K78" s="62">
        <v>24621</v>
      </c>
      <c r="L78" s="62">
        <v>0</v>
      </c>
      <c r="M78" s="62">
        <v>420556</v>
      </c>
      <c r="N78" s="62">
        <v>0</v>
      </c>
      <c r="O78" s="67">
        <v>0</v>
      </c>
    </row>
    <row r="79" spans="1:15" x14ac:dyDescent="0.55000000000000004">
      <c r="A79" s="110">
        <v>44365</v>
      </c>
      <c r="B79" s="105" t="str">
        <f t="shared" si="3"/>
        <v>(金)</v>
      </c>
      <c r="C79" s="62">
        <f t="shared" si="4"/>
        <v>1097571</v>
      </c>
      <c r="D79" s="62">
        <v>578254</v>
      </c>
      <c r="E79" s="62">
        <v>30142</v>
      </c>
      <c r="F79" s="62">
        <v>0</v>
      </c>
      <c r="G79" s="62">
        <v>489175</v>
      </c>
      <c r="H79" s="62">
        <v>0</v>
      </c>
      <c r="I79" s="62">
        <v>0</v>
      </c>
      <c r="J79" s="62">
        <v>529975</v>
      </c>
      <c r="K79" s="62">
        <v>19878</v>
      </c>
      <c r="L79" s="62">
        <v>0</v>
      </c>
      <c r="M79" s="62">
        <v>468488</v>
      </c>
      <c r="N79" s="62">
        <v>0</v>
      </c>
      <c r="O79" s="67">
        <v>0</v>
      </c>
    </row>
    <row r="80" spans="1:15" x14ac:dyDescent="0.55000000000000004">
      <c r="A80" s="110">
        <v>44364</v>
      </c>
      <c r="B80" s="105" t="str">
        <f t="shared" si="3"/>
        <v>(木)</v>
      </c>
      <c r="C80" s="62">
        <f t="shared" si="4"/>
        <v>1139879</v>
      </c>
      <c r="D80" s="62">
        <v>594913</v>
      </c>
      <c r="E80" s="62">
        <v>32536</v>
      </c>
      <c r="F80" s="62">
        <v>0</v>
      </c>
      <c r="G80" s="62">
        <v>512430</v>
      </c>
      <c r="H80" s="62">
        <v>0</v>
      </c>
      <c r="I80" s="62">
        <v>0</v>
      </c>
      <c r="J80" s="62">
        <v>553152</v>
      </c>
      <c r="K80" s="62">
        <v>24252</v>
      </c>
      <c r="L80" s="62">
        <v>0</v>
      </c>
      <c r="M80" s="62">
        <v>492534</v>
      </c>
      <c r="N80" s="62">
        <v>0</v>
      </c>
      <c r="O80" s="67">
        <v>0</v>
      </c>
    </row>
    <row r="81" spans="1:15" x14ac:dyDescent="0.55000000000000004">
      <c r="A81" s="110">
        <v>44363</v>
      </c>
      <c r="B81" s="105" t="str">
        <f t="shared" si="3"/>
        <v>(水)</v>
      </c>
      <c r="C81" s="62">
        <f t="shared" si="4"/>
        <v>1146659</v>
      </c>
      <c r="D81" s="62">
        <v>589585</v>
      </c>
      <c r="E81" s="62">
        <v>32069</v>
      </c>
      <c r="F81" s="62">
        <v>0</v>
      </c>
      <c r="G81" s="62">
        <v>525005</v>
      </c>
      <c r="H81" s="62">
        <v>0</v>
      </c>
      <c r="I81" s="62">
        <v>0</v>
      </c>
      <c r="J81" s="62">
        <v>551205</v>
      </c>
      <c r="K81" s="62">
        <v>25844</v>
      </c>
      <c r="L81" s="62">
        <v>0</v>
      </c>
      <c r="M81" s="62">
        <v>504228</v>
      </c>
      <c r="N81" s="62">
        <v>0</v>
      </c>
      <c r="O81" s="67">
        <v>0</v>
      </c>
    </row>
    <row r="82" spans="1:15" x14ac:dyDescent="0.55000000000000004">
      <c r="A82" s="110">
        <v>44362</v>
      </c>
      <c r="B82" s="105" t="str">
        <f t="shared" si="3"/>
        <v>(火)</v>
      </c>
      <c r="C82" s="62">
        <f t="shared" si="4"/>
        <v>1115225</v>
      </c>
      <c r="D82" s="68">
        <v>610260</v>
      </c>
      <c r="E82" s="68">
        <v>31298</v>
      </c>
      <c r="F82" s="68">
        <v>0</v>
      </c>
      <c r="G82" s="68">
        <v>473667</v>
      </c>
      <c r="H82" s="62">
        <v>0</v>
      </c>
      <c r="I82" s="62">
        <v>0</v>
      </c>
      <c r="J82" s="68">
        <v>575055</v>
      </c>
      <c r="K82" s="68">
        <v>26234</v>
      </c>
      <c r="L82" s="68">
        <v>0</v>
      </c>
      <c r="M82" s="68">
        <v>454479</v>
      </c>
      <c r="N82" s="62">
        <v>0</v>
      </c>
      <c r="O82" s="67">
        <v>0</v>
      </c>
    </row>
    <row r="83" spans="1:15" x14ac:dyDescent="0.55000000000000004">
      <c r="A83" s="110">
        <v>44361</v>
      </c>
      <c r="B83" s="105" t="str">
        <f t="shared" si="3"/>
        <v>(月)</v>
      </c>
      <c r="C83" s="62">
        <f t="shared" si="4"/>
        <v>1003570</v>
      </c>
      <c r="D83" s="68">
        <v>563698</v>
      </c>
      <c r="E83" s="68">
        <v>31046</v>
      </c>
      <c r="F83" s="68">
        <v>0</v>
      </c>
      <c r="G83" s="68">
        <v>408826</v>
      </c>
      <c r="H83" s="62">
        <v>0</v>
      </c>
      <c r="I83" s="62">
        <v>0</v>
      </c>
      <c r="J83" s="68">
        <v>533728</v>
      </c>
      <c r="K83" s="68">
        <v>27118</v>
      </c>
      <c r="L83" s="68">
        <v>0</v>
      </c>
      <c r="M83" s="68">
        <v>393385</v>
      </c>
      <c r="N83" s="62">
        <v>0</v>
      </c>
      <c r="O83" s="67">
        <v>0</v>
      </c>
    </row>
    <row r="84" spans="1:15" x14ac:dyDescent="0.55000000000000004">
      <c r="A84" s="110">
        <v>44360</v>
      </c>
      <c r="B84" s="105" t="str">
        <f t="shared" si="3"/>
        <v>(日)</v>
      </c>
      <c r="C84" s="62">
        <f t="shared" si="4"/>
        <v>911531</v>
      </c>
      <c r="D84" s="68">
        <v>562329</v>
      </c>
      <c r="E84" s="68">
        <v>34293</v>
      </c>
      <c r="F84" s="68">
        <v>0</v>
      </c>
      <c r="G84" s="68">
        <v>314909</v>
      </c>
      <c r="H84" s="62">
        <v>0</v>
      </c>
      <c r="I84" s="62">
        <v>0</v>
      </c>
      <c r="J84" s="68">
        <v>528493</v>
      </c>
      <c r="K84" s="68">
        <v>30693</v>
      </c>
      <c r="L84" s="68">
        <v>0</v>
      </c>
      <c r="M84" s="68">
        <v>304317</v>
      </c>
      <c r="N84" s="62">
        <v>0</v>
      </c>
      <c r="O84" s="67">
        <v>0</v>
      </c>
    </row>
    <row r="85" spans="1:15" x14ac:dyDescent="0.55000000000000004">
      <c r="A85" s="110">
        <v>44359</v>
      </c>
      <c r="B85" s="105" t="str">
        <f t="shared" si="3"/>
        <v>(土)</v>
      </c>
      <c r="C85" s="62">
        <f t="shared" si="4"/>
        <v>923753</v>
      </c>
      <c r="D85" s="68">
        <v>619016</v>
      </c>
      <c r="E85" s="68">
        <v>33362</v>
      </c>
      <c r="F85" s="68">
        <v>0</v>
      </c>
      <c r="G85" s="68">
        <v>271375</v>
      </c>
      <c r="H85" s="62">
        <v>0</v>
      </c>
      <c r="I85" s="62">
        <v>0</v>
      </c>
      <c r="J85" s="68">
        <v>585735</v>
      </c>
      <c r="K85" s="68">
        <v>30524</v>
      </c>
      <c r="L85" s="68">
        <v>0</v>
      </c>
      <c r="M85" s="68">
        <v>258491</v>
      </c>
      <c r="N85" s="62">
        <v>0</v>
      </c>
      <c r="O85" s="67">
        <v>0</v>
      </c>
    </row>
    <row r="86" spans="1:15" x14ac:dyDescent="0.55000000000000004">
      <c r="A86" s="110">
        <v>44358</v>
      </c>
      <c r="B86" s="105" t="str">
        <f t="shared" si="3"/>
        <v>(金)</v>
      </c>
      <c r="C86" s="62">
        <f t="shared" si="4"/>
        <v>949476</v>
      </c>
      <c r="D86" s="68">
        <v>659213</v>
      </c>
      <c r="E86" s="68">
        <v>29601</v>
      </c>
      <c r="F86" s="68">
        <v>0</v>
      </c>
      <c r="G86" s="68">
        <v>260662</v>
      </c>
      <c r="H86" s="62">
        <v>0</v>
      </c>
      <c r="I86" s="62">
        <v>0</v>
      </c>
      <c r="J86" s="68">
        <v>625739</v>
      </c>
      <c r="K86" s="68">
        <v>26945</v>
      </c>
      <c r="L86" s="68">
        <v>0</v>
      </c>
      <c r="M86" s="68">
        <v>243700</v>
      </c>
      <c r="N86" s="62">
        <v>0</v>
      </c>
      <c r="O86" s="67">
        <v>0</v>
      </c>
    </row>
    <row r="87" spans="1:15" x14ac:dyDescent="0.55000000000000004">
      <c r="A87" s="110">
        <v>44357</v>
      </c>
      <c r="B87" s="105" t="str">
        <f t="shared" si="3"/>
        <v>(木)</v>
      </c>
      <c r="C87" s="62">
        <f t="shared" si="4"/>
        <v>979527</v>
      </c>
      <c r="D87" s="68">
        <v>654102</v>
      </c>
      <c r="E87" s="68">
        <v>29423</v>
      </c>
      <c r="F87" s="68">
        <v>0</v>
      </c>
      <c r="G87" s="68">
        <v>296002</v>
      </c>
      <c r="H87" s="62">
        <v>0</v>
      </c>
      <c r="I87" s="62">
        <v>0</v>
      </c>
      <c r="J87" s="68">
        <v>624217</v>
      </c>
      <c r="K87" s="68">
        <v>26883</v>
      </c>
      <c r="L87" s="68">
        <v>0</v>
      </c>
      <c r="M87" s="68">
        <v>278430</v>
      </c>
      <c r="N87" s="62">
        <v>0</v>
      </c>
      <c r="O87" s="67">
        <v>0</v>
      </c>
    </row>
    <row r="88" spans="1:15" x14ac:dyDescent="0.55000000000000004">
      <c r="A88" s="110">
        <v>44356</v>
      </c>
      <c r="B88" s="105" t="str">
        <f t="shared" si="3"/>
        <v>(水)</v>
      </c>
      <c r="C88" s="62">
        <f t="shared" si="4"/>
        <v>977738</v>
      </c>
      <c r="D88" s="68">
        <v>669736</v>
      </c>
      <c r="E88" s="68">
        <v>27473</v>
      </c>
      <c r="F88" s="68">
        <v>0</v>
      </c>
      <c r="G88" s="68">
        <v>280529</v>
      </c>
      <c r="H88" s="62">
        <v>0</v>
      </c>
      <c r="I88" s="62">
        <v>0</v>
      </c>
      <c r="J88" s="68">
        <v>640001</v>
      </c>
      <c r="K88" s="68">
        <v>25444</v>
      </c>
      <c r="L88" s="68">
        <v>0</v>
      </c>
      <c r="M88" s="68">
        <v>264208</v>
      </c>
      <c r="N88" s="62">
        <v>0</v>
      </c>
      <c r="O88" s="67">
        <v>0</v>
      </c>
    </row>
    <row r="89" spans="1:15" x14ac:dyDescent="0.55000000000000004">
      <c r="A89" s="110">
        <v>44355</v>
      </c>
      <c r="B89" s="105" t="str">
        <f t="shared" si="3"/>
        <v>(火)</v>
      </c>
      <c r="C89" s="62">
        <f t="shared" si="4"/>
        <v>941304</v>
      </c>
      <c r="D89" s="68">
        <v>685036</v>
      </c>
      <c r="E89" s="68">
        <v>29202</v>
      </c>
      <c r="F89" s="68">
        <v>0</v>
      </c>
      <c r="G89" s="68">
        <v>227066</v>
      </c>
      <c r="H89" s="62">
        <v>0</v>
      </c>
      <c r="I89" s="62">
        <v>0</v>
      </c>
      <c r="J89" s="68">
        <v>657176</v>
      </c>
      <c r="K89" s="68">
        <v>27553</v>
      </c>
      <c r="L89" s="68">
        <v>0</v>
      </c>
      <c r="M89" s="68">
        <v>212975</v>
      </c>
      <c r="N89" s="62">
        <v>0</v>
      </c>
      <c r="O89" s="67">
        <v>0</v>
      </c>
    </row>
    <row r="90" spans="1:15" x14ac:dyDescent="0.55000000000000004">
      <c r="A90" s="110">
        <v>44354</v>
      </c>
      <c r="B90" s="105" t="str">
        <f t="shared" si="3"/>
        <v>(月)</v>
      </c>
      <c r="C90" s="62">
        <f t="shared" si="4"/>
        <v>844526</v>
      </c>
      <c r="D90" s="68">
        <v>629198</v>
      </c>
      <c r="E90" s="68">
        <v>29050</v>
      </c>
      <c r="F90" s="68">
        <v>0</v>
      </c>
      <c r="G90" s="68">
        <v>186278</v>
      </c>
      <c r="H90" s="62">
        <v>0</v>
      </c>
      <c r="I90" s="62">
        <v>0</v>
      </c>
      <c r="J90" s="68">
        <v>605857</v>
      </c>
      <c r="K90" s="68">
        <v>27309</v>
      </c>
      <c r="L90" s="68">
        <v>0</v>
      </c>
      <c r="M90" s="68">
        <v>174914</v>
      </c>
      <c r="N90" s="62">
        <v>0</v>
      </c>
      <c r="O90" s="67">
        <v>0</v>
      </c>
    </row>
    <row r="91" spans="1:15" x14ac:dyDescent="0.55000000000000004">
      <c r="A91" s="65">
        <v>44353</v>
      </c>
      <c r="B91" s="105" t="str">
        <f t="shared" si="3"/>
        <v>(日)</v>
      </c>
      <c r="C91" s="62">
        <f t="shared" si="4"/>
        <v>738787</v>
      </c>
      <c r="D91" s="68">
        <v>537862</v>
      </c>
      <c r="E91" s="68">
        <v>22828</v>
      </c>
      <c r="F91" s="68">
        <v>0</v>
      </c>
      <c r="G91" s="68">
        <v>178097</v>
      </c>
      <c r="H91" s="62">
        <v>0</v>
      </c>
      <c r="I91" s="62">
        <v>0</v>
      </c>
      <c r="J91" s="68">
        <v>516550</v>
      </c>
      <c r="K91" s="68">
        <v>21608</v>
      </c>
      <c r="L91" s="68">
        <v>0</v>
      </c>
      <c r="M91" s="68">
        <v>172543</v>
      </c>
      <c r="N91" s="62">
        <v>0</v>
      </c>
      <c r="O91" s="67">
        <v>0</v>
      </c>
    </row>
    <row r="92" spans="1:15" x14ac:dyDescent="0.55000000000000004">
      <c r="A92" s="65">
        <v>44352</v>
      </c>
      <c r="B92" s="105" t="str">
        <f t="shared" si="3"/>
        <v>(土)</v>
      </c>
      <c r="C92" s="62">
        <f t="shared" si="4"/>
        <v>737490</v>
      </c>
      <c r="D92" s="68">
        <v>592333</v>
      </c>
      <c r="E92" s="68">
        <v>20375</v>
      </c>
      <c r="F92" s="68">
        <v>0</v>
      </c>
      <c r="G92" s="68">
        <v>124782</v>
      </c>
      <c r="H92" s="62">
        <v>0</v>
      </c>
      <c r="I92" s="62">
        <v>0</v>
      </c>
      <c r="J92" s="68">
        <v>568687</v>
      </c>
      <c r="K92" s="68">
        <v>18990</v>
      </c>
      <c r="L92" s="68">
        <v>0</v>
      </c>
      <c r="M92" s="68">
        <v>116451</v>
      </c>
      <c r="N92" s="62">
        <v>0</v>
      </c>
      <c r="O92" s="67">
        <v>0</v>
      </c>
    </row>
    <row r="93" spans="1:15" x14ac:dyDescent="0.55000000000000004">
      <c r="A93" s="65">
        <v>44351</v>
      </c>
      <c r="B93" s="105" t="str">
        <f t="shared" si="3"/>
        <v>(金)</v>
      </c>
      <c r="C93" s="62">
        <f t="shared" si="4"/>
        <v>763572</v>
      </c>
      <c r="D93" s="68">
        <v>626864</v>
      </c>
      <c r="E93" s="68">
        <v>20207</v>
      </c>
      <c r="F93" s="68">
        <v>0</v>
      </c>
      <c r="G93" s="68">
        <v>116501</v>
      </c>
      <c r="H93" s="62">
        <v>0</v>
      </c>
      <c r="I93" s="62">
        <v>0</v>
      </c>
      <c r="J93" s="68">
        <v>600933</v>
      </c>
      <c r="K93" s="68">
        <v>18926</v>
      </c>
      <c r="L93" s="68">
        <v>0</v>
      </c>
      <c r="M93" s="68">
        <v>103551</v>
      </c>
      <c r="N93" s="62">
        <v>0</v>
      </c>
      <c r="O93" s="67">
        <v>0</v>
      </c>
    </row>
    <row r="94" spans="1:15" x14ac:dyDescent="0.55000000000000004">
      <c r="A94" s="65">
        <v>44350</v>
      </c>
      <c r="B94" s="105" t="str">
        <f>"(" &amp; TEXT(A94,"aaa") &amp; ")"</f>
        <v>(木)</v>
      </c>
      <c r="C94" s="62">
        <f t="shared" si="4"/>
        <v>800975</v>
      </c>
      <c r="D94" s="68">
        <v>644219</v>
      </c>
      <c r="E94" s="68">
        <v>19984</v>
      </c>
      <c r="F94" s="68">
        <v>0</v>
      </c>
      <c r="G94" s="68">
        <v>136772</v>
      </c>
      <c r="H94" s="62">
        <v>0</v>
      </c>
      <c r="I94" s="62">
        <v>0</v>
      </c>
      <c r="J94" s="68">
        <v>618450</v>
      </c>
      <c r="K94" s="68">
        <v>18899</v>
      </c>
      <c r="L94" s="68">
        <v>0</v>
      </c>
      <c r="M94" s="68">
        <v>124195</v>
      </c>
      <c r="N94" s="62">
        <v>0</v>
      </c>
      <c r="O94" s="67">
        <v>0</v>
      </c>
    </row>
    <row r="95" spans="1:15" x14ac:dyDescent="0.55000000000000004">
      <c r="A95" s="65">
        <v>44349</v>
      </c>
      <c r="B95" s="105" t="str">
        <f t="shared" ref="B95:B146" si="5">"(" &amp; TEXT(A95,"aaa") &amp; ")"</f>
        <v>(水)</v>
      </c>
      <c r="C95" s="62">
        <f t="shared" si="4"/>
        <v>799097</v>
      </c>
      <c r="D95" s="68">
        <v>640857</v>
      </c>
      <c r="E95" s="68">
        <v>19631</v>
      </c>
      <c r="F95" s="68">
        <v>0</v>
      </c>
      <c r="G95" s="68">
        <v>138609</v>
      </c>
      <c r="H95" s="62">
        <v>0</v>
      </c>
      <c r="I95" s="62">
        <v>0</v>
      </c>
      <c r="J95" s="68">
        <v>616674</v>
      </c>
      <c r="K95" s="68">
        <v>18547</v>
      </c>
      <c r="L95" s="68">
        <v>0</v>
      </c>
      <c r="M95" s="68">
        <v>126051</v>
      </c>
      <c r="N95" s="62">
        <v>0</v>
      </c>
      <c r="O95" s="67">
        <v>0</v>
      </c>
    </row>
    <row r="96" spans="1:15" x14ac:dyDescent="0.55000000000000004">
      <c r="A96" s="65">
        <v>44348</v>
      </c>
      <c r="B96" s="105" t="str">
        <f t="shared" si="5"/>
        <v>(火)</v>
      </c>
      <c r="C96" s="62">
        <f t="shared" si="4"/>
        <v>752170</v>
      </c>
      <c r="D96" s="68">
        <v>621116</v>
      </c>
      <c r="E96" s="68">
        <v>19176</v>
      </c>
      <c r="F96" s="68">
        <v>0</v>
      </c>
      <c r="G96" s="68">
        <v>111878</v>
      </c>
      <c r="H96" s="62">
        <v>0</v>
      </c>
      <c r="I96" s="62">
        <v>0</v>
      </c>
      <c r="J96" s="68">
        <v>598375</v>
      </c>
      <c r="K96" s="68">
        <v>18185</v>
      </c>
      <c r="L96" s="68">
        <v>0</v>
      </c>
      <c r="M96" s="68">
        <v>99604</v>
      </c>
      <c r="N96" s="62">
        <v>0</v>
      </c>
      <c r="O96" s="67">
        <v>0</v>
      </c>
    </row>
    <row r="97" spans="1:15" x14ac:dyDescent="0.55000000000000004">
      <c r="A97" s="65">
        <v>44347</v>
      </c>
      <c r="B97" s="105" t="str">
        <f t="shared" si="5"/>
        <v>(月)</v>
      </c>
      <c r="C97" s="62">
        <f t="shared" si="4"/>
        <v>627311</v>
      </c>
      <c r="D97" s="68">
        <v>514321</v>
      </c>
      <c r="E97" s="68">
        <v>18346</v>
      </c>
      <c r="F97" s="68">
        <v>0</v>
      </c>
      <c r="G97" s="68">
        <v>94644</v>
      </c>
      <c r="H97" s="62">
        <v>0</v>
      </c>
      <c r="I97" s="62">
        <v>0</v>
      </c>
      <c r="J97" s="68">
        <v>492938</v>
      </c>
      <c r="K97" s="68">
        <v>17237</v>
      </c>
      <c r="L97" s="68">
        <v>0</v>
      </c>
      <c r="M97" s="68">
        <v>77771</v>
      </c>
      <c r="N97" s="62">
        <v>0</v>
      </c>
      <c r="O97" s="67">
        <v>0</v>
      </c>
    </row>
    <row r="98" spans="1:15" x14ac:dyDescent="0.55000000000000004">
      <c r="A98" s="65">
        <v>44346</v>
      </c>
      <c r="B98" s="105" t="str">
        <f t="shared" si="5"/>
        <v>(日)</v>
      </c>
      <c r="C98" s="62">
        <f t="shared" si="4"/>
        <v>526688</v>
      </c>
      <c r="D98" s="68">
        <v>445639</v>
      </c>
      <c r="E98" s="68">
        <v>15915</v>
      </c>
      <c r="F98" s="68">
        <v>0</v>
      </c>
      <c r="G98" s="68">
        <v>65134</v>
      </c>
      <c r="H98" s="62">
        <v>0</v>
      </c>
      <c r="I98" s="62">
        <v>0</v>
      </c>
      <c r="J98" s="68">
        <v>430019</v>
      </c>
      <c r="K98" s="68">
        <v>15117</v>
      </c>
      <c r="L98" s="68">
        <v>0</v>
      </c>
      <c r="M98" s="68">
        <v>59046</v>
      </c>
      <c r="N98" s="62">
        <v>0</v>
      </c>
      <c r="O98" s="67">
        <v>0</v>
      </c>
    </row>
    <row r="99" spans="1:15" x14ac:dyDescent="0.55000000000000004">
      <c r="A99" s="65">
        <v>44345</v>
      </c>
      <c r="B99" s="105" t="str">
        <f t="shared" si="5"/>
        <v>(土)</v>
      </c>
      <c r="C99" s="62">
        <f t="shared" si="4"/>
        <v>530820</v>
      </c>
      <c r="D99" s="68">
        <v>456879</v>
      </c>
      <c r="E99" s="68">
        <v>15527</v>
      </c>
      <c r="F99" s="68">
        <v>0</v>
      </c>
      <c r="G99" s="68">
        <v>58414</v>
      </c>
      <c r="H99" s="62">
        <v>0</v>
      </c>
      <c r="I99" s="62">
        <v>0</v>
      </c>
      <c r="J99" s="68">
        <v>435707</v>
      </c>
      <c r="K99" s="68">
        <v>14696</v>
      </c>
      <c r="L99" s="68">
        <v>0</v>
      </c>
      <c r="M99" s="68">
        <v>47083</v>
      </c>
      <c r="N99" s="62">
        <v>0</v>
      </c>
      <c r="O99" s="67">
        <v>0</v>
      </c>
    </row>
    <row r="100" spans="1:15" x14ac:dyDescent="0.55000000000000004">
      <c r="A100" s="65">
        <v>44344</v>
      </c>
      <c r="B100" s="105" t="str">
        <f t="shared" si="5"/>
        <v>(金)</v>
      </c>
      <c r="C100" s="62">
        <f t="shared" si="4"/>
        <v>573531</v>
      </c>
      <c r="D100" s="68">
        <v>513364</v>
      </c>
      <c r="E100" s="68">
        <v>14254</v>
      </c>
      <c r="F100" s="68">
        <v>0</v>
      </c>
      <c r="G100" s="68">
        <v>45913</v>
      </c>
      <c r="H100" s="62">
        <v>0</v>
      </c>
      <c r="I100" s="62">
        <v>0</v>
      </c>
      <c r="J100" s="68">
        <v>485912</v>
      </c>
      <c r="K100" s="68">
        <v>13514</v>
      </c>
      <c r="L100" s="68">
        <v>0</v>
      </c>
      <c r="M100" s="68">
        <v>29894</v>
      </c>
      <c r="N100" s="62">
        <v>0</v>
      </c>
      <c r="O100" s="67">
        <v>0</v>
      </c>
    </row>
    <row r="101" spans="1:15" x14ac:dyDescent="0.55000000000000004">
      <c r="A101" s="65">
        <v>44343</v>
      </c>
      <c r="B101" s="105" t="str">
        <f t="shared" si="5"/>
        <v>(木)</v>
      </c>
      <c r="C101" s="62">
        <f t="shared" si="4"/>
        <v>596869</v>
      </c>
      <c r="D101" s="68">
        <v>539772</v>
      </c>
      <c r="E101" s="68">
        <v>12404</v>
      </c>
      <c r="F101" s="68">
        <v>0</v>
      </c>
      <c r="G101" s="68">
        <v>44693</v>
      </c>
      <c r="H101" s="62">
        <v>0</v>
      </c>
      <c r="I101" s="62">
        <v>0</v>
      </c>
      <c r="J101" s="68">
        <v>511493</v>
      </c>
      <c r="K101" s="68">
        <v>11809</v>
      </c>
      <c r="L101" s="68">
        <v>0</v>
      </c>
      <c r="M101" s="68">
        <v>32089</v>
      </c>
      <c r="N101" s="62">
        <v>0</v>
      </c>
      <c r="O101" s="67">
        <v>0</v>
      </c>
    </row>
    <row r="102" spans="1:15" x14ac:dyDescent="0.55000000000000004">
      <c r="A102" s="65">
        <v>44342</v>
      </c>
      <c r="B102" s="105" t="str">
        <f t="shared" si="5"/>
        <v>(水)</v>
      </c>
      <c r="C102" s="62">
        <f t="shared" si="4"/>
        <v>584245</v>
      </c>
      <c r="D102" s="68">
        <v>560625</v>
      </c>
      <c r="E102" s="68">
        <v>11479</v>
      </c>
      <c r="F102" s="68">
        <v>0</v>
      </c>
      <c r="G102" s="68">
        <v>12141</v>
      </c>
      <c r="H102" s="62">
        <v>0</v>
      </c>
      <c r="I102" s="62">
        <v>0</v>
      </c>
      <c r="J102" s="68">
        <v>529656</v>
      </c>
      <c r="K102" s="68">
        <v>10817</v>
      </c>
      <c r="L102" s="68">
        <v>0</v>
      </c>
      <c r="M102" s="68">
        <v>9059</v>
      </c>
      <c r="N102" s="62">
        <v>0</v>
      </c>
      <c r="O102" s="67">
        <v>0</v>
      </c>
    </row>
    <row r="103" spans="1:15" x14ac:dyDescent="0.55000000000000004">
      <c r="A103" s="65">
        <v>44341</v>
      </c>
      <c r="B103" s="105" t="str">
        <f t="shared" si="5"/>
        <v>(火)</v>
      </c>
      <c r="C103" s="62">
        <f t="shared" si="4"/>
        <v>526723</v>
      </c>
      <c r="D103" s="68">
        <v>505941</v>
      </c>
      <c r="E103" s="68">
        <v>9776</v>
      </c>
      <c r="F103" s="68">
        <v>0</v>
      </c>
      <c r="G103" s="68">
        <v>11006</v>
      </c>
      <c r="H103" s="62">
        <v>0</v>
      </c>
      <c r="I103" s="62">
        <v>0</v>
      </c>
      <c r="J103" s="68">
        <v>478363</v>
      </c>
      <c r="K103" s="68">
        <v>9324</v>
      </c>
      <c r="L103" s="68">
        <v>0</v>
      </c>
      <c r="M103" s="68">
        <v>7726</v>
      </c>
      <c r="N103" s="62">
        <v>0</v>
      </c>
      <c r="O103" s="67">
        <v>0</v>
      </c>
    </row>
    <row r="104" spans="1:15" x14ac:dyDescent="0.55000000000000004">
      <c r="A104" s="65">
        <v>44340</v>
      </c>
      <c r="B104" s="105" t="str">
        <f t="shared" si="5"/>
        <v>(月)</v>
      </c>
      <c r="C104" s="62">
        <f t="shared" si="4"/>
        <v>456836</v>
      </c>
      <c r="D104" s="68">
        <v>436653</v>
      </c>
      <c r="E104" s="68">
        <v>9825</v>
      </c>
      <c r="F104" s="68">
        <v>0</v>
      </c>
      <c r="G104" s="68">
        <v>10358</v>
      </c>
      <c r="H104" s="62">
        <v>0</v>
      </c>
      <c r="I104" s="62">
        <v>0</v>
      </c>
      <c r="J104" s="68">
        <v>414583</v>
      </c>
      <c r="K104" s="68">
        <v>9342</v>
      </c>
      <c r="L104" s="68">
        <v>0</v>
      </c>
      <c r="M104" s="68">
        <v>7023</v>
      </c>
      <c r="N104" s="62">
        <v>0</v>
      </c>
      <c r="O104" s="67">
        <v>0</v>
      </c>
    </row>
    <row r="105" spans="1:15" x14ac:dyDescent="0.55000000000000004">
      <c r="A105" s="65">
        <v>44339</v>
      </c>
      <c r="B105" s="105" t="str">
        <f t="shared" si="5"/>
        <v>(日)</v>
      </c>
      <c r="C105" s="62">
        <f t="shared" si="4"/>
        <v>350524</v>
      </c>
      <c r="D105" s="68">
        <v>325495</v>
      </c>
      <c r="E105" s="68">
        <v>0</v>
      </c>
      <c r="F105" s="68">
        <v>0</v>
      </c>
      <c r="G105" s="68">
        <v>25029</v>
      </c>
      <c r="H105" s="62">
        <v>0</v>
      </c>
      <c r="I105" s="62">
        <v>0</v>
      </c>
      <c r="J105" s="68">
        <v>312891</v>
      </c>
      <c r="K105" s="68">
        <v>0</v>
      </c>
      <c r="L105" s="68">
        <v>0</v>
      </c>
      <c r="M105" s="68">
        <v>20642</v>
      </c>
      <c r="N105" s="62">
        <v>0</v>
      </c>
      <c r="O105" s="67">
        <v>0</v>
      </c>
    </row>
    <row r="106" spans="1:15" x14ac:dyDescent="0.55000000000000004">
      <c r="A106" s="65">
        <v>44338</v>
      </c>
      <c r="B106" s="105" t="str">
        <f t="shared" si="5"/>
        <v>(土)</v>
      </c>
      <c r="C106" s="62">
        <f t="shared" si="4"/>
        <v>325756</v>
      </c>
      <c r="D106" s="68">
        <v>284207</v>
      </c>
      <c r="E106" s="68">
        <v>0</v>
      </c>
      <c r="F106" s="68">
        <v>0</v>
      </c>
      <c r="G106" s="68">
        <v>41549</v>
      </c>
      <c r="H106" s="62">
        <v>0</v>
      </c>
      <c r="I106" s="62">
        <v>0</v>
      </c>
      <c r="J106" s="68">
        <v>267743</v>
      </c>
      <c r="K106" s="68">
        <v>0</v>
      </c>
      <c r="L106" s="68">
        <v>0</v>
      </c>
      <c r="M106" s="68">
        <v>22740</v>
      </c>
      <c r="N106" s="62">
        <v>0</v>
      </c>
      <c r="O106" s="67">
        <v>0</v>
      </c>
    </row>
    <row r="107" spans="1:15" x14ac:dyDescent="0.55000000000000004">
      <c r="A107" s="65">
        <v>44337</v>
      </c>
      <c r="B107" s="105" t="str">
        <f t="shared" si="5"/>
        <v>(金)</v>
      </c>
      <c r="C107" s="62">
        <f t="shared" si="4"/>
        <v>337914</v>
      </c>
      <c r="D107" s="68">
        <v>278843</v>
      </c>
      <c r="E107" s="68">
        <v>0</v>
      </c>
      <c r="F107" s="68">
        <v>0</v>
      </c>
      <c r="G107" s="68">
        <v>59071</v>
      </c>
      <c r="H107" s="62">
        <v>0</v>
      </c>
      <c r="I107" s="62">
        <v>0</v>
      </c>
      <c r="J107" s="68">
        <v>254017</v>
      </c>
      <c r="K107" s="68">
        <v>0</v>
      </c>
      <c r="L107" s="68">
        <v>0</v>
      </c>
      <c r="M107" s="68">
        <v>25330</v>
      </c>
      <c r="N107" s="62">
        <v>0</v>
      </c>
      <c r="O107" s="67">
        <v>0</v>
      </c>
    </row>
    <row r="108" spans="1:15" x14ac:dyDescent="0.55000000000000004">
      <c r="A108" s="65">
        <v>44336</v>
      </c>
      <c r="B108" s="105" t="str">
        <f t="shared" si="5"/>
        <v>(木)</v>
      </c>
      <c r="C108" s="62">
        <f t="shared" si="4"/>
        <v>346920</v>
      </c>
      <c r="D108" s="68">
        <v>320734</v>
      </c>
      <c r="E108" s="68">
        <v>0</v>
      </c>
      <c r="F108" s="68">
        <v>0</v>
      </c>
      <c r="G108" s="68">
        <v>26186</v>
      </c>
      <c r="H108" s="62">
        <v>0</v>
      </c>
      <c r="I108" s="62">
        <v>0</v>
      </c>
      <c r="J108" s="68">
        <v>293417</v>
      </c>
      <c r="K108" s="68">
        <v>0</v>
      </c>
      <c r="L108" s="68">
        <v>0</v>
      </c>
      <c r="M108" s="68">
        <v>14034</v>
      </c>
      <c r="N108" s="62">
        <v>0</v>
      </c>
      <c r="O108" s="67">
        <v>0</v>
      </c>
    </row>
    <row r="109" spans="1:15" x14ac:dyDescent="0.55000000000000004">
      <c r="A109" s="65">
        <v>44335</v>
      </c>
      <c r="B109" s="105" t="str">
        <f t="shared" si="5"/>
        <v>(水)</v>
      </c>
      <c r="C109" s="62">
        <f t="shared" si="4"/>
        <v>378171</v>
      </c>
      <c r="D109" s="68">
        <v>307326</v>
      </c>
      <c r="E109" s="68">
        <v>0</v>
      </c>
      <c r="F109" s="68">
        <v>0</v>
      </c>
      <c r="G109" s="68">
        <v>70845</v>
      </c>
      <c r="H109" s="62">
        <v>0</v>
      </c>
      <c r="I109" s="62">
        <v>0</v>
      </c>
      <c r="J109" s="68">
        <v>282178</v>
      </c>
      <c r="K109" s="68">
        <v>0</v>
      </c>
      <c r="L109" s="68">
        <v>0</v>
      </c>
      <c r="M109" s="68">
        <v>33867</v>
      </c>
      <c r="N109" s="62">
        <v>0</v>
      </c>
      <c r="O109" s="67">
        <v>0</v>
      </c>
    </row>
    <row r="110" spans="1:15" x14ac:dyDescent="0.55000000000000004">
      <c r="A110" s="65">
        <v>44334</v>
      </c>
      <c r="B110" s="105" t="str">
        <f t="shared" si="5"/>
        <v>(火)</v>
      </c>
      <c r="C110" s="62">
        <f t="shared" si="4"/>
        <v>320306</v>
      </c>
      <c r="D110" s="68">
        <v>253163</v>
      </c>
      <c r="E110" s="68">
        <v>0</v>
      </c>
      <c r="F110" s="68">
        <v>0</v>
      </c>
      <c r="G110" s="68">
        <v>67143</v>
      </c>
      <c r="H110" s="62">
        <v>0</v>
      </c>
      <c r="I110" s="62">
        <v>0</v>
      </c>
      <c r="J110" s="68">
        <v>231361</v>
      </c>
      <c r="K110" s="68">
        <v>0</v>
      </c>
      <c r="L110" s="68">
        <v>0</v>
      </c>
      <c r="M110" s="68">
        <v>35109</v>
      </c>
      <c r="N110" s="62">
        <v>0</v>
      </c>
      <c r="O110" s="67">
        <v>0</v>
      </c>
    </row>
    <row r="111" spans="1:15" x14ac:dyDescent="0.55000000000000004">
      <c r="A111" s="65">
        <v>44333</v>
      </c>
      <c r="B111" s="105" t="str">
        <f t="shared" si="5"/>
        <v>(月)</v>
      </c>
      <c r="C111" s="62">
        <f t="shared" si="4"/>
        <v>263398</v>
      </c>
      <c r="D111" s="68">
        <v>210209</v>
      </c>
      <c r="E111" s="68">
        <v>0</v>
      </c>
      <c r="F111" s="68">
        <v>0</v>
      </c>
      <c r="G111" s="68">
        <v>53189</v>
      </c>
      <c r="H111" s="62">
        <v>0</v>
      </c>
      <c r="I111" s="62">
        <v>0</v>
      </c>
      <c r="J111" s="68">
        <v>191946</v>
      </c>
      <c r="K111" s="68">
        <v>0</v>
      </c>
      <c r="L111" s="68">
        <v>0</v>
      </c>
      <c r="M111" s="68">
        <v>26499</v>
      </c>
      <c r="N111" s="62">
        <v>0</v>
      </c>
      <c r="O111" s="67">
        <v>0</v>
      </c>
    </row>
    <row r="112" spans="1:15" x14ac:dyDescent="0.55000000000000004">
      <c r="A112" s="65">
        <v>44332</v>
      </c>
      <c r="B112" s="105" t="str">
        <f t="shared" si="5"/>
        <v>(日)</v>
      </c>
      <c r="C112" s="62">
        <f t="shared" si="4"/>
        <v>207767</v>
      </c>
      <c r="D112" s="68">
        <v>186291</v>
      </c>
      <c r="E112" s="68">
        <v>0</v>
      </c>
      <c r="F112" s="68">
        <v>0</v>
      </c>
      <c r="G112" s="68">
        <v>21476</v>
      </c>
      <c r="H112" s="62">
        <v>0</v>
      </c>
      <c r="I112" s="62">
        <v>0</v>
      </c>
      <c r="J112" s="68">
        <v>178843</v>
      </c>
      <c r="K112" s="68">
        <v>0</v>
      </c>
      <c r="L112" s="68">
        <v>0</v>
      </c>
      <c r="M112" s="68">
        <v>14782</v>
      </c>
      <c r="N112" s="62">
        <v>0</v>
      </c>
      <c r="O112" s="67">
        <v>0</v>
      </c>
    </row>
    <row r="113" spans="1:15" x14ac:dyDescent="0.55000000000000004">
      <c r="A113" s="65">
        <v>44331</v>
      </c>
      <c r="B113" s="105" t="str">
        <f t="shared" si="5"/>
        <v>(土)</v>
      </c>
      <c r="C113" s="62">
        <f t="shared" si="4"/>
        <v>169651</v>
      </c>
      <c r="D113" s="68">
        <v>137092</v>
      </c>
      <c r="E113" s="68">
        <v>0</v>
      </c>
      <c r="F113" s="68">
        <v>0</v>
      </c>
      <c r="G113" s="68">
        <v>32559</v>
      </c>
      <c r="H113" s="62">
        <v>0</v>
      </c>
      <c r="I113" s="62">
        <v>0</v>
      </c>
      <c r="J113" s="68">
        <v>125497</v>
      </c>
      <c r="K113" s="68">
        <v>0</v>
      </c>
      <c r="L113" s="68">
        <v>0</v>
      </c>
      <c r="M113" s="68">
        <v>15697</v>
      </c>
      <c r="N113" s="62">
        <v>0</v>
      </c>
      <c r="O113" s="67">
        <v>0</v>
      </c>
    </row>
    <row r="114" spans="1:15" x14ac:dyDescent="0.55000000000000004">
      <c r="A114" s="65">
        <v>44330</v>
      </c>
      <c r="B114" s="105" t="str">
        <f t="shared" si="5"/>
        <v>(金)</v>
      </c>
      <c r="C114" s="62">
        <f t="shared" si="4"/>
        <v>183333</v>
      </c>
      <c r="D114" s="68">
        <v>135645</v>
      </c>
      <c r="E114" s="68">
        <v>0</v>
      </c>
      <c r="F114" s="68">
        <v>0</v>
      </c>
      <c r="G114" s="68">
        <v>47688</v>
      </c>
      <c r="H114" s="62">
        <v>0</v>
      </c>
      <c r="I114" s="62">
        <v>0</v>
      </c>
      <c r="J114" s="68">
        <v>114398</v>
      </c>
      <c r="K114" s="68">
        <v>0</v>
      </c>
      <c r="L114" s="68">
        <v>0</v>
      </c>
      <c r="M114" s="68">
        <v>18275</v>
      </c>
      <c r="N114" s="62">
        <v>0</v>
      </c>
      <c r="O114" s="67">
        <v>0</v>
      </c>
    </row>
    <row r="115" spans="1:15" x14ac:dyDescent="0.55000000000000004">
      <c r="A115" s="65">
        <v>44329</v>
      </c>
      <c r="B115" s="105" t="str">
        <f t="shared" si="5"/>
        <v>(木)</v>
      </c>
      <c r="C115" s="62">
        <f t="shared" si="4"/>
        <v>209374</v>
      </c>
      <c r="D115" s="68">
        <v>157298</v>
      </c>
      <c r="E115" s="68">
        <v>0</v>
      </c>
      <c r="F115" s="68">
        <v>0</v>
      </c>
      <c r="G115" s="68">
        <v>52076</v>
      </c>
      <c r="H115" s="62">
        <v>0</v>
      </c>
      <c r="I115" s="62">
        <v>0</v>
      </c>
      <c r="J115" s="68">
        <v>136118</v>
      </c>
      <c r="K115" s="68">
        <v>0</v>
      </c>
      <c r="L115" s="68">
        <v>0</v>
      </c>
      <c r="M115" s="68">
        <v>24965</v>
      </c>
      <c r="N115" s="62">
        <v>0</v>
      </c>
      <c r="O115" s="67">
        <v>0</v>
      </c>
    </row>
    <row r="116" spans="1:15" x14ac:dyDescent="0.55000000000000004">
      <c r="A116" s="65">
        <v>44328</v>
      </c>
      <c r="B116" s="105" t="str">
        <f t="shared" si="5"/>
        <v>(水)</v>
      </c>
      <c r="C116" s="62">
        <f t="shared" si="4"/>
        <v>214705</v>
      </c>
      <c r="D116" s="68">
        <v>161282</v>
      </c>
      <c r="E116" s="68">
        <v>0</v>
      </c>
      <c r="F116" s="68">
        <v>0</v>
      </c>
      <c r="G116" s="68">
        <v>53423</v>
      </c>
      <c r="H116" s="62">
        <v>0</v>
      </c>
      <c r="I116" s="62">
        <v>0</v>
      </c>
      <c r="J116" s="68">
        <v>139405</v>
      </c>
      <c r="K116" s="68">
        <v>0</v>
      </c>
      <c r="L116" s="68">
        <v>0</v>
      </c>
      <c r="M116" s="68">
        <v>26112</v>
      </c>
      <c r="N116" s="62">
        <v>0</v>
      </c>
      <c r="O116" s="67">
        <v>0</v>
      </c>
    </row>
    <row r="117" spans="1:15" x14ac:dyDescent="0.55000000000000004">
      <c r="A117" s="65">
        <v>44327</v>
      </c>
      <c r="B117" s="105" t="str">
        <f t="shared" si="5"/>
        <v>(火)</v>
      </c>
      <c r="C117" s="62">
        <f t="shared" si="4"/>
        <v>175748</v>
      </c>
      <c r="D117" s="68">
        <v>130765</v>
      </c>
      <c r="E117" s="68">
        <v>0</v>
      </c>
      <c r="F117" s="68">
        <v>0</v>
      </c>
      <c r="G117" s="68">
        <v>44983</v>
      </c>
      <c r="H117" s="62">
        <v>0</v>
      </c>
      <c r="I117" s="62">
        <v>0</v>
      </c>
      <c r="J117" s="68">
        <v>109429</v>
      </c>
      <c r="K117" s="68">
        <v>0</v>
      </c>
      <c r="L117" s="68">
        <v>0</v>
      </c>
      <c r="M117" s="68">
        <v>22164</v>
      </c>
      <c r="N117" s="62">
        <v>0</v>
      </c>
      <c r="O117" s="67">
        <v>0</v>
      </c>
    </row>
    <row r="118" spans="1:15" x14ac:dyDescent="0.55000000000000004">
      <c r="A118" s="65">
        <v>44326</v>
      </c>
      <c r="B118" s="105" t="str">
        <f t="shared" si="5"/>
        <v>(月)</v>
      </c>
      <c r="C118" s="62">
        <f t="shared" si="4"/>
        <v>134825</v>
      </c>
      <c r="D118" s="68">
        <v>105289</v>
      </c>
      <c r="E118" s="68">
        <v>0</v>
      </c>
      <c r="F118" s="68">
        <v>0</v>
      </c>
      <c r="G118" s="68">
        <v>29536</v>
      </c>
      <c r="H118" s="62">
        <v>0</v>
      </c>
      <c r="I118" s="62">
        <v>0</v>
      </c>
      <c r="J118" s="68">
        <v>86548</v>
      </c>
      <c r="K118" s="68">
        <v>0</v>
      </c>
      <c r="L118" s="68">
        <v>0</v>
      </c>
      <c r="M118" s="68">
        <v>14175</v>
      </c>
      <c r="N118" s="62">
        <v>0</v>
      </c>
      <c r="O118" s="67">
        <v>0</v>
      </c>
    </row>
    <row r="119" spans="1:15" x14ac:dyDescent="0.55000000000000004">
      <c r="A119" s="65">
        <v>44325</v>
      </c>
      <c r="B119" s="105" t="str">
        <f t="shared" si="5"/>
        <v>(日)</v>
      </c>
      <c r="C119" s="62">
        <f t="shared" si="4"/>
        <v>82012</v>
      </c>
      <c r="D119" s="68">
        <v>73759</v>
      </c>
      <c r="E119" s="68">
        <v>0</v>
      </c>
      <c r="F119" s="68">
        <v>0</v>
      </c>
      <c r="G119" s="68">
        <v>8253</v>
      </c>
      <c r="H119" s="62">
        <v>0</v>
      </c>
      <c r="I119" s="62">
        <v>0</v>
      </c>
      <c r="J119" s="68">
        <v>66767</v>
      </c>
      <c r="K119" s="68">
        <v>0</v>
      </c>
      <c r="L119" s="68">
        <v>0</v>
      </c>
      <c r="M119" s="68">
        <v>5767</v>
      </c>
      <c r="N119" s="62">
        <v>0</v>
      </c>
      <c r="O119" s="67">
        <v>0</v>
      </c>
    </row>
    <row r="120" spans="1:15" x14ac:dyDescent="0.55000000000000004">
      <c r="A120" s="65">
        <v>44324</v>
      </c>
      <c r="B120" s="105" t="str">
        <f t="shared" si="5"/>
        <v>(土)</v>
      </c>
      <c r="C120" s="62">
        <f t="shared" si="4"/>
        <v>68943</v>
      </c>
      <c r="D120" s="68">
        <v>61436</v>
      </c>
      <c r="E120" s="68">
        <v>0</v>
      </c>
      <c r="F120" s="68">
        <v>0</v>
      </c>
      <c r="G120" s="68">
        <v>7507</v>
      </c>
      <c r="H120" s="62">
        <v>0</v>
      </c>
      <c r="I120" s="62">
        <v>0</v>
      </c>
      <c r="J120" s="68">
        <v>49859</v>
      </c>
      <c r="K120" s="68">
        <v>0</v>
      </c>
      <c r="L120" s="68">
        <v>0</v>
      </c>
      <c r="M120" s="68">
        <v>3962</v>
      </c>
      <c r="N120" s="62">
        <v>0</v>
      </c>
      <c r="O120" s="67">
        <v>0</v>
      </c>
    </row>
    <row r="121" spans="1:15" x14ac:dyDescent="0.55000000000000004">
      <c r="A121" s="65">
        <v>44323</v>
      </c>
      <c r="B121" s="105" t="str">
        <f t="shared" si="5"/>
        <v>(金)</v>
      </c>
      <c r="C121" s="62">
        <f t="shared" si="4"/>
        <v>59957</v>
      </c>
      <c r="D121" s="68">
        <v>49218</v>
      </c>
      <c r="E121" s="68">
        <v>0</v>
      </c>
      <c r="F121" s="68">
        <v>0</v>
      </c>
      <c r="G121" s="68">
        <v>10739</v>
      </c>
      <c r="H121" s="62">
        <v>0</v>
      </c>
      <c r="I121" s="62">
        <v>0</v>
      </c>
      <c r="J121" s="68">
        <v>32876</v>
      </c>
      <c r="K121" s="68">
        <v>0</v>
      </c>
      <c r="L121" s="68">
        <v>0</v>
      </c>
      <c r="M121" s="68">
        <v>4737</v>
      </c>
      <c r="N121" s="62">
        <v>0</v>
      </c>
      <c r="O121" s="67">
        <v>0</v>
      </c>
    </row>
    <row r="122" spans="1:15" x14ac:dyDescent="0.55000000000000004">
      <c r="A122" s="65">
        <v>44322</v>
      </c>
      <c r="B122" s="105" t="str">
        <f t="shared" si="5"/>
        <v>(木)</v>
      </c>
      <c r="C122" s="62">
        <f t="shared" si="4"/>
        <v>55673</v>
      </c>
      <c r="D122" s="68">
        <v>47162</v>
      </c>
      <c r="E122" s="68">
        <v>0</v>
      </c>
      <c r="F122" s="68">
        <v>0</v>
      </c>
      <c r="G122" s="68">
        <v>8511</v>
      </c>
      <c r="H122" s="62">
        <v>0</v>
      </c>
      <c r="I122" s="62">
        <v>0</v>
      </c>
      <c r="J122" s="68">
        <v>33992</v>
      </c>
      <c r="K122" s="68">
        <v>0</v>
      </c>
      <c r="L122" s="68">
        <v>0</v>
      </c>
      <c r="M122" s="68">
        <v>4832</v>
      </c>
      <c r="N122" s="62">
        <v>0</v>
      </c>
      <c r="O122" s="67">
        <v>0</v>
      </c>
    </row>
    <row r="123" spans="1:15" x14ac:dyDescent="0.55000000000000004">
      <c r="A123" s="65">
        <v>44321</v>
      </c>
      <c r="B123" s="105" t="str">
        <f t="shared" si="5"/>
        <v>(水)</v>
      </c>
      <c r="C123" s="62">
        <f t="shared" si="4"/>
        <v>10662</v>
      </c>
      <c r="D123" s="68">
        <v>9745</v>
      </c>
      <c r="E123" s="68">
        <v>0</v>
      </c>
      <c r="F123" s="68">
        <v>0</v>
      </c>
      <c r="G123" s="68">
        <v>917</v>
      </c>
      <c r="H123" s="62">
        <v>0</v>
      </c>
      <c r="I123" s="62">
        <v>0</v>
      </c>
      <c r="J123" s="68">
        <v>8342</v>
      </c>
      <c r="K123" s="68">
        <v>0</v>
      </c>
      <c r="L123" s="68">
        <v>0</v>
      </c>
      <c r="M123" s="68">
        <v>749</v>
      </c>
      <c r="N123" s="62">
        <v>0</v>
      </c>
      <c r="O123" s="67">
        <v>0</v>
      </c>
    </row>
    <row r="124" spans="1:15" x14ac:dyDescent="0.55000000000000004">
      <c r="A124" s="65">
        <v>44320</v>
      </c>
      <c r="B124" s="105" t="str">
        <f t="shared" si="5"/>
        <v>(火)</v>
      </c>
      <c r="C124" s="62">
        <f t="shared" si="4"/>
        <v>9214</v>
      </c>
      <c r="D124" s="68">
        <v>8459</v>
      </c>
      <c r="E124" s="68">
        <v>0</v>
      </c>
      <c r="F124" s="68">
        <v>0</v>
      </c>
      <c r="G124" s="68">
        <v>755</v>
      </c>
      <c r="H124" s="62">
        <v>0</v>
      </c>
      <c r="I124" s="62">
        <v>0</v>
      </c>
      <c r="J124" s="68">
        <v>6830</v>
      </c>
      <c r="K124" s="68">
        <v>0</v>
      </c>
      <c r="L124" s="68">
        <v>0</v>
      </c>
      <c r="M124" s="68">
        <v>544</v>
      </c>
      <c r="N124" s="62">
        <v>0</v>
      </c>
      <c r="O124" s="67">
        <v>0</v>
      </c>
    </row>
    <row r="125" spans="1:15" x14ac:dyDescent="0.55000000000000004">
      <c r="A125" s="65">
        <v>44319</v>
      </c>
      <c r="B125" s="105" t="str">
        <f t="shared" si="5"/>
        <v>(月)</v>
      </c>
      <c r="C125" s="62">
        <f t="shared" si="4"/>
        <v>8396</v>
      </c>
      <c r="D125" s="68">
        <v>7551</v>
      </c>
      <c r="E125" s="68">
        <v>0</v>
      </c>
      <c r="F125" s="68">
        <v>0</v>
      </c>
      <c r="G125" s="68">
        <v>845</v>
      </c>
      <c r="H125" s="62">
        <v>0</v>
      </c>
      <c r="I125" s="62">
        <v>0</v>
      </c>
      <c r="J125" s="68">
        <v>5857</v>
      </c>
      <c r="K125" s="68">
        <v>0</v>
      </c>
      <c r="L125" s="68">
        <v>0</v>
      </c>
      <c r="M125" s="68">
        <v>781</v>
      </c>
      <c r="N125" s="62">
        <v>0</v>
      </c>
      <c r="O125" s="67">
        <v>0</v>
      </c>
    </row>
    <row r="126" spans="1:15" x14ac:dyDescent="0.55000000000000004">
      <c r="A126" s="65">
        <v>44318</v>
      </c>
      <c r="B126" s="105" t="str">
        <f t="shared" si="5"/>
        <v>(日)</v>
      </c>
      <c r="C126" s="62">
        <f t="shared" si="4"/>
        <v>25532</v>
      </c>
      <c r="D126" s="68">
        <v>25532</v>
      </c>
      <c r="E126" s="68">
        <v>0</v>
      </c>
      <c r="F126" s="68">
        <v>0</v>
      </c>
      <c r="G126" s="68">
        <v>0</v>
      </c>
      <c r="H126" s="62">
        <v>0</v>
      </c>
      <c r="I126" s="62">
        <v>0</v>
      </c>
      <c r="J126" s="68">
        <v>20584</v>
      </c>
      <c r="K126" s="68">
        <v>0</v>
      </c>
      <c r="L126" s="68">
        <v>0</v>
      </c>
      <c r="M126" s="68">
        <v>0</v>
      </c>
      <c r="N126" s="62">
        <v>0</v>
      </c>
      <c r="O126" s="67">
        <v>0</v>
      </c>
    </row>
    <row r="127" spans="1:15" x14ac:dyDescent="0.55000000000000004">
      <c r="A127" s="65">
        <v>44317</v>
      </c>
      <c r="B127" s="105" t="str">
        <f t="shared" si="5"/>
        <v>(土)</v>
      </c>
      <c r="C127" s="62">
        <f t="shared" si="4"/>
        <v>39435</v>
      </c>
      <c r="D127" s="68">
        <v>39435</v>
      </c>
      <c r="E127" s="68">
        <v>0</v>
      </c>
      <c r="F127" s="68">
        <v>0</v>
      </c>
      <c r="G127" s="68">
        <v>0</v>
      </c>
      <c r="H127" s="62">
        <v>0</v>
      </c>
      <c r="I127" s="62">
        <v>0</v>
      </c>
      <c r="J127" s="68">
        <v>21890</v>
      </c>
      <c r="K127" s="68">
        <v>0</v>
      </c>
      <c r="L127" s="68">
        <v>0</v>
      </c>
      <c r="M127" s="68">
        <v>0</v>
      </c>
      <c r="N127" s="62">
        <v>0</v>
      </c>
      <c r="O127" s="67">
        <v>0</v>
      </c>
    </row>
    <row r="128" spans="1:15" x14ac:dyDescent="0.55000000000000004">
      <c r="A128" s="65">
        <v>44316</v>
      </c>
      <c r="B128" s="105" t="str">
        <f t="shared" si="5"/>
        <v>(金)</v>
      </c>
      <c r="C128" s="62">
        <f t="shared" si="4"/>
        <v>68990</v>
      </c>
      <c r="D128" s="68">
        <v>68990</v>
      </c>
      <c r="E128" s="68">
        <v>0</v>
      </c>
      <c r="F128" s="68">
        <v>0</v>
      </c>
      <c r="G128" s="68">
        <v>0</v>
      </c>
      <c r="H128" s="62">
        <v>0</v>
      </c>
      <c r="I128" s="62">
        <v>0</v>
      </c>
      <c r="J128" s="68">
        <v>27956</v>
      </c>
      <c r="K128" s="68">
        <v>0</v>
      </c>
      <c r="L128" s="68">
        <v>0</v>
      </c>
      <c r="M128" s="68">
        <v>0</v>
      </c>
      <c r="N128" s="62">
        <v>0</v>
      </c>
      <c r="O128" s="67">
        <v>0</v>
      </c>
    </row>
    <row r="129" spans="1:15" x14ac:dyDescent="0.55000000000000004">
      <c r="A129" s="65">
        <v>44315</v>
      </c>
      <c r="B129" s="105" t="str">
        <f>"(" &amp; TEXT(A129,"aaa") &amp; ")"</f>
        <v>(木)</v>
      </c>
      <c r="C129" s="62">
        <f t="shared" si="4"/>
        <v>19882</v>
      </c>
      <c r="D129" s="68">
        <v>19882</v>
      </c>
      <c r="E129" s="68">
        <v>0</v>
      </c>
      <c r="F129" s="68">
        <v>0</v>
      </c>
      <c r="G129" s="68">
        <v>0</v>
      </c>
      <c r="H129" s="62">
        <v>0</v>
      </c>
      <c r="I129" s="62">
        <v>0</v>
      </c>
      <c r="J129" s="68">
        <v>13226</v>
      </c>
      <c r="K129" s="68">
        <v>0</v>
      </c>
      <c r="L129" s="68">
        <v>0</v>
      </c>
      <c r="M129" s="68">
        <v>0</v>
      </c>
      <c r="N129" s="62">
        <v>0</v>
      </c>
      <c r="O129" s="67">
        <v>0</v>
      </c>
    </row>
    <row r="130" spans="1:15" x14ac:dyDescent="0.55000000000000004">
      <c r="A130" s="65">
        <v>44314</v>
      </c>
      <c r="B130" s="105" t="str">
        <f t="shared" si="5"/>
        <v>(水)</v>
      </c>
      <c r="C130" s="62">
        <f t="shared" si="4"/>
        <v>90091</v>
      </c>
      <c r="D130" s="68">
        <v>90091</v>
      </c>
      <c r="E130" s="68">
        <v>0</v>
      </c>
      <c r="F130" s="68">
        <v>0</v>
      </c>
      <c r="G130" s="68">
        <v>0</v>
      </c>
      <c r="H130" s="62">
        <v>0</v>
      </c>
      <c r="I130" s="62">
        <v>0</v>
      </c>
      <c r="J130" s="68">
        <v>38162</v>
      </c>
      <c r="K130" s="68">
        <v>0</v>
      </c>
      <c r="L130" s="68">
        <v>0</v>
      </c>
      <c r="M130" s="68">
        <v>0</v>
      </c>
      <c r="N130" s="62">
        <v>0</v>
      </c>
      <c r="O130" s="67">
        <v>0</v>
      </c>
    </row>
    <row r="131" spans="1:15" x14ac:dyDescent="0.55000000000000004">
      <c r="A131" s="65">
        <v>44313</v>
      </c>
      <c r="B131" s="105" t="str">
        <f t="shared" si="5"/>
        <v>(火)</v>
      </c>
      <c r="C131" s="62">
        <f t="shared" si="4"/>
        <v>83775</v>
      </c>
      <c r="D131" s="68">
        <v>83775</v>
      </c>
      <c r="E131" s="68">
        <v>0</v>
      </c>
      <c r="F131" s="68">
        <v>0</v>
      </c>
      <c r="G131" s="68">
        <v>0</v>
      </c>
      <c r="H131" s="62">
        <v>0</v>
      </c>
      <c r="I131" s="62">
        <v>0</v>
      </c>
      <c r="J131" s="68">
        <v>38765</v>
      </c>
      <c r="K131" s="68">
        <v>0</v>
      </c>
      <c r="L131" s="68">
        <v>0</v>
      </c>
      <c r="M131" s="68">
        <v>0</v>
      </c>
      <c r="N131" s="62">
        <v>0</v>
      </c>
      <c r="O131" s="67">
        <v>0</v>
      </c>
    </row>
    <row r="132" spans="1:15" x14ac:dyDescent="0.55000000000000004">
      <c r="A132" s="65">
        <v>44312</v>
      </c>
      <c r="B132" s="105" t="str">
        <f t="shared" si="5"/>
        <v>(月)</v>
      </c>
      <c r="C132" s="62">
        <f t="shared" si="4"/>
        <v>64747</v>
      </c>
      <c r="D132" s="68">
        <v>64747</v>
      </c>
      <c r="E132" s="68">
        <v>0</v>
      </c>
      <c r="F132" s="68">
        <v>0</v>
      </c>
      <c r="G132" s="68">
        <v>0</v>
      </c>
      <c r="H132" s="62">
        <v>0</v>
      </c>
      <c r="I132" s="62">
        <v>0</v>
      </c>
      <c r="J132" s="68">
        <v>29000</v>
      </c>
      <c r="K132" s="68">
        <v>0</v>
      </c>
      <c r="L132" s="68">
        <v>0</v>
      </c>
      <c r="M132" s="68">
        <v>0</v>
      </c>
      <c r="N132" s="62">
        <v>0</v>
      </c>
      <c r="O132" s="67">
        <v>0</v>
      </c>
    </row>
    <row r="133" spans="1:15" x14ac:dyDescent="0.55000000000000004">
      <c r="A133" s="65">
        <v>44311</v>
      </c>
      <c r="B133" s="105" t="str">
        <f t="shared" si="5"/>
        <v>(日)</v>
      </c>
      <c r="C133" s="62">
        <f t="shared" si="4"/>
        <v>24417</v>
      </c>
      <c r="D133" s="68">
        <v>24417</v>
      </c>
      <c r="E133" s="68">
        <v>0</v>
      </c>
      <c r="F133" s="68">
        <v>0</v>
      </c>
      <c r="G133" s="68">
        <v>0</v>
      </c>
      <c r="H133" s="62">
        <v>0</v>
      </c>
      <c r="I133" s="62">
        <v>0</v>
      </c>
      <c r="J133" s="68">
        <v>15570</v>
      </c>
      <c r="K133" s="68">
        <v>0</v>
      </c>
      <c r="L133" s="68">
        <v>0</v>
      </c>
      <c r="M133" s="68">
        <v>0</v>
      </c>
      <c r="N133" s="62">
        <v>0</v>
      </c>
      <c r="O133" s="67">
        <v>0</v>
      </c>
    </row>
    <row r="134" spans="1:15" x14ac:dyDescent="0.55000000000000004">
      <c r="A134" s="65">
        <v>44310</v>
      </c>
      <c r="B134" s="105" t="str">
        <f t="shared" si="5"/>
        <v>(土)</v>
      </c>
      <c r="C134" s="62">
        <f t="shared" si="4"/>
        <v>36843</v>
      </c>
      <c r="D134" s="68">
        <v>36843</v>
      </c>
      <c r="E134" s="68">
        <v>0</v>
      </c>
      <c r="F134" s="68">
        <v>0</v>
      </c>
      <c r="G134" s="68">
        <v>0</v>
      </c>
      <c r="H134" s="62">
        <v>0</v>
      </c>
      <c r="I134" s="62">
        <v>0</v>
      </c>
      <c r="J134" s="68">
        <v>16642</v>
      </c>
      <c r="K134" s="68">
        <v>0</v>
      </c>
      <c r="L134" s="68">
        <v>0</v>
      </c>
      <c r="M134" s="68">
        <v>0</v>
      </c>
      <c r="N134" s="62">
        <v>0</v>
      </c>
      <c r="O134" s="67">
        <v>0</v>
      </c>
    </row>
    <row r="135" spans="1:15" x14ac:dyDescent="0.55000000000000004">
      <c r="A135" s="65">
        <v>44309</v>
      </c>
      <c r="B135" s="105" t="str">
        <f t="shared" si="5"/>
        <v>(金)</v>
      </c>
      <c r="C135" s="62">
        <f t="shared" si="4"/>
        <v>58286</v>
      </c>
      <c r="D135" s="68">
        <v>58286</v>
      </c>
      <c r="E135" s="68">
        <v>0</v>
      </c>
      <c r="F135" s="68">
        <v>0</v>
      </c>
      <c r="G135" s="68">
        <v>0</v>
      </c>
      <c r="H135" s="62">
        <v>0</v>
      </c>
      <c r="I135" s="62">
        <v>0</v>
      </c>
      <c r="J135" s="68">
        <v>19687</v>
      </c>
      <c r="K135" s="68">
        <v>0</v>
      </c>
      <c r="L135" s="68">
        <v>0</v>
      </c>
      <c r="M135" s="68">
        <v>0</v>
      </c>
      <c r="N135" s="62">
        <v>0</v>
      </c>
      <c r="O135" s="67">
        <v>0</v>
      </c>
    </row>
    <row r="136" spans="1:15" x14ac:dyDescent="0.55000000000000004">
      <c r="A136" s="65">
        <v>44308</v>
      </c>
      <c r="B136" s="105" t="str">
        <f t="shared" si="5"/>
        <v>(木)</v>
      </c>
      <c r="C136" s="62">
        <f t="shared" si="4"/>
        <v>61821</v>
      </c>
      <c r="D136" s="68">
        <v>61821</v>
      </c>
      <c r="E136" s="68">
        <v>0</v>
      </c>
      <c r="F136" s="68">
        <v>0</v>
      </c>
      <c r="G136" s="68">
        <v>0</v>
      </c>
      <c r="H136" s="62">
        <v>0</v>
      </c>
      <c r="I136" s="62">
        <v>0</v>
      </c>
      <c r="J136" s="68">
        <v>26303</v>
      </c>
      <c r="K136" s="68">
        <v>0</v>
      </c>
      <c r="L136" s="68">
        <v>0</v>
      </c>
      <c r="M136" s="68">
        <v>0</v>
      </c>
      <c r="N136" s="62">
        <v>0</v>
      </c>
      <c r="O136" s="67">
        <v>0</v>
      </c>
    </row>
    <row r="137" spans="1:15" x14ac:dyDescent="0.55000000000000004">
      <c r="A137" s="65">
        <v>44307</v>
      </c>
      <c r="B137" s="105" t="str">
        <f t="shared" si="5"/>
        <v>(水)</v>
      </c>
      <c r="C137" s="62">
        <f t="shared" si="4"/>
        <v>64869</v>
      </c>
      <c r="D137" s="68">
        <v>64869</v>
      </c>
      <c r="E137" s="68">
        <v>0</v>
      </c>
      <c r="F137" s="68">
        <v>0</v>
      </c>
      <c r="G137" s="68">
        <v>0</v>
      </c>
      <c r="H137" s="62">
        <v>0</v>
      </c>
      <c r="I137" s="62">
        <v>0</v>
      </c>
      <c r="J137" s="68">
        <v>27779</v>
      </c>
      <c r="K137" s="68">
        <v>0</v>
      </c>
      <c r="L137" s="68">
        <v>0</v>
      </c>
      <c r="M137" s="68">
        <v>0</v>
      </c>
      <c r="N137" s="62">
        <v>0</v>
      </c>
      <c r="O137" s="67">
        <v>0</v>
      </c>
    </row>
    <row r="138" spans="1:15" x14ac:dyDescent="0.55000000000000004">
      <c r="A138" s="65">
        <v>44306</v>
      </c>
      <c r="B138" s="105" t="str">
        <f t="shared" si="5"/>
        <v>(火)</v>
      </c>
      <c r="C138" s="62">
        <f t="shared" si="4"/>
        <v>54500</v>
      </c>
      <c r="D138" s="68">
        <v>54500</v>
      </c>
      <c r="E138" s="68">
        <v>0</v>
      </c>
      <c r="F138" s="68">
        <v>0</v>
      </c>
      <c r="G138" s="68">
        <v>0</v>
      </c>
      <c r="H138" s="62">
        <v>0</v>
      </c>
      <c r="I138" s="62">
        <v>0</v>
      </c>
      <c r="J138" s="68">
        <v>23616</v>
      </c>
      <c r="K138" s="68">
        <v>0</v>
      </c>
      <c r="L138" s="68">
        <v>0</v>
      </c>
      <c r="M138" s="68">
        <v>0</v>
      </c>
      <c r="N138" s="62">
        <v>0</v>
      </c>
      <c r="O138" s="67">
        <v>0</v>
      </c>
    </row>
    <row r="139" spans="1:15" x14ac:dyDescent="0.55000000000000004">
      <c r="A139" s="65">
        <v>44305</v>
      </c>
      <c r="B139" s="105" t="str">
        <f t="shared" si="5"/>
        <v>(月)</v>
      </c>
      <c r="C139" s="62">
        <f t="shared" si="4"/>
        <v>35877</v>
      </c>
      <c r="D139" s="68">
        <v>35877</v>
      </c>
      <c r="E139" s="68">
        <v>0</v>
      </c>
      <c r="F139" s="68">
        <v>0</v>
      </c>
      <c r="G139" s="68">
        <v>0</v>
      </c>
      <c r="H139" s="62">
        <v>0</v>
      </c>
      <c r="I139" s="62">
        <v>0</v>
      </c>
      <c r="J139" s="68">
        <v>15088</v>
      </c>
      <c r="K139" s="68">
        <v>0</v>
      </c>
      <c r="L139" s="68">
        <v>0</v>
      </c>
      <c r="M139" s="68">
        <v>0</v>
      </c>
      <c r="N139" s="62">
        <v>0</v>
      </c>
      <c r="O139" s="67">
        <v>0</v>
      </c>
    </row>
    <row r="140" spans="1:15" x14ac:dyDescent="0.55000000000000004">
      <c r="A140" s="65">
        <v>44304</v>
      </c>
      <c r="B140" s="105" t="str">
        <f t="shared" si="5"/>
        <v>(日)</v>
      </c>
      <c r="C140" s="62">
        <f t="shared" si="4"/>
        <v>9421</v>
      </c>
      <c r="D140" s="68">
        <v>9421</v>
      </c>
      <c r="E140" s="68">
        <v>0</v>
      </c>
      <c r="F140" s="68">
        <v>0</v>
      </c>
      <c r="G140" s="68">
        <v>0</v>
      </c>
      <c r="H140" s="62">
        <v>0</v>
      </c>
      <c r="I140" s="62">
        <v>0</v>
      </c>
      <c r="J140" s="68">
        <v>5773</v>
      </c>
      <c r="K140" s="68">
        <v>0</v>
      </c>
      <c r="L140" s="68">
        <v>0</v>
      </c>
      <c r="M140" s="68">
        <v>0</v>
      </c>
      <c r="N140" s="62">
        <v>0</v>
      </c>
      <c r="O140" s="67">
        <v>0</v>
      </c>
    </row>
    <row r="141" spans="1:15" x14ac:dyDescent="0.55000000000000004">
      <c r="A141" s="65">
        <v>44303</v>
      </c>
      <c r="B141" s="105" t="str">
        <f t="shared" si="5"/>
        <v>(土)</v>
      </c>
      <c r="C141" s="62">
        <f t="shared" si="4"/>
        <v>8089</v>
      </c>
      <c r="D141" s="68">
        <v>8089</v>
      </c>
      <c r="E141" s="68">
        <v>0</v>
      </c>
      <c r="F141" s="68">
        <v>0</v>
      </c>
      <c r="G141" s="68">
        <v>0</v>
      </c>
      <c r="H141" s="62">
        <v>0</v>
      </c>
      <c r="I141" s="62">
        <v>0</v>
      </c>
      <c r="J141" s="68">
        <v>3751</v>
      </c>
      <c r="K141" s="68">
        <v>0</v>
      </c>
      <c r="L141" s="68">
        <v>0</v>
      </c>
      <c r="M141" s="68">
        <v>0</v>
      </c>
      <c r="N141" s="62">
        <v>0</v>
      </c>
      <c r="O141" s="67">
        <v>0</v>
      </c>
    </row>
    <row r="142" spans="1:15" x14ac:dyDescent="0.55000000000000004">
      <c r="A142" s="65">
        <v>44302</v>
      </c>
      <c r="B142" s="105" t="str">
        <f t="shared" si="5"/>
        <v>(金)</v>
      </c>
      <c r="C142" s="62">
        <f t="shared" ref="C142:C146" si="6">SUM(D142:I142)</f>
        <v>11098</v>
      </c>
      <c r="D142" s="68">
        <v>11098</v>
      </c>
      <c r="E142" s="68">
        <v>0</v>
      </c>
      <c r="F142" s="68">
        <v>0</v>
      </c>
      <c r="G142" s="68">
        <v>0</v>
      </c>
      <c r="H142" s="62">
        <v>0</v>
      </c>
      <c r="I142" s="62">
        <v>0</v>
      </c>
      <c r="J142" s="68">
        <v>3516</v>
      </c>
      <c r="K142" s="68">
        <v>0</v>
      </c>
      <c r="L142" s="68">
        <v>0</v>
      </c>
      <c r="M142" s="68">
        <v>0</v>
      </c>
      <c r="N142" s="62">
        <v>0</v>
      </c>
      <c r="O142" s="67">
        <v>0</v>
      </c>
    </row>
    <row r="143" spans="1:15" x14ac:dyDescent="0.55000000000000004">
      <c r="A143" s="65">
        <v>44301</v>
      </c>
      <c r="B143" s="105" t="str">
        <f t="shared" si="5"/>
        <v>(木)</v>
      </c>
      <c r="C143" s="62">
        <f t="shared" si="6"/>
        <v>9274</v>
      </c>
      <c r="D143" s="68">
        <v>9274</v>
      </c>
      <c r="E143" s="68">
        <v>0</v>
      </c>
      <c r="F143" s="68">
        <v>0</v>
      </c>
      <c r="G143" s="68">
        <v>0</v>
      </c>
      <c r="H143" s="62">
        <v>0</v>
      </c>
      <c r="I143" s="62">
        <v>0</v>
      </c>
      <c r="J143" s="68">
        <v>4381</v>
      </c>
      <c r="K143" s="68">
        <v>0</v>
      </c>
      <c r="L143" s="68">
        <v>0</v>
      </c>
      <c r="M143" s="68">
        <v>0</v>
      </c>
      <c r="N143" s="62">
        <v>0</v>
      </c>
      <c r="O143" s="67">
        <v>0</v>
      </c>
    </row>
    <row r="144" spans="1:15" x14ac:dyDescent="0.55000000000000004">
      <c r="A144" s="65">
        <v>44300</v>
      </c>
      <c r="B144" s="105" t="str">
        <f t="shared" si="5"/>
        <v>(水)</v>
      </c>
      <c r="C144" s="62">
        <f t="shared" si="6"/>
        <v>5386</v>
      </c>
      <c r="D144" s="68">
        <v>5386</v>
      </c>
      <c r="E144" s="68">
        <v>0</v>
      </c>
      <c r="F144" s="68">
        <v>0</v>
      </c>
      <c r="G144" s="68">
        <v>0</v>
      </c>
      <c r="H144" s="62">
        <v>0</v>
      </c>
      <c r="I144" s="62">
        <v>0</v>
      </c>
      <c r="J144" s="68">
        <v>3300</v>
      </c>
      <c r="K144" s="68">
        <v>0</v>
      </c>
      <c r="L144" s="68">
        <v>0</v>
      </c>
      <c r="M144" s="68">
        <v>0</v>
      </c>
      <c r="N144" s="62">
        <v>0</v>
      </c>
      <c r="O144" s="67">
        <v>0</v>
      </c>
    </row>
    <row r="145" spans="1:15" x14ac:dyDescent="0.55000000000000004">
      <c r="A145" s="65">
        <v>44299</v>
      </c>
      <c r="B145" s="105" t="str">
        <f t="shared" si="5"/>
        <v>(火)</v>
      </c>
      <c r="C145" s="62">
        <f t="shared" si="6"/>
        <v>4240</v>
      </c>
      <c r="D145" s="68">
        <v>4240</v>
      </c>
      <c r="E145" s="68">
        <v>0</v>
      </c>
      <c r="F145" s="68">
        <v>0</v>
      </c>
      <c r="G145" s="68">
        <v>0</v>
      </c>
      <c r="H145" s="62">
        <v>0</v>
      </c>
      <c r="I145" s="62">
        <v>0</v>
      </c>
      <c r="J145" s="68">
        <v>2878</v>
      </c>
      <c r="K145" s="68">
        <v>0</v>
      </c>
      <c r="L145" s="68">
        <v>0</v>
      </c>
      <c r="M145" s="68">
        <v>0</v>
      </c>
      <c r="N145" s="62">
        <v>0</v>
      </c>
      <c r="O145" s="67">
        <v>0</v>
      </c>
    </row>
    <row r="146" spans="1:15" x14ac:dyDescent="0.55000000000000004">
      <c r="A146" s="65">
        <v>44298</v>
      </c>
      <c r="B146" s="105" t="str">
        <f t="shared" si="5"/>
        <v>(月)</v>
      </c>
      <c r="C146" s="62">
        <f t="shared" si="6"/>
        <v>4940</v>
      </c>
      <c r="D146" s="80">
        <v>4940</v>
      </c>
      <c r="E146" s="80">
        <v>0</v>
      </c>
      <c r="F146" s="80">
        <v>0</v>
      </c>
      <c r="G146" s="80">
        <v>0</v>
      </c>
      <c r="H146" s="80">
        <v>0</v>
      </c>
      <c r="I146" s="80">
        <v>0</v>
      </c>
      <c r="J146" s="80">
        <v>3491</v>
      </c>
      <c r="K146" s="80">
        <v>0</v>
      </c>
      <c r="L146" s="80">
        <v>0</v>
      </c>
      <c r="M146" s="80">
        <v>0</v>
      </c>
      <c r="N146" s="80">
        <v>0</v>
      </c>
      <c r="O146" s="67">
        <v>0</v>
      </c>
    </row>
    <row r="147" spans="1:15" x14ac:dyDescent="0.55000000000000004">
      <c r="A147" s="78"/>
      <c r="B147" s="78"/>
      <c r="C147" s="78"/>
      <c r="D147" s="78"/>
      <c r="E147" s="78"/>
      <c r="F147" s="78"/>
      <c r="G147" s="78"/>
      <c r="H147" s="78"/>
      <c r="I147" s="78"/>
      <c r="J147" s="78"/>
      <c r="K147" s="78"/>
      <c r="L147" s="78"/>
      <c r="M147" s="78"/>
      <c r="N147" s="78"/>
    </row>
    <row r="148" spans="1:15" x14ac:dyDescent="0.55000000000000004">
      <c r="A148" s="78" t="s">
        <v>326</v>
      </c>
      <c r="B148" s="78"/>
    </row>
    <row r="149" spans="1:15" x14ac:dyDescent="0.55000000000000004">
      <c r="A149" s="81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8" x14ac:dyDescent="0.55000000000000004"/>
  <cols>
    <col min="1" max="1" width="18.75" style="66" customWidth="1"/>
    <col min="2" max="2" width="5" style="66" customWidth="1"/>
    <col min="3" max="4" width="13.83203125" style="66" customWidth="1"/>
    <col min="5" max="5" width="15.83203125" style="66" customWidth="1"/>
    <col min="6" max="6" width="13.83203125" style="66" customWidth="1"/>
    <col min="7" max="7" width="15.7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303</v>
      </c>
    </row>
    <row r="2" spans="1:9" x14ac:dyDescent="0.55000000000000004">
      <c r="G2" s="84" t="s">
        <v>328</v>
      </c>
    </row>
    <row r="3" spans="1:9" x14ac:dyDescent="0.55000000000000004">
      <c r="A3" s="147" t="s">
        <v>296</v>
      </c>
      <c r="B3" s="145" t="s">
        <v>297</v>
      </c>
      <c r="C3" s="143" t="s">
        <v>298</v>
      </c>
      <c r="D3" s="143" t="s">
        <v>299</v>
      </c>
      <c r="E3" s="146"/>
      <c r="F3" s="143" t="s">
        <v>300</v>
      </c>
      <c r="G3" s="146"/>
      <c r="H3" s="76"/>
      <c r="I3" s="76"/>
    </row>
    <row r="4" spans="1:9" x14ac:dyDescent="0.55000000000000004">
      <c r="A4" s="146"/>
      <c r="B4" s="148"/>
      <c r="C4" s="146"/>
      <c r="D4" s="67" t="s">
        <v>301</v>
      </c>
      <c r="E4" s="67" t="s">
        <v>302</v>
      </c>
      <c r="F4" s="67" t="s">
        <v>301</v>
      </c>
      <c r="G4" s="67" t="s">
        <v>302</v>
      </c>
      <c r="H4" s="75"/>
      <c r="I4" s="75"/>
    </row>
    <row r="5" spans="1:9" x14ac:dyDescent="0.55000000000000004">
      <c r="A5" s="144" t="s">
        <v>287</v>
      </c>
      <c r="B5" s="146"/>
      <c r="C5" s="62">
        <f t="shared" ref="C5:C68" si="0">SUM(D5:G5)</f>
        <v>12294115</v>
      </c>
      <c r="D5" s="62">
        <v>6378205</v>
      </c>
      <c r="E5" s="62">
        <v>153959</v>
      </c>
      <c r="F5" s="62">
        <v>5709228</v>
      </c>
      <c r="G5" s="62">
        <v>52723</v>
      </c>
      <c r="H5" s="75"/>
      <c r="I5" s="75"/>
    </row>
    <row r="6" spans="1:9" x14ac:dyDescent="0.55000000000000004">
      <c r="A6" s="102">
        <v>44407</v>
      </c>
      <c r="B6" s="104" t="s">
        <v>304</v>
      </c>
      <c r="C6" s="62">
        <f t="shared" si="0"/>
        <v>40588</v>
      </c>
      <c r="D6" s="62">
        <v>11403</v>
      </c>
      <c r="E6" s="62">
        <v>57</v>
      </c>
      <c r="F6" s="62">
        <v>23694</v>
      </c>
      <c r="G6" s="62">
        <v>5434</v>
      </c>
      <c r="H6" s="75"/>
      <c r="I6" s="75"/>
    </row>
    <row r="7" spans="1:9" x14ac:dyDescent="0.55000000000000004">
      <c r="A7" s="102">
        <v>44406</v>
      </c>
      <c r="B7" s="104" t="s">
        <v>305</v>
      </c>
      <c r="C7" s="62">
        <f t="shared" si="0"/>
        <v>30372</v>
      </c>
      <c r="D7" s="62">
        <v>9074</v>
      </c>
      <c r="E7" s="62">
        <v>23</v>
      </c>
      <c r="F7" s="62">
        <v>21242</v>
      </c>
      <c r="G7" s="62">
        <v>33</v>
      </c>
      <c r="H7" s="75"/>
      <c r="I7" s="75"/>
    </row>
    <row r="8" spans="1:9" x14ac:dyDescent="0.55000000000000004">
      <c r="A8" s="102">
        <v>44405</v>
      </c>
      <c r="B8" s="104" t="s">
        <v>306</v>
      </c>
      <c r="C8" s="62">
        <f t="shared" si="0"/>
        <v>30247</v>
      </c>
      <c r="D8" s="62">
        <v>11517</v>
      </c>
      <c r="E8" s="62">
        <v>283</v>
      </c>
      <c r="F8" s="62">
        <v>18441</v>
      </c>
      <c r="G8" s="62">
        <v>6</v>
      </c>
      <c r="H8" s="75"/>
      <c r="I8" s="75"/>
    </row>
    <row r="9" spans="1:9" x14ac:dyDescent="0.55000000000000004">
      <c r="A9" s="102">
        <v>44404</v>
      </c>
      <c r="B9" s="104" t="s">
        <v>295</v>
      </c>
      <c r="C9" s="62">
        <f t="shared" si="0"/>
        <v>42721</v>
      </c>
      <c r="D9" s="62">
        <v>7285</v>
      </c>
      <c r="E9" s="62">
        <v>9238</v>
      </c>
      <c r="F9" s="62">
        <v>19283</v>
      </c>
      <c r="G9" s="62">
        <v>6915</v>
      </c>
      <c r="H9" s="75"/>
      <c r="I9" s="75"/>
    </row>
    <row r="10" spans="1:9" x14ac:dyDescent="0.55000000000000004">
      <c r="A10" s="102">
        <v>44403</v>
      </c>
      <c r="B10" s="104" t="s">
        <v>294</v>
      </c>
      <c r="C10" s="62">
        <f t="shared" si="0"/>
        <v>69145</v>
      </c>
      <c r="D10" s="62">
        <v>20343</v>
      </c>
      <c r="E10" s="62">
        <v>5887</v>
      </c>
      <c r="F10" s="62">
        <v>40920</v>
      </c>
      <c r="G10" s="62">
        <v>1995</v>
      </c>
      <c r="H10" s="75"/>
      <c r="I10" s="75"/>
    </row>
    <row r="11" spans="1:9" x14ac:dyDescent="0.55000000000000004">
      <c r="A11" s="102">
        <v>44398</v>
      </c>
      <c r="B11" s="104" t="s">
        <v>306</v>
      </c>
      <c r="C11" s="62">
        <f t="shared" si="0"/>
        <v>46866</v>
      </c>
      <c r="D11" s="62">
        <v>371</v>
      </c>
      <c r="E11" s="62">
        <v>3619</v>
      </c>
      <c r="F11" s="62">
        <v>35406</v>
      </c>
      <c r="G11" s="62">
        <v>7470</v>
      </c>
      <c r="H11" s="75"/>
      <c r="I11" s="75"/>
    </row>
    <row r="12" spans="1:9" x14ac:dyDescent="0.55000000000000004">
      <c r="A12" s="102">
        <v>44397</v>
      </c>
      <c r="B12" s="104" t="s">
        <v>295</v>
      </c>
      <c r="C12" s="62">
        <f t="shared" si="0"/>
        <v>73571</v>
      </c>
      <c r="D12" s="62">
        <v>34550</v>
      </c>
      <c r="E12" s="62">
        <v>5981</v>
      </c>
      <c r="F12" s="62">
        <v>30208</v>
      </c>
      <c r="G12" s="62">
        <v>2832</v>
      </c>
      <c r="H12" s="75"/>
      <c r="I12" s="75"/>
    </row>
    <row r="13" spans="1:9" x14ac:dyDescent="0.55000000000000004">
      <c r="A13" s="102">
        <v>44396</v>
      </c>
      <c r="B13" s="104" t="s">
        <v>294</v>
      </c>
      <c r="C13" s="62">
        <f t="shared" si="0"/>
        <v>112168</v>
      </c>
      <c r="D13" s="62">
        <v>29457</v>
      </c>
      <c r="E13" s="62">
        <v>14740</v>
      </c>
      <c r="F13" s="62">
        <v>60294</v>
      </c>
      <c r="G13" s="62">
        <v>7677</v>
      </c>
      <c r="H13" s="75"/>
      <c r="I13" s="75"/>
    </row>
    <row r="14" spans="1:9" x14ac:dyDescent="0.55000000000000004">
      <c r="A14" s="102">
        <v>44393</v>
      </c>
      <c r="B14" s="104" t="s">
        <v>304</v>
      </c>
      <c r="C14" s="62">
        <f t="shared" si="0"/>
        <v>65454</v>
      </c>
      <c r="D14" s="62">
        <v>23717</v>
      </c>
      <c r="E14" s="62">
        <v>4551</v>
      </c>
      <c r="F14" s="62">
        <v>35455</v>
      </c>
      <c r="G14" s="62">
        <v>1731</v>
      </c>
      <c r="H14" s="75"/>
      <c r="I14" s="75"/>
    </row>
    <row r="15" spans="1:9" x14ac:dyDescent="0.55000000000000004">
      <c r="A15" s="102">
        <v>44392</v>
      </c>
      <c r="B15" s="104" t="s">
        <v>305</v>
      </c>
      <c r="C15" s="62">
        <f t="shared" si="0"/>
        <v>58287</v>
      </c>
      <c r="D15" s="62">
        <v>24563</v>
      </c>
      <c r="E15" s="62">
        <v>533</v>
      </c>
      <c r="F15" s="62">
        <v>31996</v>
      </c>
      <c r="G15" s="62">
        <v>1195</v>
      </c>
      <c r="H15" s="75"/>
      <c r="I15" s="75"/>
    </row>
    <row r="16" spans="1:9" x14ac:dyDescent="0.55000000000000004">
      <c r="A16" s="102">
        <v>44391</v>
      </c>
      <c r="B16" s="104" t="s">
        <v>306</v>
      </c>
      <c r="C16" s="62">
        <f t="shared" si="0"/>
        <v>62157</v>
      </c>
      <c r="D16" s="62">
        <v>22176</v>
      </c>
      <c r="E16" s="62">
        <v>178</v>
      </c>
      <c r="F16" s="62">
        <v>37839</v>
      </c>
      <c r="G16" s="62">
        <v>1964</v>
      </c>
      <c r="H16" s="75"/>
      <c r="I16" s="75"/>
    </row>
    <row r="17" spans="1:9" x14ac:dyDescent="0.55000000000000004">
      <c r="A17" s="102">
        <v>44390</v>
      </c>
      <c r="B17" s="104" t="s">
        <v>295</v>
      </c>
      <c r="C17" s="62">
        <f t="shared" si="0"/>
        <v>73445</v>
      </c>
      <c r="D17" s="62">
        <v>25653</v>
      </c>
      <c r="E17" s="62">
        <v>9453</v>
      </c>
      <c r="F17" s="62">
        <v>37198</v>
      </c>
      <c r="G17" s="62">
        <v>1141</v>
      </c>
      <c r="H17" s="75"/>
      <c r="I17" s="75"/>
    </row>
    <row r="18" spans="1:9" x14ac:dyDescent="0.55000000000000004">
      <c r="A18" s="102">
        <v>44389</v>
      </c>
      <c r="B18" s="104" t="s">
        <v>294</v>
      </c>
      <c r="C18" s="62">
        <f t="shared" si="0"/>
        <v>141584</v>
      </c>
      <c r="D18" s="62">
        <v>47667</v>
      </c>
      <c r="E18" s="62">
        <v>22048</v>
      </c>
      <c r="F18" s="62">
        <v>67841</v>
      </c>
      <c r="G18" s="62">
        <v>4028</v>
      </c>
      <c r="H18" s="75"/>
      <c r="I18" s="75"/>
    </row>
    <row r="19" spans="1:9" x14ac:dyDescent="0.55000000000000004">
      <c r="A19" s="102">
        <v>44386</v>
      </c>
      <c r="B19" s="104" t="s">
        <v>304</v>
      </c>
      <c r="C19" s="62">
        <f t="shared" si="0"/>
        <v>78312</v>
      </c>
      <c r="D19" s="62">
        <v>31738</v>
      </c>
      <c r="E19" s="62">
        <v>221</v>
      </c>
      <c r="F19" s="62">
        <v>44589</v>
      </c>
      <c r="G19" s="62">
        <v>1764</v>
      </c>
      <c r="H19" s="75"/>
      <c r="I19" s="75"/>
    </row>
    <row r="20" spans="1:9" x14ac:dyDescent="0.55000000000000004">
      <c r="A20" s="102">
        <v>44385</v>
      </c>
      <c r="B20" s="104" t="s">
        <v>305</v>
      </c>
      <c r="C20" s="62">
        <f t="shared" si="0"/>
        <v>83340</v>
      </c>
      <c r="D20" s="62">
        <v>34199</v>
      </c>
      <c r="E20" s="62">
        <v>2537</v>
      </c>
      <c r="F20" s="62">
        <v>44991</v>
      </c>
      <c r="G20" s="62">
        <v>1613</v>
      </c>
      <c r="H20" s="75"/>
      <c r="I20" s="75"/>
    </row>
    <row r="21" spans="1:9" x14ac:dyDescent="0.55000000000000004">
      <c r="A21" s="102">
        <v>44384</v>
      </c>
      <c r="B21" s="104" t="s">
        <v>306</v>
      </c>
      <c r="C21" s="62">
        <f t="shared" si="0"/>
        <v>76653</v>
      </c>
      <c r="D21" s="62">
        <v>28661</v>
      </c>
      <c r="E21" s="62">
        <v>2304</v>
      </c>
      <c r="F21" s="62">
        <v>44525</v>
      </c>
      <c r="G21" s="62">
        <v>1163</v>
      </c>
      <c r="H21" s="75"/>
      <c r="I21" s="75"/>
    </row>
    <row r="22" spans="1:9" x14ac:dyDescent="0.55000000000000004">
      <c r="A22" s="102">
        <v>44383</v>
      </c>
      <c r="B22" s="104" t="s">
        <v>295</v>
      </c>
      <c r="C22" s="62">
        <f t="shared" si="0"/>
        <v>99765</v>
      </c>
      <c r="D22" s="62">
        <v>45037</v>
      </c>
      <c r="E22" s="62">
        <v>1554</v>
      </c>
      <c r="F22" s="62">
        <v>52475</v>
      </c>
      <c r="G22" s="62">
        <v>699</v>
      </c>
      <c r="H22" s="75"/>
      <c r="I22" s="75"/>
    </row>
    <row r="23" spans="1:9" x14ac:dyDescent="0.55000000000000004">
      <c r="A23" s="102">
        <v>44382</v>
      </c>
      <c r="B23" s="104" t="s">
        <v>294</v>
      </c>
      <c r="C23" s="62">
        <f t="shared" si="0"/>
        <v>145089</v>
      </c>
      <c r="D23" s="62">
        <v>57890</v>
      </c>
      <c r="E23" s="62">
        <v>5788</v>
      </c>
      <c r="F23" s="62">
        <v>79320</v>
      </c>
      <c r="G23" s="62">
        <v>2091</v>
      </c>
      <c r="H23" s="75"/>
      <c r="I23" s="75"/>
    </row>
    <row r="24" spans="1:9" x14ac:dyDescent="0.55000000000000004">
      <c r="A24" s="102">
        <v>44379</v>
      </c>
      <c r="B24" s="104" t="s">
        <v>304</v>
      </c>
      <c r="C24" s="62">
        <f t="shared" si="0"/>
        <v>81824</v>
      </c>
      <c r="D24" s="62">
        <v>25406</v>
      </c>
      <c r="E24" s="62">
        <v>978</v>
      </c>
      <c r="F24" s="62">
        <v>55293</v>
      </c>
      <c r="G24" s="62">
        <v>147</v>
      </c>
      <c r="H24" s="75"/>
      <c r="I24" s="75"/>
    </row>
    <row r="25" spans="1:9" x14ac:dyDescent="0.55000000000000004">
      <c r="A25" s="102">
        <v>44378</v>
      </c>
      <c r="B25" s="104" t="s">
        <v>305</v>
      </c>
      <c r="C25" s="62">
        <f t="shared" si="0"/>
        <v>94797</v>
      </c>
      <c r="D25" s="62">
        <v>36346</v>
      </c>
      <c r="E25" s="62">
        <v>589</v>
      </c>
      <c r="F25" s="62">
        <v>57754</v>
      </c>
      <c r="G25" s="62">
        <v>108</v>
      </c>
      <c r="H25" s="75"/>
      <c r="I25" s="75"/>
    </row>
    <row r="26" spans="1:9" x14ac:dyDescent="0.55000000000000004">
      <c r="A26" s="102">
        <v>44377</v>
      </c>
      <c r="B26" s="104" t="s">
        <v>306</v>
      </c>
      <c r="C26" s="62">
        <f t="shared" si="0"/>
        <v>79179</v>
      </c>
      <c r="D26" s="62">
        <v>30313</v>
      </c>
      <c r="E26" s="62">
        <v>1788</v>
      </c>
      <c r="F26" s="62">
        <v>46697</v>
      </c>
      <c r="G26" s="62">
        <v>381</v>
      </c>
      <c r="H26" s="75"/>
      <c r="I26" s="75"/>
    </row>
    <row r="27" spans="1:9" x14ac:dyDescent="0.55000000000000004">
      <c r="A27" s="102">
        <v>44376</v>
      </c>
      <c r="B27" s="104" t="s">
        <v>295</v>
      </c>
      <c r="C27" s="62">
        <f t="shared" si="0"/>
        <v>94481</v>
      </c>
      <c r="D27" s="62">
        <v>36069</v>
      </c>
      <c r="E27" s="62">
        <v>3367</v>
      </c>
      <c r="F27" s="62">
        <v>53790</v>
      </c>
      <c r="G27" s="62">
        <v>1255</v>
      </c>
      <c r="H27" s="75"/>
      <c r="I27" s="75"/>
    </row>
    <row r="28" spans="1:9" x14ac:dyDescent="0.55000000000000004">
      <c r="A28" s="102">
        <v>44375</v>
      </c>
      <c r="B28" s="104" t="s">
        <v>294</v>
      </c>
      <c r="C28" s="62">
        <f t="shared" si="0"/>
        <v>159655</v>
      </c>
      <c r="D28" s="62">
        <v>71303</v>
      </c>
      <c r="E28" s="62">
        <v>7806</v>
      </c>
      <c r="F28" s="62">
        <v>80018</v>
      </c>
      <c r="G28" s="62">
        <v>528</v>
      </c>
      <c r="H28" s="75"/>
      <c r="I28" s="75"/>
    </row>
    <row r="29" spans="1:9" x14ac:dyDescent="0.55000000000000004">
      <c r="A29" s="102">
        <v>44372</v>
      </c>
      <c r="B29" s="104" t="s">
        <v>309</v>
      </c>
      <c r="C29" s="62">
        <f t="shared" si="0"/>
        <v>128355</v>
      </c>
      <c r="D29" s="62">
        <v>47766</v>
      </c>
      <c r="E29" s="62">
        <v>5529</v>
      </c>
      <c r="F29" s="62">
        <v>74926</v>
      </c>
      <c r="G29" s="62">
        <v>134</v>
      </c>
      <c r="H29" s="75"/>
      <c r="I29" s="75"/>
    </row>
    <row r="30" spans="1:9" x14ac:dyDescent="0.55000000000000004">
      <c r="A30" s="102">
        <v>44371</v>
      </c>
      <c r="B30" s="104" t="s">
        <v>316</v>
      </c>
      <c r="C30" s="62">
        <f t="shared" si="0"/>
        <v>109421</v>
      </c>
      <c r="D30" s="62">
        <v>43798</v>
      </c>
      <c r="E30" s="62">
        <v>1584</v>
      </c>
      <c r="F30" s="62">
        <v>63930</v>
      </c>
      <c r="G30" s="62">
        <v>109</v>
      </c>
      <c r="H30" s="75"/>
      <c r="I30" s="75"/>
    </row>
    <row r="31" spans="1:9" x14ac:dyDescent="0.55000000000000004">
      <c r="A31" s="102">
        <v>44370</v>
      </c>
      <c r="B31" s="104" t="s">
        <v>306</v>
      </c>
      <c r="C31" s="62">
        <f t="shared" si="0"/>
        <v>111486</v>
      </c>
      <c r="D31" s="62">
        <v>46971</v>
      </c>
      <c r="E31" s="62">
        <v>4683</v>
      </c>
      <c r="F31" s="62">
        <v>59733</v>
      </c>
      <c r="G31" s="62">
        <v>99</v>
      </c>
      <c r="H31" s="75"/>
      <c r="I31" s="75"/>
    </row>
    <row r="32" spans="1:9" x14ac:dyDescent="0.55000000000000004">
      <c r="A32" s="102">
        <v>44369</v>
      </c>
      <c r="B32" s="104" t="s">
        <v>295</v>
      </c>
      <c r="C32" s="62">
        <f t="shared" si="0"/>
        <v>94135</v>
      </c>
      <c r="D32" s="62">
        <v>44473</v>
      </c>
      <c r="E32" s="62">
        <v>1946</v>
      </c>
      <c r="F32" s="62">
        <v>47609</v>
      </c>
      <c r="G32" s="62">
        <v>107</v>
      </c>
      <c r="H32" s="75"/>
      <c r="I32" s="75"/>
    </row>
    <row r="33" spans="1:9" x14ac:dyDescent="0.55000000000000004">
      <c r="A33" s="102">
        <v>44368</v>
      </c>
      <c r="B33" s="104" t="s">
        <v>294</v>
      </c>
      <c r="C33" s="62">
        <f t="shared" si="0"/>
        <v>198780</v>
      </c>
      <c r="D33" s="62">
        <v>67154</v>
      </c>
      <c r="E33" s="62">
        <v>7843</v>
      </c>
      <c r="F33" s="62">
        <v>123679</v>
      </c>
      <c r="G33" s="62">
        <v>104</v>
      </c>
      <c r="H33" s="75"/>
      <c r="I33" s="75"/>
    </row>
    <row r="34" spans="1:9" x14ac:dyDescent="0.55000000000000004">
      <c r="A34" s="102">
        <v>44365</v>
      </c>
      <c r="B34" s="104" t="s">
        <v>304</v>
      </c>
      <c r="C34" s="62">
        <f t="shared" si="0"/>
        <v>125948</v>
      </c>
      <c r="D34" s="62">
        <v>50112</v>
      </c>
      <c r="E34" s="62">
        <v>2145</v>
      </c>
      <c r="F34" s="62">
        <v>73691</v>
      </c>
      <c r="G34" s="62">
        <v>0</v>
      </c>
      <c r="H34" s="75"/>
      <c r="I34" s="75"/>
    </row>
    <row r="35" spans="1:9" x14ac:dyDescent="0.55000000000000004">
      <c r="A35" s="102">
        <v>44364</v>
      </c>
      <c r="B35" s="104" t="s">
        <v>316</v>
      </c>
      <c r="C35" s="62">
        <f t="shared" si="0"/>
        <v>129330</v>
      </c>
      <c r="D35" s="62">
        <v>46926</v>
      </c>
      <c r="E35" s="62">
        <v>4611</v>
      </c>
      <c r="F35" s="62">
        <v>77793</v>
      </c>
      <c r="G35" s="62">
        <v>0</v>
      </c>
      <c r="H35" s="75"/>
      <c r="I35" s="75"/>
    </row>
    <row r="36" spans="1:9" x14ac:dyDescent="0.55000000000000004">
      <c r="A36" s="102">
        <v>44363</v>
      </c>
      <c r="B36" s="104" t="s">
        <v>306</v>
      </c>
      <c r="C36" s="62">
        <f t="shared" si="0"/>
        <v>118735</v>
      </c>
      <c r="D36" s="62">
        <v>43912</v>
      </c>
      <c r="E36" s="62">
        <v>2782</v>
      </c>
      <c r="F36" s="62">
        <v>72041</v>
      </c>
      <c r="G36" s="62">
        <v>0</v>
      </c>
      <c r="H36" s="75"/>
      <c r="I36" s="75"/>
    </row>
    <row r="37" spans="1:9" x14ac:dyDescent="0.55000000000000004">
      <c r="A37" s="102">
        <v>44362</v>
      </c>
      <c r="B37" s="104" t="s">
        <v>295</v>
      </c>
      <c r="C37" s="62">
        <f t="shared" si="0"/>
        <v>115363</v>
      </c>
      <c r="D37" s="62">
        <v>40459</v>
      </c>
      <c r="E37" s="62">
        <v>2956</v>
      </c>
      <c r="F37" s="62">
        <v>71948</v>
      </c>
      <c r="G37" s="62">
        <v>0</v>
      </c>
      <c r="H37" s="75"/>
      <c r="I37" s="75"/>
    </row>
    <row r="38" spans="1:9" x14ac:dyDescent="0.55000000000000004">
      <c r="A38" s="102">
        <v>44361</v>
      </c>
      <c r="B38" s="104" t="s">
        <v>294</v>
      </c>
      <c r="C38" s="62">
        <f t="shared" si="0"/>
        <v>214965</v>
      </c>
      <c r="D38" s="62">
        <v>85819</v>
      </c>
      <c r="E38" s="62">
        <v>5610</v>
      </c>
      <c r="F38" s="62">
        <v>123536</v>
      </c>
      <c r="G38" s="62">
        <v>0</v>
      </c>
      <c r="H38" s="75"/>
      <c r="I38" s="75"/>
    </row>
    <row r="39" spans="1:9" x14ac:dyDescent="0.55000000000000004">
      <c r="A39" s="102">
        <v>44358</v>
      </c>
      <c r="B39" s="104" t="s">
        <v>304</v>
      </c>
      <c r="C39" s="62">
        <f t="shared" si="0"/>
        <v>147983</v>
      </c>
      <c r="D39" s="62">
        <v>54834</v>
      </c>
      <c r="E39" s="62">
        <v>1669</v>
      </c>
      <c r="F39" s="62">
        <v>91480</v>
      </c>
      <c r="G39" s="62">
        <v>0</v>
      </c>
      <c r="H39" s="75"/>
      <c r="I39" s="75"/>
    </row>
    <row r="40" spans="1:9" x14ac:dyDescent="0.55000000000000004">
      <c r="A40" s="102">
        <v>44357</v>
      </c>
      <c r="B40" s="104" t="s">
        <v>305</v>
      </c>
      <c r="C40" s="62">
        <f t="shared" si="0"/>
        <v>136591</v>
      </c>
      <c r="D40" s="62">
        <v>52250</v>
      </c>
      <c r="E40" s="62">
        <v>1719</v>
      </c>
      <c r="F40" s="62">
        <v>82622</v>
      </c>
      <c r="G40" s="62">
        <v>0</v>
      </c>
      <c r="H40" s="75"/>
      <c r="I40" s="75"/>
    </row>
    <row r="41" spans="1:9" x14ac:dyDescent="0.55000000000000004">
      <c r="A41" s="102">
        <v>44356</v>
      </c>
      <c r="B41" s="104" t="s">
        <v>306</v>
      </c>
      <c r="C41" s="62">
        <f t="shared" si="0"/>
        <v>167384</v>
      </c>
      <c r="D41" s="62">
        <v>67694</v>
      </c>
      <c r="E41" s="62">
        <v>1047</v>
      </c>
      <c r="F41" s="62">
        <v>98643</v>
      </c>
      <c r="G41" s="62">
        <v>0</v>
      </c>
      <c r="H41" s="75"/>
      <c r="I41" s="75"/>
    </row>
    <row r="42" spans="1:9" x14ac:dyDescent="0.55000000000000004">
      <c r="A42" s="102">
        <v>44355</v>
      </c>
      <c r="B42" s="104" t="s">
        <v>295</v>
      </c>
      <c r="C42" s="62">
        <f t="shared" si="0"/>
        <v>161922</v>
      </c>
      <c r="D42" s="62">
        <v>71689</v>
      </c>
      <c r="E42" s="62">
        <v>990</v>
      </c>
      <c r="F42" s="62">
        <v>89243</v>
      </c>
      <c r="G42" s="62">
        <v>0</v>
      </c>
      <c r="H42" s="75"/>
      <c r="I42" s="75"/>
    </row>
    <row r="43" spans="1:9" x14ac:dyDescent="0.55000000000000004">
      <c r="A43" s="102">
        <v>44354</v>
      </c>
      <c r="B43" s="104" t="s">
        <v>294</v>
      </c>
      <c r="C43" s="62">
        <f t="shared" si="0"/>
        <v>239337</v>
      </c>
      <c r="D43" s="62">
        <v>104435</v>
      </c>
      <c r="E43" s="62">
        <v>2146</v>
      </c>
      <c r="F43" s="62">
        <v>132756</v>
      </c>
      <c r="G43" s="62">
        <v>0</v>
      </c>
      <c r="H43" s="75"/>
      <c r="I43" s="75"/>
    </row>
    <row r="44" spans="1:9" x14ac:dyDescent="0.55000000000000004">
      <c r="A44" s="102">
        <v>44351</v>
      </c>
      <c r="B44" s="104" t="s">
        <v>304</v>
      </c>
      <c r="C44" s="62">
        <f t="shared" si="0"/>
        <v>159203</v>
      </c>
      <c r="D44" s="62">
        <v>62634</v>
      </c>
      <c r="E44" s="62">
        <v>929</v>
      </c>
      <c r="F44" s="62">
        <v>95640</v>
      </c>
      <c r="G44" s="62">
        <v>0</v>
      </c>
      <c r="H44" s="75"/>
      <c r="I44" s="75"/>
    </row>
    <row r="45" spans="1:9" x14ac:dyDescent="0.55000000000000004">
      <c r="A45" s="65">
        <v>44350</v>
      </c>
      <c r="B45" s="103" t="s">
        <v>305</v>
      </c>
      <c r="C45" s="62">
        <f t="shared" si="0"/>
        <v>143157</v>
      </c>
      <c r="D45" s="62">
        <v>59654</v>
      </c>
      <c r="E45" s="62">
        <v>112</v>
      </c>
      <c r="F45" s="62">
        <v>83391</v>
      </c>
      <c r="G45" s="62">
        <v>0</v>
      </c>
      <c r="H45" s="75"/>
      <c r="I45" s="75"/>
    </row>
    <row r="46" spans="1:9" x14ac:dyDescent="0.55000000000000004">
      <c r="A46" s="65">
        <v>44349</v>
      </c>
      <c r="B46" s="103" t="s">
        <v>306</v>
      </c>
      <c r="C46" s="62">
        <f t="shared" si="0"/>
        <v>159126</v>
      </c>
      <c r="D46" s="62">
        <v>71140</v>
      </c>
      <c r="E46" s="62">
        <v>316</v>
      </c>
      <c r="F46" s="62">
        <v>87670</v>
      </c>
      <c r="G46" s="62">
        <v>0</v>
      </c>
      <c r="H46" s="75"/>
      <c r="I46" s="75"/>
    </row>
    <row r="47" spans="1:9" x14ac:dyDescent="0.55000000000000004">
      <c r="A47" s="65">
        <v>44348</v>
      </c>
      <c r="B47" s="103" t="s">
        <v>295</v>
      </c>
      <c r="C47" s="62">
        <f t="shared" si="0"/>
        <v>159057</v>
      </c>
      <c r="D47" s="62">
        <v>66264</v>
      </c>
      <c r="E47" s="62">
        <v>123</v>
      </c>
      <c r="F47" s="62">
        <v>92670</v>
      </c>
      <c r="G47" s="62">
        <v>0</v>
      </c>
      <c r="H47" s="75"/>
      <c r="I47" s="75"/>
    </row>
    <row r="48" spans="1:9" x14ac:dyDescent="0.55000000000000004">
      <c r="A48" s="65">
        <v>44347</v>
      </c>
      <c r="B48" s="103" t="s">
        <v>294</v>
      </c>
      <c r="C48" s="62">
        <f t="shared" si="0"/>
        <v>273255</v>
      </c>
      <c r="D48" s="62">
        <v>131423</v>
      </c>
      <c r="E48" s="62">
        <v>582</v>
      </c>
      <c r="F48" s="62">
        <v>141250</v>
      </c>
      <c r="G48" s="62">
        <v>0</v>
      </c>
      <c r="H48" s="75"/>
      <c r="I48" s="75"/>
    </row>
    <row r="49" spans="1:9" x14ac:dyDescent="0.55000000000000004">
      <c r="A49" s="65">
        <v>44344</v>
      </c>
      <c r="B49" s="103" t="s">
        <v>304</v>
      </c>
      <c r="C49" s="62">
        <f t="shared" si="0"/>
        <v>164516</v>
      </c>
      <c r="D49" s="62">
        <v>87584</v>
      </c>
      <c r="E49" s="62">
        <v>157</v>
      </c>
      <c r="F49" s="62">
        <v>76775</v>
      </c>
      <c r="G49" s="62">
        <v>0</v>
      </c>
      <c r="H49" s="75"/>
      <c r="I49" s="75"/>
    </row>
    <row r="50" spans="1:9" x14ac:dyDescent="0.55000000000000004">
      <c r="A50" s="65">
        <v>44343</v>
      </c>
      <c r="B50" s="103" t="s">
        <v>305</v>
      </c>
      <c r="C50" s="62">
        <f t="shared" si="0"/>
        <v>145149</v>
      </c>
      <c r="D50" s="62">
        <v>84217</v>
      </c>
      <c r="E50" s="62">
        <v>40</v>
      </c>
      <c r="F50" s="62">
        <v>60892</v>
      </c>
      <c r="G50" s="62">
        <v>0</v>
      </c>
      <c r="H50" s="75"/>
      <c r="I50" s="75"/>
    </row>
    <row r="51" spans="1:9" x14ac:dyDescent="0.55000000000000004">
      <c r="A51" s="65">
        <v>44342</v>
      </c>
      <c r="B51" s="103" t="s">
        <v>306</v>
      </c>
      <c r="C51" s="62">
        <f t="shared" si="0"/>
        <v>142589</v>
      </c>
      <c r="D51" s="62">
        <v>93243</v>
      </c>
      <c r="E51" s="62">
        <v>172</v>
      </c>
      <c r="F51" s="62">
        <v>49174</v>
      </c>
      <c r="G51" s="62">
        <v>0</v>
      </c>
      <c r="H51" s="75"/>
      <c r="I51" s="75"/>
    </row>
    <row r="52" spans="1:9" x14ac:dyDescent="0.55000000000000004">
      <c r="A52" s="65">
        <v>44341</v>
      </c>
      <c r="B52" s="103" t="s">
        <v>295</v>
      </c>
      <c r="C52" s="62">
        <f t="shared" si="0"/>
        <v>139652</v>
      </c>
      <c r="D52" s="62">
        <v>87114</v>
      </c>
      <c r="E52" s="62">
        <v>476</v>
      </c>
      <c r="F52" s="62">
        <v>52062</v>
      </c>
      <c r="G52" s="62">
        <v>0</v>
      </c>
      <c r="H52" s="75"/>
      <c r="I52" s="75"/>
    </row>
    <row r="53" spans="1:9" x14ac:dyDescent="0.55000000000000004">
      <c r="A53" s="65">
        <v>44340</v>
      </c>
      <c r="B53" s="103" t="s">
        <v>294</v>
      </c>
      <c r="C53" s="62">
        <f t="shared" si="0"/>
        <v>330589</v>
      </c>
      <c r="D53" s="62">
        <v>136491</v>
      </c>
      <c r="E53" s="62">
        <v>269</v>
      </c>
      <c r="F53" s="62">
        <v>193829</v>
      </c>
      <c r="G53" s="62">
        <v>0</v>
      </c>
      <c r="H53" s="75"/>
      <c r="I53" s="75"/>
    </row>
    <row r="54" spans="1:9" x14ac:dyDescent="0.55000000000000004">
      <c r="A54" s="65">
        <v>44337</v>
      </c>
      <c r="B54" s="103" t="s">
        <v>304</v>
      </c>
      <c r="C54" s="62">
        <f t="shared" si="0"/>
        <v>249021</v>
      </c>
      <c r="D54" s="62">
        <v>99918</v>
      </c>
      <c r="E54" s="62"/>
      <c r="F54" s="62">
        <v>149103</v>
      </c>
      <c r="G54" s="62"/>
      <c r="H54" s="75"/>
      <c r="I54" s="75"/>
    </row>
    <row r="55" spans="1:9" x14ac:dyDescent="0.55000000000000004">
      <c r="A55" s="65">
        <v>44336</v>
      </c>
      <c r="B55" s="103" t="s">
        <v>305</v>
      </c>
      <c r="C55" s="62">
        <f t="shared" si="0"/>
        <v>190533</v>
      </c>
      <c r="D55" s="62">
        <v>81422</v>
      </c>
      <c r="E55" s="62"/>
      <c r="F55" s="62">
        <v>109111</v>
      </c>
      <c r="G55" s="62"/>
      <c r="H55" s="75"/>
      <c r="I55" s="75"/>
    </row>
    <row r="56" spans="1:9" x14ac:dyDescent="0.55000000000000004">
      <c r="A56" s="65">
        <v>44335</v>
      </c>
      <c r="B56" s="103" t="s">
        <v>306</v>
      </c>
      <c r="C56" s="62">
        <f t="shared" si="0"/>
        <v>267866</v>
      </c>
      <c r="D56" s="62">
        <v>88163</v>
      </c>
      <c r="E56" s="62"/>
      <c r="F56" s="62">
        <v>179703</v>
      </c>
      <c r="G56" s="62"/>
      <c r="H56" s="75"/>
      <c r="I56" s="75"/>
    </row>
    <row r="57" spans="1:9" x14ac:dyDescent="0.55000000000000004">
      <c r="A57" s="65">
        <v>44334</v>
      </c>
      <c r="B57" s="103" t="s">
        <v>295</v>
      </c>
      <c r="C57" s="62">
        <f t="shared" si="0"/>
        <v>250244</v>
      </c>
      <c r="D57" s="62">
        <v>94577</v>
      </c>
      <c r="E57" s="62"/>
      <c r="F57" s="62">
        <v>155667</v>
      </c>
      <c r="G57" s="62"/>
      <c r="H57" s="75"/>
      <c r="I57" s="75"/>
    </row>
    <row r="58" spans="1:9" x14ac:dyDescent="0.55000000000000004">
      <c r="A58" s="65">
        <v>44333</v>
      </c>
      <c r="B58" s="103" t="s">
        <v>294</v>
      </c>
      <c r="C58" s="62">
        <f t="shared" si="0"/>
        <v>349566</v>
      </c>
      <c r="D58" s="62">
        <v>133843</v>
      </c>
      <c r="E58" s="62"/>
      <c r="F58" s="62">
        <v>215723</v>
      </c>
      <c r="G58" s="62"/>
      <c r="H58" s="75"/>
      <c r="I58" s="75"/>
    </row>
    <row r="59" spans="1:9" x14ac:dyDescent="0.55000000000000004">
      <c r="A59" s="65">
        <v>44330</v>
      </c>
      <c r="B59" s="103" t="s">
        <v>304</v>
      </c>
      <c r="C59" s="62">
        <f t="shared" si="0"/>
        <v>242878</v>
      </c>
      <c r="D59" s="62">
        <v>99493</v>
      </c>
      <c r="E59" s="62"/>
      <c r="F59" s="62">
        <v>143385</v>
      </c>
      <c r="G59" s="62"/>
      <c r="H59" s="75"/>
      <c r="I59" s="75"/>
    </row>
    <row r="60" spans="1:9" x14ac:dyDescent="0.55000000000000004">
      <c r="A60" s="65">
        <v>44329</v>
      </c>
      <c r="B60" s="103" t="s">
        <v>305</v>
      </c>
      <c r="C60" s="62">
        <f t="shared" si="0"/>
        <v>219139</v>
      </c>
      <c r="D60" s="62">
        <v>93429</v>
      </c>
      <c r="E60" s="62"/>
      <c r="F60" s="62">
        <v>125710</v>
      </c>
      <c r="G60" s="62"/>
      <c r="H60" s="75"/>
      <c r="I60" s="75"/>
    </row>
    <row r="61" spans="1:9" x14ac:dyDescent="0.55000000000000004">
      <c r="A61" s="65">
        <v>44328</v>
      </c>
      <c r="B61" s="103" t="s">
        <v>306</v>
      </c>
      <c r="C61" s="62">
        <f t="shared" si="0"/>
        <v>181720</v>
      </c>
      <c r="D61" s="62">
        <v>82959</v>
      </c>
      <c r="E61" s="62"/>
      <c r="F61" s="62">
        <v>98761</v>
      </c>
      <c r="G61" s="62"/>
      <c r="H61" s="75"/>
      <c r="I61" s="75"/>
    </row>
    <row r="62" spans="1:9" x14ac:dyDescent="0.55000000000000004">
      <c r="A62" s="65">
        <v>44327</v>
      </c>
      <c r="B62" s="103" t="s">
        <v>307</v>
      </c>
      <c r="C62" s="62">
        <f t="shared" si="0"/>
        <v>168738</v>
      </c>
      <c r="D62" s="62">
        <v>90287</v>
      </c>
      <c r="E62" s="62"/>
      <c r="F62" s="62">
        <v>78451</v>
      </c>
      <c r="G62" s="62"/>
      <c r="H62" s="75"/>
      <c r="I62" s="75"/>
    </row>
    <row r="63" spans="1:9" x14ac:dyDescent="0.55000000000000004">
      <c r="A63" s="65">
        <v>44326</v>
      </c>
      <c r="B63" s="103" t="s">
        <v>294</v>
      </c>
      <c r="C63" s="62">
        <f t="shared" si="0"/>
        <v>223504</v>
      </c>
      <c r="D63" s="62">
        <v>155255</v>
      </c>
      <c r="E63" s="62"/>
      <c r="F63" s="62">
        <v>68249</v>
      </c>
      <c r="G63" s="62"/>
      <c r="H63" s="75"/>
      <c r="I63" s="75"/>
    </row>
    <row r="64" spans="1:9" x14ac:dyDescent="0.55000000000000004">
      <c r="A64" s="65">
        <v>44323</v>
      </c>
      <c r="B64" s="103" t="s">
        <v>304</v>
      </c>
      <c r="C64" s="62">
        <f t="shared" si="0"/>
        <v>140344</v>
      </c>
      <c r="D64" s="62">
        <v>97165</v>
      </c>
      <c r="E64" s="62"/>
      <c r="F64" s="62">
        <v>43179</v>
      </c>
      <c r="G64" s="62"/>
      <c r="H64" s="75"/>
      <c r="I64" s="75"/>
    </row>
    <row r="65" spans="1:9" x14ac:dyDescent="0.55000000000000004">
      <c r="A65" s="65">
        <v>44322</v>
      </c>
      <c r="B65" s="103" t="s">
        <v>305</v>
      </c>
      <c r="C65" s="62">
        <f t="shared" si="0"/>
        <v>331914</v>
      </c>
      <c r="D65" s="62">
        <v>268978</v>
      </c>
      <c r="E65" s="62"/>
      <c r="F65" s="62">
        <v>62936</v>
      </c>
      <c r="G65" s="62"/>
      <c r="H65" s="75"/>
      <c r="I65" s="75"/>
    </row>
    <row r="66" spans="1:9" x14ac:dyDescent="0.55000000000000004">
      <c r="A66" s="65">
        <v>44316</v>
      </c>
      <c r="B66" s="103" t="s">
        <v>304</v>
      </c>
      <c r="C66" s="62">
        <f t="shared" si="0"/>
        <v>274907</v>
      </c>
      <c r="D66" s="62">
        <v>227667</v>
      </c>
      <c r="E66" s="62"/>
      <c r="F66" s="62">
        <v>47240</v>
      </c>
      <c r="G66" s="62"/>
      <c r="H66" s="75"/>
      <c r="I66" s="75"/>
    </row>
    <row r="67" spans="1:9" x14ac:dyDescent="0.55000000000000004">
      <c r="A67" s="65">
        <v>44314</v>
      </c>
      <c r="B67" s="103" t="s">
        <v>306</v>
      </c>
      <c r="C67" s="62">
        <f t="shared" si="0"/>
        <v>238273</v>
      </c>
      <c r="D67" s="62">
        <v>194005</v>
      </c>
      <c r="E67" s="62"/>
      <c r="F67" s="62">
        <v>44268</v>
      </c>
      <c r="G67" s="62"/>
      <c r="H67" s="75"/>
      <c r="I67" s="75"/>
    </row>
    <row r="68" spans="1:9" x14ac:dyDescent="0.55000000000000004">
      <c r="A68" s="65">
        <v>44313</v>
      </c>
      <c r="B68" s="103" t="s">
        <v>295</v>
      </c>
      <c r="C68" s="62">
        <f t="shared" si="0"/>
        <v>203174</v>
      </c>
      <c r="D68" s="62">
        <v>172069</v>
      </c>
      <c r="E68" s="62"/>
      <c r="F68" s="62">
        <v>31105</v>
      </c>
      <c r="G68" s="62"/>
      <c r="H68" s="75"/>
      <c r="I68" s="75"/>
    </row>
    <row r="69" spans="1:9" x14ac:dyDescent="0.55000000000000004">
      <c r="A69" s="65">
        <v>44312</v>
      </c>
      <c r="B69" s="103" t="s">
        <v>308</v>
      </c>
      <c r="C69" s="62">
        <f t="shared" ref="C69:C77" si="1">SUM(D69:G69)</f>
        <v>263328</v>
      </c>
      <c r="D69" s="62">
        <v>221677</v>
      </c>
      <c r="E69" s="62"/>
      <c r="F69" s="62">
        <v>41651</v>
      </c>
      <c r="G69" s="62"/>
      <c r="H69" s="75"/>
      <c r="I69" s="75"/>
    </row>
    <row r="70" spans="1:9" x14ac:dyDescent="0.55000000000000004">
      <c r="A70" s="65">
        <v>44309</v>
      </c>
      <c r="B70" s="103" t="s">
        <v>309</v>
      </c>
      <c r="C70" s="62">
        <f t="shared" si="1"/>
        <v>177672</v>
      </c>
      <c r="D70" s="62">
        <v>147989</v>
      </c>
      <c r="E70" s="62"/>
      <c r="F70" s="62">
        <v>29683</v>
      </c>
      <c r="G70" s="62"/>
      <c r="H70" s="75"/>
      <c r="I70" s="75"/>
    </row>
    <row r="71" spans="1:9" x14ac:dyDescent="0.55000000000000004">
      <c r="A71" s="65">
        <v>44308</v>
      </c>
      <c r="B71" s="103" t="s">
        <v>310</v>
      </c>
      <c r="C71" s="62">
        <f t="shared" si="1"/>
        <v>150489</v>
      </c>
      <c r="D71" s="62">
        <v>128634</v>
      </c>
      <c r="E71" s="62"/>
      <c r="F71" s="62">
        <v>21855</v>
      </c>
      <c r="G71" s="62"/>
      <c r="H71" s="75"/>
      <c r="I71" s="75"/>
    </row>
    <row r="72" spans="1:9" x14ac:dyDescent="0.55000000000000004">
      <c r="A72" s="65">
        <v>44307</v>
      </c>
      <c r="B72" s="103" t="s">
        <v>311</v>
      </c>
      <c r="C72" s="62">
        <f t="shared" si="1"/>
        <v>152884</v>
      </c>
      <c r="D72" s="62">
        <v>126188</v>
      </c>
      <c r="E72" s="62"/>
      <c r="F72" s="62">
        <v>26696</v>
      </c>
      <c r="G72" s="62"/>
      <c r="H72" s="75"/>
      <c r="I72" s="75"/>
    </row>
    <row r="73" spans="1:9" x14ac:dyDescent="0.55000000000000004">
      <c r="A73" s="65">
        <v>44306</v>
      </c>
      <c r="B73" s="103" t="s">
        <v>295</v>
      </c>
      <c r="C73" s="62">
        <f t="shared" si="1"/>
        <v>126419</v>
      </c>
      <c r="D73" s="62">
        <v>98622</v>
      </c>
      <c r="E73" s="62"/>
      <c r="F73" s="62">
        <v>27797</v>
      </c>
      <c r="G73" s="62"/>
      <c r="H73" s="75"/>
      <c r="I73" s="75"/>
    </row>
    <row r="74" spans="1:9" x14ac:dyDescent="0.55000000000000004">
      <c r="A74" s="69">
        <v>44305</v>
      </c>
      <c r="B74" s="64" t="str">
        <f t="shared" ref="B74:B79" si="2">"("&amp;TEXT(A74,"aaa")&amp;")"</f>
        <v>(月)</v>
      </c>
      <c r="C74" s="62">
        <f t="shared" si="1"/>
        <v>119032</v>
      </c>
      <c r="D74" s="62">
        <v>64725</v>
      </c>
      <c r="E74" s="62"/>
      <c r="F74" s="62">
        <v>54307</v>
      </c>
      <c r="G74" s="62"/>
      <c r="H74" s="75"/>
      <c r="I74" s="75"/>
    </row>
    <row r="75" spans="1:9" x14ac:dyDescent="0.55000000000000004">
      <c r="A75" s="65">
        <v>44302</v>
      </c>
      <c r="B75" s="64" t="str">
        <f t="shared" si="2"/>
        <v>(金)</v>
      </c>
      <c r="C75" s="62">
        <f t="shared" si="1"/>
        <v>69687</v>
      </c>
      <c r="D75" s="62">
        <v>29696</v>
      </c>
      <c r="E75" s="62"/>
      <c r="F75" s="62">
        <v>39991</v>
      </c>
      <c r="G75" s="62"/>
      <c r="H75" s="75"/>
      <c r="I75" s="75"/>
    </row>
    <row r="76" spans="1:9" x14ac:dyDescent="0.55000000000000004">
      <c r="A76" s="65">
        <v>44301</v>
      </c>
      <c r="B76" s="64" t="str">
        <f t="shared" si="2"/>
        <v>(木)</v>
      </c>
      <c r="C76" s="62">
        <f t="shared" si="1"/>
        <v>52620</v>
      </c>
      <c r="D76" s="62">
        <v>16637</v>
      </c>
      <c r="E76" s="62"/>
      <c r="F76" s="62">
        <v>35983</v>
      </c>
      <c r="G76" s="62"/>
      <c r="H76" s="75"/>
      <c r="I76" s="75"/>
    </row>
    <row r="77" spans="1:9" x14ac:dyDescent="0.55000000000000004">
      <c r="A77" s="65">
        <v>44300</v>
      </c>
      <c r="B77" s="64" t="str">
        <f t="shared" si="2"/>
        <v>(水)</v>
      </c>
      <c r="C77" s="62">
        <f t="shared" si="1"/>
        <v>50996</v>
      </c>
      <c r="D77" s="62">
        <v>9569</v>
      </c>
      <c r="E77" s="62"/>
      <c r="F77" s="62">
        <v>41427</v>
      </c>
      <c r="G77" s="62"/>
      <c r="H77" s="75"/>
      <c r="I77" s="75"/>
    </row>
    <row r="78" spans="1:9" x14ac:dyDescent="0.55000000000000004">
      <c r="A78" s="63">
        <v>44299</v>
      </c>
      <c r="B78" s="64" t="str">
        <f t="shared" si="2"/>
        <v>(火)</v>
      </c>
      <c r="C78" s="62">
        <f t="shared" ref="C78:C79" si="3">SUM(D78:G78)</f>
        <v>53986</v>
      </c>
      <c r="D78" s="62">
        <v>13896</v>
      </c>
      <c r="E78" s="62"/>
      <c r="F78" s="62">
        <v>40090</v>
      </c>
      <c r="G78" s="62"/>
      <c r="H78" s="75"/>
      <c r="I78" s="75"/>
    </row>
    <row r="79" spans="1:9" x14ac:dyDescent="0.55000000000000004">
      <c r="A79" s="63">
        <v>44298</v>
      </c>
      <c r="B79" s="64" t="str">
        <f t="shared" si="2"/>
        <v>(月)</v>
      </c>
      <c r="C79" s="62">
        <f t="shared" si="3"/>
        <v>96936</v>
      </c>
      <c r="D79" s="62">
        <v>26850</v>
      </c>
      <c r="E79" s="62"/>
      <c r="F79" s="62">
        <v>70086</v>
      </c>
      <c r="G79" s="62"/>
      <c r="H79" s="75"/>
      <c r="I79" s="75"/>
    </row>
    <row r="80" spans="1:9" x14ac:dyDescent="0.55000000000000004">
      <c r="A80" s="73"/>
      <c r="B80" s="74"/>
      <c r="C80" s="74"/>
      <c r="D80" s="74"/>
      <c r="E80" s="74"/>
      <c r="F80" s="74"/>
      <c r="G80" s="75"/>
      <c r="H80" s="75"/>
    </row>
    <row r="81" spans="1:11" x14ac:dyDescent="0.55000000000000004">
      <c r="A81" s="76" t="s">
        <v>321</v>
      </c>
      <c r="B81" s="75"/>
      <c r="C81" s="75"/>
      <c r="D81" s="75"/>
      <c r="E81" s="75"/>
      <c r="F81" s="75"/>
      <c r="G81" s="76"/>
      <c r="H81" s="75"/>
    </row>
    <row r="82" spans="1:11" x14ac:dyDescent="0.55000000000000004">
      <c r="A82" s="66" t="s">
        <v>317</v>
      </c>
      <c r="B82" s="76"/>
      <c r="C82" s="76"/>
      <c r="D82" s="76"/>
      <c r="E82" s="76"/>
      <c r="F82" s="76"/>
      <c r="H82" s="75"/>
    </row>
    <row r="83" spans="1:11" x14ac:dyDescent="0.55000000000000004">
      <c r="A83" s="66" t="s">
        <v>329</v>
      </c>
      <c r="B83" s="76"/>
      <c r="C83" s="76"/>
      <c r="D83" s="76"/>
      <c r="E83" s="76"/>
      <c r="F83" s="76"/>
      <c r="H83" s="75"/>
    </row>
    <row r="84" spans="1:11" x14ac:dyDescent="0.55000000000000004">
      <c r="A84" s="66" t="s">
        <v>330</v>
      </c>
      <c r="B84" s="76"/>
      <c r="C84" s="76"/>
      <c r="D84" s="76"/>
      <c r="E84" s="76"/>
      <c r="F84" s="76"/>
      <c r="H84" s="75"/>
    </row>
    <row r="85" spans="1:11" x14ac:dyDescent="0.55000000000000004">
      <c r="A85" s="66" t="s">
        <v>318</v>
      </c>
      <c r="H85" s="75"/>
    </row>
    <row r="86" spans="1:11" x14ac:dyDescent="0.55000000000000004">
      <c r="A86" s="66" t="s">
        <v>319</v>
      </c>
      <c r="H86" s="75"/>
    </row>
    <row r="87" spans="1:11" x14ac:dyDescent="0.55000000000000004">
      <c r="A87" s="66" t="s">
        <v>320</v>
      </c>
      <c r="H87" s="75"/>
      <c r="I87" s="77"/>
      <c r="J87" s="77"/>
      <c r="K87" s="77"/>
    </row>
    <row r="88" spans="1:11" x14ac:dyDescent="0.55000000000000004">
      <c r="H88" s="76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dimension ref="A1:I12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334</v>
      </c>
    </row>
    <row r="2" spans="1:9" x14ac:dyDescent="0.55000000000000004">
      <c r="G2" s="84" t="s">
        <v>353</v>
      </c>
    </row>
    <row r="3" spans="1:9" x14ac:dyDescent="0.55000000000000004">
      <c r="A3" s="149" t="s">
        <v>332</v>
      </c>
      <c r="B3" s="145" t="s">
        <v>297</v>
      </c>
      <c r="C3" s="145" t="s">
        <v>335</v>
      </c>
      <c r="D3" s="145" t="s">
        <v>297</v>
      </c>
      <c r="E3" s="143" t="s">
        <v>298</v>
      </c>
      <c r="F3" s="107" t="s">
        <v>299</v>
      </c>
      <c r="G3" s="107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09" t="s">
        <v>302</v>
      </c>
      <c r="G4" s="109" t="s">
        <v>302</v>
      </c>
      <c r="H4" s="75"/>
      <c r="I4" s="75"/>
    </row>
    <row r="5" spans="1:9" x14ac:dyDescent="0.55000000000000004">
      <c r="A5" s="106">
        <v>44433</v>
      </c>
      <c r="B5" s="108" t="s">
        <v>306</v>
      </c>
      <c r="C5" s="106">
        <v>44430</v>
      </c>
      <c r="D5" s="108" t="s">
        <v>336</v>
      </c>
      <c r="E5" s="85">
        <v>12029002</v>
      </c>
      <c r="F5" s="85">
        <v>7013578</v>
      </c>
      <c r="G5" s="85">
        <v>5015424</v>
      </c>
      <c r="H5" s="75"/>
      <c r="I5" s="75"/>
    </row>
    <row r="6" spans="1:9" x14ac:dyDescent="0.55000000000000004">
      <c r="A6" s="106">
        <v>44426</v>
      </c>
      <c r="B6" s="108" t="s">
        <v>306</v>
      </c>
      <c r="C6" s="106">
        <v>44423</v>
      </c>
      <c r="D6" s="108" t="s">
        <v>336</v>
      </c>
      <c r="E6" s="85">
        <v>10579702</v>
      </c>
      <c r="F6" s="85">
        <v>6761659</v>
      </c>
      <c r="G6" s="85">
        <v>3818043</v>
      </c>
      <c r="H6" s="75"/>
      <c r="I6" s="75"/>
    </row>
    <row r="7" spans="1:9" x14ac:dyDescent="0.55000000000000004">
      <c r="A7" s="106">
        <v>44419</v>
      </c>
      <c r="B7" s="108" t="s">
        <v>306</v>
      </c>
      <c r="C7" s="106">
        <v>44416</v>
      </c>
      <c r="D7" s="108" t="s">
        <v>336</v>
      </c>
      <c r="E7" s="85">
        <v>9282019</v>
      </c>
      <c r="F7" s="85">
        <v>6577221</v>
      </c>
      <c r="G7" s="85">
        <v>2704798</v>
      </c>
      <c r="H7" s="75"/>
      <c r="I7" s="75"/>
    </row>
    <row r="8" spans="1:9" x14ac:dyDescent="0.55000000000000004">
      <c r="A8" s="106">
        <v>44412</v>
      </c>
      <c r="B8" s="108" t="s">
        <v>306</v>
      </c>
      <c r="C8" s="106">
        <v>44409</v>
      </c>
      <c r="D8" s="108" t="s">
        <v>336</v>
      </c>
      <c r="E8" s="85">
        <v>7723380</v>
      </c>
      <c r="F8" s="85">
        <v>6269246</v>
      </c>
      <c r="G8" s="85">
        <v>1454134</v>
      </c>
      <c r="H8" s="75"/>
      <c r="I8" s="75"/>
    </row>
    <row r="9" spans="1:9" x14ac:dyDescent="0.55000000000000004">
      <c r="A9" s="86"/>
      <c r="B9" s="74"/>
      <c r="C9" s="74"/>
      <c r="D9" s="74"/>
      <c r="E9" s="74"/>
      <c r="F9" s="74"/>
      <c r="G9" s="75"/>
      <c r="H9" s="75"/>
    </row>
    <row r="10" spans="1:9" x14ac:dyDescent="0.55000000000000004">
      <c r="A10" s="76" t="s">
        <v>333</v>
      </c>
      <c r="B10" s="75"/>
      <c r="C10" s="75"/>
      <c r="D10" s="75"/>
      <c r="E10" s="75"/>
      <c r="F10" s="75"/>
      <c r="G10" s="76"/>
      <c r="H10" s="75"/>
    </row>
    <row r="11" spans="1:9" x14ac:dyDescent="0.55000000000000004">
      <c r="A11" s="76"/>
      <c r="B11" s="76"/>
      <c r="C11" s="76"/>
      <c r="D11" s="76"/>
      <c r="E11" s="76"/>
      <c r="F11" s="76"/>
      <c r="G11" s="76"/>
      <c r="H11" s="75"/>
    </row>
    <row r="12" spans="1:9" x14ac:dyDescent="0.55000000000000004">
      <c r="H12" s="76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dimension ref="A1:I26"/>
  <sheetViews>
    <sheetView workbookViewId="0">
      <selection sqref="A1:XFD1048576"/>
    </sheetView>
  </sheetViews>
  <sheetFormatPr defaultRowHeight="18" x14ac:dyDescent="0.55000000000000004"/>
  <cols>
    <col min="1" max="1" width="13.83203125" style="66" customWidth="1"/>
    <col min="2" max="2" width="5" style="66" customWidth="1"/>
    <col min="3" max="3" width="13.83203125" style="66" customWidth="1"/>
    <col min="4" max="4" width="5" style="66" customWidth="1"/>
    <col min="5" max="5" width="13.83203125" style="66" customWidth="1"/>
    <col min="6" max="7" width="18.5" style="66" customWidth="1"/>
    <col min="8" max="9" width="13.83203125" style="66" customWidth="1"/>
    <col min="10" max="16384" width="8.6640625" style="66"/>
  </cols>
  <sheetData>
    <row r="1" spans="1:9" x14ac:dyDescent="0.55000000000000004">
      <c r="A1" s="66" t="s">
        <v>337</v>
      </c>
    </row>
    <row r="2" spans="1:9" x14ac:dyDescent="0.55000000000000004">
      <c r="G2" s="100" t="str">
        <f ca="1">"（" &amp; DBCS(MONTH(OFFSET($A$4,1,0))) &amp; "月" &amp; DBCS(DAY(OFFSET($A$4,1,0))) &amp; "日公表時点）"</f>
        <v>（８月３０日公表時点）</v>
      </c>
    </row>
    <row r="3" spans="1:9" x14ac:dyDescent="0.55000000000000004">
      <c r="A3" s="149" t="s">
        <v>332</v>
      </c>
      <c r="B3" s="145" t="s">
        <v>297</v>
      </c>
      <c r="C3" s="145" t="s">
        <v>335</v>
      </c>
      <c r="D3" s="145" t="s">
        <v>297</v>
      </c>
      <c r="E3" s="143" t="s">
        <v>338</v>
      </c>
      <c r="F3" s="111" t="s">
        <v>299</v>
      </c>
      <c r="G3" s="111" t="s">
        <v>300</v>
      </c>
      <c r="H3" s="76"/>
      <c r="I3" s="76"/>
    </row>
    <row r="4" spans="1:9" x14ac:dyDescent="0.55000000000000004">
      <c r="A4" s="145"/>
      <c r="B4" s="145"/>
      <c r="C4" s="145"/>
      <c r="D4" s="145"/>
      <c r="E4" s="143"/>
      <c r="F4" s="113" t="s">
        <v>302</v>
      </c>
      <c r="G4" s="113" t="s">
        <v>302</v>
      </c>
      <c r="H4" s="75"/>
      <c r="I4" s="75"/>
    </row>
    <row r="5" spans="1:9" x14ac:dyDescent="0.55000000000000004">
      <c r="A5" s="110">
        <v>44438</v>
      </c>
      <c r="B5" s="112" t="s">
        <v>351</v>
      </c>
      <c r="C5" s="110">
        <v>44430</v>
      </c>
      <c r="D5" s="112" t="s">
        <v>349</v>
      </c>
      <c r="E5" s="85">
        <v>6130651</v>
      </c>
      <c r="F5" s="85">
        <v>3818332</v>
      </c>
      <c r="G5" s="85">
        <v>2312319</v>
      </c>
      <c r="H5" s="75"/>
      <c r="I5" s="75"/>
    </row>
    <row r="6" spans="1:9" x14ac:dyDescent="0.55000000000000004">
      <c r="A6" s="110">
        <v>44435</v>
      </c>
      <c r="B6" s="112" t="s">
        <v>348</v>
      </c>
      <c r="C6" s="110">
        <v>44430</v>
      </c>
      <c r="D6" s="112" t="s">
        <v>349</v>
      </c>
      <c r="E6" s="85">
        <v>5767203</v>
      </c>
      <c r="F6" s="85">
        <v>3613973</v>
      </c>
      <c r="G6" s="85">
        <v>2153230</v>
      </c>
      <c r="H6" s="75"/>
      <c r="I6" s="75"/>
    </row>
    <row r="7" spans="1:9" x14ac:dyDescent="0.55000000000000004">
      <c r="A7" s="110">
        <v>44434</v>
      </c>
      <c r="B7" s="112" t="s">
        <v>310</v>
      </c>
      <c r="C7" s="110">
        <v>44430</v>
      </c>
      <c r="D7" s="112" t="s">
        <v>349</v>
      </c>
      <c r="E7" s="85">
        <v>5515725</v>
      </c>
      <c r="F7" s="85">
        <v>3481057</v>
      </c>
      <c r="G7" s="85">
        <v>2034668</v>
      </c>
      <c r="H7" s="75"/>
      <c r="I7" s="75"/>
    </row>
    <row r="8" spans="1:9" x14ac:dyDescent="0.55000000000000004">
      <c r="A8" s="110">
        <v>44433</v>
      </c>
      <c r="B8" s="112" t="s">
        <v>354</v>
      </c>
      <c r="C8" s="110">
        <v>44430</v>
      </c>
      <c r="D8" s="112" t="s">
        <v>349</v>
      </c>
      <c r="E8" s="85">
        <v>5251138</v>
      </c>
      <c r="F8" s="85">
        <v>3336803</v>
      </c>
      <c r="G8" s="85">
        <v>1914335</v>
      </c>
      <c r="H8" s="75"/>
      <c r="I8" s="75"/>
    </row>
    <row r="9" spans="1:9" x14ac:dyDescent="0.55000000000000004">
      <c r="A9" s="110">
        <v>44432</v>
      </c>
      <c r="B9" s="112" t="s">
        <v>350</v>
      </c>
      <c r="C9" s="110">
        <v>44423</v>
      </c>
      <c r="D9" s="112" t="s">
        <v>349</v>
      </c>
      <c r="E9" s="85">
        <v>4642683</v>
      </c>
      <c r="F9" s="85">
        <v>3121870</v>
      </c>
      <c r="G9" s="85">
        <v>1520813</v>
      </c>
      <c r="H9" s="75"/>
      <c r="I9" s="75"/>
    </row>
    <row r="10" spans="1:9" x14ac:dyDescent="0.55000000000000004">
      <c r="A10" s="110">
        <v>44431</v>
      </c>
      <c r="B10" s="112" t="s">
        <v>351</v>
      </c>
      <c r="C10" s="110">
        <v>44423</v>
      </c>
      <c r="D10" s="112" t="s">
        <v>349</v>
      </c>
      <c r="E10" s="85">
        <v>4441321</v>
      </c>
      <c r="F10" s="85">
        <v>3000348</v>
      </c>
      <c r="G10" s="85">
        <v>1440973</v>
      </c>
      <c r="H10" s="75"/>
      <c r="I10" s="75"/>
    </row>
    <row r="11" spans="1:9" x14ac:dyDescent="0.55000000000000004">
      <c r="A11" s="110">
        <v>44428</v>
      </c>
      <c r="B11" s="112" t="s">
        <v>348</v>
      </c>
      <c r="C11" s="110">
        <v>44423</v>
      </c>
      <c r="D11" s="112" t="s">
        <v>349</v>
      </c>
      <c r="E11" s="85">
        <v>4130976</v>
      </c>
      <c r="F11" s="85">
        <v>2827197</v>
      </c>
      <c r="G11" s="85">
        <v>1303779</v>
      </c>
      <c r="H11" s="75"/>
      <c r="I11" s="75"/>
    </row>
    <row r="12" spans="1:9" x14ac:dyDescent="0.55000000000000004">
      <c r="A12" s="110">
        <v>44427</v>
      </c>
      <c r="B12" s="112" t="s">
        <v>316</v>
      </c>
      <c r="C12" s="110">
        <v>44423</v>
      </c>
      <c r="D12" s="112" t="s">
        <v>349</v>
      </c>
      <c r="E12" s="85">
        <v>3902839</v>
      </c>
      <c r="F12" s="85">
        <v>2705274</v>
      </c>
      <c r="G12" s="85">
        <v>1197565</v>
      </c>
      <c r="H12" s="75"/>
      <c r="I12" s="75"/>
    </row>
    <row r="13" spans="1:9" x14ac:dyDescent="0.55000000000000004">
      <c r="A13" s="110">
        <v>44426</v>
      </c>
      <c r="B13" s="112" t="str">
        <f t="shared" ref="B13:B18" si="0">"("&amp;TEXT(A13,"AAA")&amp;")"</f>
        <v>(水)</v>
      </c>
      <c r="C13" s="110">
        <v>44423</v>
      </c>
      <c r="D13" s="112" t="str">
        <f t="shared" ref="D13:D18" si="1">"("&amp;TEXT(C13,"AAA")&amp;")"</f>
        <v>(日)</v>
      </c>
      <c r="E13" s="85">
        <v>3663878</v>
      </c>
      <c r="F13" s="85">
        <v>2572887</v>
      </c>
      <c r="G13" s="85">
        <v>1090991</v>
      </c>
      <c r="H13" s="75"/>
      <c r="I13" s="75"/>
    </row>
    <row r="14" spans="1:9" x14ac:dyDescent="0.55000000000000004">
      <c r="A14" s="110">
        <v>44425</v>
      </c>
      <c r="B14" s="112" t="str">
        <f t="shared" si="0"/>
        <v>(火)</v>
      </c>
      <c r="C14" s="110">
        <v>44416</v>
      </c>
      <c r="D14" s="112" t="str">
        <f t="shared" si="1"/>
        <v>(日)</v>
      </c>
      <c r="E14" s="85">
        <v>3224734</v>
      </c>
      <c r="F14" s="85">
        <v>2409948</v>
      </c>
      <c r="G14" s="85">
        <v>814786</v>
      </c>
      <c r="H14" s="75"/>
      <c r="I14" s="75"/>
    </row>
    <row r="15" spans="1:9" x14ac:dyDescent="0.55000000000000004">
      <c r="A15" s="110">
        <v>44424</v>
      </c>
      <c r="B15" s="112" t="str">
        <f t="shared" si="0"/>
        <v>(月)</v>
      </c>
      <c r="C15" s="110">
        <v>44416</v>
      </c>
      <c r="D15" s="112" t="str">
        <f t="shared" si="1"/>
        <v>(日)</v>
      </c>
      <c r="E15" s="85">
        <v>3080184</v>
      </c>
      <c r="F15" s="85">
        <v>2325181</v>
      </c>
      <c r="G15" s="85">
        <v>755003</v>
      </c>
      <c r="H15" s="75"/>
      <c r="I15" s="75"/>
    </row>
    <row r="16" spans="1:9" x14ac:dyDescent="0.55000000000000004">
      <c r="A16" s="110">
        <v>44421</v>
      </c>
      <c r="B16" s="112" t="str">
        <f t="shared" si="0"/>
        <v>(金)</v>
      </c>
      <c r="C16" s="110">
        <v>44416</v>
      </c>
      <c r="D16" s="112" t="str">
        <f t="shared" si="1"/>
        <v>(日)</v>
      </c>
      <c r="E16" s="85">
        <v>2899381</v>
      </c>
      <c r="F16" s="85">
        <v>2215605</v>
      </c>
      <c r="G16" s="85">
        <v>683776</v>
      </c>
      <c r="H16" s="75"/>
      <c r="I16" s="75"/>
    </row>
    <row r="17" spans="1:9" x14ac:dyDescent="0.55000000000000004">
      <c r="A17" s="110">
        <v>44420</v>
      </c>
      <c r="B17" s="112" t="str">
        <f t="shared" si="0"/>
        <v>(木)</v>
      </c>
      <c r="C17" s="110">
        <v>44416</v>
      </c>
      <c r="D17" s="112" t="str">
        <f t="shared" si="1"/>
        <v>(日)</v>
      </c>
      <c r="E17" s="85">
        <v>2748556</v>
      </c>
      <c r="F17" s="85">
        <v>2115570</v>
      </c>
      <c r="G17" s="85">
        <v>632986</v>
      </c>
      <c r="H17" s="75"/>
      <c r="I17" s="75"/>
    </row>
    <row r="18" spans="1:9" x14ac:dyDescent="0.55000000000000004">
      <c r="A18" s="110">
        <v>44419</v>
      </c>
      <c r="B18" s="112" t="str">
        <f t="shared" si="0"/>
        <v>(水)</v>
      </c>
      <c r="C18" s="110">
        <v>44416</v>
      </c>
      <c r="D18" s="112" t="str">
        <f t="shared" si="1"/>
        <v>(日)</v>
      </c>
      <c r="E18" s="85">
        <v>2576423</v>
      </c>
      <c r="F18" s="85">
        <v>2005958</v>
      </c>
      <c r="G18" s="85">
        <v>570465</v>
      </c>
      <c r="H18" s="75"/>
      <c r="I18" s="75"/>
    </row>
    <row r="19" spans="1:9" x14ac:dyDescent="0.55000000000000004">
      <c r="A19" s="110">
        <v>44418</v>
      </c>
      <c r="B19" s="112" t="s">
        <v>339</v>
      </c>
      <c r="C19" s="110">
        <v>44409</v>
      </c>
      <c r="D19" s="112" t="s">
        <v>336</v>
      </c>
      <c r="E19" s="85">
        <v>2107992</v>
      </c>
      <c r="F19" s="85">
        <v>1814876</v>
      </c>
      <c r="G19" s="85">
        <v>293116</v>
      </c>
      <c r="H19" s="75"/>
      <c r="I19" s="75"/>
    </row>
    <row r="20" spans="1:9" x14ac:dyDescent="0.55000000000000004">
      <c r="A20" s="110">
        <v>44414</v>
      </c>
      <c r="B20" s="112" t="s">
        <v>309</v>
      </c>
      <c r="C20" s="110">
        <v>44409</v>
      </c>
      <c r="D20" s="112" t="s">
        <v>336</v>
      </c>
      <c r="E20" s="85">
        <v>1774733</v>
      </c>
      <c r="F20" s="85">
        <v>1551425</v>
      </c>
      <c r="G20" s="85">
        <v>223308</v>
      </c>
      <c r="H20" s="75"/>
      <c r="I20" s="75"/>
    </row>
    <row r="21" spans="1:9" x14ac:dyDescent="0.55000000000000004">
      <c r="A21" s="110">
        <v>44413</v>
      </c>
      <c r="B21" s="112" t="s">
        <v>310</v>
      </c>
      <c r="C21" s="110">
        <v>44409</v>
      </c>
      <c r="D21" s="112" t="s">
        <v>336</v>
      </c>
      <c r="E21" s="85">
        <v>1774269</v>
      </c>
      <c r="F21" s="85">
        <v>1550961</v>
      </c>
      <c r="G21" s="85">
        <v>223308</v>
      </c>
      <c r="H21" s="75"/>
      <c r="I21" s="75"/>
    </row>
    <row r="22" spans="1:9" x14ac:dyDescent="0.55000000000000004">
      <c r="A22" s="110">
        <v>44412</v>
      </c>
      <c r="B22" s="112" t="s">
        <v>306</v>
      </c>
      <c r="C22" s="110">
        <v>44409</v>
      </c>
      <c r="D22" s="112" t="s">
        <v>336</v>
      </c>
      <c r="E22" s="85">
        <v>1637626</v>
      </c>
      <c r="F22" s="85">
        <v>1449639</v>
      </c>
      <c r="G22" s="85">
        <v>187987</v>
      </c>
      <c r="H22" s="75"/>
      <c r="I22" s="75"/>
    </row>
    <row r="23" spans="1:9" x14ac:dyDescent="0.55000000000000004">
      <c r="A23" s="86"/>
      <c r="B23" s="74"/>
      <c r="C23" s="74"/>
      <c r="D23" s="74"/>
      <c r="E23" s="74"/>
      <c r="F23" s="74"/>
      <c r="G23" s="75"/>
      <c r="H23" s="75"/>
    </row>
    <row r="24" spans="1:9" x14ac:dyDescent="0.55000000000000004">
      <c r="A24" s="76" t="s">
        <v>340</v>
      </c>
      <c r="B24" s="75"/>
      <c r="C24" s="75"/>
      <c r="D24" s="75"/>
      <c r="E24" s="75"/>
      <c r="F24" s="75"/>
      <c r="G24" s="76"/>
      <c r="H24" s="75"/>
    </row>
    <row r="25" spans="1:9" x14ac:dyDescent="0.55000000000000004">
      <c r="A25" s="76"/>
      <c r="B25" s="76"/>
      <c r="C25" s="76"/>
      <c r="D25" s="76"/>
      <c r="E25" s="76"/>
      <c r="F25" s="76"/>
      <c r="G25" s="76"/>
      <c r="H25" s="75"/>
    </row>
    <row r="26" spans="1:9" x14ac:dyDescent="0.55000000000000004">
      <c r="H26" s="76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2021-08-30T14:41:13Z</dcterms:modified>
</cp:coreProperties>
</file>