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3198C3F-E6D5-4FB6-8C3F-1EB83D6B211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1" l="1"/>
  <c r="B11" i="11"/>
  <c r="D10" i="11"/>
  <c r="B10" i="11"/>
  <c r="D9" i="11"/>
  <c r="B9" i="11"/>
  <c r="D8" i="11"/>
  <c r="B8" i="11"/>
  <c r="D7" i="1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<sst xmlns="http://schemas.openxmlformats.org/spreadsheetml/2006/main" count="34201" uniqueCount="357">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</sst>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46"/>
  <sheetViews>
    <sheetView workbookViewId="0">
      <pane ySplit="1" topLeftCell="A1250" activePane="bottomLeft" state="frozen"/>
      <selection activeCell="O1257" sqref="O1257:P1643"/>
      <selection pane="bottomLeft" activeCell="O1257" sqref="O1257:P164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31785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18281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15091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26282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42125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8974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9151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103669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158112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197757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197895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215112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44158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26826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292418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264655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295997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22136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305952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47584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26113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7590</v>
      </c>
      <c r="P1320" s="27">
        <v>878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8564</v>
      </c>
      <c r="P1323" s="27">
        <v>794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9895</v>
      </c>
      <c r="P1326" s="27">
        <v>965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318372</v>
      </c>
      <c r="P1329" s="27">
        <v>71521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148211</v>
      </c>
      <c r="P1332" s="27">
        <v>54410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63343</v>
      </c>
      <c r="P1335" s="27">
        <v>8442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74774</v>
      </c>
      <c r="P1338" s="27">
        <v>8930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262144</v>
      </c>
      <c r="P1341" s="27">
        <v>99848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222239</v>
      </c>
      <c r="P1344" s="27">
        <v>126684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245800</v>
      </c>
      <c r="P1347" s="27">
        <v>156621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252216</v>
      </c>
      <c r="P1350" s="27">
        <v>182626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237307</v>
      </c>
      <c r="P1353" s="27">
        <v>197730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138426</v>
      </c>
      <c r="P1356" s="27">
        <v>39259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187408</v>
      </c>
      <c r="P1359" s="27">
        <v>23275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344842</v>
      </c>
      <c r="P1362" s="27">
        <v>272842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347775</v>
      </c>
      <c r="P1365" s="27">
        <v>228798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396139</v>
      </c>
      <c r="P1368" s="27">
        <v>257810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402918</v>
      </c>
      <c r="P1371" s="27">
        <v>137923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379758</v>
      </c>
      <c r="P1374" s="27">
        <v>214731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284296</v>
      </c>
      <c r="P1377" s="27">
        <v>47718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325246</v>
      </c>
      <c r="P1380" s="27">
        <v>25125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583219</v>
      </c>
      <c r="P1383" s="27">
        <v>204721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603372</v>
      </c>
      <c r="P1386" s="27">
        <v>63703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666056</v>
      </c>
      <c r="P1389" s="27">
        <v>62419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636218</v>
      </c>
      <c r="P1392" s="27">
        <v>107660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615499</v>
      </c>
      <c r="P1395" s="27">
        <v>124804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472626</v>
      </c>
      <c r="P1398" s="27">
        <v>60045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460826</v>
      </c>
      <c r="P1401" s="27">
        <v>65306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664167</v>
      </c>
      <c r="P1404" s="27">
        <v>237183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704839</v>
      </c>
      <c r="P1407" s="27">
        <v>203741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729959</v>
      </c>
      <c r="P1410" s="27">
        <v>226331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721936</v>
      </c>
      <c r="P1413" s="27">
        <v>219817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708923</v>
      </c>
      <c r="P1416" s="27">
        <v>212064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612282</v>
      </c>
      <c r="P1419" s="27">
        <v>125086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559938</v>
      </c>
      <c r="P1422" s="27">
        <v>178392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762821</v>
      </c>
      <c r="P1425" s="27">
        <v>318351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784198</v>
      </c>
      <c r="P1428" s="27">
        <v>315611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763634</v>
      </c>
      <c r="P1431" s="27">
        <v>378348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735158</v>
      </c>
      <c r="P1434" s="27">
        <v>377885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742976</v>
      </c>
      <c r="P1437" s="27">
        <v>351615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651040</v>
      </c>
      <c r="P1440" s="27">
        <v>270942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593188</v>
      </c>
      <c r="P1443" s="27">
        <v>314693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683111</v>
      </c>
      <c r="P1446" s="27">
        <v>531369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680903</v>
      </c>
      <c r="P1449" s="27">
        <v>544133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664360</v>
      </c>
      <c r="P1452" s="27">
        <v>595692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676371</v>
      </c>
      <c r="P1455" s="27">
        <v>588312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657532</v>
      </c>
      <c r="P1458" s="27">
        <v>561692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646184</v>
      </c>
      <c r="P1461" s="27">
        <v>436127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646872</v>
      </c>
      <c r="P1464" s="27">
        <v>435239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722764</v>
      </c>
      <c r="P1467" s="27">
        <v>620509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717928</v>
      </c>
      <c r="P1470" s="27">
        <v>646330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726941</v>
      </c>
      <c r="P1473" s="27">
        <v>677516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705028</v>
      </c>
      <c r="P1476" s="27">
        <v>684684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694682</v>
      </c>
      <c r="P1479" s="27">
        <v>687573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693964</v>
      </c>
      <c r="P1482" s="27">
        <v>582564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728663</v>
      </c>
      <c r="P1485" s="27">
        <v>537326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707375</v>
      </c>
      <c r="P1488" s="27">
        <v>712053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709473</v>
      </c>
      <c r="P1491" s="27">
        <v>744731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735371</v>
      </c>
      <c r="P1494" s="27">
        <v>732834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541101</v>
      </c>
      <c r="P1497" s="27">
        <v>710235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480383</v>
      </c>
      <c r="P1500" s="27">
        <v>718792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769017</v>
      </c>
      <c r="P1503" s="27">
        <v>617871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756523</v>
      </c>
      <c r="P1506" s="27">
        <v>555000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845491</v>
      </c>
      <c r="P1509" s="27">
        <v>667372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869686</v>
      </c>
      <c r="P1512" s="27">
        <v>680177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886005</v>
      </c>
      <c r="P1515" s="27">
        <v>653464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871411</v>
      </c>
      <c r="P1518" s="27">
        <v>653067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870512</v>
      </c>
      <c r="P1521" s="27">
        <v>648616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884875</v>
      </c>
      <c r="P1524" s="27">
        <v>633699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663660</v>
      </c>
      <c r="P1527" s="27">
        <v>645250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733096</v>
      </c>
      <c r="P1530" s="27">
        <v>695595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751155</v>
      </c>
      <c r="P1533" s="27">
        <v>679241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730517</v>
      </c>
      <c r="P1536" s="27">
        <v>686238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713791</v>
      </c>
      <c r="P1539" s="27">
        <v>660649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740797</v>
      </c>
      <c r="P1542" s="27">
        <v>648703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719219</v>
      </c>
      <c r="P1545" s="27">
        <v>660416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541328</v>
      </c>
      <c r="P1548" s="27">
        <v>682169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416547</v>
      </c>
      <c r="P1551" s="27">
        <v>670333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667797</v>
      </c>
      <c r="P1554" s="27">
        <v>688959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598483</v>
      </c>
      <c r="P1557" s="27">
        <v>733097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258384</v>
      </c>
      <c r="P1560" s="27">
        <v>314037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197378</v>
      </c>
      <c r="P1563" s="27">
        <v>239320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392207</v>
      </c>
      <c r="P1566" s="27">
        <v>782098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360440</v>
      </c>
      <c r="P1569" s="27">
        <v>731408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476567</v>
      </c>
      <c r="P1572" s="27">
        <v>837649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523402</v>
      </c>
      <c r="P1575" s="27">
        <v>834386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518818</v>
      </c>
      <c r="P1578" s="27">
        <v>850636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517178</v>
      </c>
      <c r="P1581" s="27">
        <v>834501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543931</v>
      </c>
      <c r="P1584" s="27">
        <v>848239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573737</v>
      </c>
      <c r="P1587" s="27">
        <v>864533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408351</v>
      </c>
      <c r="P1590" s="27">
        <v>1122839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491811</v>
      </c>
      <c r="P1593" s="27">
        <v>621687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510086</v>
      </c>
      <c r="P1596" s="27">
        <v>656266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503604</v>
      </c>
      <c r="P1599" s="27">
        <v>651810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495706</v>
      </c>
      <c r="P1602" s="27">
        <v>641173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505325</v>
      </c>
      <c r="P1605" s="27">
        <v>670569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636555</v>
      </c>
      <c r="P1608" s="27">
        <v>686912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-3929545</v>
      </c>
      <c r="P1611" s="27">
        <v>-247688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146454</v>
      </c>
      <c r="P1614" s="27">
        <v>139463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416485</v>
      </c>
      <c r="P1617" s="27">
        <v>599242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422421</v>
      </c>
      <c r="P1620" s="27">
        <v>517947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411627</v>
      </c>
      <c r="P1623" s="27">
        <v>269456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279566</v>
      </c>
      <c r="P1626" s="27">
        <v>182340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301571</v>
      </c>
      <c r="P1629" s="27">
        <v>290153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1800934</v>
      </c>
      <c r="P1632" s="27">
        <v>1805329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329841</v>
      </c>
      <c r="P1635" s="27">
        <v>342570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376511</v>
      </c>
      <c r="P1638" s="27">
        <v>377954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308123</v>
      </c>
      <c r="P1641" s="27">
        <v>282582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>
        <v>0</v>
      </c>
      <c r="P1644">
        <v>0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>
        <v>0</v>
      </c>
      <c r="P1645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>
        <v>0</v>
      </c>
      <c r="P164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394"/>
  <sheetViews>
    <sheetView workbookViewId="0">
      <pane xSplit="1" ySplit="1" topLeftCell="B24383" activePane="bottomRight" state="frozen"/>
      <selection activeCell="O1257" sqref="O1257:P1643"/>
      <selection pane="topRight" activeCell="O1257" sqref="O1257:P1643"/>
      <selection pane="bottomLeft" activeCell="O1257" sqref="O1257:P1643"/>
      <selection pane="bottomRight" activeCell="O1257" sqref="O1257:P164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44427</v>
      </c>
      <c r="B3" s="26" t="s">
        <v>153</v>
      </c>
      <c r="C3" s="26">
        <f>IF(D21="", "", D21)</f>
        <v>1198283</v>
      </c>
      <c r="D3" s="26">
        <f>IF(C21="", "", C21)</f>
        <v>19276531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168699</v>
      </c>
      <c r="I3" s="26" t="str">
        <f t="shared" si="1"/>
        <v/>
      </c>
      <c r="J3" s="26">
        <f t="shared" si="1"/>
        <v>1765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1008309</v>
      </c>
      <c r="N3" s="26">
        <f t="shared" si="2"/>
        <v>15494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44427</v>
      </c>
      <c r="B4" s="26" t="s">
        <v>154</v>
      </c>
      <c r="C4" s="26">
        <f>IF(D22="", "", D22)</f>
        <v>3714</v>
      </c>
      <c r="D4" s="26">
        <f>IF(C22="", "", C22)</f>
        <v>942675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3543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19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6" t="s">
        <v>331</v>
      </c>
      <c r="B9" s="116"/>
      <c r="C9" s="116"/>
      <c r="D9" s="116"/>
      <c r="E9" s="116"/>
      <c r="F9" s="116"/>
      <c r="G9" s="116"/>
      <c r="H9" s="116"/>
      <c r="I9" s="116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18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19276531</v>
      </c>
      <c r="D12" s="46">
        <v>1198283</v>
      </c>
      <c r="E12" s="46">
        <v>168699</v>
      </c>
      <c r="F12" s="46">
        <v>1765</v>
      </c>
      <c r="G12" s="46">
        <v>1008309</v>
      </c>
      <c r="H12" s="46">
        <v>15494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942675</v>
      </c>
      <c r="D13" s="46">
        <v>3714</v>
      </c>
      <c r="E13" s="46">
        <v>164</v>
      </c>
      <c r="F13" s="46">
        <v>0</v>
      </c>
      <c r="G13" s="46">
        <v>3543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20220035</v>
      </c>
      <c r="D15" s="45">
        <f t="shared" si="3"/>
        <v>1202012</v>
      </c>
      <c r="E15" s="45">
        <f t="shared" si="3"/>
        <v>168863</v>
      </c>
      <c r="F15" s="45">
        <f t="shared" si="3"/>
        <v>1765</v>
      </c>
      <c r="G15" s="45">
        <f t="shared" si="3"/>
        <v>1011867</v>
      </c>
      <c r="H15" s="45">
        <f t="shared" si="3"/>
        <v>15501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6" t="s">
        <v>157</v>
      </c>
      <c r="D18" s="118"/>
      <c r="E18" s="116" t="s">
        <v>169</v>
      </c>
      <c r="F18" s="118"/>
      <c r="G18" s="118"/>
      <c r="H18" s="116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55000000000000004">
      <c r="C19" s="118"/>
      <c r="D19" s="118"/>
      <c r="E19" s="118"/>
      <c r="F19" s="118"/>
      <c r="G19" s="118"/>
      <c r="H19" s="116" t="s">
        <v>158</v>
      </c>
      <c r="I19" s="118"/>
      <c r="J19" s="118"/>
      <c r="K19" s="118"/>
      <c r="L19" s="118"/>
      <c r="M19" s="118"/>
      <c r="N19" s="118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8"/>
      <c r="P20" s="118"/>
    </row>
    <row r="21" spans="1:16" x14ac:dyDescent="0.55000000000000004">
      <c r="B21" s="26" t="s">
        <v>166</v>
      </c>
      <c r="C21" s="28">
        <f t="shared" ref="C21:D23" si="4">C12</f>
        <v>19276531</v>
      </c>
      <c r="D21" s="28">
        <f t="shared" si="4"/>
        <v>1198283</v>
      </c>
      <c r="E21" s="3"/>
      <c r="F21" s="3"/>
      <c r="G21" s="3"/>
      <c r="H21" s="3"/>
      <c r="I21" s="28">
        <f>E12</f>
        <v>168699</v>
      </c>
      <c r="J21" s="3"/>
      <c r="K21" s="28">
        <f>F12</f>
        <v>1765</v>
      </c>
      <c r="L21" s="3"/>
      <c r="M21" s="3"/>
      <c r="N21" s="16">
        <f>G21</f>
        <v>0</v>
      </c>
      <c r="O21" s="28">
        <f t="shared" ref="O21:P23" si="5">G12</f>
        <v>1008309</v>
      </c>
      <c r="P21" s="28">
        <f t="shared" si="5"/>
        <v>15494</v>
      </c>
    </row>
    <row r="22" spans="1:16" x14ac:dyDescent="0.55000000000000004">
      <c r="B22" s="26" t="s">
        <v>167</v>
      </c>
      <c r="C22" s="28">
        <f t="shared" si="4"/>
        <v>942675</v>
      </c>
      <c r="D22" s="28">
        <f t="shared" si="4"/>
        <v>3714</v>
      </c>
      <c r="E22" s="3"/>
      <c r="F22" s="3"/>
      <c r="G22" s="3"/>
      <c r="H22" s="3"/>
      <c r="I22" s="28">
        <f>E13</f>
        <v>164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3543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20220035</v>
      </c>
      <c r="D24" s="26">
        <f t="shared" si="6"/>
        <v>1202012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168863</v>
      </c>
      <c r="J24" s="26">
        <f t="shared" si="6"/>
        <v>0</v>
      </c>
      <c r="K24" s="26">
        <f t="shared" si="6"/>
        <v>1765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1011867</v>
      </c>
      <c r="P24" s="26">
        <f t="shared" si="6"/>
        <v>15501</v>
      </c>
    </row>
    <row r="26" spans="1:16" x14ac:dyDescent="0.55000000000000004">
      <c r="F26" s="116" t="s">
        <v>278</v>
      </c>
      <c r="G26" s="118"/>
      <c r="H26" s="118"/>
      <c r="I26" s="118"/>
      <c r="J26" s="118"/>
      <c r="K26" s="118"/>
    </row>
    <row r="27" spans="1:16" x14ac:dyDescent="0.55000000000000004">
      <c r="E27" s="26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6" t="s">
        <v>293</v>
      </c>
      <c r="H32" s="116"/>
      <c r="I32" s="116"/>
      <c r="J32" s="116"/>
      <c r="K32" s="116"/>
      <c r="L32" s="116"/>
    </row>
    <row r="33" spans="6:14" x14ac:dyDescent="0.55000000000000004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0"/>
      <c r="E1" s="120"/>
      <c r="F1" s="120"/>
      <c r="G1" s="120"/>
      <c r="H1" s="120"/>
      <c r="I1" s="120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18</v>
      </c>
      <c r="D2" s="119" t="s">
        <v>178</v>
      </c>
      <c r="E2" s="120"/>
      <c r="F2" s="120"/>
      <c r="G2" s="120"/>
      <c r="H2" s="120"/>
      <c r="I2" s="120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44426</v>
      </c>
      <c r="C5" s="30" t="s">
        <v>7</v>
      </c>
      <c r="D5" s="40">
        <f>IFERROR(INT(TRIM(SUBSTITUTE(VLOOKUP($A5&amp;"*",各都道府県の状況!$A:$I,D$3,FALSE), "※5", ""))), "")</f>
        <v>50914</v>
      </c>
      <c r="E5" s="40">
        <f>IFERROR(INT(TRIM(SUBSTITUTE(VLOOKUP($A5&amp;"*",各都道府県の状況!$A:$I,E$3,FALSE), "※5", ""))), "")</f>
        <v>926135</v>
      </c>
      <c r="F5" s="40">
        <f>IFERROR(INT(TRIM(SUBSTITUTE(VLOOKUP($A5&amp;"*",各都道府県の状況!$A:$I,F$3,FALSE), "※5", ""))), "")</f>
        <v>45376</v>
      </c>
      <c r="G5" s="40">
        <f>IFERROR(INT(TRIM(SUBSTITUTE(VLOOKUP($A5&amp;"*",各都道府県の状況!$A:$I,G$3,FALSE), "※5", ""))), "")</f>
        <v>1433</v>
      </c>
      <c r="H5" s="40">
        <f>IFERROR(INT(TRIM(SUBSTITUTE(VLOOKUP($A5&amp;"*",各都道府県の状況!$A:$I,H$3,FALSE), "※5", ""))), "")</f>
        <v>3854</v>
      </c>
      <c r="I5" s="40">
        <f>IFERROR(INT(TRIM(SUBSTITUTE(VLOOKUP($A5&amp;"*",各都道府県の状況!$A:$I,I$3,FALSE), "※5", ""))), "")</f>
        <v>22</v>
      </c>
      <c r="J5" s="2"/>
    </row>
    <row r="6" spans="1:10" x14ac:dyDescent="0.55000000000000004">
      <c r="A6" s="12" t="s">
        <v>182</v>
      </c>
      <c r="B6" s="13">
        <f t="shared" si="0"/>
        <v>44426</v>
      </c>
      <c r="C6" s="30" t="s">
        <v>11</v>
      </c>
      <c r="D6" s="40">
        <f>IFERROR(INT(TRIM(SUBSTITUTE(VLOOKUP($A6&amp;"*",各都道府県の状況!$A:$I,D$3,FALSE), "※5", ""))), "")</f>
        <v>3305</v>
      </c>
      <c r="E6" s="40">
        <f>IFERROR(INT(TRIM(SUBSTITUTE(VLOOKUP($A6&amp;"*",各都道府県の状況!$A:$I,E$3,FALSE), "※5", ""))), "")</f>
        <v>62640</v>
      </c>
      <c r="F6" s="40">
        <f>IFERROR(INT(TRIM(SUBSTITUTE(VLOOKUP($A6&amp;"*",各都道府県の状況!$A:$I,F$3,FALSE), "※5", ""))), "")</f>
        <v>2838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435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44426</v>
      </c>
      <c r="C7" s="30" t="s">
        <v>12</v>
      </c>
      <c r="D7" s="40">
        <f>IFERROR(INT(TRIM(SUBSTITUTE(VLOOKUP($A7&amp;"*",各都道府県の状況!$A:$I,D$3,FALSE), "※5", ""))), "")</f>
        <v>2544</v>
      </c>
      <c r="E7" s="40">
        <f>IFERROR(INT(TRIM(SUBSTITUTE(VLOOKUP($A7&amp;"*",各都道府県の状況!$A:$I,E$3,FALSE), "※5", ""))), "")</f>
        <v>100361</v>
      </c>
      <c r="F7" s="40">
        <f>IFERROR(INT(TRIM(SUBSTITUTE(VLOOKUP($A7&amp;"*",各都道府県の状況!$A:$I,F$3,FALSE), "※5", ""))), "")</f>
        <v>2124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372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44426</v>
      </c>
      <c r="C8" s="30" t="s">
        <v>13</v>
      </c>
      <c r="D8" s="40">
        <f>IFERROR(INT(TRIM(SUBSTITUTE(VLOOKUP($A8&amp;"*",各都道府県の状況!$A:$I,D$3,FALSE), "※5", ""))), "")</f>
        <v>12151</v>
      </c>
      <c r="E8" s="40">
        <f>IFERROR(INT(TRIM(SUBSTITUTE(VLOOKUP($A8&amp;"*",各都道府県の状況!$A:$I,E$3,FALSE), "※5", ""))), "")</f>
        <v>187203</v>
      </c>
      <c r="F8" s="40">
        <f>IFERROR(INT(TRIM(SUBSTITUTE(VLOOKUP($A8&amp;"*",各都道府県の状況!$A:$I,F$3,FALSE), "※5", ""))), "")</f>
        <v>10428</v>
      </c>
      <c r="G8" s="40">
        <f>IFERROR(INT(TRIM(SUBSTITUTE(VLOOKUP($A8&amp;"*",各都道府県の状況!$A:$I,G$3,FALSE), "※5", ""))), "")</f>
        <v>93</v>
      </c>
      <c r="H8" s="40">
        <f>IFERROR(INT(TRIM(SUBSTITUTE(VLOOKUP($A8&amp;"*",各都道府県の状況!$A:$I,H$3,FALSE), "※5", ""))), "")</f>
        <v>1462</v>
      </c>
      <c r="I8" s="40">
        <f>IFERROR(INT(TRIM(SUBSTITUTE(VLOOKUP($A8&amp;"*",各都道府県の状況!$A:$I,I$3,FALSE), "※5", ""))), "")</f>
        <v>14</v>
      </c>
    </row>
    <row r="9" spans="1:10" ht="21" customHeight="1" x14ac:dyDescent="0.55000000000000004">
      <c r="A9" s="12" t="s">
        <v>185</v>
      </c>
      <c r="B9" s="13">
        <f t="shared" si="0"/>
        <v>44426</v>
      </c>
      <c r="C9" s="30" t="s">
        <v>14</v>
      </c>
      <c r="D9" s="40">
        <f>IFERROR(INT(TRIM(SUBSTITUTE(VLOOKUP($A9&amp;"*",各都道府県の状況!$A:$I,D$3,FALSE), "※5", ""))), "")</f>
        <v>1251</v>
      </c>
      <c r="E9" s="40">
        <f>IFERROR(INT(TRIM(SUBSTITUTE(VLOOKUP($A9&amp;"*",各都道府県の状況!$A:$I,E$3,FALSE), "※5", ""))), "")</f>
        <v>19097</v>
      </c>
      <c r="F9" s="40">
        <f>IFERROR(INT(TRIM(SUBSTITUTE(VLOOKUP($A9&amp;"*",各都道府県の状況!$A:$I,F$3,FALSE), "※5", ""))), "")</f>
        <v>1071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159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44426</v>
      </c>
      <c r="C10" s="30" t="s">
        <v>15</v>
      </c>
      <c r="D10" s="40">
        <f>IFERROR(INT(TRIM(SUBSTITUTE(VLOOKUP($A10&amp;"*",各都道府県の状況!$A:$I,D$3,FALSE), "※5", ""))), "")</f>
        <v>2660</v>
      </c>
      <c r="E10" s="40">
        <f>IFERROR(INT(TRIM(SUBSTITUTE(VLOOKUP($A10&amp;"*",各都道府県の状況!$A:$I,E$3,FALSE), "※5", ""))), "")</f>
        <v>77423</v>
      </c>
      <c r="F10" s="40">
        <f>IFERROR(INT(TRIM(SUBSTITUTE(VLOOKUP($A10&amp;"*",各都道府県の状況!$A:$I,F$3,FALSE), "※5", ""))), "")</f>
        <v>2305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308</v>
      </c>
      <c r="I10" s="40">
        <f>IFERROR(INT(TRIM(SUBSTITUTE(VLOOKUP($A10&amp;"*",各都道府県の状況!$A:$I,I$3,FALSE), "※5", ""))), "")</f>
        <v>7</v>
      </c>
    </row>
    <row r="11" spans="1:10" x14ac:dyDescent="0.55000000000000004">
      <c r="A11" s="12" t="s">
        <v>187</v>
      </c>
      <c r="B11" s="13">
        <f t="shared" si="0"/>
        <v>44426</v>
      </c>
      <c r="C11" s="30" t="s">
        <v>16</v>
      </c>
      <c r="D11" s="40">
        <f>IFERROR(INT(TRIM(SUBSTITUTE(VLOOKUP($A11&amp;"*",各都道府県の状況!$A:$I,D$3,FALSE), "※5", ""))), "")</f>
        <v>7572</v>
      </c>
      <c r="E11" s="40">
        <f>IFERROR(INT(TRIM(SUBSTITUTE(VLOOKUP($A11&amp;"*",各都道府県の状況!$A:$I,E$3,FALSE), "※5", ""))), "")</f>
        <v>342722</v>
      </c>
      <c r="F11" s="40">
        <f>IFERROR(INT(TRIM(SUBSTITUTE(VLOOKUP($A11&amp;"*",各都道府県の状況!$A:$I,F$3,FALSE), "※5", ""))), "")</f>
        <v>6357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1051</v>
      </c>
      <c r="I11" s="40">
        <f>IFERROR(INT(TRIM(SUBSTITUTE(VLOOKUP($A11&amp;"*",各都道府県の状況!$A:$I,I$3,FALSE), "※5", ""))), "")</f>
        <v>17</v>
      </c>
    </row>
    <row r="12" spans="1:10" x14ac:dyDescent="0.55000000000000004">
      <c r="A12" s="12" t="s">
        <v>188</v>
      </c>
      <c r="B12" s="13">
        <f t="shared" si="0"/>
        <v>44426</v>
      </c>
      <c r="C12" s="30" t="s">
        <v>17</v>
      </c>
      <c r="D12" s="40">
        <f>IFERROR(INT(TRIM(SUBSTITUTE(VLOOKUP($A12&amp;"*",各都道府県の状況!$A:$I,D$3,FALSE), "※5", ""))), "")</f>
        <v>16992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14615</v>
      </c>
      <c r="G12" s="40">
        <f>IFERROR(INT(TRIM(SUBSTITUTE(VLOOKUP($A12&amp;"*",各都道府県の状況!$A:$I,G$3,FALSE), "※5", ""))), "")</f>
        <v>176</v>
      </c>
      <c r="H12" s="40">
        <f>IFERROR(INT(TRIM(SUBSTITUTE(VLOOKUP($A12&amp;"*",各都道府県の状況!$A:$I,H$3,FALSE), "※5", ""))), "")</f>
        <v>2201</v>
      </c>
      <c r="I12" s="40">
        <f>IFERROR(INT(TRIM(SUBSTITUTE(VLOOKUP($A12&amp;"*",各都道府県の状況!$A:$I,I$3,FALSE), "※5", ""))), "")</f>
        <v>27</v>
      </c>
    </row>
    <row r="13" spans="1:10" x14ac:dyDescent="0.55000000000000004">
      <c r="A13" s="12" t="s">
        <v>189</v>
      </c>
      <c r="B13" s="13">
        <f t="shared" si="0"/>
        <v>44426</v>
      </c>
      <c r="C13" s="30" t="s">
        <v>18</v>
      </c>
      <c r="D13" s="40">
        <f>IFERROR(INT(TRIM(SUBSTITUTE(VLOOKUP($A13&amp;"*",各都道府県の状況!$A:$I,D$3,FALSE), "※5", ""))), "")</f>
        <v>10781</v>
      </c>
      <c r="E13" s="40">
        <f>IFERROR(INT(TRIM(SUBSTITUTE(VLOOKUP($A13&amp;"*",各都道府県の状況!$A:$I,E$3,FALSE), "※5", ""))), "")</f>
        <v>371156</v>
      </c>
      <c r="F13" s="40">
        <f>IFERROR(INT(TRIM(SUBSTITUTE(VLOOKUP($A13&amp;"*",各都道府県の状況!$A:$I,F$3,FALSE), "※5", ""))), "")</f>
        <v>9002</v>
      </c>
      <c r="G13" s="40">
        <f>IFERROR(INT(TRIM(SUBSTITUTE(VLOOKUP($A13&amp;"*",各都道府県の状況!$A:$I,G$3,FALSE), "※5", ""))), "")</f>
        <v>97</v>
      </c>
      <c r="H13" s="40">
        <f>IFERROR(INT(TRIM(SUBSTITUTE(VLOOKUP($A13&amp;"*",各都道府県の状況!$A:$I,H$3,FALSE), "※5", ""))), "")</f>
        <v>1682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44426</v>
      </c>
      <c r="C14" s="30" t="s">
        <v>19</v>
      </c>
      <c r="D14" s="40">
        <f>IFERROR(INT(TRIM(SUBSTITUTE(VLOOKUP($A14&amp;"*",各都道府県の状況!$A:$I,D$3,FALSE), "※5", ""))), "")</f>
        <v>11649</v>
      </c>
      <c r="E14" s="40">
        <f>IFERROR(INT(TRIM(SUBSTITUTE(VLOOKUP($A14&amp;"*",各都道府県の状況!$A:$I,E$3,FALSE), "※5", ""))), "")</f>
        <v>236371</v>
      </c>
      <c r="F14" s="40">
        <f>IFERROR(INT(TRIM(SUBSTITUTE(VLOOKUP($A14&amp;"*",各都道府県の状況!$A:$I,F$3,FALSE), "※5", ""))), "")</f>
        <v>9671</v>
      </c>
      <c r="G14" s="40">
        <f>IFERROR(INT(TRIM(SUBSTITUTE(VLOOKUP($A14&amp;"*",各都道府県の状況!$A:$I,G$3,FALSE), "※5", ""))), "")</f>
        <v>156</v>
      </c>
      <c r="H14" s="40">
        <f>IFERROR(INT(TRIM(SUBSTITUTE(VLOOKUP($A14&amp;"*",各都道府県の状況!$A:$I,H$3,FALSE), "※5", ""))), "")</f>
        <v>1822</v>
      </c>
      <c r="I14" s="40">
        <f>IFERROR(INT(TRIM(SUBSTITUTE(VLOOKUP($A14&amp;"*",各都道府県の状況!$A:$I,I$3,FALSE), "※5", ""))), "")</f>
        <v>19</v>
      </c>
    </row>
    <row r="15" spans="1:10" x14ac:dyDescent="0.55000000000000004">
      <c r="A15" s="12" t="s">
        <v>191</v>
      </c>
      <c r="B15" s="13">
        <f t="shared" si="0"/>
        <v>44426</v>
      </c>
      <c r="C15" s="30" t="s">
        <v>20</v>
      </c>
      <c r="D15" s="40">
        <f>IFERROR(INT(TRIM(SUBSTITUTE(VLOOKUP($A15&amp;"*",各都道府県の状況!$A:$I,D$3,FALSE), "※5", ""))), "")</f>
        <v>80827</v>
      </c>
      <c r="E15" s="40">
        <f>IFERROR(INT(TRIM(SUBSTITUTE(VLOOKUP($A15&amp;"*",各都道府県の状況!$A:$I,E$3,FALSE), "※5", ""))), "")</f>
        <v>1202739</v>
      </c>
      <c r="F15" s="40">
        <f>IFERROR(INT(TRIM(SUBSTITUTE(VLOOKUP($A15&amp;"*",各都道府県の状況!$A:$I,F$3,FALSE), "※5", ""))), "")</f>
        <v>58070</v>
      </c>
      <c r="G15" s="40">
        <f>IFERROR(INT(TRIM(SUBSTITUTE(VLOOKUP($A15&amp;"*",各都道府県の状況!$A:$I,G$3,FALSE), "※5", ""))), "")</f>
        <v>864</v>
      </c>
      <c r="H15" s="40">
        <f>IFERROR(INT(TRIM(SUBSTITUTE(VLOOKUP($A15&amp;"*",各都道府県の状況!$A:$I,H$3,FALSE), "※5", ""))), "")</f>
        <v>21893</v>
      </c>
      <c r="I15" s="40">
        <f>IFERROR(INT(TRIM(SUBSTITUTE(VLOOKUP($A15&amp;"*",各都道府県の状況!$A:$I,I$3,FALSE), "※5", ""))), "")</f>
        <v>126</v>
      </c>
    </row>
    <row r="16" spans="1:10" x14ac:dyDescent="0.55000000000000004">
      <c r="A16" s="12" t="s">
        <v>192</v>
      </c>
      <c r="B16" s="13">
        <f t="shared" si="0"/>
        <v>44426</v>
      </c>
      <c r="C16" s="30" t="s">
        <v>21</v>
      </c>
      <c r="D16" s="40">
        <f>IFERROR(INT(TRIM(SUBSTITUTE(VLOOKUP($A16&amp;"*",各都道府県の状況!$A:$I,D$3,FALSE), "※5", ""))), "")</f>
        <v>66862</v>
      </c>
      <c r="E16" s="40">
        <f>IFERROR(INT(TRIM(SUBSTITUTE(VLOOKUP($A16&amp;"*",各都道府県の状況!$A:$I,E$3,FALSE), "※5", ""))), "")</f>
        <v>867090</v>
      </c>
      <c r="F16" s="40">
        <f>IFERROR(INT(TRIM(SUBSTITUTE(VLOOKUP($A16&amp;"*",各都道府県の状況!$A:$I,F$3,FALSE), "※5", ""))), "")</f>
        <v>55286</v>
      </c>
      <c r="G16" s="40">
        <f>IFERROR(INT(TRIM(SUBSTITUTE(VLOOKUP($A16&amp;"*",各都道府県の状況!$A:$I,G$3,FALSE), "※5", ""))), "")</f>
        <v>767</v>
      </c>
      <c r="H16" s="40">
        <f>IFERROR(INT(TRIM(SUBSTITUTE(VLOOKUP($A16&amp;"*",各都道府県の状況!$A:$I,H$3,FALSE), "※5", ""))), "")</f>
        <v>10809</v>
      </c>
      <c r="I16" s="40">
        <f>IFERROR(INT(TRIM(SUBSTITUTE(VLOOKUP($A16&amp;"*",各都道府県の状況!$A:$I,I$3,FALSE), "※5", ""))), "")</f>
        <v>103</v>
      </c>
    </row>
    <row r="17" spans="1:9" x14ac:dyDescent="0.55000000000000004">
      <c r="A17" s="12" t="s">
        <v>193</v>
      </c>
      <c r="B17" s="13">
        <f t="shared" si="0"/>
        <v>44426</v>
      </c>
      <c r="C17" s="30" t="s">
        <v>22</v>
      </c>
      <c r="D17" s="40">
        <f>IFERROR(INT(TRIM(SUBSTITUTE(VLOOKUP($A17&amp;"*",各都道府県の状況!$A:$I,D$3,FALSE), "※5", ""))), "")</f>
        <v>291857</v>
      </c>
      <c r="E17" s="40">
        <f>IFERROR(INT(TRIM(SUBSTITUTE(VLOOKUP($A17&amp;"*",各都道府県の状況!$A:$I,E$3,FALSE), "※5", ""))), "")</f>
        <v>3065160</v>
      </c>
      <c r="F17" s="40">
        <f>IFERROR(INT(TRIM(SUBSTITUTE(VLOOKUP($A17&amp;"*",各都道府県の状況!$A:$I,F$3,FALSE), "※5", ""))), "")</f>
        <v>249306</v>
      </c>
      <c r="G17" s="40">
        <f>IFERROR(INT(TRIM(SUBSTITUTE(VLOOKUP($A17&amp;"*",各都道府県の状況!$A:$I,G$3,FALSE), "※5", ""))), "")</f>
        <v>2354</v>
      </c>
      <c r="H17" s="40">
        <f>IFERROR(INT(TRIM(SUBSTITUTE(VLOOKUP($A17&amp;"*",各都道府県の状況!$A:$I,H$3,FALSE), "※5", ""))), "")</f>
        <v>40197</v>
      </c>
      <c r="I17" s="40">
        <f>IFERROR(INT(TRIM(SUBSTITUTE(VLOOKUP($A17&amp;"*",各都道府県の状況!$A:$I,I$3,FALSE), "※5", ""))), "")</f>
        <v>275</v>
      </c>
    </row>
    <row r="18" spans="1:9" x14ac:dyDescent="0.55000000000000004">
      <c r="A18" s="12" t="s">
        <v>194</v>
      </c>
      <c r="B18" s="13">
        <f t="shared" si="0"/>
        <v>44426</v>
      </c>
      <c r="C18" s="30" t="s">
        <v>23</v>
      </c>
      <c r="D18" s="40">
        <f>IFERROR(INT(TRIM(SUBSTITUTE(VLOOKUP($A18&amp;"*",各都道府県の状況!$A:$I,D$3,FALSE), "※5", ""))), "")</f>
        <v>117199</v>
      </c>
      <c r="E18" s="40">
        <f>IFERROR(INT(TRIM(SUBSTITUTE(VLOOKUP($A18&amp;"*",各都道府県の状況!$A:$I,E$3,FALSE), "※5", ""))), "")</f>
        <v>1312568</v>
      </c>
      <c r="F18" s="40">
        <f>IFERROR(INT(TRIM(SUBSTITUTE(VLOOKUP($A18&amp;"*",各都道府県の状況!$A:$I,F$3,FALSE), "※5", ""))), "")</f>
        <v>100675</v>
      </c>
      <c r="G18" s="40">
        <f>IFERROR(INT(TRIM(SUBSTITUTE(VLOOKUP($A18&amp;"*",各都道府県の状況!$A:$I,G$3,FALSE), "※5", ""))), "")</f>
        <v>1037</v>
      </c>
      <c r="H18" s="40">
        <f>IFERROR(INT(TRIM(SUBSTITUTE(VLOOKUP($A18&amp;"*",各都道府県の状況!$A:$I,H$3,FALSE), "※5", ""))), "")</f>
        <v>15487</v>
      </c>
      <c r="I18" s="40">
        <f>IFERROR(INT(TRIM(SUBSTITUTE(VLOOKUP($A18&amp;"*",各都道府県の状況!$A:$I,I$3,FALSE), "※5", ""))), "")</f>
        <v>222</v>
      </c>
    </row>
    <row r="19" spans="1:9" x14ac:dyDescent="0.55000000000000004">
      <c r="A19" s="12" t="s">
        <v>195</v>
      </c>
      <c r="B19" s="13">
        <f t="shared" si="0"/>
        <v>44426</v>
      </c>
      <c r="C19" s="30" t="s">
        <v>24</v>
      </c>
      <c r="D19" s="40">
        <f>IFERROR(INT(TRIM(SUBSTITUTE(VLOOKUP($A19&amp;"*",各都道府県の状況!$A:$I,D$3,FALSE), "※5", ""))), "")</f>
        <v>5403</v>
      </c>
      <c r="E19" s="40">
        <f>IFERROR(INT(TRIM(SUBSTITUTE(VLOOKUP($A19&amp;"*",各都道府県の状況!$A:$I,E$3,FALSE), "※5", ""))), "")</f>
        <v>219420</v>
      </c>
      <c r="F19" s="40">
        <f>IFERROR(INT(TRIM(SUBSTITUTE(VLOOKUP($A19&amp;"*",各都道府県の状況!$A:$I,F$3,FALSE), "※5", ""))), "")</f>
        <v>4556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793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44426</v>
      </c>
      <c r="C20" s="30" t="s">
        <v>25</v>
      </c>
      <c r="D20" s="40">
        <f>IFERROR(INT(TRIM(SUBSTITUTE(VLOOKUP($A20&amp;"*",各都道府県の状況!$A:$I,D$3,FALSE), "※5", ""))), "")</f>
        <v>3235</v>
      </c>
      <c r="E20" s="40">
        <f>IFERROR(INT(TRIM(SUBSTITUTE(VLOOKUP($A20&amp;"*",各都道府県の状況!$A:$I,E$3,FALSE), "※5", ""))), "")</f>
        <v>91299</v>
      </c>
      <c r="F20" s="40">
        <f>IFERROR(INT(TRIM(SUBSTITUTE(VLOOKUP($A20&amp;"*",各都道府県の状況!$A:$I,F$3,FALSE), "※5", ""))), "")</f>
        <v>2497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700</v>
      </c>
      <c r="I20" s="40">
        <f>IFERROR(INT(TRIM(SUBSTITUTE(VLOOKUP($A20&amp;"*",各都道府県の状況!$A:$I,I$3,FALSE), "※5", ""))), "")</f>
        <v>12</v>
      </c>
    </row>
    <row r="21" spans="1:9" x14ac:dyDescent="0.55000000000000004">
      <c r="A21" s="12" t="s">
        <v>197</v>
      </c>
      <c r="B21" s="13">
        <f t="shared" si="0"/>
        <v>44426</v>
      </c>
      <c r="C21" s="30" t="s">
        <v>26</v>
      </c>
      <c r="D21" s="40">
        <f>IFERROR(INT(TRIM(SUBSTITUTE(VLOOKUP($A21&amp;"*",各都道府県の状況!$A:$I,D$3,FALSE), "※5", ""))), "")</f>
        <v>6465</v>
      </c>
      <c r="E21" s="40">
        <f>IFERROR(INT(TRIM(SUBSTITUTE(VLOOKUP($A21&amp;"*",各都道府県の状況!$A:$I,E$3,FALSE), "※5", ""))), "")</f>
        <v>152975</v>
      </c>
      <c r="F21" s="40">
        <f>IFERROR(INT(TRIM(SUBSTITUTE(VLOOKUP($A21&amp;"*",各都道府県の状況!$A:$I,F$3,FALSE), "※5", ""))), "")</f>
        <v>5562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771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44426</v>
      </c>
      <c r="C22" s="30" t="s">
        <v>27</v>
      </c>
      <c r="D22" s="40">
        <f>IFERROR(INT(TRIM(SUBSTITUTE(VLOOKUP($A22&amp;"*",各都道府県の状況!$A:$I,D$3,FALSE), "※5", ""))), "")</f>
        <v>2094</v>
      </c>
      <c r="E22" s="40">
        <f>IFERROR(INT(TRIM(SUBSTITUTE(VLOOKUP($A22&amp;"*",各都道府県の状況!$A:$I,E$3,FALSE), "※5", ""))), "")</f>
        <v>90162</v>
      </c>
      <c r="F22" s="40">
        <f>IFERROR(INT(TRIM(SUBSTITUTE(VLOOKUP($A22&amp;"*",各都道府県の状況!$A:$I,F$3,FALSE), "※5", ""))), "")</f>
        <v>1841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217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44426</v>
      </c>
      <c r="C23" s="30" t="s">
        <v>28</v>
      </c>
      <c r="D23" s="40">
        <f>IFERROR(INT(TRIM(SUBSTITUTE(VLOOKUP($A23&amp;"*",各都道府県の状況!$A:$I,D$3,FALSE), "※5", ""))), "")</f>
        <v>3421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2833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572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44426</v>
      </c>
      <c r="C24" s="30" t="s">
        <v>29</v>
      </c>
      <c r="D24" s="40">
        <f>IFERROR(INT(TRIM(SUBSTITUTE(VLOOKUP($A24&amp;"*",各都道府県の状況!$A:$I,D$3,FALSE), "※5", ""))), "")</f>
        <v>6532</v>
      </c>
      <c r="E24" s="40">
        <f>IFERROR(INT(TRIM(SUBSTITUTE(VLOOKUP($A24&amp;"*",各都道府県の状況!$A:$I,E$3,FALSE), "※5", ""))), "")</f>
        <v>249578</v>
      </c>
      <c r="F24" s="40">
        <f>IFERROR(INT(TRIM(SUBSTITUTE(VLOOKUP($A24&amp;"*",各都道府県の状況!$A:$I,F$3,FALSE), "※5", ""))), "")</f>
        <v>5726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719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44426</v>
      </c>
      <c r="C25" s="30" t="s">
        <v>30</v>
      </c>
      <c r="D25" s="40">
        <f>IFERROR(INT(TRIM(SUBSTITUTE(VLOOKUP($A25&amp;"*",各都道府県の状況!$A:$I,D$3,FALSE), "※5", ""))), "")</f>
        <v>11692</v>
      </c>
      <c r="E25" s="40">
        <f>IFERROR(INT(TRIM(SUBSTITUTE(VLOOKUP($A25&amp;"*",各都道府県の状況!$A:$I,E$3,FALSE), "※5", ""))), "")</f>
        <v>318209</v>
      </c>
      <c r="F25" s="40">
        <f>IFERROR(INT(TRIM(SUBSTITUTE(VLOOKUP($A25&amp;"*",各都道府県の状況!$A:$I,F$3,FALSE), "※5", ""))), "")</f>
        <v>10076</v>
      </c>
      <c r="G25" s="40">
        <f>IFERROR(INT(TRIM(SUBSTITUTE(VLOOKUP($A25&amp;"*",各都道府県の状況!$A:$I,G$3,FALSE), "※5", ""))), "")</f>
        <v>191</v>
      </c>
      <c r="H25" s="40">
        <f>IFERROR(INT(TRIM(SUBSTITUTE(VLOOKUP($A25&amp;"*",各都道府県の状況!$A:$I,H$3,FALSE), "※5", ""))), "")</f>
        <v>1425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44426</v>
      </c>
      <c r="C26" s="30" t="s">
        <v>31</v>
      </c>
      <c r="D26" s="40">
        <f>IFERROR(INT(TRIM(SUBSTITUTE(VLOOKUP($A26&amp;"*",各都道府県の状況!$A:$I,D$3,FALSE), "※5", ""))), "")</f>
        <v>15084</v>
      </c>
      <c r="E26" s="40">
        <f>IFERROR(INT(TRIM(SUBSTITUTE(VLOOKUP($A26&amp;"*",各都道府県の状況!$A:$I,E$3,FALSE), "※5", ""))), "")</f>
        <v>496889</v>
      </c>
      <c r="F26" s="40">
        <f>IFERROR(INT(TRIM(SUBSTITUTE(VLOOKUP($A26&amp;"*",各都道府県の状況!$A:$I,F$3,FALSE), "※5", ""))), "")</f>
        <v>11702</v>
      </c>
      <c r="G26" s="40">
        <f>IFERROR(INT(TRIM(SUBSTITUTE(VLOOKUP($A26&amp;"*",各都道府県の状況!$A:$I,G$3,FALSE), "※5", ""))), "")</f>
        <v>159</v>
      </c>
      <c r="H26" s="40">
        <f>IFERROR(INT(TRIM(SUBSTITUTE(VLOOKUP($A26&amp;"*",各都道府県の状況!$A:$I,H$3,FALSE), "※5", ""))), "")</f>
        <v>3223</v>
      </c>
      <c r="I26" s="40">
        <f>IFERROR(INT(TRIM(SUBSTITUTE(VLOOKUP($A26&amp;"*",各都道府県の状況!$A:$I,I$3,FALSE), "※5", ""))), "")</f>
        <v>18</v>
      </c>
    </row>
    <row r="27" spans="1:9" x14ac:dyDescent="0.55000000000000004">
      <c r="A27" s="12" t="s">
        <v>203</v>
      </c>
      <c r="B27" s="13">
        <f t="shared" si="0"/>
        <v>44426</v>
      </c>
      <c r="C27" s="30" t="s">
        <v>32</v>
      </c>
      <c r="D27" s="40">
        <f>IFERROR(INT(TRIM(SUBSTITUTE(VLOOKUP($A27&amp;"*",各都道府県の状況!$A:$I,D$3,FALSE), "※5", ""))), "")</f>
        <v>61799</v>
      </c>
      <c r="E27" s="40">
        <f>IFERROR(INT(TRIM(SUBSTITUTE(VLOOKUP($A27&amp;"*",各都道府県の状況!$A:$I,E$3,FALSE), "※5", ""))), "")</f>
        <v>984241</v>
      </c>
      <c r="F27" s="40">
        <f>IFERROR(INT(TRIM(SUBSTITUTE(VLOOKUP($A27&amp;"*",各都道府県の状況!$A:$I,F$3,FALSE), "※5", ""))), "")</f>
        <v>54721</v>
      </c>
      <c r="G27" s="40">
        <f>IFERROR(INT(TRIM(SUBSTITUTE(VLOOKUP($A27&amp;"*",各都道府県の状況!$A:$I,G$3,FALSE), "※5", ""))), "")</f>
        <v>1019</v>
      </c>
      <c r="H27" s="40">
        <f>IFERROR(INT(TRIM(SUBSTITUTE(VLOOKUP($A27&amp;"*",各都道府県の状況!$A:$I,H$3,FALSE), "※5", ""))), "")</f>
        <v>6059</v>
      </c>
      <c r="I27" s="40">
        <f>IFERROR(INT(TRIM(SUBSTITUTE(VLOOKUP($A27&amp;"*",各都道府県の状況!$A:$I,I$3,FALSE), "※5", ""))), "")</f>
        <v>35</v>
      </c>
    </row>
    <row r="28" spans="1:9" x14ac:dyDescent="0.55000000000000004">
      <c r="A28" s="12" t="s">
        <v>204</v>
      </c>
      <c r="B28" s="13">
        <f t="shared" si="0"/>
        <v>44426</v>
      </c>
      <c r="C28" s="30" t="s">
        <v>33</v>
      </c>
      <c r="D28" s="40">
        <f>IFERROR(INT(TRIM(SUBSTITUTE(VLOOKUP($A28&amp;"*",各都道府県の状況!$A:$I,D$3,FALSE), "※5", ""))), "")</f>
        <v>7670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6219</v>
      </c>
      <c r="G28" s="40">
        <f>IFERROR(INT(TRIM(SUBSTITUTE(VLOOKUP($A28&amp;"*",各都道府県の状況!$A:$I,G$3,FALSE), "※5", ""))), "")</f>
        <v>117</v>
      </c>
      <c r="H28" s="40">
        <f>IFERROR(INT(TRIM(SUBSTITUTE(VLOOKUP($A28&amp;"*",各都道府県の状況!$A:$I,H$3,FALSE), "※5", ""))), "")</f>
        <v>1510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44426</v>
      </c>
      <c r="C29" s="30" t="s">
        <v>34</v>
      </c>
      <c r="D29" s="40">
        <f>IFERROR(INT(TRIM(SUBSTITUTE(VLOOKUP($A29&amp;"*",各都道府県の状況!$A:$I,D$3,FALSE), "※5", ""))), "")</f>
        <v>8115</v>
      </c>
      <c r="E29" s="40">
        <f>IFERROR(INT(TRIM(SUBSTITUTE(VLOOKUP($A29&amp;"*",各都道府県の状況!$A:$I,E$3,FALSE), "※5", ""))), "")</f>
        <v>186935</v>
      </c>
      <c r="F29" s="40">
        <f>IFERROR(INT(TRIM(SUBSTITUTE(VLOOKUP($A29&amp;"*",各都道府県の状況!$A:$I,F$3,FALSE), "※5", ""))), "")</f>
        <v>6489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1531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44426</v>
      </c>
      <c r="C30" s="30" t="s">
        <v>35</v>
      </c>
      <c r="D30" s="40">
        <f>IFERROR(INT(TRIM(SUBSTITUTE(VLOOKUP($A30&amp;"*",各都道府県の状況!$A:$I,D$3,FALSE), "※5", ""))), "")</f>
        <v>23746</v>
      </c>
      <c r="E30" s="40">
        <f>IFERROR(INT(TRIM(SUBSTITUTE(VLOOKUP($A30&amp;"*",各都道府県の状況!$A:$I,E$3,FALSE), "※5", ""))), "")</f>
        <v>339358</v>
      </c>
      <c r="F30" s="40">
        <f>IFERROR(INT(TRIM(SUBSTITUTE(VLOOKUP($A30&amp;"*",各都道府県の状況!$A:$I,F$3,FALSE), "※5", ""))), "")</f>
        <v>18993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4083</v>
      </c>
      <c r="I30" s="40">
        <f>IFERROR(INT(TRIM(SUBSTITUTE(VLOOKUP($A30&amp;"*",各都道府県の状況!$A:$I,I$3,FALSE), "※5", ""))), "")</f>
        <v>86</v>
      </c>
    </row>
    <row r="31" spans="1:9" x14ac:dyDescent="0.55000000000000004">
      <c r="A31" s="12" t="s">
        <v>207</v>
      </c>
      <c r="B31" s="13">
        <f t="shared" si="0"/>
        <v>44426</v>
      </c>
      <c r="C31" s="30" t="s">
        <v>36</v>
      </c>
      <c r="D31" s="40">
        <f>IFERROR(INT(TRIM(SUBSTITUTE(VLOOKUP($A31&amp;"*",各都道府県の状況!$A:$I,D$3,FALSE), "※5", ""))), "")</f>
        <v>137563</v>
      </c>
      <c r="E31" s="40">
        <f>IFERROR(INT(TRIM(SUBSTITUTE(VLOOKUP($A31&amp;"*",各都道府県の状況!$A:$I,E$3,FALSE), "※5", ""))), "")</f>
        <v>2699965</v>
      </c>
      <c r="F31" s="40">
        <f>IFERROR(INT(TRIM(SUBSTITUTE(VLOOKUP($A31&amp;"*",各都道府県の状況!$A:$I,F$3,FALSE), "※5", ""))), "")</f>
        <v>117638</v>
      </c>
      <c r="G31" s="40">
        <f>IFERROR(INT(TRIM(SUBSTITUTE(VLOOKUP($A31&amp;"*",各都道府県の状況!$A:$I,G$3,FALSE), "※5", ""))), "")</f>
        <v>2752</v>
      </c>
      <c r="H31" s="40">
        <f>IFERROR(INT(TRIM(SUBSTITUTE(VLOOKUP($A31&amp;"*",各都道府県の状況!$A:$I,H$3,FALSE), "※5", ""))), "")</f>
        <v>15710</v>
      </c>
      <c r="I31" s="40">
        <f>IFERROR(INT(TRIM(SUBSTITUTE(VLOOKUP($A31&amp;"*",各都道府県の状況!$A:$I,I$3,FALSE), "※5", ""))), "")</f>
        <v>451</v>
      </c>
    </row>
    <row r="32" spans="1:9" x14ac:dyDescent="0.55000000000000004">
      <c r="A32" s="12" t="s">
        <v>208</v>
      </c>
      <c r="B32" s="13">
        <f t="shared" si="0"/>
        <v>44426</v>
      </c>
      <c r="C32" s="30" t="s">
        <v>37</v>
      </c>
      <c r="D32" s="40">
        <f>IFERROR(INT(TRIM(SUBSTITUTE(VLOOKUP($A32&amp;"*",各都道府県の状況!$A:$I,D$3,FALSE), "※5", ""))), "")</f>
        <v>52130</v>
      </c>
      <c r="E32" s="40">
        <f>IFERROR(INT(TRIM(SUBSTITUTE(VLOOKUP($A32&amp;"*",各都道府県の状況!$A:$I,E$3,FALSE), "※5", ""))), "")</f>
        <v>599425</v>
      </c>
      <c r="F32" s="40">
        <f>IFERROR(INT(TRIM(SUBSTITUTE(VLOOKUP($A32&amp;"*",各都道府県の状況!$A:$I,F$3,FALSE), "※5", ""))), "")</f>
        <v>46081</v>
      </c>
      <c r="G32" s="40">
        <f>IFERROR(INT(TRIM(SUBSTITUTE(VLOOKUP($A32&amp;"*",各都道府県の状況!$A:$I,G$3,FALSE), "※5", ""))), "")</f>
        <v>1326</v>
      </c>
      <c r="H32" s="40">
        <f>IFERROR(INT(TRIM(SUBSTITUTE(VLOOKUP($A32&amp;"*",各都道府県の状況!$A:$I,H$3,FALSE), "※5", ""))), "")</f>
        <v>4723</v>
      </c>
      <c r="I32" s="40">
        <f>IFERROR(INT(TRIM(SUBSTITUTE(VLOOKUP($A32&amp;"*",各都道府県の状況!$A:$I,I$3,FALSE), "※5", ""))), "")</f>
        <v>57</v>
      </c>
    </row>
    <row r="33" spans="1:9" x14ac:dyDescent="0.55000000000000004">
      <c r="A33" s="12" t="s">
        <v>209</v>
      </c>
      <c r="B33" s="13">
        <f t="shared" si="0"/>
        <v>44426</v>
      </c>
      <c r="C33" s="30" t="s">
        <v>38</v>
      </c>
      <c r="D33" s="40">
        <f>IFERROR(INT(TRIM(SUBSTITUTE(VLOOKUP($A33&amp;"*",各都道府県の状況!$A:$I,D$3,FALSE), "※5", ""))), "")</f>
        <v>10860</v>
      </c>
      <c r="E33" s="40">
        <f>IFERROR(INT(TRIM(SUBSTITUTE(VLOOKUP($A33&amp;"*",各都道府県の状況!$A:$I,E$3,FALSE), "※5", ""))), "")</f>
        <v>202840</v>
      </c>
      <c r="F33" s="40">
        <f>IFERROR(INT(TRIM(SUBSTITUTE(VLOOKUP($A33&amp;"*",各都道府県の状況!$A:$I,F$3,FALSE), "※5", ""))), "")</f>
        <v>9603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1123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44426</v>
      </c>
      <c r="C34" s="30" t="s">
        <v>39</v>
      </c>
      <c r="D34" s="40">
        <f>IFERROR(INT(TRIM(SUBSTITUTE(VLOOKUP($A34&amp;"*",各都道府県の状況!$A:$I,D$3,FALSE), "※5", ""))), "")</f>
        <v>3648</v>
      </c>
      <c r="E34" s="40">
        <f>IFERROR(INT(TRIM(SUBSTITUTE(VLOOKUP($A34&amp;"*",各都道府県の状況!$A:$I,E$3,FALSE), "※5", ""))), "")</f>
        <v>49979</v>
      </c>
      <c r="F34" s="40">
        <f>IFERROR(INT(TRIM(SUBSTITUTE(VLOOKUP($A34&amp;"*",各都道府県の状況!$A:$I,F$3,FALSE), "※5", ""))), "")</f>
        <v>3188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327</v>
      </c>
      <c r="I34" s="40">
        <f>IFERROR(INT(TRIM(SUBSTITUTE(VLOOKUP($A34&amp;"*",各都道府県の状況!$A:$I,I$3,FALSE), "※5", ""))), "")</f>
        <v>15</v>
      </c>
    </row>
    <row r="35" spans="1:9" x14ac:dyDescent="0.55000000000000004">
      <c r="A35" s="12" t="s">
        <v>211</v>
      </c>
      <c r="B35" s="13">
        <f t="shared" si="0"/>
        <v>44426</v>
      </c>
      <c r="C35" s="30" t="s">
        <v>40</v>
      </c>
      <c r="D35" s="40">
        <f>IFERROR(INT(TRIM(SUBSTITUTE(VLOOKUP($A35&amp;"*",各都道府県の状況!$A:$I,D$3,FALSE), "※5", ""))), "")</f>
        <v>1164</v>
      </c>
      <c r="E35" s="40">
        <f>IFERROR(INT(TRIM(SUBSTITUTE(VLOOKUP($A35&amp;"*",各都道府県の状況!$A:$I,E$3,FALSE), "※5", ""))), "")</f>
        <v>111129</v>
      </c>
      <c r="F35" s="40">
        <f>IFERROR(INT(TRIM(SUBSTITUTE(VLOOKUP($A35&amp;"*",各都道府県の状況!$A:$I,F$3,FALSE), "※5", ""))), "")</f>
        <v>878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269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44426</v>
      </c>
      <c r="C36" s="30" t="s">
        <v>41</v>
      </c>
      <c r="D36" s="40">
        <f>IFERROR(INT(TRIM(SUBSTITUTE(VLOOKUP($A36&amp;"*",各都道府県の状況!$A:$I,D$3,FALSE), "※5", ""))), "")</f>
        <v>999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842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155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44426</v>
      </c>
      <c r="C37" s="30" t="s">
        <v>42</v>
      </c>
      <c r="D37" s="40">
        <f>IFERROR(INT(TRIM(SUBSTITUTE(VLOOKUP($A37&amp;"*",各都道府県の状況!$A:$I,D$3,FALSE), "※5", ""))), "")</f>
        <v>10587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44426</v>
      </c>
      <c r="C38" s="30" t="s">
        <v>43</v>
      </c>
      <c r="D38" s="40">
        <f>IFERROR(INT(TRIM(SUBSTITUTE(VLOOKUP($A38&amp;"*",各都道府県の状況!$A:$I,D$3,FALSE), "※5", ""))), "")</f>
        <v>14148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12647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991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44426</v>
      </c>
      <c r="C39" s="30" t="s">
        <v>44</v>
      </c>
      <c r="D39" s="40">
        <f>IFERROR(INT(TRIM(SUBSTITUTE(VLOOKUP($A39&amp;"*",各都道府県の状況!$A:$I,D$3,FALSE), "※5", ""))), "")</f>
        <v>3995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3400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515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44426</v>
      </c>
      <c r="C40" s="30" t="s">
        <v>45</v>
      </c>
      <c r="D40" s="40">
        <f>IFERROR(INT(TRIM(SUBSTITUTE(VLOOKUP($A40&amp;"*",各都道府県の状況!$A:$I,D$3,FALSE), "※5", ""))), "")</f>
        <v>2034</v>
      </c>
      <c r="E40" s="40">
        <f>IFERROR(INT(TRIM(SUBSTITUTE(VLOOKUP($A40&amp;"*",各都道府県の状況!$A:$I,E$3,FALSE), "※5", ""))), "")</f>
        <v>78651</v>
      </c>
      <c r="F40" s="40">
        <f>IFERROR(INT(TRIM(SUBSTITUTE(VLOOKUP($A40&amp;"*",各都道府県の状況!$A:$I,F$3,FALSE), "※5", ""))), "")</f>
        <v>1795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176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44426</v>
      </c>
      <c r="C41" s="30" t="s">
        <v>46</v>
      </c>
      <c r="D41" s="40">
        <f>IFERROR(INT(TRIM(SUBSTITUTE(VLOOKUP($A41&amp;"*",各都道府県の状況!$A:$I,D$3,FALSE), "※5", ""))), "")</f>
        <v>3190</v>
      </c>
      <c r="E41" s="40">
        <f>IFERROR(INT(TRIM(SUBSTITUTE(VLOOKUP($A41&amp;"*",各都道府県の状況!$A:$I,E$3,FALSE), "※5", ""))), "")</f>
        <v>103488</v>
      </c>
      <c r="F41" s="40">
        <f>IFERROR(INT(TRIM(SUBSTITUTE(VLOOKUP($A41&amp;"*",各都道府県の状況!$A:$I,F$3,FALSE), "※5", ""))), "")</f>
        <v>2553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604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44426</v>
      </c>
      <c r="C42" s="30" t="s">
        <v>47</v>
      </c>
      <c r="D42" s="40">
        <f>IFERROR(INT(TRIM(SUBSTITUTE(VLOOKUP($A42&amp;"*",各都道府県の状況!$A:$I,D$3,FALSE), "※5", ""))), "")</f>
        <v>3827</v>
      </c>
      <c r="E42" s="40">
        <f>IFERROR(INT(TRIM(SUBSTITUTE(VLOOKUP($A42&amp;"*",各都道府県の状況!$A:$I,E$3,FALSE), "※5", ""))), "")</f>
        <v>116363</v>
      </c>
      <c r="F42" s="40">
        <f>IFERROR(INT(TRIM(SUBSTITUTE(VLOOKUP($A42&amp;"*",各都道府県の状況!$A:$I,F$3,FALSE), "※5", ""))), "")</f>
        <v>3116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634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44426</v>
      </c>
      <c r="C43" s="30" t="s">
        <v>48</v>
      </c>
      <c r="D43" s="40">
        <f>IFERROR(INT(TRIM(SUBSTITUTE(VLOOKUP($A43&amp;"*",各都道府県の状況!$A:$I,D$3,FALSE), "※5", ""))), "")</f>
        <v>2439</v>
      </c>
      <c r="E43" s="40">
        <f>IFERROR(INT(TRIM(SUBSTITUTE(VLOOKUP($A43&amp;"*",各都道府県の状況!$A:$I,E$3,FALSE), "※5", ""))), "")</f>
        <v>69148</v>
      </c>
      <c r="F43" s="40">
        <f>IFERROR(INT(TRIM(SUBSTITUTE(VLOOKUP($A43&amp;"*",各都道府県の状況!$A:$I,F$3,FALSE), "※5", ""))), "")</f>
        <v>2163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245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44426</v>
      </c>
      <c r="C44" s="30" t="s">
        <v>49</v>
      </c>
      <c r="D44" s="40">
        <f>IFERROR(INT(TRIM(SUBSTITUTE(VLOOKUP($A44&amp;"*",各都道府県の状況!$A:$I,D$3,FALSE), "※5", ""))), "")</f>
        <v>52452</v>
      </c>
      <c r="E44" s="40">
        <f>IFERROR(INT(TRIM(SUBSTITUTE(VLOOKUP($A44&amp;"*",各都道府県の状況!$A:$I,E$3,FALSE), "※5", ""))), "")</f>
        <v>1012731</v>
      </c>
      <c r="F44" s="40">
        <f>IFERROR(INT(TRIM(SUBSTITUTE(VLOOKUP($A44&amp;"*",各都道府県の状況!$A:$I,F$3,FALSE), "※5", ""))), "")</f>
        <v>42870</v>
      </c>
      <c r="G44" s="40">
        <f>IFERROR(INT(TRIM(SUBSTITUTE(VLOOKUP($A44&amp;"*",各都道府県の状況!$A:$I,G$3,FALSE), "※5", ""))), "")</f>
        <v>553</v>
      </c>
      <c r="H44" s="40">
        <f>IFERROR(INT(TRIM(SUBSTITUTE(VLOOKUP($A44&amp;"*",各都道府県の状況!$A:$I,H$3,FALSE), "※5", ""))), "")</f>
        <v>7778</v>
      </c>
      <c r="I44" s="40">
        <f>IFERROR(INT(TRIM(SUBSTITUTE(VLOOKUP($A44&amp;"*",各都道府県の状況!$A:$I,I$3,FALSE), "※5", ""))), "")</f>
        <v>27</v>
      </c>
    </row>
    <row r="45" spans="1:9" x14ac:dyDescent="0.55000000000000004">
      <c r="A45" s="12" t="s">
        <v>221</v>
      </c>
      <c r="B45" s="13">
        <f t="shared" si="0"/>
        <v>44426</v>
      </c>
      <c r="C45" s="30" t="s">
        <v>50</v>
      </c>
      <c r="D45" s="40">
        <f>IFERROR(INT(TRIM(SUBSTITUTE(VLOOKUP($A45&amp;"*",各都道府県の状況!$A:$I,D$3,FALSE), "※5", ""))), "")</f>
        <v>3856</v>
      </c>
      <c r="E45" s="40">
        <f>IFERROR(INT(TRIM(SUBSTITUTE(VLOOKUP($A45&amp;"*",各都道府県の状況!$A:$I,E$3,FALSE), "※5", ""))), "")</f>
        <v>74339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571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44426</v>
      </c>
      <c r="C46" s="30" t="s">
        <v>51</v>
      </c>
      <c r="D46" s="40">
        <f>IFERROR(INT(TRIM(SUBSTITUTE(VLOOKUP($A46&amp;"*",各都道府県の状況!$A:$I,D$3,FALSE), "※5", ""))), "")</f>
        <v>4362</v>
      </c>
      <c r="E46" s="40">
        <f>IFERROR(INT(TRIM(SUBSTITUTE(VLOOKUP($A46&amp;"*",各都道府県の状況!$A:$I,E$3,FALSE), "※5", ""))), "")</f>
        <v>147140</v>
      </c>
      <c r="F46" s="40">
        <f>IFERROR(INT(TRIM(SUBSTITUTE(VLOOKUP($A46&amp;"*",各都道府県の状況!$A:$I,F$3,FALSE), "※5", ""))), "")</f>
        <v>3660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637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44426</v>
      </c>
      <c r="C47" s="30" t="s">
        <v>52</v>
      </c>
      <c r="D47" s="40">
        <f>IFERROR(INT(TRIM(SUBSTITUTE(VLOOKUP($A47&amp;"*",各都道府県の状況!$A:$I,D$3,FALSE), "※5", ""))), "")</f>
        <v>9595</v>
      </c>
      <c r="E47" s="40">
        <f>IFERROR(INT(TRIM(SUBSTITUTE(VLOOKUP($A47&amp;"*",各都道府県の状況!$A:$I,E$3,FALSE), "※5", ""))), "")</f>
        <v>95310</v>
      </c>
      <c r="F47" s="40">
        <f>IFERROR(INT(TRIM(SUBSTITUTE(VLOOKUP($A47&amp;"*",各都道府県の状況!$A:$I,F$3,FALSE), "※5", ""))), "")</f>
        <v>8023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1451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44426</v>
      </c>
      <c r="C48" s="30" t="s">
        <v>53</v>
      </c>
      <c r="D48" s="40">
        <f>IFERROR(INT(TRIM(SUBSTITUTE(VLOOKUP($A48&amp;"*",各都道府県の状況!$A:$I,D$3,FALSE), "※5", ""))), "")</f>
        <v>4822</v>
      </c>
      <c r="E48" s="40">
        <f>IFERROR(INT(TRIM(SUBSTITUTE(VLOOKUP($A48&amp;"*",各都道府県の状況!$A:$I,E$3,FALSE), "※5", ""))), "")</f>
        <v>204516</v>
      </c>
      <c r="F48" s="40">
        <f>IFERROR(INT(TRIM(SUBSTITUTE(VLOOKUP($A48&amp;"*",各都道府県の状況!$A:$I,F$3,FALSE), "※5", ""))), "")</f>
        <v>3908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849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44426</v>
      </c>
      <c r="C49" s="30" t="s">
        <v>54</v>
      </c>
      <c r="D49" s="40">
        <f>IFERROR(INT(TRIM(SUBSTITUTE(VLOOKUP($A49&amp;"*",各都道府県の状況!$A:$I,D$3,FALSE), "※5", ""))), "")</f>
        <v>4059</v>
      </c>
      <c r="E49" s="40">
        <f>IFERROR(INT(TRIM(SUBSTITUTE(VLOOKUP($A49&amp;"*",各都道府県の状況!$A:$I,E$3,FALSE), "※5", ""))), "")</f>
        <v>52761</v>
      </c>
      <c r="F49" s="40">
        <f>IFERROR(INT(TRIM(SUBSTITUTE(VLOOKUP($A49&amp;"*",各都道府県の状況!$A:$I,F$3,FALSE), "※5", ""))), "")</f>
        <v>3438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581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44426</v>
      </c>
      <c r="C50" s="30" t="s">
        <v>55</v>
      </c>
      <c r="D50" s="40">
        <f>IFERROR(INT(TRIM(SUBSTITUTE(VLOOKUP($A50&amp;"*",各都道府県の状況!$A:$I,D$3,FALSE), "※5", ""))), "")</f>
        <v>5891</v>
      </c>
      <c r="E50" s="40">
        <f>IFERROR(INT(TRIM(SUBSTITUTE(VLOOKUP($A50&amp;"*",各都道府県の状況!$A:$I,E$3,FALSE), "※5", ""))), "")</f>
        <v>132761</v>
      </c>
      <c r="F50" s="40">
        <f>IFERROR(INT(TRIM(SUBSTITUTE(VLOOKUP($A50&amp;"*",各都道府県の状況!$A:$I,F$3,FALSE), "※5", ""))), "")</f>
        <v>4392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1297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44426</v>
      </c>
      <c r="C51" s="30" t="s">
        <v>56</v>
      </c>
      <c r="D51" s="40">
        <f>IFERROR(INT(TRIM(SUBSTITUTE(VLOOKUP($A51&amp;"*",各都道府県の状況!$A:$I,D$3,FALSE), "※5", ""))), "")</f>
        <v>34693</v>
      </c>
      <c r="E51" s="40">
        <f>IFERROR(INT(TRIM(SUBSTITUTE(VLOOKUP($A51&amp;"*",各都道府県の状況!$A:$I,E$3,FALSE), "※5", ""))), "")</f>
        <v>315128</v>
      </c>
      <c r="F51" s="40">
        <f>IFERROR(INT(TRIM(SUBSTITUTE(VLOOKUP($A51&amp;"*",各都道府県の状況!$A:$I,F$3,FALSE), "※5", ""))), "")</f>
        <v>28432</v>
      </c>
      <c r="G51" s="40">
        <f>IFERROR(INT(TRIM(SUBSTITUTE(VLOOKUP($A51&amp;"*",各都道府県の状況!$A:$I,G$3,FALSE), "※5", ""))), "")</f>
        <v>247</v>
      </c>
      <c r="H51" s="40">
        <f>IFERROR(INT(TRIM(SUBSTITUTE(VLOOKUP($A51&amp;"*",各都道府県の状況!$A:$I,H$3,FALSE), "※5", ""))), "")</f>
        <v>5865</v>
      </c>
      <c r="I51" s="40">
        <f>IFERROR(INT(TRIM(SUBSTITUTE(VLOOKUP($A51&amp;"*",各都道府県の状況!$A:$I,I$3,FALSE), "※5", ""))), "")</f>
        <v>103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1"/>
      <c r="C1" s="122"/>
      <c r="D1" s="122"/>
      <c r="E1" s="122"/>
      <c r="F1" s="122"/>
      <c r="G1" s="122"/>
      <c r="H1" s="122"/>
      <c r="I1" s="122"/>
    </row>
    <row r="2" spans="1:9" ht="28.5" customHeight="1" x14ac:dyDescent="0.55000000000000004">
      <c r="B2" s="123" t="s">
        <v>228</v>
      </c>
      <c r="C2" s="122"/>
      <c r="D2" s="122"/>
      <c r="E2" s="122"/>
      <c r="F2" s="122"/>
      <c r="G2" s="122"/>
      <c r="H2" s="122"/>
      <c r="I2" s="122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4" t="s">
        <v>180</v>
      </c>
      <c r="C4" s="126" t="s">
        <v>348</v>
      </c>
      <c r="D4" s="128" t="s">
        <v>349</v>
      </c>
      <c r="E4" s="130" t="s">
        <v>350</v>
      </c>
      <c r="F4" s="131"/>
      <c r="G4" s="132" t="s">
        <v>351</v>
      </c>
      <c r="H4" s="132" t="s">
        <v>352</v>
      </c>
      <c r="I4" s="19"/>
    </row>
    <row r="5" spans="1:9" ht="13.25" customHeight="1" x14ac:dyDescent="0.55000000000000004">
      <c r="B5" s="125"/>
      <c r="C5" s="127"/>
      <c r="D5" s="129"/>
      <c r="E5" s="106" t="s">
        <v>353</v>
      </c>
      <c r="F5" s="107" t="s">
        <v>354</v>
      </c>
      <c r="G5" s="133"/>
      <c r="H5" s="133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50914</v>
      </c>
      <c r="D6" s="108">
        <v>926135</v>
      </c>
      <c r="E6" s="108">
        <v>3854</v>
      </c>
      <c r="F6" s="109">
        <v>22</v>
      </c>
      <c r="G6" s="108">
        <v>45376</v>
      </c>
      <c r="H6" s="108">
        <v>1433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3305</v>
      </c>
      <c r="D7" s="108">
        <v>62640</v>
      </c>
      <c r="E7" s="109">
        <v>435</v>
      </c>
      <c r="F7" s="109">
        <v>0</v>
      </c>
      <c r="G7" s="108">
        <v>2838</v>
      </c>
      <c r="H7" s="109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2544</v>
      </c>
      <c r="D8" s="108">
        <v>100361</v>
      </c>
      <c r="E8" s="109">
        <v>372</v>
      </c>
      <c r="F8" s="109">
        <v>1</v>
      </c>
      <c r="G8" s="108">
        <v>2124</v>
      </c>
      <c r="H8" s="109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12151</v>
      </c>
      <c r="D9" s="108">
        <v>187203</v>
      </c>
      <c r="E9" s="108">
        <v>1462</v>
      </c>
      <c r="F9" s="109">
        <v>14</v>
      </c>
      <c r="G9" s="108">
        <v>10428</v>
      </c>
      <c r="H9" s="109">
        <v>93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1251</v>
      </c>
      <c r="D10" s="108">
        <v>19097</v>
      </c>
      <c r="E10" s="109">
        <v>159</v>
      </c>
      <c r="F10" s="109">
        <v>2</v>
      </c>
      <c r="G10" s="108">
        <v>1071</v>
      </c>
      <c r="H10" s="109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2660</v>
      </c>
      <c r="D11" s="108">
        <v>77423</v>
      </c>
      <c r="E11" s="109">
        <v>308</v>
      </c>
      <c r="F11" s="109">
        <v>7</v>
      </c>
      <c r="G11" s="108">
        <v>2305</v>
      </c>
      <c r="H11" s="10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7572</v>
      </c>
      <c r="D12" s="108">
        <v>342722</v>
      </c>
      <c r="E12" s="108">
        <v>1051</v>
      </c>
      <c r="F12" s="109">
        <v>17</v>
      </c>
      <c r="G12" s="108">
        <v>6357</v>
      </c>
      <c r="H12" s="109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16992</v>
      </c>
      <c r="D13" s="108">
        <v>36482</v>
      </c>
      <c r="E13" s="108">
        <v>2201</v>
      </c>
      <c r="F13" s="109">
        <v>27</v>
      </c>
      <c r="G13" s="108">
        <v>14615</v>
      </c>
      <c r="H13" s="109">
        <v>176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10781</v>
      </c>
      <c r="D14" s="108">
        <v>371156</v>
      </c>
      <c r="E14" s="108">
        <v>1682</v>
      </c>
      <c r="F14" s="109">
        <v>17</v>
      </c>
      <c r="G14" s="108">
        <v>9002</v>
      </c>
      <c r="H14" s="109">
        <v>97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11649</v>
      </c>
      <c r="D15" s="108">
        <v>236371</v>
      </c>
      <c r="E15" s="108">
        <v>1822</v>
      </c>
      <c r="F15" s="109">
        <v>19</v>
      </c>
      <c r="G15" s="108">
        <v>9671</v>
      </c>
      <c r="H15" s="109">
        <v>156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80827</v>
      </c>
      <c r="D16" s="108">
        <v>1202739</v>
      </c>
      <c r="E16" s="108">
        <v>21893</v>
      </c>
      <c r="F16" s="109">
        <v>126</v>
      </c>
      <c r="G16" s="108">
        <v>58070</v>
      </c>
      <c r="H16" s="109">
        <v>864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66862</v>
      </c>
      <c r="D17" s="108">
        <v>867090</v>
      </c>
      <c r="E17" s="108">
        <v>10809</v>
      </c>
      <c r="F17" s="109">
        <v>103</v>
      </c>
      <c r="G17" s="108">
        <v>55286</v>
      </c>
      <c r="H17" s="109">
        <v>767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291857</v>
      </c>
      <c r="D18" s="108">
        <v>3065160</v>
      </c>
      <c r="E18" s="108">
        <v>40197</v>
      </c>
      <c r="F18" s="109">
        <v>275</v>
      </c>
      <c r="G18" s="108">
        <v>249306</v>
      </c>
      <c r="H18" s="108">
        <v>2354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117199</v>
      </c>
      <c r="D19" s="108">
        <v>1312568</v>
      </c>
      <c r="E19" s="108">
        <v>15487</v>
      </c>
      <c r="F19" s="109">
        <v>222</v>
      </c>
      <c r="G19" s="108">
        <v>100675</v>
      </c>
      <c r="H19" s="108">
        <v>1037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5403</v>
      </c>
      <c r="D20" s="108">
        <v>219420</v>
      </c>
      <c r="E20" s="109">
        <v>793</v>
      </c>
      <c r="F20" s="109">
        <v>8</v>
      </c>
      <c r="G20" s="108">
        <v>4556</v>
      </c>
      <c r="H20" s="109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3235</v>
      </c>
      <c r="D21" s="108">
        <v>91299</v>
      </c>
      <c r="E21" s="109">
        <v>700</v>
      </c>
      <c r="F21" s="109">
        <v>12</v>
      </c>
      <c r="G21" s="108">
        <v>2497</v>
      </c>
      <c r="H21" s="10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6465</v>
      </c>
      <c r="D22" s="108">
        <v>152975</v>
      </c>
      <c r="E22" s="109">
        <v>771</v>
      </c>
      <c r="F22" s="109">
        <v>9</v>
      </c>
      <c r="G22" s="108">
        <v>5562</v>
      </c>
      <c r="H22" s="109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2094</v>
      </c>
      <c r="D23" s="108">
        <v>90162</v>
      </c>
      <c r="E23" s="109">
        <v>217</v>
      </c>
      <c r="F23" s="109">
        <v>2</v>
      </c>
      <c r="G23" s="108">
        <v>1841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3421</v>
      </c>
      <c r="D24" s="108">
        <v>80996</v>
      </c>
      <c r="E24" s="109">
        <v>572</v>
      </c>
      <c r="F24" s="109">
        <v>2</v>
      </c>
      <c r="G24" s="108">
        <v>2833</v>
      </c>
      <c r="H24" s="109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6532</v>
      </c>
      <c r="D25" s="108">
        <v>249578</v>
      </c>
      <c r="E25" s="109">
        <v>719</v>
      </c>
      <c r="F25" s="109">
        <v>3</v>
      </c>
      <c r="G25" s="108">
        <v>5726</v>
      </c>
      <c r="H25" s="10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11692</v>
      </c>
      <c r="D26" s="108">
        <v>318209</v>
      </c>
      <c r="E26" s="108">
        <v>1425</v>
      </c>
      <c r="F26" s="109">
        <v>2</v>
      </c>
      <c r="G26" s="108">
        <v>10076</v>
      </c>
      <c r="H26" s="109">
        <v>191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15084</v>
      </c>
      <c r="D27" s="108">
        <v>496889</v>
      </c>
      <c r="E27" s="108">
        <v>3223</v>
      </c>
      <c r="F27" s="109">
        <v>18</v>
      </c>
      <c r="G27" s="108">
        <v>11702</v>
      </c>
      <c r="H27" s="109">
        <v>159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61799</v>
      </c>
      <c r="D28" s="108">
        <v>984241</v>
      </c>
      <c r="E28" s="108">
        <v>6059</v>
      </c>
      <c r="F28" s="109">
        <v>35</v>
      </c>
      <c r="G28" s="108">
        <v>54721</v>
      </c>
      <c r="H28" s="108">
        <v>1019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7670</v>
      </c>
      <c r="D29" s="108">
        <v>170386</v>
      </c>
      <c r="E29" s="108">
        <v>1510</v>
      </c>
      <c r="F29" s="109">
        <v>13</v>
      </c>
      <c r="G29" s="108">
        <v>6219</v>
      </c>
      <c r="H29" s="109">
        <v>117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8115</v>
      </c>
      <c r="D30" s="108">
        <v>186935</v>
      </c>
      <c r="E30" s="108">
        <v>1531</v>
      </c>
      <c r="F30" s="109">
        <v>6</v>
      </c>
      <c r="G30" s="108">
        <v>6489</v>
      </c>
      <c r="H30" s="109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23746</v>
      </c>
      <c r="D31" s="108">
        <v>339358</v>
      </c>
      <c r="E31" s="108">
        <v>4083</v>
      </c>
      <c r="F31" s="109">
        <v>86</v>
      </c>
      <c r="G31" s="108">
        <v>18993</v>
      </c>
      <c r="H31" s="109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137563</v>
      </c>
      <c r="D32" s="108">
        <v>2699965</v>
      </c>
      <c r="E32" s="108">
        <v>15710</v>
      </c>
      <c r="F32" s="109">
        <v>451</v>
      </c>
      <c r="G32" s="108">
        <v>117638</v>
      </c>
      <c r="H32" s="108">
        <v>2752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52130</v>
      </c>
      <c r="D33" s="108">
        <v>599425</v>
      </c>
      <c r="E33" s="108">
        <v>4723</v>
      </c>
      <c r="F33" s="109">
        <v>57</v>
      </c>
      <c r="G33" s="108">
        <v>46081</v>
      </c>
      <c r="H33" s="108">
        <v>1326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10860</v>
      </c>
      <c r="D34" s="108">
        <v>202840</v>
      </c>
      <c r="E34" s="108">
        <v>1123</v>
      </c>
      <c r="F34" s="109">
        <v>11</v>
      </c>
      <c r="G34" s="108">
        <v>9603</v>
      </c>
      <c r="H34" s="109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3648</v>
      </c>
      <c r="D35" s="108">
        <v>49979</v>
      </c>
      <c r="E35" s="109">
        <v>327</v>
      </c>
      <c r="F35" s="109">
        <v>15</v>
      </c>
      <c r="G35" s="108">
        <v>3188</v>
      </c>
      <c r="H35" s="109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1164</v>
      </c>
      <c r="D36" s="108">
        <v>111129</v>
      </c>
      <c r="E36" s="109">
        <v>269</v>
      </c>
      <c r="F36" s="109">
        <v>3</v>
      </c>
      <c r="G36" s="109">
        <v>878</v>
      </c>
      <c r="H36" s="109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9">
        <v>999</v>
      </c>
      <c r="D37" s="108">
        <v>38671</v>
      </c>
      <c r="E37" s="109">
        <v>155</v>
      </c>
      <c r="F37" s="109">
        <v>1</v>
      </c>
      <c r="G37" s="109">
        <v>842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10587</v>
      </c>
      <c r="D38" s="108">
        <v>197807</v>
      </c>
      <c r="E38" s="109">
        <v>863</v>
      </c>
      <c r="F38" s="109">
        <v>7</v>
      </c>
      <c r="G38" s="108">
        <v>8233</v>
      </c>
      <c r="H38" s="109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14148</v>
      </c>
      <c r="D39" s="108">
        <v>646233</v>
      </c>
      <c r="E39" s="109">
        <v>991</v>
      </c>
      <c r="F39" s="109">
        <v>8</v>
      </c>
      <c r="G39" s="108">
        <v>12647</v>
      </c>
      <c r="H39" s="109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3995</v>
      </c>
      <c r="D40" s="108">
        <v>140551</v>
      </c>
      <c r="E40" s="109">
        <v>515</v>
      </c>
      <c r="F40" s="109">
        <v>3</v>
      </c>
      <c r="G40" s="108">
        <v>3400</v>
      </c>
      <c r="H40" s="109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2034</v>
      </c>
      <c r="D41" s="108">
        <v>78651</v>
      </c>
      <c r="E41" s="109">
        <v>176</v>
      </c>
      <c r="F41" s="109">
        <v>0</v>
      </c>
      <c r="G41" s="108">
        <v>1795</v>
      </c>
      <c r="H41" s="10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3190</v>
      </c>
      <c r="D42" s="108">
        <v>103488</v>
      </c>
      <c r="E42" s="109">
        <v>604</v>
      </c>
      <c r="F42" s="109">
        <v>9</v>
      </c>
      <c r="G42" s="108">
        <v>2553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3827</v>
      </c>
      <c r="D43" s="108">
        <v>116363</v>
      </c>
      <c r="E43" s="109">
        <v>634</v>
      </c>
      <c r="F43" s="109">
        <v>5</v>
      </c>
      <c r="G43" s="108">
        <v>3116</v>
      </c>
      <c r="H43" s="109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2439</v>
      </c>
      <c r="D44" s="108">
        <v>69148</v>
      </c>
      <c r="E44" s="109">
        <v>245</v>
      </c>
      <c r="F44" s="109">
        <v>4</v>
      </c>
      <c r="G44" s="108">
        <v>2163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52452</v>
      </c>
      <c r="D45" s="108">
        <v>1012731</v>
      </c>
      <c r="E45" s="108">
        <v>7778</v>
      </c>
      <c r="F45" s="109">
        <v>27</v>
      </c>
      <c r="G45" s="108">
        <v>42870</v>
      </c>
      <c r="H45" s="109">
        <v>553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3856</v>
      </c>
      <c r="D46" s="108">
        <v>74339</v>
      </c>
      <c r="E46" s="109">
        <v>571</v>
      </c>
      <c r="F46" s="109">
        <v>0</v>
      </c>
      <c r="G46" s="108">
        <v>2961</v>
      </c>
      <c r="H46" s="109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4362</v>
      </c>
      <c r="D47" s="108">
        <v>147140</v>
      </c>
      <c r="E47" s="109">
        <v>637</v>
      </c>
      <c r="F47" s="109">
        <v>1</v>
      </c>
      <c r="G47" s="108">
        <v>3660</v>
      </c>
      <c r="H47" s="10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9595</v>
      </c>
      <c r="D48" s="108">
        <v>95310</v>
      </c>
      <c r="E48" s="108">
        <v>1451</v>
      </c>
      <c r="F48" s="109">
        <v>8</v>
      </c>
      <c r="G48" s="108">
        <v>8023</v>
      </c>
      <c r="H48" s="109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4822</v>
      </c>
      <c r="D49" s="108">
        <v>204516</v>
      </c>
      <c r="E49" s="109">
        <v>849</v>
      </c>
      <c r="F49" s="109">
        <v>1</v>
      </c>
      <c r="G49" s="108">
        <v>3908</v>
      </c>
      <c r="H49" s="109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4059</v>
      </c>
      <c r="D50" s="108">
        <v>52761</v>
      </c>
      <c r="E50" s="109">
        <v>581</v>
      </c>
      <c r="F50" s="109">
        <v>1</v>
      </c>
      <c r="G50" s="108">
        <v>3438</v>
      </c>
      <c r="H50" s="109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5891</v>
      </c>
      <c r="D51" s="108">
        <v>132761</v>
      </c>
      <c r="E51" s="108">
        <v>1297</v>
      </c>
      <c r="F51" s="109">
        <v>2</v>
      </c>
      <c r="G51" s="108">
        <v>4392</v>
      </c>
      <c r="H51" s="109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34693</v>
      </c>
      <c r="D52" s="108">
        <v>315128</v>
      </c>
      <c r="E52" s="108">
        <v>5865</v>
      </c>
      <c r="F52" s="109">
        <v>103</v>
      </c>
      <c r="G52" s="108">
        <v>28432</v>
      </c>
      <c r="H52" s="109">
        <v>247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355</v>
      </c>
      <c r="E53" s="109">
        <v>0</v>
      </c>
      <c r="F53" s="110" t="s">
        <v>355</v>
      </c>
      <c r="G53" s="109">
        <v>149</v>
      </c>
      <c r="H53" s="110" t="s">
        <v>355</v>
      </c>
      <c r="I53" s="25"/>
    </row>
    <row r="54" spans="1:9" ht="12" customHeight="1" x14ac:dyDescent="0.55000000000000004">
      <c r="B54" s="21" t="s">
        <v>164</v>
      </c>
      <c r="C54" s="108">
        <v>1198283</v>
      </c>
      <c r="D54" s="108">
        <v>19276531</v>
      </c>
      <c r="E54" s="108">
        <v>168699</v>
      </c>
      <c r="F54" s="108">
        <v>1765</v>
      </c>
      <c r="G54" s="108">
        <v>1008309</v>
      </c>
      <c r="H54" s="108">
        <v>15494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5" sqref="A6:C135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5" t="s">
        <v>292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7" x14ac:dyDescent="0.55000000000000004">
      <c r="A2" s="116" t="s">
        <v>315</v>
      </c>
      <c r="B2" s="116"/>
      <c r="C2" s="116"/>
      <c r="D2" s="136" t="s">
        <v>343</v>
      </c>
      <c r="E2" s="136"/>
      <c r="F2" s="136"/>
      <c r="G2" s="136"/>
      <c r="H2" s="136"/>
      <c r="I2" s="136"/>
      <c r="J2" s="136"/>
      <c r="K2" s="136"/>
      <c r="L2" s="136"/>
      <c r="M2" s="116" t="s">
        <v>347</v>
      </c>
      <c r="N2" s="116"/>
      <c r="O2" s="116"/>
      <c r="P2" s="116"/>
      <c r="Q2" s="116"/>
    </row>
    <row r="3" spans="1:17" x14ac:dyDescent="0.55000000000000004">
      <c r="A3" s="88"/>
      <c r="D3" s="134" t="s">
        <v>346</v>
      </c>
      <c r="E3" s="134"/>
      <c r="F3" s="134"/>
      <c r="G3" s="134"/>
      <c r="H3" s="134"/>
      <c r="I3" s="134"/>
      <c r="J3" s="137" t="s">
        <v>345</v>
      </c>
      <c r="K3" s="137"/>
      <c r="L3" s="137"/>
      <c r="M3" s="137"/>
      <c r="N3" s="137" t="s">
        <v>341</v>
      </c>
      <c r="O3" s="137"/>
      <c r="P3" s="116" t="s">
        <v>344</v>
      </c>
      <c r="Q3" s="116"/>
    </row>
    <row r="4" spans="1:17" x14ac:dyDescent="0.55000000000000004">
      <c r="A4" s="116"/>
      <c r="B4" s="116"/>
      <c r="C4" s="116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8" t="s">
        <v>282</v>
      </c>
      <c r="G5" s="138"/>
      <c r="H5" s="138" t="s">
        <v>312</v>
      </c>
      <c r="I5" s="138"/>
      <c r="J5" s="138" t="s">
        <v>282</v>
      </c>
      <c r="K5" s="138"/>
      <c r="L5" s="138" t="s">
        <v>312</v>
      </c>
      <c r="M5" s="138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31785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4935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18281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4385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15091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5522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26282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9645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42125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12429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8974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8974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9151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9151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103669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38944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158112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59490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197757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71569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197895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69261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215112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67123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44158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44158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26826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26826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292418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70741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264655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92586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295997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101992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22136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22136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305952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78285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47584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47584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26113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26113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7590</v>
      </c>
      <c r="C28" s="50">
        <f t="shared" si="2"/>
        <v>878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7590</v>
      </c>
      <c r="K28" s="99">
        <f>IFERROR(VLOOKUP($D28, V一般接種!$A:$G, K$4, FALSE), 0)</f>
        <v>0</v>
      </c>
      <c r="L28" s="99">
        <f>IFERROR(VLOOKUP($D28, V一般接種!$A:$G, L$4, FALSE), 0)</f>
        <v>878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8564</v>
      </c>
      <c r="C29" s="50">
        <f t="shared" si="2"/>
        <v>794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8564</v>
      </c>
      <c r="K29" s="99">
        <f>IFERROR(VLOOKUP($D29, V一般接種!$A:$G, K$4, FALSE), 0)</f>
        <v>0</v>
      </c>
      <c r="L29" s="99">
        <f>IFERROR(VLOOKUP($D29, V一般接種!$A:$G, L$4, FALSE), 0)</f>
        <v>794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9895</v>
      </c>
      <c r="C30" s="50">
        <f t="shared" si="2"/>
        <v>965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9895</v>
      </c>
      <c r="K30" s="99">
        <f>IFERROR(VLOOKUP($D30, V一般接種!$A:$G, K$4, FALSE), 0)</f>
        <v>0</v>
      </c>
      <c r="L30" s="99">
        <f>IFERROR(VLOOKUP($D30, V一般接種!$A:$G, L$4, FALSE), 0)</f>
        <v>965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318372</v>
      </c>
      <c r="C31" s="50">
        <f t="shared" si="2"/>
        <v>71521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49394</v>
      </c>
      <c r="K31" s="99">
        <f>IFERROR(VLOOKUP($D31, V一般接種!$A:$G, K$4, FALSE), 0)</f>
        <v>0</v>
      </c>
      <c r="L31" s="99">
        <f>IFERROR(VLOOKUP($D31, V一般接種!$A:$G, L$4, FALSE), 0)</f>
        <v>8585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148211</v>
      </c>
      <c r="C32" s="50">
        <f t="shared" si="2"/>
        <v>54410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51046</v>
      </c>
      <c r="K32" s="99">
        <f>IFERROR(VLOOKUP($D32, V一般接種!$A:$G, K$4, FALSE), 0)</f>
        <v>0</v>
      </c>
      <c r="L32" s="99">
        <f>IFERROR(VLOOKUP($D32, V一般接種!$A:$G, L$4, FALSE), 0)</f>
        <v>11231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63343</v>
      </c>
      <c r="C33" s="50">
        <f t="shared" si="2"/>
        <v>8442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63343</v>
      </c>
      <c r="K33" s="99">
        <f>IFERROR(VLOOKUP($D33, V一般接種!$A:$G, K$4, FALSE), 0)</f>
        <v>0</v>
      </c>
      <c r="L33" s="99">
        <f>IFERROR(VLOOKUP($D33, V一般接種!$A:$G, L$4, FALSE), 0)</f>
        <v>8442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74774</v>
      </c>
      <c r="C34" s="50">
        <f t="shared" si="2"/>
        <v>8930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74774</v>
      </c>
      <c r="K34" s="99">
        <f>IFERROR(VLOOKUP($D34, V一般接種!$A:$G, K$4, FALSE), 0)</f>
        <v>0</v>
      </c>
      <c r="L34" s="99">
        <f>IFERROR(VLOOKUP($D34, V一般接種!$A:$G, L$4, FALSE), 0)</f>
        <v>8930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262144</v>
      </c>
      <c r="C35" s="50">
        <f t="shared" si="2"/>
        <v>99848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106889</v>
      </c>
      <c r="K35" s="99">
        <f>IFERROR(VLOOKUP($D35, V一般接種!$A:$G, K$4, FALSE), 0)</f>
        <v>0</v>
      </c>
      <c r="L35" s="99">
        <f>IFERROR(VLOOKUP($D35, V一般接種!$A:$G, L$4, FALSE), 0)</f>
        <v>31599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222239</v>
      </c>
      <c r="C36" s="50">
        <f t="shared" si="2"/>
        <v>126684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131952</v>
      </c>
      <c r="K36" s="99">
        <f>IFERROR(VLOOKUP($D36, V一般接種!$A:$G, K$4, FALSE), 0)</f>
        <v>0</v>
      </c>
      <c r="L36" s="99">
        <f>IFERROR(VLOOKUP($D36, V一般接種!$A:$G, L$4, FALSE), 0)</f>
        <v>48233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245800</v>
      </c>
      <c r="C37" s="50">
        <f t="shared" si="2"/>
        <v>156621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162841</v>
      </c>
      <c r="K37" s="99">
        <f>IFERROR(VLOOKUP($D37, V一般接種!$A:$G, K$4, FALSE), 0)</f>
        <v>0</v>
      </c>
      <c r="L37" s="99">
        <f>IFERROR(VLOOKUP($D37, V一般接種!$A:$G, L$4, FALSE), 0)</f>
        <v>57860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252216</v>
      </c>
      <c r="C38" s="50">
        <f t="shared" si="2"/>
        <v>182626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158787</v>
      </c>
      <c r="K38" s="99">
        <f>IFERROR(VLOOKUP($D38, V一般接種!$A:$G, K$4, FALSE), 0)</f>
        <v>0</v>
      </c>
      <c r="L38" s="99">
        <f>IFERROR(VLOOKUP($D38, V一般接種!$A:$G, L$4, FALSE), 0)</f>
        <v>56916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237307</v>
      </c>
      <c r="C39" s="50">
        <f t="shared" si="2"/>
        <v>197730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137814</v>
      </c>
      <c r="K39" s="99">
        <f>IFERROR(VLOOKUP($D39, V一般接種!$A:$G, K$4, FALSE), 0)</f>
        <v>0</v>
      </c>
      <c r="L39" s="99">
        <f>IFERROR(VLOOKUP($D39, V一般接種!$A:$G, L$4, FALSE), 0)</f>
        <v>54345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138426</v>
      </c>
      <c r="C40" s="50">
        <f t="shared" si="2"/>
        <v>39259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138426</v>
      </c>
      <c r="K40" s="99">
        <f>IFERROR(VLOOKUP($D40, V一般接種!$A:$G, K$4, FALSE), 0)</f>
        <v>0</v>
      </c>
      <c r="L40" s="99">
        <f>IFERROR(VLOOKUP($D40, V一般接種!$A:$G, L$4, FALSE), 0)</f>
        <v>39259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187408</v>
      </c>
      <c r="C41" s="50">
        <f t="shared" si="2"/>
        <v>23275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187408</v>
      </c>
      <c r="K41" s="99">
        <f>IFERROR(VLOOKUP($D41, V一般接種!$A:$G, K$4, FALSE), 0)</f>
        <v>0</v>
      </c>
      <c r="L41" s="99">
        <f>IFERROR(VLOOKUP($D41, V一般接種!$A:$G, L$4, FALSE), 0)</f>
        <v>23275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344842</v>
      </c>
      <c r="C42" s="50">
        <f t="shared" si="2"/>
        <v>272842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210999</v>
      </c>
      <c r="K42" s="99">
        <f>IFERROR(VLOOKUP($D42, V一般接種!$A:$G, K$4, FALSE), 0)</f>
        <v>0</v>
      </c>
      <c r="L42" s="99">
        <f>IFERROR(VLOOKUP($D42, V一般接種!$A:$G, L$4, FALSE), 0)</f>
        <v>57119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347775</v>
      </c>
      <c r="C43" s="50">
        <f t="shared" si="2"/>
        <v>228798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253198</v>
      </c>
      <c r="K43" s="99">
        <f>IFERROR(VLOOKUP($D43, V一般接種!$A:$G, K$4, FALSE), 0)</f>
        <v>0</v>
      </c>
      <c r="L43" s="99">
        <f>IFERROR(VLOOKUP($D43, V一般接種!$A:$G, L$4, FALSE), 0)</f>
        <v>73131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396139</v>
      </c>
      <c r="C44" s="50">
        <f t="shared" si="2"/>
        <v>257810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307976</v>
      </c>
      <c r="K44" s="99">
        <f>IFERROR(VLOOKUP($D44, V一般接種!$A:$G, K$4, FALSE), 0)</f>
        <v>0</v>
      </c>
      <c r="L44" s="99">
        <f>IFERROR(VLOOKUP($D44, V一般接種!$A:$G, L$4, FALSE), 0)</f>
        <v>78107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402918</v>
      </c>
      <c r="C45" s="50">
        <f t="shared" si="2"/>
        <v>137923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321496</v>
      </c>
      <c r="K45" s="99">
        <f>IFERROR(VLOOKUP($D45, V一般接種!$A:$G, K$4, FALSE), 0)</f>
        <v>0</v>
      </c>
      <c r="L45" s="99">
        <f>IFERROR(VLOOKUP($D45, V一般接種!$A:$G, L$4, FALSE), 0)</f>
        <v>28812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379758</v>
      </c>
      <c r="C46" s="50">
        <f t="shared" si="2"/>
        <v>214731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279840</v>
      </c>
      <c r="K46" s="99">
        <f>IFERROR(VLOOKUP($D46, V一般接種!$A:$G, K$4, FALSE), 0)</f>
        <v>0</v>
      </c>
      <c r="L46" s="99">
        <f>IFERROR(VLOOKUP($D46, V一般接種!$A:$G, L$4, FALSE), 0)</f>
        <v>65628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284296</v>
      </c>
      <c r="C47" s="50">
        <f t="shared" si="2"/>
        <v>47718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284296</v>
      </c>
      <c r="K47" s="99">
        <f>IFERROR(VLOOKUP($D47, V一般接種!$A:$G, K$4, FALSE), 0)</f>
        <v>0</v>
      </c>
      <c r="L47" s="99">
        <f>IFERROR(VLOOKUP($D47, V一般接種!$A:$G, L$4, FALSE), 0)</f>
        <v>47718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325246</v>
      </c>
      <c r="C48" s="50">
        <f t="shared" si="2"/>
        <v>25125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325246</v>
      </c>
      <c r="K48" s="99">
        <f>IFERROR(VLOOKUP($D48, V一般接種!$A:$G, K$4, FALSE), 0)</f>
        <v>0</v>
      </c>
      <c r="L48" s="99">
        <f>IFERROR(VLOOKUP($D48, V一般接種!$A:$G, L$4, FALSE), 0)</f>
        <v>25125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583219</v>
      </c>
      <c r="C49" s="50">
        <f t="shared" si="2"/>
        <v>204721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436631</v>
      </c>
      <c r="K49" s="99">
        <f>IFERROR(VLOOKUP($D49, V一般接種!$A:$G, K$4, FALSE), 0)</f>
        <v>9828</v>
      </c>
      <c r="L49" s="99">
        <f>IFERROR(VLOOKUP($D49, V一般接種!$A:$G, L$4, FALSE), 0)</f>
        <v>10892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603372</v>
      </c>
      <c r="C50" s="50">
        <f t="shared" si="2"/>
        <v>63703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506003</v>
      </c>
      <c r="K50" s="99">
        <f>IFERROR(VLOOKUP($D50, V一般接種!$A:$G, K$4, FALSE), 0)</f>
        <v>9779</v>
      </c>
      <c r="L50" s="99">
        <f>IFERROR(VLOOKUP($D50, V一般接種!$A:$G, L$4, FALSE), 0)</f>
        <v>11641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666056</v>
      </c>
      <c r="C51" s="50">
        <f t="shared" si="2"/>
        <v>62419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561165</v>
      </c>
      <c r="K51" s="99">
        <f>IFERROR(VLOOKUP($D51, V一般接種!$A:$G, K$4, FALSE), 0)</f>
        <v>11476</v>
      </c>
      <c r="L51" s="99">
        <f>IFERROR(VLOOKUP($D51, V一般接種!$A:$G, L$4, FALSE), 0)</f>
        <v>13245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636218</v>
      </c>
      <c r="C52" s="50">
        <f t="shared" si="2"/>
        <v>107660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539551</v>
      </c>
      <c r="K52" s="99">
        <f>IFERROR(VLOOKUP($D52, V一般接種!$A:$G, K$4, FALSE), 0)</f>
        <v>12410</v>
      </c>
      <c r="L52" s="99">
        <f>IFERROR(VLOOKUP($D52, V一般接種!$A:$G, L$4, FALSE), 0)</f>
        <v>46768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615499</v>
      </c>
      <c r="C53" s="50">
        <f t="shared" si="2"/>
        <v>124804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513451</v>
      </c>
      <c r="K53" s="99">
        <f>IFERROR(VLOOKUP($D53, V一般接種!$A:$G, K$4, FALSE), 0)</f>
        <v>14307</v>
      </c>
      <c r="L53" s="99">
        <f>IFERROR(VLOOKUP($D53, V一般接種!$A:$G, L$4, FALSE), 0)</f>
        <v>48029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472626</v>
      </c>
      <c r="C54" s="50">
        <f t="shared" si="2"/>
        <v>60045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457115</v>
      </c>
      <c r="K54" s="99">
        <f>IFERROR(VLOOKUP($D54, V一般接種!$A:$G, K$4, FALSE), 0)</f>
        <v>15511</v>
      </c>
      <c r="L54" s="99">
        <f>IFERROR(VLOOKUP($D54, V一般接種!$A:$G, L$4, FALSE), 0)</f>
        <v>60045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460826</v>
      </c>
      <c r="C55" s="50">
        <f t="shared" si="2"/>
        <v>65306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444936</v>
      </c>
      <c r="K55" s="99">
        <f>IFERROR(VLOOKUP($D55, V一般接種!$A:$G, K$4, FALSE), 0)</f>
        <v>15890</v>
      </c>
      <c r="L55" s="99">
        <f>IFERROR(VLOOKUP($D55, V一般接種!$A:$G, L$4, FALSE), 0)</f>
        <v>65306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664167</v>
      </c>
      <c r="C56" s="50">
        <f t="shared" si="2"/>
        <v>237183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513816</v>
      </c>
      <c r="K56" s="99">
        <f>IFERROR(VLOOKUP($D56, V一般接種!$A:$G, K$4, FALSE), 0)</f>
        <v>18346</v>
      </c>
      <c r="L56" s="99">
        <f>IFERROR(VLOOKUP($D56, V一般接種!$A:$G, L$4, FALSE), 0)</f>
        <v>95933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704839</v>
      </c>
      <c r="C57" s="50">
        <f t="shared" si="2"/>
        <v>203741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619285</v>
      </c>
      <c r="K57" s="99">
        <f>IFERROR(VLOOKUP($D57, V一般接種!$A:$G, K$4, FALSE), 0)</f>
        <v>19167</v>
      </c>
      <c r="L57" s="99">
        <f>IFERROR(VLOOKUP($D57, V一般接種!$A:$G, L$4, FALSE), 0)</f>
        <v>111071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729959</v>
      </c>
      <c r="C58" s="50">
        <f t="shared" si="2"/>
        <v>226331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638877</v>
      </c>
      <c r="K58" s="99">
        <f>IFERROR(VLOOKUP($D58, V一般接種!$A:$G, K$4, FALSE), 0)</f>
        <v>19626</v>
      </c>
      <c r="L58" s="99">
        <f>IFERROR(VLOOKUP($D58, V一般接種!$A:$G, L$4, FALSE), 0)</f>
        <v>138661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721936</v>
      </c>
      <c r="C59" s="50">
        <f t="shared" si="2"/>
        <v>219817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642196</v>
      </c>
      <c r="K59" s="99">
        <f>IFERROR(VLOOKUP($D59, V一般接種!$A:$G, K$4, FALSE), 0)</f>
        <v>19974</v>
      </c>
      <c r="L59" s="99">
        <f>IFERROR(VLOOKUP($D59, V一般接種!$A:$G, L$4, FALSE), 0)</f>
        <v>136426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708923</v>
      </c>
      <c r="C60" s="50">
        <f t="shared" si="2"/>
        <v>212064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625155</v>
      </c>
      <c r="K60" s="99">
        <f>IFERROR(VLOOKUP($D60, V一般接種!$A:$G, K$4, FALSE), 0)</f>
        <v>20205</v>
      </c>
      <c r="L60" s="99">
        <f>IFERROR(VLOOKUP($D60, V一般接種!$A:$G, L$4, FALSE), 0)</f>
        <v>116424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612282</v>
      </c>
      <c r="C61" s="50">
        <f t="shared" si="2"/>
        <v>125086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591919</v>
      </c>
      <c r="K61" s="99">
        <f>IFERROR(VLOOKUP($D61, V一般接種!$A:$G, K$4, FALSE), 0)</f>
        <v>20363</v>
      </c>
      <c r="L61" s="99">
        <f>IFERROR(VLOOKUP($D61, V一般接種!$A:$G, L$4, FALSE), 0)</f>
        <v>125086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559938</v>
      </c>
      <c r="C62" s="50">
        <f t="shared" si="2"/>
        <v>178392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537155</v>
      </c>
      <c r="K62" s="99">
        <f>IFERROR(VLOOKUP($D62, V一般接種!$A:$G, K$4, FALSE), 0)</f>
        <v>22783</v>
      </c>
      <c r="L62" s="99">
        <f>IFERROR(VLOOKUP($D62, V一般接種!$A:$G, L$4, FALSE), 0)</f>
        <v>178392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762821</v>
      </c>
      <c r="C63" s="50">
        <f t="shared" si="2"/>
        <v>318351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627213</v>
      </c>
      <c r="K63" s="99">
        <f>IFERROR(VLOOKUP($D63, V一般接種!$A:$G, K$4, FALSE), 0)</f>
        <v>29027</v>
      </c>
      <c r="L63" s="99">
        <f>IFERROR(VLOOKUP($D63, V一般接種!$A:$G, L$4, FALSE), 0)</f>
        <v>185595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784198</v>
      </c>
      <c r="C64" s="50">
        <f t="shared" si="2"/>
        <v>315611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682312</v>
      </c>
      <c r="K64" s="99">
        <f>IFERROR(VLOOKUP($D64, V一般接種!$A:$G, K$4, FALSE), 0)</f>
        <v>29207</v>
      </c>
      <c r="L64" s="99">
        <f>IFERROR(VLOOKUP($D64, V一般接種!$A:$G, L$4, FALSE), 0)</f>
        <v>226368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763634</v>
      </c>
      <c r="C65" s="50">
        <f t="shared" si="2"/>
        <v>378348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667531</v>
      </c>
      <c r="K65" s="99">
        <f>IFERROR(VLOOKUP($D65, V一般接種!$A:$G, K$4, FALSE), 0)</f>
        <v>27362</v>
      </c>
      <c r="L65" s="99">
        <f>IFERROR(VLOOKUP($D65, V一般接種!$A:$G, L$4, FALSE), 0)</f>
        <v>279705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735158</v>
      </c>
      <c r="C66" s="50">
        <f t="shared" si="2"/>
        <v>377885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651804</v>
      </c>
      <c r="K66" s="99">
        <f>IFERROR(VLOOKUP($D66, V一般接種!$A:$G, K$4, FALSE), 0)</f>
        <v>29385</v>
      </c>
      <c r="L66" s="99">
        <f>IFERROR(VLOOKUP($D66, V一般接種!$A:$G, L$4, FALSE), 0)</f>
        <v>295263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742976</v>
      </c>
      <c r="C67" s="50">
        <f t="shared" si="2"/>
        <v>351615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656918</v>
      </c>
      <c r="K67" s="99">
        <f>IFERROR(VLOOKUP($D67, V一般接種!$A:$G, K$4, FALSE), 0)</f>
        <v>29555</v>
      </c>
      <c r="L67" s="99">
        <f>IFERROR(VLOOKUP($D67, V一般接種!$A:$G, L$4, FALSE), 0)</f>
        <v>260135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651040</v>
      </c>
      <c r="C68" s="50">
        <f t="shared" si="2"/>
        <v>270942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617749</v>
      </c>
      <c r="K68" s="99">
        <f>IFERROR(VLOOKUP($D68, V一般接種!$A:$G, K$4, FALSE), 0)</f>
        <v>33291</v>
      </c>
      <c r="L68" s="99">
        <f>IFERROR(VLOOKUP($D68, V一般接種!$A:$G, L$4, FALSE), 0)</f>
        <v>270942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593188</v>
      </c>
      <c r="C69" s="50">
        <f t="shared" si="2"/>
        <v>314693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559239</v>
      </c>
      <c r="K69" s="99">
        <f>IFERROR(VLOOKUP($D69, V一般接種!$A:$G, K$4, FALSE), 0)</f>
        <v>33949</v>
      </c>
      <c r="L69" s="99">
        <f>IFERROR(VLOOKUP($D69, V一般接種!$A:$G, L$4, FALSE), 0)</f>
        <v>314693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683111</v>
      </c>
      <c r="C70" s="50">
        <f t="shared" si="2"/>
        <v>531369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561347</v>
      </c>
      <c r="K70" s="99">
        <f>IFERROR(VLOOKUP($D70, V一般接種!$A:$G, K$4, FALSE), 0)</f>
        <v>30335</v>
      </c>
      <c r="L70" s="99">
        <f>IFERROR(VLOOKUP($D70, V一般接種!$A:$G, L$4, FALSE), 0)</f>
        <v>407833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680903</v>
      </c>
      <c r="C71" s="50">
        <f t="shared" si="2"/>
        <v>544133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607321</v>
      </c>
      <c r="K71" s="99">
        <f>IFERROR(VLOOKUP($D71, V一般接種!$A:$G, K$4, FALSE), 0)</f>
        <v>30167</v>
      </c>
      <c r="L71" s="99">
        <f>IFERROR(VLOOKUP($D71, V一般接種!$A:$G, L$4, FALSE), 0)</f>
        <v>472185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664360</v>
      </c>
      <c r="C72" s="50">
        <f t="shared" ref="C72:C135" si="5">IF($D72="", "", H72+I72+L72+M72+O72-Q72)</f>
        <v>595692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586829</v>
      </c>
      <c r="K72" s="99">
        <f>IFERROR(VLOOKUP($D72, V一般接種!$A:$G, K$4, FALSE), 0)</f>
        <v>30837</v>
      </c>
      <c r="L72" s="99">
        <f>IFERROR(VLOOKUP($D72, V一般接種!$A:$G, L$4, FALSE), 0)</f>
        <v>523651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676371</v>
      </c>
      <c r="C73" s="50">
        <f t="shared" si="5"/>
        <v>588312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592806</v>
      </c>
      <c r="K73" s="99">
        <f>IFERROR(VLOOKUP($D73, V一般接種!$A:$G, K$4, FALSE), 0)</f>
        <v>32028</v>
      </c>
      <c r="L73" s="99">
        <f>IFERROR(VLOOKUP($D73, V一般接種!$A:$G, L$4, FALSE), 0)</f>
        <v>510519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657532</v>
      </c>
      <c r="C74" s="50">
        <f t="shared" si="5"/>
        <v>561692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575625</v>
      </c>
      <c r="K74" s="99">
        <f>IFERROR(VLOOKUP($D74, V一般接種!$A:$G, K$4, FALSE), 0)</f>
        <v>29650</v>
      </c>
      <c r="L74" s="99">
        <f>IFERROR(VLOOKUP($D74, V一般接種!$A:$G, L$4, FALSE), 0)</f>
        <v>488001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646184</v>
      </c>
      <c r="C75" s="50">
        <f t="shared" si="5"/>
        <v>436127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608966</v>
      </c>
      <c r="K75" s="99">
        <f>IFERROR(VLOOKUP($D75, V一般接種!$A:$G, K$4, FALSE), 0)</f>
        <v>37218</v>
      </c>
      <c r="L75" s="99">
        <f>IFERROR(VLOOKUP($D75, V一般接種!$A:$G, L$4, FALSE), 0)</f>
        <v>436127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646872</v>
      </c>
      <c r="C76" s="50">
        <f t="shared" si="5"/>
        <v>435239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606371</v>
      </c>
      <c r="K76" s="99">
        <f>IFERROR(VLOOKUP($D76, V一般接種!$A:$G, K$4, FALSE), 0)</f>
        <v>40501</v>
      </c>
      <c r="L76" s="99">
        <f>IFERROR(VLOOKUP($D76, V一般接種!$A:$G, L$4, FALSE), 0)</f>
        <v>435239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722764</v>
      </c>
      <c r="C77" s="50">
        <f t="shared" si="5"/>
        <v>620509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587473</v>
      </c>
      <c r="K77" s="99">
        <f>IFERROR(VLOOKUP($D77, V一般接種!$A:$G, K$4, FALSE), 0)</f>
        <v>60294</v>
      </c>
      <c r="L77" s="99">
        <f>IFERROR(VLOOKUP($D77, V一般接種!$A:$G, L$4, FALSE), 0)</f>
        <v>493500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717928</v>
      </c>
      <c r="C78" s="50">
        <f t="shared" si="5"/>
        <v>646330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607384</v>
      </c>
      <c r="K78" s="99">
        <f>IFERROR(VLOOKUP($D78, V一般接種!$A:$G, K$4, FALSE), 0)</f>
        <v>64125</v>
      </c>
      <c r="L78" s="99">
        <f>IFERROR(VLOOKUP($D78, V一般接種!$A:$G, L$4, FALSE), 0)</f>
        <v>595892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726941</v>
      </c>
      <c r="C79" s="50">
        <f t="shared" si="5"/>
        <v>677516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609683</v>
      </c>
      <c r="K79" s="99">
        <f>IFERROR(VLOOKUP($D79, V一般接種!$A:$G, K$4, FALSE), 0)</f>
        <v>65604</v>
      </c>
      <c r="L79" s="99">
        <f>IFERROR(VLOOKUP($D79, V一般接種!$A:$G, L$4, FALSE), 0)</f>
        <v>614310</v>
      </c>
      <c r="M79" s="99">
        <f>IFERROR(VLOOKUP($D79, V一般接種!$A:$G, M$4, FALSE), 0)</f>
        <v>3374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705028</v>
      </c>
      <c r="C80" s="50">
        <f t="shared" si="5"/>
        <v>684684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596324</v>
      </c>
      <c r="K80" s="99">
        <f>IFERROR(VLOOKUP($D80, V一般接種!$A:$G, K$4, FALSE), 0)</f>
        <v>63322</v>
      </c>
      <c r="L80" s="99">
        <f>IFERROR(VLOOKUP($D80, V一般接種!$A:$G, L$4, FALSE), 0)</f>
        <v>617314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694682</v>
      </c>
      <c r="C81" s="50">
        <f t="shared" si="5"/>
        <v>687573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573442</v>
      </c>
      <c r="K81" s="99">
        <f>IFERROR(VLOOKUP($D81, V一般接種!$A:$G, K$4, FALSE), 0)</f>
        <v>67945</v>
      </c>
      <c r="L81" s="99">
        <f>IFERROR(VLOOKUP($D81, V一般接種!$A:$G, L$4, FALSE), 0)</f>
        <v>608690</v>
      </c>
      <c r="M81" s="99">
        <f>IFERROR(VLOOKUP($D81, V一般接種!$A:$G, M$4, FALSE), 0)</f>
        <v>3823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693964</v>
      </c>
      <c r="C82" s="50">
        <f t="shared" si="5"/>
        <v>582564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624335</v>
      </c>
      <c r="K82" s="99">
        <f>IFERROR(VLOOKUP($D82, V一般接種!$A:$G, K$4, FALSE), 0)</f>
        <v>69629</v>
      </c>
      <c r="L82" s="99">
        <f>IFERROR(VLOOKUP($D82, V一般接種!$A:$G, L$4, FALSE), 0)</f>
        <v>578800</v>
      </c>
      <c r="M82" s="99">
        <f>IFERROR(VLOOKUP($D82, V一般接種!$A:$G, M$4, FALSE), 0)</f>
        <v>3764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728663</v>
      </c>
      <c r="C83" s="50">
        <f t="shared" si="5"/>
        <v>537326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658040</v>
      </c>
      <c r="K83" s="99">
        <f>IFERROR(VLOOKUP($D83, V一般接種!$A:$G, K$4, FALSE), 0)</f>
        <v>70623</v>
      </c>
      <c r="L83" s="99">
        <f>IFERROR(VLOOKUP($D83, V一般接種!$A:$G, L$4, FALSE), 0)</f>
        <v>532720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707375</v>
      </c>
      <c r="C84" s="50">
        <f t="shared" si="5"/>
        <v>712053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549594</v>
      </c>
      <c r="K84" s="99">
        <f>IFERROR(VLOOKUP($D84, V一般接種!$A:$G, K$4, FALSE), 0)</f>
        <v>78672</v>
      </c>
      <c r="L84" s="99">
        <f>IFERROR(VLOOKUP($D84, V一般接種!$A:$G, L$4, FALSE), 0)</f>
        <v>612992</v>
      </c>
      <c r="M84" s="99">
        <f>IFERROR(VLOOKUP($D84, V一般接種!$A:$G, M$4, FALSE), 0)</f>
        <v>18515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709473</v>
      </c>
      <c r="C85" s="50">
        <f t="shared" si="5"/>
        <v>744731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587511</v>
      </c>
      <c r="K85" s="99">
        <f>IFERROR(VLOOKUP($D85, V一般接種!$A:$G, K$4, FALSE), 0)</f>
        <v>82526</v>
      </c>
      <c r="L85" s="99">
        <f>IFERROR(VLOOKUP($D85, V一般接種!$A:$G, L$4, FALSE), 0)</f>
        <v>670648</v>
      </c>
      <c r="M85" s="99">
        <f>IFERROR(VLOOKUP($D85, V一般接種!$A:$G, M$4, FALSE), 0)</f>
        <v>19038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735371</v>
      </c>
      <c r="C86" s="50">
        <f t="shared" si="5"/>
        <v>732834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604732</v>
      </c>
      <c r="K86" s="99">
        <f>IFERROR(VLOOKUP($D86, V一般接種!$A:$G, K$4, FALSE), 0)</f>
        <v>98538</v>
      </c>
      <c r="L86" s="99">
        <f>IFERROR(VLOOKUP($D86, V一般接種!$A:$G, L$4, FALSE), 0)</f>
        <v>666742</v>
      </c>
      <c r="M86" s="99">
        <f>IFERROR(VLOOKUP($D86, V一般接種!$A:$G, M$4, FALSE), 0)</f>
        <v>19014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541101</v>
      </c>
      <c r="C87" s="50">
        <f t="shared" si="5"/>
        <v>710235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402630</v>
      </c>
      <c r="K87" s="99">
        <f>IFERROR(VLOOKUP($D87, V一般接種!$A:$G, K$4, FALSE), 0)</f>
        <v>101536</v>
      </c>
      <c r="L87" s="99">
        <f>IFERROR(VLOOKUP($D87, V一般接種!$A:$G, L$4, FALSE), 0)</f>
        <v>632779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480383</v>
      </c>
      <c r="C88" s="50">
        <f t="shared" si="5"/>
        <v>718792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343583</v>
      </c>
      <c r="K88" s="99">
        <f>IFERROR(VLOOKUP($D88, V一般接種!$A:$G, K$4, FALSE), 0)</f>
        <v>110416</v>
      </c>
      <c r="L88" s="99">
        <f>IFERROR(VLOOKUP($D88, V一般接種!$A:$G, L$4, FALSE), 0)</f>
        <v>643876</v>
      </c>
      <c r="M88" s="99">
        <f>IFERROR(VLOOKUP($D88, V一般接種!$A:$G, M$4, FALSE), 0)</f>
        <v>19476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769017</v>
      </c>
      <c r="C89" s="50">
        <f t="shared" si="5"/>
        <v>617871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659966</v>
      </c>
      <c r="K89" s="99">
        <f>IFERROR(VLOOKUP($D89, V一般接種!$A:$G, K$4, FALSE), 0)</f>
        <v>109051</v>
      </c>
      <c r="L89" s="99">
        <f>IFERROR(VLOOKUP($D89, V一般接種!$A:$G, L$4, FALSE), 0)</f>
        <v>598007</v>
      </c>
      <c r="M89" s="99">
        <f>IFERROR(VLOOKUP($D89, V一般接種!$A:$G, M$4, FALSE), 0)</f>
        <v>19864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756523</v>
      </c>
      <c r="C90" s="50">
        <f t="shared" si="5"/>
        <v>555000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664513</v>
      </c>
      <c r="K90" s="99">
        <f>IFERROR(VLOOKUP($D90, V一般接種!$A:$G, K$4, FALSE), 0)</f>
        <v>92010</v>
      </c>
      <c r="L90" s="99">
        <f>IFERROR(VLOOKUP($D90, V一般接種!$A:$G, L$4, FALSE), 0)</f>
        <v>532674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845491</v>
      </c>
      <c r="C91" s="50">
        <f t="shared" si="5"/>
        <v>667372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658451</v>
      </c>
      <c r="K91" s="99">
        <f>IFERROR(VLOOKUP($D91, V一般接種!$A:$G, K$4, FALSE), 0)</f>
        <v>123362</v>
      </c>
      <c r="L91" s="99">
        <f>IFERROR(VLOOKUP($D91, V一般接種!$A:$G, L$4, FALSE), 0)</f>
        <v>557592</v>
      </c>
      <c r="M91" s="99">
        <f>IFERROR(VLOOKUP($D91, V一般接種!$A:$G, M$4, FALSE), 0)</f>
        <v>28369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869686</v>
      </c>
      <c r="C92" s="50">
        <f t="shared" si="5"/>
        <v>680177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696658</v>
      </c>
      <c r="K92" s="99">
        <f>IFERROR(VLOOKUP($D92, V一般接種!$A:$G, K$4, FALSE), 0)</f>
        <v>126437</v>
      </c>
      <c r="L92" s="99">
        <f>IFERROR(VLOOKUP($D92, V一般接種!$A:$G, L$4, FALSE), 0)</f>
        <v>598457</v>
      </c>
      <c r="M92" s="99">
        <f>IFERROR(VLOOKUP($D92, V一般接種!$A:$G, M$4, FALSE), 0)</f>
        <v>28546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886005</v>
      </c>
      <c r="C93" s="50">
        <f t="shared" si="5"/>
        <v>653464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727458</v>
      </c>
      <c r="K93" s="99">
        <f>IFERROR(VLOOKUP($D93, V一般接種!$A:$G, K$4, FALSE), 0)</f>
        <v>127582</v>
      </c>
      <c r="L93" s="99">
        <f>IFERROR(VLOOKUP($D93, V一般接種!$A:$G, L$4, FALSE), 0)</f>
        <v>581107</v>
      </c>
      <c r="M93" s="99">
        <f>IFERROR(VLOOKUP($D93, V一般接種!$A:$G, M$4, FALSE), 0)</f>
        <v>26669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871411</v>
      </c>
      <c r="C94" s="50">
        <f t="shared" si="5"/>
        <v>653067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701009</v>
      </c>
      <c r="K94" s="99">
        <f>IFERROR(VLOOKUP($D94, V一般接種!$A:$G, K$4, FALSE), 0)</f>
        <v>133666</v>
      </c>
      <c r="L94" s="99">
        <f>IFERROR(VLOOKUP($D94, V一般接種!$A:$G, L$4, FALSE), 0)</f>
        <v>578059</v>
      </c>
      <c r="M94" s="99">
        <f>IFERROR(VLOOKUP($D94, V一般接種!$A:$G, M$4, FALSE), 0)</f>
        <v>28404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870512</v>
      </c>
      <c r="C95" s="50">
        <f t="shared" si="5"/>
        <v>648616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696064</v>
      </c>
      <c r="K95" s="99">
        <f>IFERROR(VLOOKUP($D95, V一般接種!$A:$G, K$4, FALSE), 0)</f>
        <v>142489</v>
      </c>
      <c r="L95" s="99">
        <f>IFERROR(VLOOKUP($D95, V一般接種!$A:$G, L$4, FALSE), 0)</f>
        <v>573458</v>
      </c>
      <c r="M95" s="99">
        <f>IFERROR(VLOOKUP($D95, V一般接種!$A:$G, M$4, FALSE), 0)</f>
        <v>28805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884875</v>
      </c>
      <c r="C96" s="50">
        <f t="shared" si="5"/>
        <v>633699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746648</v>
      </c>
      <c r="K96" s="99">
        <f>IFERROR(VLOOKUP($D96, V一般接種!$A:$G, K$4, FALSE), 0)</f>
        <v>138227</v>
      </c>
      <c r="L96" s="99">
        <f>IFERROR(VLOOKUP($D96, V一般接種!$A:$G, L$4, FALSE), 0)</f>
        <v>601207</v>
      </c>
      <c r="M96" s="99">
        <f>IFERROR(VLOOKUP($D96, V一般接種!$A:$G, M$4, FALSE), 0)</f>
        <v>32492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663660</v>
      </c>
      <c r="C97" s="50">
        <f t="shared" si="5"/>
        <v>645250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553512</v>
      </c>
      <c r="K97" s="99">
        <f>IFERROR(VLOOKUP($D97, V一般接種!$A:$G, K$4, FALSE), 0)</f>
        <v>110148</v>
      </c>
      <c r="L97" s="99">
        <f>IFERROR(VLOOKUP($D97, V一般接種!$A:$G, L$4, FALSE), 0)</f>
        <v>612236</v>
      </c>
      <c r="M97" s="99">
        <f>IFERROR(VLOOKUP($D97, V一般接種!$A:$G, M$4, FALSE), 0)</f>
        <v>33014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733096</v>
      </c>
      <c r="C98" s="50">
        <f t="shared" si="5"/>
        <v>695595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557779</v>
      </c>
      <c r="K98" s="99">
        <f>IFERROR(VLOOKUP($D98, V一般接種!$A:$G, K$4, FALSE), 0)</f>
        <v>105602</v>
      </c>
      <c r="L98" s="99">
        <f>IFERROR(VLOOKUP($D98, V一般接種!$A:$G, L$4, FALSE), 0)</f>
        <v>592319</v>
      </c>
      <c r="M98" s="99">
        <f>IFERROR(VLOOKUP($D98, V一般接種!$A:$G, M$4, FALSE), 0)</f>
        <v>31407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751155</v>
      </c>
      <c r="C99" s="50">
        <f t="shared" si="5"/>
        <v>679241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591428</v>
      </c>
      <c r="K99" s="99">
        <f>IFERROR(VLOOKUP($D99, V一般接種!$A:$G, K$4, FALSE), 0)</f>
        <v>124621</v>
      </c>
      <c r="L99" s="99">
        <f>IFERROR(VLOOKUP($D99, V一般接種!$A:$G, L$4, FALSE), 0)</f>
        <v>608920</v>
      </c>
      <c r="M99" s="99">
        <f>IFERROR(VLOOKUP($D99, V一般接種!$A:$G, M$4, FALSE), 0)</f>
        <v>31982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730517</v>
      </c>
      <c r="C100" s="50">
        <f t="shared" si="5"/>
        <v>686238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590218</v>
      </c>
      <c r="K100" s="99">
        <f>IFERROR(VLOOKUP($D100, V一般接種!$A:$G, K$4, FALSE), 0)</f>
        <v>117945</v>
      </c>
      <c r="L100" s="99">
        <f>IFERROR(VLOOKUP($D100, V一般接種!$A:$G, L$4, FALSE), 0)</f>
        <v>613487</v>
      </c>
      <c r="M100" s="99">
        <f>IFERROR(VLOOKUP($D100, V一般接種!$A:$G, M$4, FALSE), 0)</f>
        <v>32948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713791</v>
      </c>
      <c r="C101" s="50">
        <f t="shared" si="5"/>
        <v>660649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574840</v>
      </c>
      <c r="K101" s="99">
        <f>IFERROR(VLOOKUP($D101, V一般接種!$A:$G, K$4, FALSE), 0)</f>
        <v>113855</v>
      </c>
      <c r="L101" s="99">
        <f>IFERROR(VLOOKUP($D101, V一般接種!$A:$G, L$4, FALSE), 0)</f>
        <v>594959</v>
      </c>
      <c r="M101" s="99">
        <f>IFERROR(VLOOKUP($D101, V一般接種!$A:$G, M$4, FALSE), 0)</f>
        <v>32499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740797</v>
      </c>
      <c r="C102" s="50">
        <f t="shared" si="5"/>
        <v>648703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596139</v>
      </c>
      <c r="K102" s="99">
        <f>IFERROR(VLOOKUP($D102, V一般接種!$A:$G, K$4, FALSE), 0)</f>
        <v>116390</v>
      </c>
      <c r="L102" s="99">
        <f>IFERROR(VLOOKUP($D102, V一般接種!$A:$G, L$4, FALSE), 0)</f>
        <v>580677</v>
      </c>
      <c r="M102" s="99">
        <f>IFERROR(VLOOKUP($D102, V一般接種!$A:$G, M$4, FALSE), 0)</f>
        <v>30840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719219</v>
      </c>
      <c r="C103" s="50">
        <f t="shared" si="5"/>
        <v>660416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613024</v>
      </c>
      <c r="K103" s="99">
        <f>IFERROR(VLOOKUP($D103, V一般接種!$A:$G, K$4, FALSE), 0)</f>
        <v>106195</v>
      </c>
      <c r="L103" s="99">
        <f>IFERROR(VLOOKUP($D103, V一般接種!$A:$G, L$4, FALSE), 0)</f>
        <v>623471</v>
      </c>
      <c r="M103" s="99">
        <f>IFERROR(VLOOKUP($D103, V一般接種!$A:$G, M$4, FALSE), 0)</f>
        <v>36945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541328</v>
      </c>
      <c r="C104" s="50">
        <f t="shared" si="5"/>
        <v>682169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451060</v>
      </c>
      <c r="K104" s="99">
        <f>IFERROR(VLOOKUP($D104, V一般接種!$A:$G, K$4, FALSE), 0)</f>
        <v>90268</v>
      </c>
      <c r="L104" s="99">
        <f>IFERROR(VLOOKUP($D104, V一般接種!$A:$G, L$4, FALSE), 0)</f>
        <v>643522</v>
      </c>
      <c r="M104" s="99">
        <f>IFERROR(VLOOKUP($D104, V一般接種!$A:$G, M$4, FALSE), 0)</f>
        <v>38647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416547</v>
      </c>
      <c r="C105" s="50">
        <f t="shared" si="5"/>
        <v>670333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266426</v>
      </c>
      <c r="K105" s="99">
        <f>IFERROR(VLOOKUP($D105, V一般接種!$A:$G, K$4, FALSE), 0)</f>
        <v>105924</v>
      </c>
      <c r="L105" s="99">
        <f>IFERROR(VLOOKUP($D105, V一般接種!$A:$G, L$4, FALSE), 0)</f>
        <v>551823</v>
      </c>
      <c r="M105" s="99">
        <f>IFERROR(VLOOKUP($D105, V一般接種!$A:$G, M$4, FALSE), 0)</f>
        <v>50539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667797</v>
      </c>
      <c r="C106" s="50">
        <f t="shared" si="5"/>
        <v>688959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516072</v>
      </c>
      <c r="K106" s="99">
        <f>IFERROR(VLOOKUP($D106, V一般接種!$A:$G, K$4, FALSE), 0)</f>
        <v>111194</v>
      </c>
      <c r="L106" s="99">
        <f>IFERROR(VLOOKUP($D106, V一般接種!$A:$G, L$4, FALSE), 0)</f>
        <v>597994</v>
      </c>
      <c r="M106" s="99">
        <f>IFERROR(VLOOKUP($D106, V一般接種!$A:$G, M$4, FALSE), 0)</f>
        <v>57925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598483</v>
      </c>
      <c r="C107" s="50">
        <f t="shared" si="5"/>
        <v>733097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477685</v>
      </c>
      <c r="K107" s="99">
        <f>IFERROR(VLOOKUP($D107, V一般接種!$A:$G, K$4, FALSE), 0)</f>
        <v>116808</v>
      </c>
      <c r="L107" s="99">
        <f>IFERROR(VLOOKUP($D107, V一般接種!$A:$G, L$4, FALSE), 0)</f>
        <v>631773</v>
      </c>
      <c r="M107" s="99">
        <f>IFERROR(VLOOKUP($D107, V一般接種!$A:$G, M$4, FALSE), 0)</f>
        <v>58448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258384</v>
      </c>
      <c r="C108" s="50">
        <f t="shared" si="5"/>
        <v>314037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181664</v>
      </c>
      <c r="K108" s="99">
        <f>IFERROR(VLOOKUP($D108, V一般接種!$A:$G, K$4, FALSE), 0)</f>
        <v>76720</v>
      </c>
      <c r="L108" s="99">
        <f>IFERROR(VLOOKUP($D108, V一般接種!$A:$G, L$4, FALSE), 0)</f>
        <v>267817</v>
      </c>
      <c r="M108" s="99">
        <f>IFERROR(VLOOKUP($D108, V一般接種!$A:$G, M$4, FALSE), 0)</f>
        <v>46220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197378</v>
      </c>
      <c r="C109" s="50">
        <f t="shared" si="5"/>
        <v>239320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124239</v>
      </c>
      <c r="K109" s="99">
        <f>IFERROR(VLOOKUP($D109, V一般接種!$A:$G, K$4, FALSE), 0)</f>
        <v>73139</v>
      </c>
      <c r="L109" s="99">
        <f>IFERROR(VLOOKUP($D109, V一般接種!$A:$G, L$4, FALSE), 0)</f>
        <v>189869</v>
      </c>
      <c r="M109" s="99">
        <f>IFERROR(VLOOKUP($D109, V一般接種!$A:$G, M$4, FALSE), 0)</f>
        <v>49451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392207</v>
      </c>
      <c r="C110" s="50">
        <f t="shared" si="5"/>
        <v>782098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293111</v>
      </c>
      <c r="K110" s="99">
        <f>IFERROR(VLOOKUP($D110, V一般接種!$A:$G, K$4, FALSE), 0)</f>
        <v>99096</v>
      </c>
      <c r="L110" s="99">
        <f>IFERROR(VLOOKUP($D110, V一般接種!$A:$G, L$4, FALSE), 0)</f>
        <v>716449</v>
      </c>
      <c r="M110" s="99">
        <f>IFERROR(VLOOKUP($D110, V一般接種!$A:$G, M$4, FALSE), 0)</f>
        <v>65649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360440</v>
      </c>
      <c r="C111" s="50">
        <f t="shared" si="5"/>
        <v>731408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264775</v>
      </c>
      <c r="K111" s="99">
        <f>IFERROR(VLOOKUP($D111, V一般接種!$A:$G, K$4, FALSE), 0)</f>
        <v>95665</v>
      </c>
      <c r="L111" s="99">
        <f>IFERROR(VLOOKUP($D111, V一般接種!$A:$G, L$4, FALSE), 0)</f>
        <v>665382</v>
      </c>
      <c r="M111" s="99">
        <f>IFERROR(VLOOKUP($D111, V一般接種!$A:$G, M$4, FALSE), 0)</f>
        <v>66026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476567</v>
      </c>
      <c r="C112" s="50">
        <f t="shared" si="5"/>
        <v>837649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355938</v>
      </c>
      <c r="K112" s="99">
        <f>IFERROR(VLOOKUP($D112, V一般接種!$A:$G, K$4, FALSE), 0)</f>
        <v>94399</v>
      </c>
      <c r="L112" s="99">
        <f>IFERROR(VLOOKUP($D112, V一般接種!$A:$G, L$4, FALSE), 0)</f>
        <v>706494</v>
      </c>
      <c r="M112" s="99">
        <f>IFERROR(VLOOKUP($D112, V一般接種!$A:$G, M$4, FALSE), 0)</f>
        <v>88240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523402</v>
      </c>
      <c r="C113" s="50">
        <f t="shared" si="5"/>
        <v>834386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421404</v>
      </c>
      <c r="K113" s="99">
        <f>IFERROR(VLOOKUP($D113, V一般接種!$A:$G, K$4, FALSE), 0)</f>
        <v>85475</v>
      </c>
      <c r="L113" s="99">
        <f>IFERROR(VLOOKUP($D113, V一般接種!$A:$G, L$4, FALSE), 0)</f>
        <v>719110</v>
      </c>
      <c r="M113" s="99">
        <f>IFERROR(VLOOKUP($D113, V一般接種!$A:$G, M$4, FALSE), 0)</f>
        <v>89078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518818</v>
      </c>
      <c r="C114" s="50">
        <f t="shared" si="5"/>
        <v>850636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415801</v>
      </c>
      <c r="K114" s="99">
        <f>IFERROR(VLOOKUP($D114, V一般接種!$A:$G, K$4, FALSE), 0)</f>
        <v>91217</v>
      </c>
      <c r="L114" s="99">
        <f>IFERROR(VLOOKUP($D114, V一般接種!$A:$G, L$4, FALSE), 0)</f>
        <v>735117</v>
      </c>
      <c r="M114" s="99">
        <f>IFERROR(VLOOKUP($D114, V一般接種!$A:$G, M$4, FALSE), 0)</f>
        <v>97072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517178</v>
      </c>
      <c r="C115" s="50">
        <f t="shared" si="5"/>
        <v>834501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411925</v>
      </c>
      <c r="K115" s="99">
        <f>IFERROR(VLOOKUP($D115, V一般接種!$A:$G, K$4, FALSE), 0)</f>
        <v>96156</v>
      </c>
      <c r="L115" s="99">
        <f>IFERROR(VLOOKUP($D115, V一般接種!$A:$G, L$4, FALSE), 0)</f>
        <v>716462</v>
      </c>
      <c r="M115" s="99">
        <f>IFERROR(VLOOKUP($D115, V一般接種!$A:$G, M$4, FALSE), 0)</f>
        <v>96764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543931</v>
      </c>
      <c r="C116" s="50">
        <f t="shared" si="5"/>
        <v>848239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440357</v>
      </c>
      <c r="K116" s="99">
        <f>IFERROR(VLOOKUP($D116, V一般接種!$A:$G, K$4, FALSE), 0)</f>
        <v>92114</v>
      </c>
      <c r="L116" s="99">
        <f>IFERROR(VLOOKUP($D116, V一般接種!$A:$G, L$4, FALSE), 0)</f>
        <v>713030</v>
      </c>
      <c r="M116" s="99">
        <f>IFERROR(VLOOKUP($D116, V一般接種!$A:$G, M$4, FALSE), 0)</f>
        <v>106081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573737</v>
      </c>
      <c r="C117" s="50">
        <f t="shared" si="5"/>
        <v>864533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482484</v>
      </c>
      <c r="K117" s="99">
        <f>IFERROR(VLOOKUP($D117, V一般接種!$A:$G, K$4, FALSE), 0)</f>
        <v>91253</v>
      </c>
      <c r="L117" s="99">
        <f>IFERROR(VLOOKUP($D117, V一般接種!$A:$G, L$4, FALSE), 0)</f>
        <v>764719</v>
      </c>
      <c r="M117" s="99">
        <f>IFERROR(VLOOKUP($D117, V一般接種!$A:$G, M$4, FALSE), 0)</f>
        <v>99814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408351</v>
      </c>
      <c r="C118" s="50">
        <f t="shared" si="5"/>
        <v>1122839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418369</v>
      </c>
      <c r="K118" s="99">
        <f>IFERROR(VLOOKUP($D118, V一般接種!$A:$G, K$4, FALSE), 0)</f>
        <v>87637</v>
      </c>
      <c r="L118" s="99">
        <f>IFERROR(VLOOKUP($D118, V一般接種!$A:$G, L$4, FALSE), 0)</f>
        <v>518610</v>
      </c>
      <c r="M118" s="99">
        <f>IFERROR(VLOOKUP($D118, V一般接種!$A:$G, M$4, FALSE), 0)</f>
        <v>77814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491811</v>
      </c>
      <c r="C119" s="50">
        <f t="shared" si="5"/>
        <v>621687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410865</v>
      </c>
      <c r="K119" s="99">
        <f>IFERROR(VLOOKUP($D119, V一般接種!$A:$G, K$4, FALSE), 0)</f>
        <v>80946</v>
      </c>
      <c r="L119" s="99">
        <f>IFERROR(VLOOKUP($D119, V一般接種!$A:$G, L$4, FALSE), 0)</f>
        <v>530136</v>
      </c>
      <c r="M119" s="99">
        <f>IFERROR(VLOOKUP($D119, V一般接種!$A:$G, M$4, FALSE), 0)</f>
        <v>91551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510086</v>
      </c>
      <c r="C120" s="50">
        <f t="shared" si="5"/>
        <v>656266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429465</v>
      </c>
      <c r="K120" s="99">
        <f>IFERROR(VLOOKUP($D120, V一般接種!$A:$G, K$4, FALSE), 0)</f>
        <v>80621</v>
      </c>
      <c r="L120" s="99">
        <f>IFERROR(VLOOKUP($D120, V一般接種!$A:$G, L$4, FALSE), 0)</f>
        <v>560153</v>
      </c>
      <c r="M120" s="99">
        <f>IFERROR(VLOOKUP($D120, V一般接種!$A:$G, M$4, FALSE), 0)</f>
        <v>96113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503604</v>
      </c>
      <c r="C121" s="50">
        <f t="shared" si="5"/>
        <v>651810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425926</v>
      </c>
      <c r="K121" s="99">
        <f>IFERROR(VLOOKUP($D121, V一般接種!$A:$G, K$4, FALSE), 0)</f>
        <v>77678</v>
      </c>
      <c r="L121" s="99">
        <f>IFERROR(VLOOKUP($D121, V一般接種!$A:$G, L$4, FALSE), 0)</f>
        <v>552929</v>
      </c>
      <c r="M121" s="99">
        <f>IFERROR(VLOOKUP($D121, V一般接種!$A:$G, M$4, FALSE), 0)</f>
        <v>98881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495706</v>
      </c>
      <c r="C122" s="50">
        <f t="shared" si="5"/>
        <v>641173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413106</v>
      </c>
      <c r="K122" s="99">
        <f>IFERROR(VLOOKUP($D122, V一般接種!$A:$G, K$4, FALSE), 0)</f>
        <v>82600</v>
      </c>
      <c r="L122" s="99">
        <f>IFERROR(VLOOKUP($D122, V一般接種!$A:$G, L$4, FALSE), 0)</f>
        <v>540361</v>
      </c>
      <c r="M122" s="99">
        <f>IFERROR(VLOOKUP($D122, V一般接種!$A:$G, M$4, FALSE), 0)</f>
        <v>100812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505325</v>
      </c>
      <c r="C123" s="50">
        <f t="shared" si="5"/>
        <v>670569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431624</v>
      </c>
      <c r="K123" s="99">
        <f>IFERROR(VLOOKUP($D123, V一般接種!$A:$G, K$4, FALSE), 0)</f>
        <v>73701</v>
      </c>
      <c r="L123" s="99">
        <f>IFERROR(VLOOKUP($D123, V一般接種!$A:$G, L$4, FALSE), 0)</f>
        <v>561719</v>
      </c>
      <c r="M123" s="99">
        <f>IFERROR(VLOOKUP($D123, V一般接種!$A:$G, M$4, FALSE), 0)</f>
        <v>108850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636555</v>
      </c>
      <c r="C124" s="50">
        <f t="shared" si="5"/>
        <v>686912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545700</v>
      </c>
      <c r="K124" s="99">
        <f>IFERROR(VLOOKUP($D124, V一般接種!$A:$G, K$4, FALSE), 0)</f>
        <v>90855</v>
      </c>
      <c r="L124" s="99">
        <f>IFERROR(VLOOKUP($D124, V一般接種!$A:$G, L$4, FALSE), 0)</f>
        <v>583575</v>
      </c>
      <c r="M124" s="99">
        <f>IFERROR(VLOOKUP($D124, V一般接種!$A:$G, M$4, FALSE), 0)</f>
        <v>103337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-3929545</v>
      </c>
      <c r="C125" s="50">
        <f t="shared" si="5"/>
        <v>-247688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470607</v>
      </c>
      <c r="K125" s="99">
        <f>IFERROR(VLOOKUP($D125, V一般接種!$A:$G, K$4, FALSE), 0)</f>
        <v>94889</v>
      </c>
      <c r="L125" s="99">
        <f>IFERROR(VLOOKUP($D125, V一般接種!$A:$G, L$4, FALSE), 0)</f>
        <v>417430</v>
      </c>
      <c r="M125" s="99">
        <f>IFERROR(VLOOKUP($D125, V一般接種!$A:$G, M$4, FALSE), 0)</f>
        <v>87100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146454</v>
      </c>
      <c r="C126" s="50">
        <f t="shared" si="5"/>
        <v>139463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95663</v>
      </c>
      <c r="K126" s="99">
        <f>IFERROR(VLOOKUP($D126, V一般接種!$A:$G, K$4, FALSE), 0)</f>
        <v>50791</v>
      </c>
      <c r="L126" s="99">
        <f>IFERROR(VLOOKUP($D126, V一般接種!$A:$G, L$4, FALSE), 0)</f>
        <v>92816</v>
      </c>
      <c r="M126" s="99">
        <f>IFERROR(VLOOKUP($D126, V一般接種!$A:$G, M$4, FALSE), 0)</f>
        <v>46647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416485</v>
      </c>
      <c r="C127" s="50">
        <f t="shared" si="5"/>
        <v>599242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350385</v>
      </c>
      <c r="K127" s="99">
        <f>IFERROR(VLOOKUP($D127, V一般接種!$A:$G, K$4, FALSE), 0)</f>
        <v>66100</v>
      </c>
      <c r="L127" s="99">
        <f>IFERROR(VLOOKUP($D127, V一般接種!$A:$G, L$4, FALSE), 0)</f>
        <v>506496</v>
      </c>
      <c r="M127" s="99">
        <f>IFERROR(VLOOKUP($D127, V一般接種!$A:$G, M$4, FALSE), 0)</f>
        <v>92746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422421</v>
      </c>
      <c r="C128" s="50">
        <f t="shared" si="5"/>
        <v>517947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358838</v>
      </c>
      <c r="K128" s="99">
        <f>IFERROR(VLOOKUP($D128, V一般接種!$A:$G, K$4, FALSE), 0)</f>
        <v>63583</v>
      </c>
      <c r="L128" s="99">
        <f>IFERROR(VLOOKUP($D128, V一般接種!$A:$G, L$4, FALSE), 0)</f>
        <v>434387</v>
      </c>
      <c r="M128" s="99">
        <f>IFERROR(VLOOKUP($D128, V一般接種!$A:$G, M$4, FALSE), 0)</f>
        <v>83560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411627</v>
      </c>
      <c r="C129" s="50">
        <f t="shared" si="5"/>
        <v>269456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346744</v>
      </c>
      <c r="K129" s="99">
        <f>IFERROR(VLOOKUP($D129, V一般接種!$A:$G, K$4, FALSE), 0)</f>
        <v>64883</v>
      </c>
      <c r="L129" s="99">
        <f>IFERROR(VLOOKUP($D129, V一般接種!$A:$G, L$4, FALSE), 0)</f>
        <v>198202</v>
      </c>
      <c r="M129" s="99">
        <f>IFERROR(VLOOKUP($D129, V一般接種!$A:$G, M$4, FALSE), 0)</f>
        <v>71254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279566</v>
      </c>
      <c r="C130" s="50">
        <f t="shared" si="5"/>
        <v>182340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222828</v>
      </c>
      <c r="K130" s="99">
        <f>IFERROR(VLOOKUP($D130, V一般接種!$A:$G, K$4, FALSE), 0)</f>
        <v>56738</v>
      </c>
      <c r="L130" s="99">
        <f>IFERROR(VLOOKUP($D130, V一般接種!$A:$G, L$4, FALSE), 0)</f>
        <v>116154</v>
      </c>
      <c r="M130" s="99">
        <f>IFERROR(VLOOKUP($D130, V一般接種!$A:$G, M$4, FALSE), 0)</f>
        <v>66186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301571</v>
      </c>
      <c r="C131" s="50">
        <f t="shared" si="5"/>
        <v>290153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232424</v>
      </c>
      <c r="K131" s="99">
        <f>IFERROR(VLOOKUP($D131, V一般接種!$A:$G, K$4, FALSE), 0)</f>
        <v>69147</v>
      </c>
      <c r="L131" s="99">
        <f>IFERROR(VLOOKUP($D131, V一般接種!$A:$G, L$4, FALSE), 0)</f>
        <v>220245</v>
      </c>
      <c r="M131" s="99">
        <f>IFERROR(VLOOKUP($D131, V一般接種!$A:$G, M$4, FALSE), 0)</f>
        <v>69908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1800934</v>
      </c>
      <c r="C132" s="50">
        <f t="shared" si="5"/>
        <v>1805329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246947</v>
      </c>
      <c r="K132" s="99">
        <f>IFERROR(VLOOKUP($D132, V一般接種!$A:$G, K$4, FALSE), 0)</f>
        <v>70489</v>
      </c>
      <c r="L132" s="99">
        <f>IFERROR(VLOOKUP($D132, V一般接種!$A:$G, L$4, FALSE), 0)</f>
        <v>216828</v>
      </c>
      <c r="M132" s="99">
        <f>IFERROR(VLOOKUP($D132, V一般接種!$A:$G, M$4, FALSE), 0)</f>
        <v>59014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5278161</v>
      </c>
      <c r="Q132" s="99">
        <f>SUMIF(V重複!$C:$C, 'Conv-vaccine'!$D132, V重複!G:G)</f>
        <v>2288556</v>
      </c>
    </row>
    <row r="133" spans="1:17" x14ac:dyDescent="0.55000000000000004">
      <c r="A133" s="96">
        <f t="shared" si="3"/>
        <v>44424</v>
      </c>
      <c r="B133" s="50">
        <f t="shared" si="4"/>
        <v>329841</v>
      </c>
      <c r="C133" s="50">
        <f t="shared" si="5"/>
        <v>342570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274735</v>
      </c>
      <c r="K133" s="99">
        <f>IFERROR(VLOOKUP($D133, V一般接種!$A:$G, K$4, FALSE), 0)</f>
        <v>55106</v>
      </c>
      <c r="L133" s="99">
        <f>IFERROR(VLOOKUP($D133, V一般接種!$A:$G, L$4, FALSE), 0)</f>
        <v>274990</v>
      </c>
      <c r="M133" s="99">
        <f>IFERROR(VLOOKUP($D133, V一般接種!$A:$G, M$4, FALSE), 0)</f>
        <v>67580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376511</v>
      </c>
      <c r="C134" s="50">
        <f t="shared" si="5"/>
        <v>377954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324021</v>
      </c>
      <c r="K134" s="99">
        <f>IFERROR(VLOOKUP($D134, V一般接種!$A:$G, K$4, FALSE), 0)</f>
        <v>52490</v>
      </c>
      <c r="L134" s="99">
        <f>IFERROR(VLOOKUP($D134, V一般接種!$A:$G, L$4, FALSE), 0)</f>
        <v>311879</v>
      </c>
      <c r="M134" s="99">
        <f>IFERROR(VLOOKUP($D134, V一般接種!$A:$G, M$4, FALSE), 0)</f>
        <v>66075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308123</v>
      </c>
      <c r="C135" s="50">
        <f t="shared" si="5"/>
        <v>282582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260142</v>
      </c>
      <c r="K135" s="99">
        <f>IFERROR(VLOOKUP($D135, V一般接種!$A:$G, K$4, FALSE), 0)</f>
        <v>47981</v>
      </c>
      <c r="L135" s="99">
        <f>IFERROR(VLOOKUP($D135, V一般接種!$A:$G, L$4, FALSE), 0)</f>
        <v>235898</v>
      </c>
      <c r="M135" s="99">
        <f>IFERROR(VLOOKUP($D135, V一般接種!$A:$G, M$4, FALSE), 0)</f>
        <v>46684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TEXT(MAX(A3:A135)+1,"m月d日") &amp; "公表時点）"</f>
        <v>（8月19日公表時点）</v>
      </c>
    </row>
    <row r="3" spans="1:11" x14ac:dyDescent="0.55000000000000004">
      <c r="A3" s="142" t="s">
        <v>323</v>
      </c>
      <c r="B3" s="142" t="s">
        <v>297</v>
      </c>
      <c r="C3" s="142" t="s">
        <v>298</v>
      </c>
      <c r="D3" s="141" t="s">
        <v>324</v>
      </c>
      <c r="E3" s="141"/>
      <c r="F3" s="141"/>
      <c r="G3" s="141"/>
      <c r="H3" s="141" t="s">
        <v>325</v>
      </c>
      <c r="I3" s="141"/>
      <c r="J3" s="141"/>
      <c r="K3" s="141"/>
    </row>
    <row r="4" spans="1:11" x14ac:dyDescent="0.55000000000000004">
      <c r="A4" s="142"/>
      <c r="B4" s="142"/>
      <c r="C4" s="142"/>
      <c r="D4" s="140" t="s">
        <v>299</v>
      </c>
      <c r="E4" s="140"/>
      <c r="F4" s="140" t="s">
        <v>300</v>
      </c>
      <c r="G4" s="140"/>
      <c r="H4" s="140" t="s">
        <v>299</v>
      </c>
      <c r="I4" s="140"/>
      <c r="J4" s="140" t="s">
        <v>300</v>
      </c>
      <c r="K4" s="140"/>
    </row>
    <row r="5" spans="1:11" x14ac:dyDescent="0.55000000000000004">
      <c r="A5" s="142"/>
      <c r="B5" s="142"/>
      <c r="C5" s="142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9" t="s">
        <v>287</v>
      </c>
      <c r="B6" s="140"/>
      <c r="C6" s="62">
        <f t="shared" ref="C6:C66" ca="1" si="0">SUM(D6:G6)</f>
        <v>95693375</v>
      </c>
      <c r="D6" s="62">
        <f ca="1">SUM(OFFSET(D$6,1,0,MAX($A$6:$A135)-DATE(2021,4,12)+1,1))</f>
        <v>48106677</v>
      </c>
      <c r="E6" s="62">
        <f ca="1">SUM(OFFSET(E$6,1,0,MAX($A$6:$A135)-DATE(2021,4,12)+1,1))</f>
        <v>5978650</v>
      </c>
      <c r="F6" s="62">
        <f ca="1">SUM(OFFSET(F$6,1,0,MAX($A$6:$A135)-DATE(2021,4,12)+1,1))</f>
        <v>38598389</v>
      </c>
      <c r="G6" s="62">
        <f ca="1">SUM(OFFSET(G$6,1,0,MAX($A$6:$A135)-DATE(2021,4,12)+1,1))</f>
        <v>3009659</v>
      </c>
      <c r="H6" s="62">
        <f ca="1">SUM(OFFSET(H$6,1,0,MAX($A$6:$A135)-DATE(2021,4,12)+1,1))</f>
        <v>30612653</v>
      </c>
      <c r="I6" s="62">
        <f ca="1">SUM(OFFSET(I$6,1,0,MAX($A$6:$A135)-DATE(2021,4,12)+1,1))</f>
        <v>849775</v>
      </c>
      <c r="J6" s="62">
        <f ca="1">SUM(OFFSET(J$6,1,0,MAX($A$6:$A135)-DATE(2021,4,12)+1,1))</f>
        <v>29401258</v>
      </c>
      <c r="K6" s="62">
        <f ca="1">SUM(OFFSET(K$6,1,0,MAX($A$6:$A135)-DATE(2021,4,12)+1,1))</f>
        <v>794905</v>
      </c>
    </row>
    <row r="7" spans="1:11" x14ac:dyDescent="0.55000000000000004">
      <c r="A7" s="111">
        <v>44426</v>
      </c>
      <c r="B7" s="113" t="str">
        <f t="shared" ref="B7:B56" si="1">"(" &amp; TEXT(A7,"aaa") &amp; ")"</f>
        <v>(水)</v>
      </c>
      <c r="C7" s="62">
        <f t="shared" ref="C7:C44" si="2">SUM(D7:G7)</f>
        <v>590705</v>
      </c>
      <c r="D7" s="62">
        <v>260142</v>
      </c>
      <c r="E7" s="62">
        <v>47981</v>
      </c>
      <c r="F7" s="62">
        <v>235898</v>
      </c>
      <c r="G7" s="62">
        <v>46684</v>
      </c>
      <c r="H7" s="62">
        <v>14065</v>
      </c>
      <c r="I7" s="62">
        <v>435</v>
      </c>
      <c r="J7" s="62">
        <v>46603</v>
      </c>
      <c r="K7" s="62">
        <v>1130</v>
      </c>
    </row>
    <row r="8" spans="1:11" x14ac:dyDescent="0.55000000000000004">
      <c r="A8" s="111">
        <v>44425</v>
      </c>
      <c r="B8" s="113" t="str">
        <f t="shared" si="1"/>
        <v>(火)</v>
      </c>
      <c r="C8" s="62">
        <f t="shared" si="2"/>
        <v>754465</v>
      </c>
      <c r="D8" s="62">
        <v>324021</v>
      </c>
      <c r="E8" s="62">
        <v>52490</v>
      </c>
      <c r="F8" s="62">
        <v>311879</v>
      </c>
      <c r="G8" s="62">
        <v>66075</v>
      </c>
      <c r="H8" s="62">
        <v>20340</v>
      </c>
      <c r="I8" s="62">
        <v>510</v>
      </c>
      <c r="J8" s="62">
        <v>70631</v>
      </c>
      <c r="K8" s="62">
        <v>879</v>
      </c>
    </row>
    <row r="9" spans="1:11" x14ac:dyDescent="0.55000000000000004">
      <c r="A9" s="111">
        <v>44424</v>
      </c>
      <c r="B9" s="113" t="str">
        <f t="shared" si="1"/>
        <v>(月)</v>
      </c>
      <c r="C9" s="62">
        <f t="shared" si="2"/>
        <v>672411</v>
      </c>
      <c r="D9" s="62">
        <v>274735</v>
      </c>
      <c r="E9" s="62">
        <v>55106</v>
      </c>
      <c r="F9" s="62">
        <v>274990</v>
      </c>
      <c r="G9" s="62">
        <v>67580</v>
      </c>
      <c r="H9" s="62">
        <v>17601</v>
      </c>
      <c r="I9" s="62">
        <v>473</v>
      </c>
      <c r="J9" s="62">
        <v>63352</v>
      </c>
      <c r="K9" s="62">
        <v>2304</v>
      </c>
    </row>
    <row r="10" spans="1:11" x14ac:dyDescent="0.55000000000000004">
      <c r="A10" s="111">
        <v>44423</v>
      </c>
      <c r="B10" s="113" t="str">
        <f t="shared" si="1"/>
        <v>(日)</v>
      </c>
      <c r="C10" s="62">
        <f t="shared" si="2"/>
        <v>593278</v>
      </c>
      <c r="D10" s="62">
        <v>246947</v>
      </c>
      <c r="E10" s="62">
        <v>70489</v>
      </c>
      <c r="F10" s="62">
        <v>216828</v>
      </c>
      <c r="G10" s="62">
        <v>59014</v>
      </c>
      <c r="H10" s="62">
        <v>6403</v>
      </c>
      <c r="I10" s="62">
        <v>865</v>
      </c>
      <c r="J10" s="62">
        <v>30333</v>
      </c>
      <c r="K10" s="62">
        <v>2143</v>
      </c>
    </row>
    <row r="11" spans="1:11" x14ac:dyDescent="0.55000000000000004">
      <c r="A11" s="111">
        <v>44422</v>
      </c>
      <c r="B11" s="114" t="str">
        <f t="shared" si="1"/>
        <v>(土)</v>
      </c>
      <c r="C11" s="62">
        <f t="shared" si="2"/>
        <v>591724</v>
      </c>
      <c r="D11" s="62">
        <v>232424</v>
      </c>
      <c r="E11" s="62">
        <v>69147</v>
      </c>
      <c r="F11" s="62">
        <v>220245</v>
      </c>
      <c r="G11" s="62">
        <v>69908</v>
      </c>
      <c r="H11" s="62">
        <v>6851</v>
      </c>
      <c r="I11" s="62">
        <v>767</v>
      </c>
      <c r="J11" s="62">
        <v>36380</v>
      </c>
      <c r="K11" s="62">
        <v>2276</v>
      </c>
    </row>
    <row r="12" spans="1:11" x14ac:dyDescent="0.55000000000000004">
      <c r="A12" s="111">
        <v>44421</v>
      </c>
      <c r="B12" s="113" t="str">
        <f t="shared" si="1"/>
        <v>(金)</v>
      </c>
      <c r="C12" s="62">
        <f t="shared" si="2"/>
        <v>461906</v>
      </c>
      <c r="D12" s="62">
        <v>222828</v>
      </c>
      <c r="E12" s="62">
        <v>56738</v>
      </c>
      <c r="F12" s="62">
        <v>116154</v>
      </c>
      <c r="G12" s="62">
        <v>66186</v>
      </c>
      <c r="H12" s="62">
        <v>10901</v>
      </c>
      <c r="I12" s="62">
        <v>573</v>
      </c>
      <c r="J12" s="62">
        <v>18678</v>
      </c>
      <c r="K12" s="62">
        <v>3020</v>
      </c>
    </row>
    <row r="13" spans="1:11" x14ac:dyDescent="0.55000000000000004">
      <c r="A13" s="111">
        <v>44420</v>
      </c>
      <c r="B13" s="114" t="str">
        <f t="shared" si="1"/>
        <v>(木)</v>
      </c>
      <c r="C13" s="62">
        <f t="shared" si="2"/>
        <v>681083</v>
      </c>
      <c r="D13" s="62">
        <v>346744</v>
      </c>
      <c r="E13" s="62">
        <v>64883</v>
      </c>
      <c r="F13" s="62">
        <v>198202</v>
      </c>
      <c r="G13" s="62">
        <v>71254</v>
      </c>
      <c r="H13" s="62">
        <v>19890</v>
      </c>
      <c r="I13" s="62">
        <v>730</v>
      </c>
      <c r="J13" s="62">
        <v>41628</v>
      </c>
      <c r="K13" s="62">
        <v>3230</v>
      </c>
    </row>
    <row r="14" spans="1:11" x14ac:dyDescent="0.55000000000000004">
      <c r="A14" s="111">
        <v>44419</v>
      </c>
      <c r="B14" s="113" t="str">
        <f t="shared" si="1"/>
        <v>(水)</v>
      </c>
      <c r="C14" s="62">
        <f t="shared" si="2"/>
        <v>940368</v>
      </c>
      <c r="D14" s="62">
        <v>358838</v>
      </c>
      <c r="E14" s="62">
        <v>63583</v>
      </c>
      <c r="F14" s="62">
        <v>434387</v>
      </c>
      <c r="G14" s="62">
        <v>83560</v>
      </c>
      <c r="H14" s="62">
        <v>23479</v>
      </c>
      <c r="I14" s="62">
        <v>654</v>
      </c>
      <c r="J14" s="62">
        <v>119732</v>
      </c>
      <c r="K14" s="62">
        <v>2358</v>
      </c>
    </row>
    <row r="15" spans="1:11" x14ac:dyDescent="0.55000000000000004">
      <c r="A15" s="111">
        <v>44418</v>
      </c>
      <c r="B15" s="114" t="str">
        <f t="shared" si="1"/>
        <v>(火)</v>
      </c>
      <c r="C15" s="62">
        <f t="shared" si="2"/>
        <v>1015727</v>
      </c>
      <c r="D15" s="62">
        <v>350385</v>
      </c>
      <c r="E15" s="62">
        <v>66100</v>
      </c>
      <c r="F15" s="62">
        <v>506496</v>
      </c>
      <c r="G15" s="62">
        <v>92746</v>
      </c>
      <c r="H15" s="62">
        <v>27074</v>
      </c>
      <c r="I15" s="62">
        <v>672</v>
      </c>
      <c r="J15" s="62">
        <v>153244</v>
      </c>
      <c r="K15" s="62">
        <v>2813</v>
      </c>
    </row>
    <row r="16" spans="1:11" x14ac:dyDescent="0.55000000000000004">
      <c r="A16" s="111">
        <v>44417</v>
      </c>
      <c r="B16" s="113" t="str">
        <f t="shared" si="1"/>
        <v>(月)</v>
      </c>
      <c r="C16" s="62">
        <f t="shared" si="2"/>
        <v>285917</v>
      </c>
      <c r="D16" s="62">
        <v>95663</v>
      </c>
      <c r="E16" s="62">
        <v>50791</v>
      </c>
      <c r="F16" s="62">
        <v>92816</v>
      </c>
      <c r="G16" s="62">
        <v>46647</v>
      </c>
      <c r="H16" s="62">
        <v>3136</v>
      </c>
      <c r="I16" s="62">
        <v>627</v>
      </c>
      <c r="J16" s="62">
        <v>18308</v>
      </c>
      <c r="K16" s="62">
        <v>1959</v>
      </c>
    </row>
    <row r="17" spans="1:11" x14ac:dyDescent="0.55000000000000004">
      <c r="A17" s="111">
        <v>44416</v>
      </c>
      <c r="B17" s="114" t="str">
        <f t="shared" si="1"/>
        <v>(日)</v>
      </c>
      <c r="C17" s="62">
        <f t="shared" si="2"/>
        <v>1070026</v>
      </c>
      <c r="D17" s="62">
        <v>470607</v>
      </c>
      <c r="E17" s="62">
        <v>94889</v>
      </c>
      <c r="F17" s="62">
        <v>417430</v>
      </c>
      <c r="G17" s="62">
        <v>87100</v>
      </c>
      <c r="H17" s="62">
        <v>16154</v>
      </c>
      <c r="I17" s="62">
        <v>1842</v>
      </c>
      <c r="J17" s="62">
        <v>93367</v>
      </c>
      <c r="K17" s="62">
        <v>2254</v>
      </c>
    </row>
    <row r="18" spans="1:11" x14ac:dyDescent="0.55000000000000004">
      <c r="A18" s="111">
        <v>44415</v>
      </c>
      <c r="B18" s="113" t="str">
        <f t="shared" si="1"/>
        <v>(土)</v>
      </c>
      <c r="C18" s="62">
        <f t="shared" si="2"/>
        <v>1323467</v>
      </c>
      <c r="D18" s="62">
        <v>545700</v>
      </c>
      <c r="E18" s="62">
        <v>90855</v>
      </c>
      <c r="F18" s="62">
        <v>583575</v>
      </c>
      <c r="G18" s="62">
        <v>103337</v>
      </c>
      <c r="H18" s="62">
        <v>24981</v>
      </c>
      <c r="I18" s="62">
        <v>1914</v>
      </c>
      <c r="J18" s="62">
        <v>149538</v>
      </c>
      <c r="K18" s="62">
        <v>2270</v>
      </c>
    </row>
    <row r="19" spans="1:11" x14ac:dyDescent="0.55000000000000004">
      <c r="A19" s="111">
        <v>44414</v>
      </c>
      <c r="B19" s="114" t="str">
        <f t="shared" si="1"/>
        <v>(金)</v>
      </c>
      <c r="C19" s="62">
        <f t="shared" si="2"/>
        <v>1175894</v>
      </c>
      <c r="D19" s="62">
        <v>431624</v>
      </c>
      <c r="E19" s="62">
        <v>73701</v>
      </c>
      <c r="F19" s="62">
        <v>561719</v>
      </c>
      <c r="G19" s="62">
        <v>108850</v>
      </c>
      <c r="H19" s="62">
        <v>32417</v>
      </c>
      <c r="I19" s="62">
        <v>682</v>
      </c>
      <c r="J19" s="62">
        <v>196279</v>
      </c>
      <c r="K19" s="62">
        <v>2604</v>
      </c>
    </row>
    <row r="20" spans="1:11" x14ac:dyDescent="0.55000000000000004">
      <c r="A20" s="111">
        <v>44413</v>
      </c>
      <c r="B20" s="113" t="str">
        <f t="shared" si="1"/>
        <v>(木)</v>
      </c>
      <c r="C20" s="62">
        <f t="shared" si="2"/>
        <v>1136879</v>
      </c>
      <c r="D20" s="62">
        <v>413106</v>
      </c>
      <c r="E20" s="62">
        <v>82600</v>
      </c>
      <c r="F20" s="62">
        <v>540361</v>
      </c>
      <c r="G20" s="62">
        <v>100812</v>
      </c>
      <c r="H20" s="62">
        <v>33467</v>
      </c>
      <c r="I20" s="62">
        <v>911</v>
      </c>
      <c r="J20" s="62">
        <v>204976</v>
      </c>
      <c r="K20" s="62">
        <v>2779</v>
      </c>
    </row>
    <row r="21" spans="1:11" x14ac:dyDescent="0.55000000000000004">
      <c r="A21" s="111">
        <v>44412</v>
      </c>
      <c r="B21" s="114" t="str">
        <f t="shared" si="1"/>
        <v>(水)</v>
      </c>
      <c r="C21" s="62">
        <f t="shared" si="2"/>
        <v>1155414</v>
      </c>
      <c r="D21" s="62">
        <v>425926</v>
      </c>
      <c r="E21" s="62">
        <v>77678</v>
      </c>
      <c r="F21" s="62">
        <v>552929</v>
      </c>
      <c r="G21" s="62">
        <v>98881</v>
      </c>
      <c r="H21" s="62">
        <v>37568</v>
      </c>
      <c r="I21" s="62">
        <v>890</v>
      </c>
      <c r="J21" s="62">
        <v>223046</v>
      </c>
      <c r="K21" s="62">
        <v>2898</v>
      </c>
    </row>
    <row r="22" spans="1:11" x14ac:dyDescent="0.55000000000000004">
      <c r="A22" s="111">
        <v>44411</v>
      </c>
      <c r="B22" s="113" t="str">
        <f t="shared" si="1"/>
        <v>(火)</v>
      </c>
      <c r="C22" s="62">
        <f t="shared" si="2"/>
        <v>1166352</v>
      </c>
      <c r="D22" s="62">
        <v>429465</v>
      </c>
      <c r="E22" s="62">
        <v>80621</v>
      </c>
      <c r="F22" s="62">
        <v>560153</v>
      </c>
      <c r="G22" s="62">
        <v>96113</v>
      </c>
      <c r="H22" s="62">
        <v>45703</v>
      </c>
      <c r="I22" s="62">
        <v>931</v>
      </c>
      <c r="J22" s="62">
        <v>250298</v>
      </c>
      <c r="K22" s="62">
        <v>2777</v>
      </c>
    </row>
    <row r="23" spans="1:11" x14ac:dyDescent="0.55000000000000004">
      <c r="A23" s="111">
        <v>44410</v>
      </c>
      <c r="B23" s="114" t="str">
        <f t="shared" si="1"/>
        <v>(月)</v>
      </c>
      <c r="C23" s="62">
        <f t="shared" si="2"/>
        <v>1113498</v>
      </c>
      <c r="D23" s="62">
        <v>410865</v>
      </c>
      <c r="E23" s="62">
        <v>80946</v>
      </c>
      <c r="F23" s="62">
        <v>530136</v>
      </c>
      <c r="G23" s="62">
        <v>91551</v>
      </c>
      <c r="H23" s="62">
        <v>48718</v>
      </c>
      <c r="I23" s="62">
        <v>959</v>
      </c>
      <c r="J23" s="62">
        <v>243909</v>
      </c>
      <c r="K23" s="62">
        <v>2770</v>
      </c>
    </row>
    <row r="24" spans="1:11" x14ac:dyDescent="0.55000000000000004">
      <c r="A24" s="111">
        <v>44409</v>
      </c>
      <c r="B24" s="113" t="str">
        <f t="shared" si="1"/>
        <v>(日)</v>
      </c>
      <c r="C24" s="62">
        <f t="shared" si="2"/>
        <v>1102430</v>
      </c>
      <c r="D24" s="62">
        <v>418369</v>
      </c>
      <c r="E24" s="62">
        <v>87637</v>
      </c>
      <c r="F24" s="62">
        <v>518610</v>
      </c>
      <c r="G24" s="62">
        <v>77814</v>
      </c>
      <c r="H24" s="62">
        <v>25479</v>
      </c>
      <c r="I24" s="62">
        <v>2492</v>
      </c>
      <c r="J24" s="62">
        <v>202762</v>
      </c>
      <c r="K24" s="62">
        <v>5362</v>
      </c>
    </row>
    <row r="25" spans="1:11" x14ac:dyDescent="0.55000000000000004">
      <c r="A25" s="111">
        <v>44408</v>
      </c>
      <c r="B25" s="114" t="str">
        <f t="shared" si="1"/>
        <v>(土)</v>
      </c>
      <c r="C25" s="62">
        <f t="shared" si="2"/>
        <v>1438270</v>
      </c>
      <c r="D25" s="62">
        <v>482484</v>
      </c>
      <c r="E25" s="62">
        <v>91253</v>
      </c>
      <c r="F25" s="62">
        <v>764719</v>
      </c>
      <c r="G25" s="62">
        <v>99814</v>
      </c>
      <c r="H25" s="62">
        <v>51696</v>
      </c>
      <c r="I25" s="62">
        <v>3163</v>
      </c>
      <c r="J25" s="62">
        <v>384769</v>
      </c>
      <c r="K25" s="62">
        <v>10973</v>
      </c>
    </row>
    <row r="26" spans="1:11" x14ac:dyDescent="0.55000000000000004">
      <c r="A26" s="111">
        <v>44407</v>
      </c>
      <c r="B26" s="113" t="str">
        <f t="shared" si="1"/>
        <v>(金)</v>
      </c>
      <c r="C26" s="62">
        <f t="shared" si="2"/>
        <v>1351582</v>
      </c>
      <c r="D26" s="62">
        <v>440357</v>
      </c>
      <c r="E26" s="62">
        <v>92114</v>
      </c>
      <c r="F26" s="62">
        <v>713030</v>
      </c>
      <c r="G26" s="62">
        <v>106081</v>
      </c>
      <c r="H26" s="62">
        <v>71442</v>
      </c>
      <c r="I26" s="62">
        <v>1342</v>
      </c>
      <c r="J26" s="62">
        <v>402573</v>
      </c>
      <c r="K26" s="62">
        <v>9094</v>
      </c>
    </row>
    <row r="27" spans="1:11" x14ac:dyDescent="0.55000000000000004">
      <c r="A27" s="111">
        <v>44406</v>
      </c>
      <c r="B27" s="114" t="str">
        <f t="shared" si="1"/>
        <v>(木)</v>
      </c>
      <c r="C27" s="62">
        <f t="shared" si="2"/>
        <v>1321307</v>
      </c>
      <c r="D27" s="62">
        <v>411925</v>
      </c>
      <c r="E27" s="62">
        <v>96156</v>
      </c>
      <c r="F27" s="62">
        <v>716462</v>
      </c>
      <c r="G27" s="62">
        <v>96764</v>
      </c>
      <c r="H27" s="62">
        <v>70699</v>
      </c>
      <c r="I27" s="62">
        <v>1385</v>
      </c>
      <c r="J27" s="62">
        <v>448522</v>
      </c>
      <c r="K27" s="62">
        <v>9092</v>
      </c>
    </row>
    <row r="28" spans="1:11" x14ac:dyDescent="0.55000000000000004">
      <c r="A28" s="111">
        <v>44405</v>
      </c>
      <c r="B28" s="113" t="str">
        <f t="shared" si="1"/>
        <v>(水)</v>
      </c>
      <c r="C28" s="62">
        <f t="shared" si="2"/>
        <v>1339207</v>
      </c>
      <c r="D28" s="62">
        <v>415801</v>
      </c>
      <c r="E28" s="62">
        <v>91217</v>
      </c>
      <c r="F28" s="62">
        <v>735117</v>
      </c>
      <c r="G28" s="62">
        <v>97072</v>
      </c>
      <c r="H28" s="62">
        <v>76458</v>
      </c>
      <c r="I28" s="62">
        <v>1257</v>
      </c>
      <c r="J28" s="62">
        <v>476181</v>
      </c>
      <c r="K28" s="62">
        <v>12786</v>
      </c>
    </row>
    <row r="29" spans="1:11" x14ac:dyDescent="0.55000000000000004">
      <c r="A29" s="111">
        <v>44404</v>
      </c>
      <c r="B29" s="114" t="str">
        <f t="shared" si="1"/>
        <v>(火)</v>
      </c>
      <c r="C29" s="62">
        <f t="shared" si="2"/>
        <v>1315067</v>
      </c>
      <c r="D29" s="62">
        <v>421404</v>
      </c>
      <c r="E29" s="62">
        <v>85475</v>
      </c>
      <c r="F29" s="62">
        <v>719110</v>
      </c>
      <c r="G29" s="62">
        <v>89078</v>
      </c>
      <c r="H29" s="62">
        <v>90470</v>
      </c>
      <c r="I29" s="62">
        <v>1380</v>
      </c>
      <c r="J29" s="62">
        <v>478912</v>
      </c>
      <c r="K29" s="62">
        <v>12471</v>
      </c>
    </row>
    <row r="30" spans="1:11" x14ac:dyDescent="0.55000000000000004">
      <c r="A30" s="111">
        <v>44403</v>
      </c>
      <c r="B30" s="113" t="str">
        <f t="shared" si="1"/>
        <v>(月)</v>
      </c>
      <c r="C30" s="62">
        <f t="shared" si="2"/>
        <v>1245071</v>
      </c>
      <c r="D30" s="62">
        <v>355938</v>
      </c>
      <c r="E30" s="62">
        <v>94399</v>
      </c>
      <c r="F30" s="62">
        <v>706494</v>
      </c>
      <c r="G30" s="62">
        <v>88240</v>
      </c>
      <c r="H30" s="62">
        <v>78458</v>
      </c>
      <c r="I30" s="62">
        <v>1700</v>
      </c>
      <c r="J30" s="62">
        <v>484329</v>
      </c>
      <c r="K30" s="62">
        <v>14417</v>
      </c>
    </row>
    <row r="31" spans="1:11" x14ac:dyDescent="0.55000000000000004">
      <c r="A31" s="111">
        <v>44402</v>
      </c>
      <c r="B31" s="114" t="str">
        <f t="shared" si="1"/>
        <v>(日)</v>
      </c>
      <c r="C31" s="62">
        <f t="shared" si="2"/>
        <v>1091848</v>
      </c>
      <c r="D31" s="62">
        <v>264775</v>
      </c>
      <c r="E31" s="62">
        <v>95665</v>
      </c>
      <c r="F31" s="62">
        <v>665382</v>
      </c>
      <c r="G31" s="62">
        <v>66026</v>
      </c>
      <c r="H31" s="62">
        <v>37201</v>
      </c>
      <c r="I31" s="62">
        <v>4225</v>
      </c>
      <c r="J31" s="62">
        <v>449206</v>
      </c>
      <c r="K31" s="62">
        <v>16540</v>
      </c>
    </row>
    <row r="32" spans="1:11" x14ac:dyDescent="0.55000000000000004">
      <c r="A32" s="111">
        <v>44401</v>
      </c>
      <c r="B32" s="113" t="str">
        <f t="shared" si="1"/>
        <v>(土)</v>
      </c>
      <c r="C32" s="62">
        <f t="shared" si="2"/>
        <v>1174305</v>
      </c>
      <c r="D32" s="62">
        <v>293111</v>
      </c>
      <c r="E32" s="62">
        <v>99096</v>
      </c>
      <c r="F32" s="62">
        <v>716449</v>
      </c>
      <c r="G32" s="62">
        <v>65649</v>
      </c>
      <c r="H32" s="62">
        <v>48537</v>
      </c>
      <c r="I32" s="62">
        <v>4510</v>
      </c>
      <c r="J32" s="62">
        <v>497206</v>
      </c>
      <c r="K32" s="62">
        <v>21293</v>
      </c>
    </row>
    <row r="33" spans="1:11" x14ac:dyDescent="0.55000000000000004">
      <c r="A33" s="111">
        <v>44400</v>
      </c>
      <c r="B33" s="114" t="str">
        <f t="shared" si="1"/>
        <v>(金)</v>
      </c>
      <c r="C33" s="62">
        <f t="shared" si="2"/>
        <v>436698</v>
      </c>
      <c r="D33" s="62">
        <v>124239</v>
      </c>
      <c r="E33" s="62">
        <v>73139</v>
      </c>
      <c r="F33" s="62">
        <v>189869</v>
      </c>
      <c r="G33" s="62">
        <v>49451</v>
      </c>
      <c r="H33" s="62">
        <v>15844</v>
      </c>
      <c r="I33" s="62">
        <v>2064</v>
      </c>
      <c r="J33" s="62">
        <v>131463</v>
      </c>
      <c r="K33" s="62">
        <v>17843</v>
      </c>
    </row>
    <row r="34" spans="1:11" x14ac:dyDescent="0.55000000000000004">
      <c r="A34" s="111">
        <v>44399</v>
      </c>
      <c r="B34" s="113" t="str">
        <f t="shared" si="1"/>
        <v>(木)</v>
      </c>
      <c r="C34" s="62">
        <f t="shared" si="2"/>
        <v>572421</v>
      </c>
      <c r="D34" s="62">
        <v>181664</v>
      </c>
      <c r="E34" s="62">
        <v>76720</v>
      </c>
      <c r="F34" s="62">
        <v>267817</v>
      </c>
      <c r="G34" s="62">
        <v>46220</v>
      </c>
      <c r="H34" s="62">
        <v>28680</v>
      </c>
      <c r="I34" s="62">
        <v>3013</v>
      </c>
      <c r="J34" s="62">
        <v>205243</v>
      </c>
      <c r="K34" s="62">
        <v>18569</v>
      </c>
    </row>
    <row r="35" spans="1:11" x14ac:dyDescent="0.55000000000000004">
      <c r="A35" s="111">
        <v>44398</v>
      </c>
      <c r="B35" s="114" t="str">
        <f t="shared" si="1"/>
        <v>(水)</v>
      </c>
      <c r="C35" s="62">
        <f t="shared" si="2"/>
        <v>1284714</v>
      </c>
      <c r="D35" s="62">
        <v>477685</v>
      </c>
      <c r="E35" s="62">
        <v>116808</v>
      </c>
      <c r="F35" s="62">
        <v>631773</v>
      </c>
      <c r="G35" s="62">
        <v>58448</v>
      </c>
      <c r="H35" s="62">
        <v>121872</v>
      </c>
      <c r="I35" s="62">
        <v>2597</v>
      </c>
      <c r="J35" s="62">
        <v>497953</v>
      </c>
      <c r="K35" s="62">
        <v>19710</v>
      </c>
    </row>
    <row r="36" spans="1:11" x14ac:dyDescent="0.55000000000000004">
      <c r="A36" s="111">
        <v>44397</v>
      </c>
      <c r="B36" s="113" t="str">
        <f t="shared" si="1"/>
        <v>(火)</v>
      </c>
      <c r="C36" s="62">
        <f t="shared" si="2"/>
        <v>1283185</v>
      </c>
      <c r="D36" s="62">
        <v>516072</v>
      </c>
      <c r="E36" s="62">
        <v>111194</v>
      </c>
      <c r="F36" s="62">
        <v>597994</v>
      </c>
      <c r="G36" s="62">
        <v>57925</v>
      </c>
      <c r="H36" s="62">
        <v>148544</v>
      </c>
      <c r="I36" s="62">
        <v>2484</v>
      </c>
      <c r="J36" s="62">
        <v>484631</v>
      </c>
      <c r="K36" s="62">
        <v>23254</v>
      </c>
    </row>
    <row r="37" spans="1:11" x14ac:dyDescent="0.55000000000000004">
      <c r="A37" s="111">
        <v>44396</v>
      </c>
      <c r="B37" s="114" t="str">
        <f t="shared" si="1"/>
        <v>(月)</v>
      </c>
      <c r="C37" s="62">
        <f t="shared" si="2"/>
        <v>974712</v>
      </c>
      <c r="D37" s="62">
        <v>266426</v>
      </c>
      <c r="E37" s="62">
        <v>105924</v>
      </c>
      <c r="F37" s="62">
        <v>551823</v>
      </c>
      <c r="G37" s="62">
        <v>50539</v>
      </c>
      <c r="H37" s="62">
        <v>67284</v>
      </c>
      <c r="I37" s="62">
        <v>2965</v>
      </c>
      <c r="J37" s="62">
        <v>452163</v>
      </c>
      <c r="K37" s="62">
        <v>22666</v>
      </c>
    </row>
    <row r="38" spans="1:11" x14ac:dyDescent="0.55000000000000004">
      <c r="A38" s="111">
        <v>44395</v>
      </c>
      <c r="B38" s="113" t="str">
        <f t="shared" si="1"/>
        <v>(日)</v>
      </c>
      <c r="C38" s="62">
        <f t="shared" si="2"/>
        <v>1223497</v>
      </c>
      <c r="D38" s="62">
        <v>451060</v>
      </c>
      <c r="E38" s="62">
        <v>90268</v>
      </c>
      <c r="F38" s="62">
        <v>643522</v>
      </c>
      <c r="G38" s="62">
        <v>38647</v>
      </c>
      <c r="H38" s="62">
        <v>93876</v>
      </c>
      <c r="I38" s="62">
        <v>3105</v>
      </c>
      <c r="J38" s="62">
        <v>532808</v>
      </c>
      <c r="K38" s="62">
        <v>28197</v>
      </c>
    </row>
    <row r="39" spans="1:11" x14ac:dyDescent="0.55000000000000004">
      <c r="A39" s="111">
        <v>44394</v>
      </c>
      <c r="B39" s="114" t="str">
        <f t="shared" si="1"/>
        <v>(土)</v>
      </c>
      <c r="C39" s="62">
        <f t="shared" si="2"/>
        <v>1379635</v>
      </c>
      <c r="D39" s="62">
        <v>613024</v>
      </c>
      <c r="E39" s="62">
        <v>106195</v>
      </c>
      <c r="F39" s="62">
        <v>623471</v>
      </c>
      <c r="G39" s="62">
        <v>36945</v>
      </c>
      <c r="H39" s="62">
        <v>152111</v>
      </c>
      <c r="I39" s="62">
        <v>2657</v>
      </c>
      <c r="J39" s="62">
        <v>523127</v>
      </c>
      <c r="K39" s="62">
        <v>29178</v>
      </c>
    </row>
    <row r="40" spans="1:11" x14ac:dyDescent="0.55000000000000004">
      <c r="A40" s="111">
        <v>44393</v>
      </c>
      <c r="B40" s="113" t="str">
        <f t="shared" si="1"/>
        <v>(金)</v>
      </c>
      <c r="C40" s="62">
        <f t="shared" si="2"/>
        <v>1324046</v>
      </c>
      <c r="D40" s="62">
        <v>596139</v>
      </c>
      <c r="E40" s="62">
        <v>116390</v>
      </c>
      <c r="F40" s="62">
        <v>580677</v>
      </c>
      <c r="G40" s="62">
        <v>30840</v>
      </c>
      <c r="H40" s="62">
        <v>201069</v>
      </c>
      <c r="I40" s="62">
        <v>2001</v>
      </c>
      <c r="J40" s="62">
        <v>494662</v>
      </c>
      <c r="K40" s="62">
        <v>24273</v>
      </c>
    </row>
    <row r="41" spans="1:11" x14ac:dyDescent="0.55000000000000004">
      <c r="A41" s="111">
        <v>44392</v>
      </c>
      <c r="B41" s="114" t="str">
        <f t="shared" si="1"/>
        <v>(木)</v>
      </c>
      <c r="C41" s="62">
        <f t="shared" si="2"/>
        <v>1316153</v>
      </c>
      <c r="D41" s="62">
        <v>574840</v>
      </c>
      <c r="E41" s="62">
        <v>113855</v>
      </c>
      <c r="F41" s="62">
        <v>594959</v>
      </c>
      <c r="G41" s="62">
        <v>32499</v>
      </c>
      <c r="H41" s="62">
        <v>207227</v>
      </c>
      <c r="I41" s="62">
        <v>5075</v>
      </c>
      <c r="J41" s="62">
        <v>526786</v>
      </c>
      <c r="K41" s="62">
        <v>28529</v>
      </c>
    </row>
    <row r="42" spans="1:11" x14ac:dyDescent="0.55000000000000004">
      <c r="A42" s="111">
        <v>44391</v>
      </c>
      <c r="B42" s="113" t="str">
        <f t="shared" si="1"/>
        <v>(水)</v>
      </c>
      <c r="C42" s="62">
        <f t="shared" si="2"/>
        <v>1354598</v>
      </c>
      <c r="D42" s="62">
        <v>590218</v>
      </c>
      <c r="E42" s="62">
        <v>117945</v>
      </c>
      <c r="F42" s="62">
        <v>613487</v>
      </c>
      <c r="G42" s="62">
        <v>32948</v>
      </c>
      <c r="H42" s="62">
        <v>228567</v>
      </c>
      <c r="I42" s="62">
        <v>1742</v>
      </c>
      <c r="J42" s="62">
        <v>547939</v>
      </c>
      <c r="K42" s="62">
        <v>28129</v>
      </c>
    </row>
    <row r="43" spans="1:11" x14ac:dyDescent="0.55000000000000004">
      <c r="A43" s="111">
        <v>44390</v>
      </c>
      <c r="B43" s="114" t="str">
        <f t="shared" si="1"/>
        <v>(火)</v>
      </c>
      <c r="C43" s="62">
        <f t="shared" si="2"/>
        <v>1356951</v>
      </c>
      <c r="D43" s="62">
        <v>591428</v>
      </c>
      <c r="E43" s="62">
        <v>124621</v>
      </c>
      <c r="F43" s="62">
        <v>608920</v>
      </c>
      <c r="G43" s="62">
        <v>31982</v>
      </c>
      <c r="H43" s="62">
        <v>255641</v>
      </c>
      <c r="I43" s="62">
        <v>2154</v>
      </c>
      <c r="J43" s="62">
        <v>550459</v>
      </c>
      <c r="K43" s="62">
        <v>28383</v>
      </c>
    </row>
    <row r="44" spans="1:11" x14ac:dyDescent="0.55000000000000004">
      <c r="A44" s="111">
        <v>44389</v>
      </c>
      <c r="B44" s="113" t="str">
        <f t="shared" si="1"/>
        <v>(月)</v>
      </c>
      <c r="C44" s="62">
        <f t="shared" si="2"/>
        <v>1287107</v>
      </c>
      <c r="D44" s="62">
        <v>557779</v>
      </c>
      <c r="E44" s="62">
        <v>105602</v>
      </c>
      <c r="F44" s="62">
        <v>592319</v>
      </c>
      <c r="G44" s="62">
        <v>31407</v>
      </c>
      <c r="H44" s="62">
        <v>251008</v>
      </c>
      <c r="I44" s="62">
        <v>1702</v>
      </c>
      <c r="J44" s="62">
        <v>541969</v>
      </c>
      <c r="K44" s="62">
        <v>28367</v>
      </c>
    </row>
    <row r="45" spans="1:11" x14ac:dyDescent="0.55000000000000004">
      <c r="A45" s="111">
        <v>44388</v>
      </c>
      <c r="B45" s="114" t="str">
        <f t="shared" si="1"/>
        <v>(日)</v>
      </c>
      <c r="C45" s="62">
        <f t="shared" si="0"/>
        <v>1308910</v>
      </c>
      <c r="D45" s="62">
        <v>553512</v>
      </c>
      <c r="E45" s="62">
        <v>110148</v>
      </c>
      <c r="F45" s="62">
        <v>612236</v>
      </c>
      <c r="G45" s="62">
        <v>33014</v>
      </c>
      <c r="H45" s="62">
        <v>208367</v>
      </c>
      <c r="I45" s="62">
        <v>3045</v>
      </c>
      <c r="J45" s="62">
        <v>553720</v>
      </c>
      <c r="K45" s="62">
        <v>30319</v>
      </c>
    </row>
    <row r="46" spans="1:11" x14ac:dyDescent="0.55000000000000004">
      <c r="A46" s="111">
        <v>44387</v>
      </c>
      <c r="B46" s="113" t="str">
        <f t="shared" si="1"/>
        <v>(土)</v>
      </c>
      <c r="C46" s="62">
        <f t="shared" ref="C46:C56" si="3">SUM(D46:G46)</f>
        <v>1518574</v>
      </c>
      <c r="D46" s="62">
        <v>746648</v>
      </c>
      <c r="E46" s="62">
        <v>138227</v>
      </c>
      <c r="F46" s="62">
        <v>601207</v>
      </c>
      <c r="G46" s="62">
        <v>32492</v>
      </c>
      <c r="H46" s="62">
        <v>362054</v>
      </c>
      <c r="I46" s="62">
        <v>3412</v>
      </c>
      <c r="J46" s="62">
        <v>548352</v>
      </c>
      <c r="K46" s="62">
        <v>30173</v>
      </c>
    </row>
    <row r="47" spans="1:11" x14ac:dyDescent="0.55000000000000004">
      <c r="A47" s="111">
        <v>44386</v>
      </c>
      <c r="B47" s="114" t="str">
        <f t="shared" si="1"/>
        <v>(金)</v>
      </c>
      <c r="C47" s="62">
        <f t="shared" si="3"/>
        <v>1440816</v>
      </c>
      <c r="D47" s="62">
        <v>696064</v>
      </c>
      <c r="E47" s="62">
        <v>142489</v>
      </c>
      <c r="F47" s="62">
        <v>573458</v>
      </c>
      <c r="G47" s="62">
        <v>28805</v>
      </c>
      <c r="H47" s="62">
        <v>381684</v>
      </c>
      <c r="I47" s="62">
        <v>2832</v>
      </c>
      <c r="J47" s="62">
        <v>530189</v>
      </c>
      <c r="K47" s="62">
        <v>26507</v>
      </c>
    </row>
    <row r="48" spans="1:11" x14ac:dyDescent="0.55000000000000004">
      <c r="A48" s="111">
        <v>44385</v>
      </c>
      <c r="B48" s="113" t="str">
        <f t="shared" si="1"/>
        <v>(木)</v>
      </c>
      <c r="C48" s="62">
        <f t="shared" si="3"/>
        <v>1441138</v>
      </c>
      <c r="D48" s="62">
        <v>701009</v>
      </c>
      <c r="E48" s="62">
        <v>133666</v>
      </c>
      <c r="F48" s="62">
        <v>578059</v>
      </c>
      <c r="G48" s="62">
        <v>28404</v>
      </c>
      <c r="H48" s="62">
        <v>425574</v>
      </c>
      <c r="I48" s="62">
        <v>2977</v>
      </c>
      <c r="J48" s="62">
        <v>542740</v>
      </c>
      <c r="K48" s="62">
        <v>26185</v>
      </c>
    </row>
    <row r="49" spans="1:11" x14ac:dyDescent="0.55000000000000004">
      <c r="A49" s="111">
        <v>44384</v>
      </c>
      <c r="B49" s="114" t="str">
        <f t="shared" si="1"/>
        <v>(水)</v>
      </c>
      <c r="C49" s="62">
        <f t="shared" si="3"/>
        <v>1462816</v>
      </c>
      <c r="D49" s="62">
        <v>727458</v>
      </c>
      <c r="E49" s="62">
        <v>127582</v>
      </c>
      <c r="F49" s="62">
        <v>581107</v>
      </c>
      <c r="G49" s="62">
        <v>26669</v>
      </c>
      <c r="H49" s="62">
        <v>461162</v>
      </c>
      <c r="I49" s="62">
        <v>3242</v>
      </c>
      <c r="J49" s="62">
        <v>547282</v>
      </c>
      <c r="K49" s="62">
        <v>24788</v>
      </c>
    </row>
    <row r="50" spans="1:11" x14ac:dyDescent="0.55000000000000004">
      <c r="A50" s="111">
        <v>44383</v>
      </c>
      <c r="B50" s="113" t="str">
        <f t="shared" si="1"/>
        <v>(火)</v>
      </c>
      <c r="C50" s="62">
        <f t="shared" si="3"/>
        <v>1450098</v>
      </c>
      <c r="D50" s="62">
        <v>696658</v>
      </c>
      <c r="E50" s="62">
        <v>126437</v>
      </c>
      <c r="F50" s="62">
        <v>598457</v>
      </c>
      <c r="G50" s="62">
        <v>28546</v>
      </c>
      <c r="H50" s="62">
        <v>452707</v>
      </c>
      <c r="I50" s="62">
        <v>2880</v>
      </c>
      <c r="J50" s="62">
        <v>568243</v>
      </c>
      <c r="K50" s="62">
        <v>26891</v>
      </c>
    </row>
    <row r="51" spans="1:11" x14ac:dyDescent="0.55000000000000004">
      <c r="A51" s="111">
        <v>44382</v>
      </c>
      <c r="B51" s="114" t="str">
        <f t="shared" si="1"/>
        <v>(月)</v>
      </c>
      <c r="C51" s="62">
        <f t="shared" si="3"/>
        <v>1367774</v>
      </c>
      <c r="D51" s="62">
        <v>658451</v>
      </c>
      <c r="E51" s="62">
        <v>123362</v>
      </c>
      <c r="F51" s="62">
        <v>557592</v>
      </c>
      <c r="G51" s="62">
        <v>28369</v>
      </c>
      <c r="H51" s="62">
        <v>443002</v>
      </c>
      <c r="I51" s="62">
        <v>2872</v>
      </c>
      <c r="J51" s="62">
        <v>531300</v>
      </c>
      <c r="K51" s="62">
        <v>26605</v>
      </c>
    </row>
    <row r="52" spans="1:11" x14ac:dyDescent="0.55000000000000004">
      <c r="A52" s="111">
        <v>44381</v>
      </c>
      <c r="B52" s="113" t="str">
        <f t="shared" si="1"/>
        <v>(日)</v>
      </c>
      <c r="C52" s="62">
        <f t="shared" si="3"/>
        <v>1311523</v>
      </c>
      <c r="D52" s="62">
        <v>664513</v>
      </c>
      <c r="E52" s="62">
        <v>92010</v>
      </c>
      <c r="F52" s="62">
        <v>532674</v>
      </c>
      <c r="G52" s="62">
        <v>22326</v>
      </c>
      <c r="H52" s="62">
        <v>442905</v>
      </c>
      <c r="I52" s="62">
        <v>4678</v>
      </c>
      <c r="J52" s="62">
        <v>504469</v>
      </c>
      <c r="K52" s="62">
        <v>21329</v>
      </c>
    </row>
    <row r="53" spans="1:11" x14ac:dyDescent="0.55000000000000004">
      <c r="A53" s="111">
        <v>44380</v>
      </c>
      <c r="B53" s="114" t="str">
        <f t="shared" si="1"/>
        <v>(土)</v>
      </c>
      <c r="C53" s="62">
        <f t="shared" si="3"/>
        <v>1386888</v>
      </c>
      <c r="D53" s="62">
        <v>659966</v>
      </c>
      <c r="E53" s="62">
        <v>109051</v>
      </c>
      <c r="F53" s="62">
        <v>598007</v>
      </c>
      <c r="G53" s="62">
        <v>19864</v>
      </c>
      <c r="H53" s="62">
        <v>448684</v>
      </c>
      <c r="I53" s="62">
        <v>9676</v>
      </c>
      <c r="J53" s="62">
        <v>567606</v>
      </c>
      <c r="K53" s="62">
        <v>18619</v>
      </c>
    </row>
    <row r="54" spans="1:11" x14ac:dyDescent="0.55000000000000004">
      <c r="A54" s="111">
        <v>44379</v>
      </c>
      <c r="B54" s="113" t="str">
        <f t="shared" si="1"/>
        <v>(金)</v>
      </c>
      <c r="C54" s="62">
        <f t="shared" si="3"/>
        <v>1117351</v>
      </c>
      <c r="D54" s="62">
        <v>343583</v>
      </c>
      <c r="E54" s="62">
        <v>110416</v>
      </c>
      <c r="F54" s="62">
        <v>643876</v>
      </c>
      <c r="G54" s="62">
        <v>19476</v>
      </c>
      <c r="H54" s="62">
        <v>235114</v>
      </c>
      <c r="I54" s="62">
        <v>7505</v>
      </c>
      <c r="J54" s="62">
        <v>614867</v>
      </c>
      <c r="K54" s="62">
        <v>18327</v>
      </c>
    </row>
    <row r="55" spans="1:11" x14ac:dyDescent="0.55000000000000004">
      <c r="A55" s="111">
        <v>44378</v>
      </c>
      <c r="B55" s="114" t="str">
        <f t="shared" si="1"/>
        <v>(木)</v>
      </c>
      <c r="C55" s="62">
        <f t="shared" si="3"/>
        <v>1156539</v>
      </c>
      <c r="D55" s="62">
        <v>402630</v>
      </c>
      <c r="E55" s="62">
        <v>101536</v>
      </c>
      <c r="F55" s="62">
        <v>632779</v>
      </c>
      <c r="G55" s="62">
        <v>19594</v>
      </c>
      <c r="H55" s="62">
        <v>302782</v>
      </c>
      <c r="I55" s="62">
        <v>7600</v>
      </c>
      <c r="J55" s="62">
        <v>608334</v>
      </c>
      <c r="K55" s="62">
        <v>18486</v>
      </c>
    </row>
    <row r="56" spans="1:11" x14ac:dyDescent="0.55000000000000004">
      <c r="A56" s="111">
        <v>44377</v>
      </c>
      <c r="B56" s="113" t="str">
        <f t="shared" si="1"/>
        <v>(水)</v>
      </c>
      <c r="C56" s="62">
        <f t="shared" si="3"/>
        <v>1389026</v>
      </c>
      <c r="D56" s="62">
        <v>604732</v>
      </c>
      <c r="E56" s="62">
        <v>98538</v>
      </c>
      <c r="F56" s="62">
        <v>666742</v>
      </c>
      <c r="G56" s="62">
        <v>19014</v>
      </c>
      <c r="H56" s="62">
        <v>476086</v>
      </c>
      <c r="I56" s="62">
        <v>11195</v>
      </c>
      <c r="J56" s="62">
        <v>638520</v>
      </c>
      <c r="K56" s="62">
        <v>18035</v>
      </c>
    </row>
    <row r="57" spans="1:11" x14ac:dyDescent="0.55000000000000004">
      <c r="A57" s="111">
        <v>44376</v>
      </c>
      <c r="B57" s="114" t="str">
        <f>"(" &amp; TEXT(A57,"aaa") &amp; ")"</f>
        <v>(火)</v>
      </c>
      <c r="C57" s="62">
        <f>SUM(D57:G57)</f>
        <v>1359723</v>
      </c>
      <c r="D57" s="62">
        <v>587511</v>
      </c>
      <c r="E57" s="62">
        <v>82526</v>
      </c>
      <c r="F57" s="62">
        <v>670648</v>
      </c>
      <c r="G57" s="62">
        <v>19038</v>
      </c>
      <c r="H57" s="62">
        <v>470929</v>
      </c>
      <c r="I57" s="62">
        <v>10758</v>
      </c>
      <c r="J57" s="62">
        <v>645330</v>
      </c>
      <c r="K57" s="62">
        <v>17993</v>
      </c>
    </row>
    <row r="58" spans="1:11" x14ac:dyDescent="0.55000000000000004">
      <c r="A58" s="111">
        <v>44375</v>
      </c>
      <c r="B58" s="113" t="str">
        <f t="shared" ref="B58:B82" si="4">"(" &amp; TEXT(A58,"aaa") &amp; ")"</f>
        <v>(月)</v>
      </c>
      <c r="C58" s="62">
        <f t="shared" si="0"/>
        <v>1259773</v>
      </c>
      <c r="D58" s="62">
        <v>549594</v>
      </c>
      <c r="E58" s="62">
        <v>78672</v>
      </c>
      <c r="F58" s="62">
        <v>612992</v>
      </c>
      <c r="G58" s="62">
        <v>18515</v>
      </c>
      <c r="H58" s="62">
        <v>446806</v>
      </c>
      <c r="I58" s="62">
        <v>12357</v>
      </c>
      <c r="J58" s="62">
        <v>591066</v>
      </c>
      <c r="K58" s="62">
        <v>17540</v>
      </c>
    </row>
    <row r="59" spans="1:11" x14ac:dyDescent="0.55000000000000004">
      <c r="A59" s="111">
        <v>44374</v>
      </c>
      <c r="B59" s="113" t="str">
        <f t="shared" si="4"/>
        <v>(日)</v>
      </c>
      <c r="C59" s="62">
        <f t="shared" si="0"/>
        <v>1265989</v>
      </c>
      <c r="D59" s="62">
        <v>658040</v>
      </c>
      <c r="E59" s="62">
        <v>70623</v>
      </c>
      <c r="F59" s="62">
        <v>532720</v>
      </c>
      <c r="G59" s="62">
        <v>4606</v>
      </c>
      <c r="H59" s="62">
        <v>535977</v>
      </c>
      <c r="I59" s="62">
        <v>15287</v>
      </c>
      <c r="J59" s="62">
        <v>512498</v>
      </c>
      <c r="K59" s="62">
        <v>4377</v>
      </c>
    </row>
    <row r="60" spans="1:11" x14ac:dyDescent="0.55000000000000004">
      <c r="A60" s="111">
        <v>44373</v>
      </c>
      <c r="B60" s="113" t="str">
        <f t="shared" si="4"/>
        <v>(土)</v>
      </c>
      <c r="C60" s="62">
        <f t="shared" si="0"/>
        <v>1276528</v>
      </c>
      <c r="D60" s="62">
        <v>624335</v>
      </c>
      <c r="E60" s="62">
        <v>69629</v>
      </c>
      <c r="F60" s="62">
        <v>578800</v>
      </c>
      <c r="G60" s="62">
        <v>3764</v>
      </c>
      <c r="H60" s="62">
        <v>512997</v>
      </c>
      <c r="I60" s="62">
        <v>18764</v>
      </c>
      <c r="J60" s="62">
        <v>556012</v>
      </c>
      <c r="K60" s="62">
        <v>3537</v>
      </c>
    </row>
    <row r="61" spans="1:11" x14ac:dyDescent="0.55000000000000004">
      <c r="A61" s="111">
        <v>44372</v>
      </c>
      <c r="B61" s="113" t="str">
        <f t="shared" si="4"/>
        <v>(金)</v>
      </c>
      <c r="C61" s="62">
        <f t="shared" si="0"/>
        <v>1253900</v>
      </c>
      <c r="D61" s="62">
        <v>573442</v>
      </c>
      <c r="E61" s="62">
        <v>67945</v>
      </c>
      <c r="F61" s="62">
        <v>608690</v>
      </c>
      <c r="G61" s="62">
        <v>3823</v>
      </c>
      <c r="H61" s="62">
        <v>482503</v>
      </c>
      <c r="I61" s="62">
        <v>14214</v>
      </c>
      <c r="J61" s="62">
        <v>583797</v>
      </c>
      <c r="K61" s="62">
        <v>3590</v>
      </c>
    </row>
    <row r="62" spans="1:11" x14ac:dyDescent="0.55000000000000004">
      <c r="A62" s="111">
        <v>44371</v>
      </c>
      <c r="B62" s="113" t="str">
        <f t="shared" si="4"/>
        <v>(木)</v>
      </c>
      <c r="C62" s="62">
        <f t="shared" si="0"/>
        <v>1280291</v>
      </c>
      <c r="D62" s="62">
        <v>596324</v>
      </c>
      <c r="E62" s="62">
        <v>63322</v>
      </c>
      <c r="F62" s="62">
        <v>617314</v>
      </c>
      <c r="G62" s="62">
        <v>3331</v>
      </c>
      <c r="H62" s="62">
        <v>519675</v>
      </c>
      <c r="I62" s="62">
        <v>14375</v>
      </c>
      <c r="J62" s="62">
        <v>594487</v>
      </c>
      <c r="K62" s="62">
        <v>3153</v>
      </c>
    </row>
    <row r="63" spans="1:11" x14ac:dyDescent="0.55000000000000004">
      <c r="A63" s="111">
        <v>44370</v>
      </c>
      <c r="B63" s="113" t="str">
        <f t="shared" si="4"/>
        <v>(水)</v>
      </c>
      <c r="C63" s="62">
        <f t="shared" si="0"/>
        <v>1292971</v>
      </c>
      <c r="D63" s="62">
        <v>609683</v>
      </c>
      <c r="E63" s="62">
        <v>65604</v>
      </c>
      <c r="F63" s="62">
        <v>614310</v>
      </c>
      <c r="G63" s="62">
        <v>3374</v>
      </c>
      <c r="H63" s="62">
        <v>540463</v>
      </c>
      <c r="I63" s="62">
        <v>15058</v>
      </c>
      <c r="J63" s="62">
        <v>592556</v>
      </c>
      <c r="K63" s="62">
        <v>3175</v>
      </c>
    </row>
    <row r="64" spans="1:11" x14ac:dyDescent="0.55000000000000004">
      <c r="A64" s="111">
        <v>44369</v>
      </c>
      <c r="B64" s="113" t="str">
        <f t="shared" si="4"/>
        <v>(火)</v>
      </c>
      <c r="C64" s="62">
        <f t="shared" si="0"/>
        <v>1270123</v>
      </c>
      <c r="D64" s="62">
        <v>607384</v>
      </c>
      <c r="E64" s="62">
        <v>64125</v>
      </c>
      <c r="F64" s="62">
        <v>595892</v>
      </c>
      <c r="G64" s="62">
        <v>2722</v>
      </c>
      <c r="H64" s="62">
        <v>544373</v>
      </c>
      <c r="I64" s="62">
        <v>18631</v>
      </c>
      <c r="J64" s="62">
        <v>575633</v>
      </c>
      <c r="K64" s="62">
        <v>2581</v>
      </c>
    </row>
    <row r="65" spans="1:11" x14ac:dyDescent="0.55000000000000004">
      <c r="A65" s="111">
        <v>44368</v>
      </c>
      <c r="B65" s="113" t="str">
        <f t="shared" si="4"/>
        <v>(月)</v>
      </c>
      <c r="C65" s="62">
        <f t="shared" si="0"/>
        <v>1144493</v>
      </c>
      <c r="D65" s="62">
        <v>587473</v>
      </c>
      <c r="E65" s="62">
        <v>60294</v>
      </c>
      <c r="F65" s="62">
        <v>493500</v>
      </c>
      <c r="G65" s="62">
        <v>3226</v>
      </c>
      <c r="H65" s="62">
        <v>534674</v>
      </c>
      <c r="I65" s="62">
        <v>18567</v>
      </c>
      <c r="J65" s="62">
        <v>477686</v>
      </c>
      <c r="K65" s="62">
        <v>3105</v>
      </c>
    </row>
    <row r="66" spans="1:11" x14ac:dyDescent="0.55000000000000004">
      <c r="A66" s="111">
        <v>44367</v>
      </c>
      <c r="B66" s="113" t="str">
        <f t="shared" si="4"/>
        <v>(日)</v>
      </c>
      <c r="C66" s="62">
        <f t="shared" si="0"/>
        <v>1082111</v>
      </c>
      <c r="D66" s="62">
        <v>606371</v>
      </c>
      <c r="E66" s="62">
        <v>40501</v>
      </c>
      <c r="F66" s="62">
        <v>435239</v>
      </c>
      <c r="G66" s="62">
        <v>0</v>
      </c>
      <c r="H66" s="62">
        <v>545485</v>
      </c>
      <c r="I66" s="62">
        <v>23297</v>
      </c>
      <c r="J66" s="62">
        <v>422572</v>
      </c>
      <c r="K66" s="62">
        <v>0</v>
      </c>
    </row>
    <row r="67" spans="1:11" x14ac:dyDescent="0.55000000000000004">
      <c r="A67" s="111">
        <v>44366</v>
      </c>
      <c r="B67" s="113" t="str">
        <f t="shared" si="4"/>
        <v>(土)</v>
      </c>
      <c r="C67" s="62">
        <f t="shared" ref="C67:C130" si="5">SUM(D67:G67)</f>
        <v>1082311</v>
      </c>
      <c r="D67" s="62">
        <v>608966</v>
      </c>
      <c r="E67" s="62">
        <v>37218</v>
      </c>
      <c r="F67" s="62">
        <v>436127</v>
      </c>
      <c r="G67" s="62">
        <v>0</v>
      </c>
      <c r="H67" s="62">
        <v>551666</v>
      </c>
      <c r="I67" s="62">
        <v>24558</v>
      </c>
      <c r="J67" s="62">
        <v>420218</v>
      </c>
      <c r="K67" s="62">
        <v>0</v>
      </c>
    </row>
    <row r="68" spans="1:11" x14ac:dyDescent="0.55000000000000004">
      <c r="A68" s="111">
        <v>44365</v>
      </c>
      <c r="B68" s="113" t="str">
        <f t="shared" si="4"/>
        <v>(金)</v>
      </c>
      <c r="C68" s="62">
        <f t="shared" si="5"/>
        <v>1093276</v>
      </c>
      <c r="D68" s="62">
        <v>575625</v>
      </c>
      <c r="E68" s="62">
        <v>29650</v>
      </c>
      <c r="F68" s="62">
        <v>488001</v>
      </c>
      <c r="G68" s="62">
        <v>0</v>
      </c>
      <c r="H68" s="62">
        <v>528270</v>
      </c>
      <c r="I68" s="62">
        <v>19832</v>
      </c>
      <c r="J68" s="62">
        <v>467681</v>
      </c>
      <c r="K68" s="62">
        <v>0</v>
      </c>
    </row>
    <row r="69" spans="1:11" x14ac:dyDescent="0.55000000000000004">
      <c r="A69" s="111">
        <v>44364</v>
      </c>
      <c r="B69" s="113" t="str">
        <f t="shared" si="4"/>
        <v>(木)</v>
      </c>
      <c r="C69" s="62">
        <f t="shared" si="5"/>
        <v>1135353</v>
      </c>
      <c r="D69" s="62">
        <v>592806</v>
      </c>
      <c r="E69" s="62">
        <v>32028</v>
      </c>
      <c r="F69" s="62">
        <v>510519</v>
      </c>
      <c r="G69" s="62">
        <v>0</v>
      </c>
      <c r="H69" s="62">
        <v>551786</v>
      </c>
      <c r="I69" s="62">
        <v>24212</v>
      </c>
      <c r="J69" s="62">
        <v>491200</v>
      </c>
      <c r="K69" s="62">
        <v>0</v>
      </c>
    </row>
    <row r="70" spans="1:11" x14ac:dyDescent="0.55000000000000004">
      <c r="A70" s="111">
        <v>44363</v>
      </c>
      <c r="B70" s="113" t="str">
        <f t="shared" si="4"/>
        <v>(水)</v>
      </c>
      <c r="C70" s="62">
        <f t="shared" si="5"/>
        <v>1141317</v>
      </c>
      <c r="D70" s="62">
        <v>586829</v>
      </c>
      <c r="E70" s="62">
        <v>30837</v>
      </c>
      <c r="F70" s="62">
        <v>523651</v>
      </c>
      <c r="G70" s="62">
        <v>0</v>
      </c>
      <c r="H70" s="62">
        <v>549137</v>
      </c>
      <c r="I70" s="62">
        <v>25780</v>
      </c>
      <c r="J70" s="62">
        <v>503288</v>
      </c>
      <c r="K70" s="62">
        <v>0</v>
      </c>
    </row>
    <row r="71" spans="1:11" x14ac:dyDescent="0.55000000000000004">
      <c r="A71" s="111">
        <v>44362</v>
      </c>
      <c r="B71" s="113" t="str">
        <f t="shared" si="4"/>
        <v>(火)</v>
      </c>
      <c r="C71" s="62">
        <f t="shared" si="5"/>
        <v>1109673</v>
      </c>
      <c r="D71" s="68">
        <v>607321</v>
      </c>
      <c r="E71" s="68">
        <v>30167</v>
      </c>
      <c r="F71" s="68">
        <v>472185</v>
      </c>
      <c r="G71" s="62">
        <v>0</v>
      </c>
      <c r="H71" s="68">
        <v>572871</v>
      </c>
      <c r="I71" s="68">
        <v>26192</v>
      </c>
      <c r="J71" s="68">
        <v>453588</v>
      </c>
      <c r="K71" s="62">
        <v>0</v>
      </c>
    </row>
    <row r="72" spans="1:11" x14ac:dyDescent="0.55000000000000004">
      <c r="A72" s="111">
        <v>44361</v>
      </c>
      <c r="B72" s="113" t="str">
        <f t="shared" si="4"/>
        <v>(月)</v>
      </c>
      <c r="C72" s="62">
        <f t="shared" si="5"/>
        <v>999515</v>
      </c>
      <c r="D72" s="68">
        <v>561347</v>
      </c>
      <c r="E72" s="68">
        <v>30335</v>
      </c>
      <c r="F72" s="68">
        <v>407833</v>
      </c>
      <c r="G72" s="62">
        <v>0</v>
      </c>
      <c r="H72" s="68">
        <v>531963</v>
      </c>
      <c r="I72" s="68">
        <v>27059</v>
      </c>
      <c r="J72" s="68">
        <v>392686</v>
      </c>
      <c r="K72" s="62">
        <v>0</v>
      </c>
    </row>
    <row r="73" spans="1:11" x14ac:dyDescent="0.55000000000000004">
      <c r="A73" s="111">
        <v>44360</v>
      </c>
      <c r="B73" s="113" t="str">
        <f t="shared" si="4"/>
        <v>(日)</v>
      </c>
      <c r="C73" s="62">
        <f t="shared" si="5"/>
        <v>907881</v>
      </c>
      <c r="D73" s="68">
        <v>559239</v>
      </c>
      <c r="E73" s="68">
        <v>33949</v>
      </c>
      <c r="F73" s="68">
        <v>314693</v>
      </c>
      <c r="G73" s="62">
        <v>0</v>
      </c>
      <c r="H73" s="68">
        <v>527721</v>
      </c>
      <c r="I73" s="68">
        <v>30617</v>
      </c>
      <c r="J73" s="68">
        <v>304143</v>
      </c>
      <c r="K73" s="62">
        <v>0</v>
      </c>
    </row>
    <row r="74" spans="1:11" x14ac:dyDescent="0.55000000000000004">
      <c r="A74" s="111">
        <v>44359</v>
      </c>
      <c r="B74" s="113" t="str">
        <f t="shared" si="4"/>
        <v>(土)</v>
      </c>
      <c r="C74" s="62">
        <f t="shared" si="5"/>
        <v>921982</v>
      </c>
      <c r="D74" s="68">
        <v>617749</v>
      </c>
      <c r="E74" s="68">
        <v>33291</v>
      </c>
      <c r="F74" s="68">
        <v>270942</v>
      </c>
      <c r="G74" s="62">
        <v>0</v>
      </c>
      <c r="H74" s="68">
        <v>584517</v>
      </c>
      <c r="I74" s="68">
        <v>30462</v>
      </c>
      <c r="J74" s="68">
        <v>258182</v>
      </c>
      <c r="K74" s="62">
        <v>0</v>
      </c>
    </row>
    <row r="75" spans="1:11" x14ac:dyDescent="0.55000000000000004">
      <c r="A75" s="111">
        <v>44358</v>
      </c>
      <c r="B75" s="113" t="str">
        <f t="shared" si="4"/>
        <v>(金)</v>
      </c>
      <c r="C75" s="62">
        <f t="shared" si="5"/>
        <v>946608</v>
      </c>
      <c r="D75" s="68">
        <v>656918</v>
      </c>
      <c r="E75" s="68">
        <v>29555</v>
      </c>
      <c r="F75" s="68">
        <v>260135</v>
      </c>
      <c r="G75" s="62">
        <v>0</v>
      </c>
      <c r="H75" s="68">
        <v>624149</v>
      </c>
      <c r="I75" s="68">
        <v>26879</v>
      </c>
      <c r="J75" s="68">
        <v>243488</v>
      </c>
      <c r="K75" s="62">
        <v>0</v>
      </c>
    </row>
    <row r="76" spans="1:11" x14ac:dyDescent="0.55000000000000004">
      <c r="A76" s="111">
        <v>44357</v>
      </c>
      <c r="B76" s="113" t="str">
        <f t="shared" si="4"/>
        <v>(木)</v>
      </c>
      <c r="C76" s="62">
        <f t="shared" si="5"/>
        <v>976452</v>
      </c>
      <c r="D76" s="68">
        <v>651804</v>
      </c>
      <c r="E76" s="68">
        <v>29385</v>
      </c>
      <c r="F76" s="68">
        <v>295263</v>
      </c>
      <c r="G76" s="62">
        <v>0</v>
      </c>
      <c r="H76" s="68">
        <v>622603</v>
      </c>
      <c r="I76" s="68">
        <v>26834</v>
      </c>
      <c r="J76" s="68">
        <v>278222</v>
      </c>
      <c r="K76" s="62">
        <v>0</v>
      </c>
    </row>
    <row r="77" spans="1:11" x14ac:dyDescent="0.55000000000000004">
      <c r="A77" s="111">
        <v>44356</v>
      </c>
      <c r="B77" s="113" t="str">
        <f t="shared" si="4"/>
        <v>(水)</v>
      </c>
      <c r="C77" s="62">
        <f t="shared" si="5"/>
        <v>974598</v>
      </c>
      <c r="D77" s="68">
        <v>667531</v>
      </c>
      <c r="E77" s="68">
        <v>27362</v>
      </c>
      <c r="F77" s="68">
        <v>279705</v>
      </c>
      <c r="G77" s="62">
        <v>0</v>
      </c>
      <c r="H77" s="68">
        <v>638238</v>
      </c>
      <c r="I77" s="68">
        <v>25376</v>
      </c>
      <c r="J77" s="68">
        <v>263796</v>
      </c>
      <c r="K77" s="62">
        <v>0</v>
      </c>
    </row>
    <row r="78" spans="1:11" x14ac:dyDescent="0.55000000000000004">
      <c r="A78" s="111">
        <v>44355</v>
      </c>
      <c r="B78" s="113" t="str">
        <f t="shared" si="4"/>
        <v>(火)</v>
      </c>
      <c r="C78" s="62">
        <f t="shared" si="5"/>
        <v>937887</v>
      </c>
      <c r="D78" s="68">
        <v>682312</v>
      </c>
      <c r="E78" s="68">
        <v>29207</v>
      </c>
      <c r="F78" s="68">
        <v>226368</v>
      </c>
      <c r="G78" s="62">
        <v>0</v>
      </c>
      <c r="H78" s="68">
        <v>655263</v>
      </c>
      <c r="I78" s="68">
        <v>27507</v>
      </c>
      <c r="J78" s="68">
        <v>212587</v>
      </c>
      <c r="K78" s="62">
        <v>0</v>
      </c>
    </row>
    <row r="79" spans="1:11" x14ac:dyDescent="0.55000000000000004">
      <c r="A79" s="111">
        <v>44354</v>
      </c>
      <c r="B79" s="113" t="str">
        <f t="shared" si="4"/>
        <v>(月)</v>
      </c>
      <c r="C79" s="62">
        <f t="shared" si="5"/>
        <v>841835</v>
      </c>
      <c r="D79" s="68">
        <v>627213</v>
      </c>
      <c r="E79" s="68">
        <v>29027</v>
      </c>
      <c r="F79" s="68">
        <v>185595</v>
      </c>
      <c r="G79" s="62">
        <v>0</v>
      </c>
      <c r="H79" s="68">
        <v>604302</v>
      </c>
      <c r="I79" s="68">
        <v>27261</v>
      </c>
      <c r="J79" s="68">
        <v>174688</v>
      </c>
      <c r="K79" s="62">
        <v>0</v>
      </c>
    </row>
    <row r="80" spans="1:11" x14ac:dyDescent="0.55000000000000004">
      <c r="A80" s="65">
        <v>44353</v>
      </c>
      <c r="B80" s="113" t="str">
        <f t="shared" si="4"/>
        <v>(日)</v>
      </c>
      <c r="C80" s="62">
        <f t="shared" si="5"/>
        <v>738330</v>
      </c>
      <c r="D80" s="68">
        <v>537155</v>
      </c>
      <c r="E80" s="68">
        <v>22783</v>
      </c>
      <c r="F80" s="68">
        <v>178392</v>
      </c>
      <c r="G80" s="62">
        <v>0</v>
      </c>
      <c r="H80" s="68">
        <v>515757</v>
      </c>
      <c r="I80" s="68">
        <v>21556</v>
      </c>
      <c r="J80" s="68">
        <v>172407</v>
      </c>
      <c r="K80" s="62">
        <v>0</v>
      </c>
    </row>
    <row r="81" spans="1:11" x14ac:dyDescent="0.55000000000000004">
      <c r="A81" s="65">
        <v>44352</v>
      </c>
      <c r="B81" s="113" t="str">
        <f t="shared" si="4"/>
        <v>(土)</v>
      </c>
      <c r="C81" s="62">
        <f t="shared" si="5"/>
        <v>737368</v>
      </c>
      <c r="D81" s="68">
        <v>591919</v>
      </c>
      <c r="E81" s="68">
        <v>20363</v>
      </c>
      <c r="F81" s="68">
        <v>125086</v>
      </c>
      <c r="G81" s="62">
        <v>0</v>
      </c>
      <c r="H81" s="68">
        <v>567959</v>
      </c>
      <c r="I81" s="68">
        <v>18945</v>
      </c>
      <c r="J81" s="68">
        <v>116273</v>
      </c>
      <c r="K81" s="62">
        <v>0</v>
      </c>
    </row>
    <row r="82" spans="1:11" x14ac:dyDescent="0.55000000000000004">
      <c r="A82" s="65">
        <v>44351</v>
      </c>
      <c r="B82" s="113" t="str">
        <f t="shared" si="4"/>
        <v>(金)</v>
      </c>
      <c r="C82" s="62">
        <f t="shared" si="5"/>
        <v>761784</v>
      </c>
      <c r="D82" s="68">
        <v>625155</v>
      </c>
      <c r="E82" s="68">
        <v>20205</v>
      </c>
      <c r="F82" s="68">
        <v>116424</v>
      </c>
      <c r="G82" s="62">
        <v>0</v>
      </c>
      <c r="H82" s="68">
        <v>599786</v>
      </c>
      <c r="I82" s="68">
        <v>18873</v>
      </c>
      <c r="J82" s="68">
        <v>103348</v>
      </c>
      <c r="K82" s="62">
        <v>0</v>
      </c>
    </row>
    <row r="83" spans="1:11" x14ac:dyDescent="0.55000000000000004">
      <c r="A83" s="65">
        <v>44350</v>
      </c>
      <c r="B83" s="113" t="str">
        <f>"(" &amp; TEXT(A83,"aaa") &amp; ")"</f>
        <v>(木)</v>
      </c>
      <c r="C83" s="62">
        <f t="shared" si="5"/>
        <v>798596</v>
      </c>
      <c r="D83" s="68">
        <v>642196</v>
      </c>
      <c r="E83" s="68">
        <v>19974</v>
      </c>
      <c r="F83" s="68">
        <v>136426</v>
      </c>
      <c r="G83" s="62">
        <v>0</v>
      </c>
      <c r="H83" s="68">
        <v>617070</v>
      </c>
      <c r="I83" s="68">
        <v>18858</v>
      </c>
      <c r="J83" s="68">
        <v>124074</v>
      </c>
      <c r="K83" s="62">
        <v>0</v>
      </c>
    </row>
    <row r="84" spans="1:11" x14ac:dyDescent="0.55000000000000004">
      <c r="A84" s="65">
        <v>44349</v>
      </c>
      <c r="B84" s="113" t="str">
        <f t="shared" ref="B84:B135" si="6">"(" &amp; TEXT(A84,"aaa") &amp; ")"</f>
        <v>(水)</v>
      </c>
      <c r="C84" s="62">
        <f t="shared" si="5"/>
        <v>797164</v>
      </c>
      <c r="D84" s="68">
        <v>638877</v>
      </c>
      <c r="E84" s="68">
        <v>19626</v>
      </c>
      <c r="F84" s="68">
        <v>138661</v>
      </c>
      <c r="G84" s="62">
        <v>0</v>
      </c>
      <c r="H84" s="68">
        <v>615488</v>
      </c>
      <c r="I84" s="68">
        <v>18511</v>
      </c>
      <c r="J84" s="68">
        <v>125964</v>
      </c>
      <c r="K84" s="62">
        <v>0</v>
      </c>
    </row>
    <row r="85" spans="1:11" x14ac:dyDescent="0.55000000000000004">
      <c r="A85" s="65">
        <v>44348</v>
      </c>
      <c r="B85" s="113" t="str">
        <f t="shared" si="6"/>
        <v>(火)</v>
      </c>
      <c r="C85" s="62">
        <f t="shared" si="5"/>
        <v>749523</v>
      </c>
      <c r="D85" s="68">
        <v>619285</v>
      </c>
      <c r="E85" s="68">
        <v>19167</v>
      </c>
      <c r="F85" s="68">
        <v>111071</v>
      </c>
      <c r="G85" s="62">
        <v>0</v>
      </c>
      <c r="H85" s="68">
        <v>597126</v>
      </c>
      <c r="I85" s="68">
        <v>18151</v>
      </c>
      <c r="J85" s="68">
        <v>99351</v>
      </c>
      <c r="K85" s="62">
        <v>0</v>
      </c>
    </row>
    <row r="86" spans="1:11" x14ac:dyDescent="0.55000000000000004">
      <c r="A86" s="65">
        <v>44347</v>
      </c>
      <c r="B86" s="113" t="str">
        <f t="shared" si="6"/>
        <v>(月)</v>
      </c>
      <c r="C86" s="62">
        <f t="shared" si="5"/>
        <v>628095</v>
      </c>
      <c r="D86" s="68">
        <v>513816</v>
      </c>
      <c r="E86" s="68">
        <v>18346</v>
      </c>
      <c r="F86" s="68">
        <v>95933</v>
      </c>
      <c r="G86" s="62">
        <v>0</v>
      </c>
      <c r="H86" s="68">
        <v>491898</v>
      </c>
      <c r="I86" s="68">
        <v>17203</v>
      </c>
      <c r="J86" s="68">
        <v>77915</v>
      </c>
      <c r="K86" s="62">
        <v>0</v>
      </c>
    </row>
    <row r="87" spans="1:11" x14ac:dyDescent="0.55000000000000004">
      <c r="A87" s="65">
        <v>44346</v>
      </c>
      <c r="B87" s="113" t="str">
        <f t="shared" si="6"/>
        <v>(日)</v>
      </c>
      <c r="C87" s="62">
        <f t="shared" si="5"/>
        <v>526132</v>
      </c>
      <c r="D87" s="68">
        <v>444936</v>
      </c>
      <c r="E87" s="68">
        <v>15890</v>
      </c>
      <c r="F87" s="68">
        <v>65306</v>
      </c>
      <c r="G87" s="62">
        <v>0</v>
      </c>
      <c r="H87" s="68">
        <v>429385</v>
      </c>
      <c r="I87" s="68">
        <v>15090</v>
      </c>
      <c r="J87" s="68">
        <v>59073</v>
      </c>
      <c r="K87" s="62">
        <v>0</v>
      </c>
    </row>
    <row r="88" spans="1:11" x14ac:dyDescent="0.55000000000000004">
      <c r="A88" s="65">
        <v>44345</v>
      </c>
      <c r="B88" s="113" t="str">
        <f t="shared" si="6"/>
        <v>(土)</v>
      </c>
      <c r="C88" s="62">
        <f t="shared" si="5"/>
        <v>532671</v>
      </c>
      <c r="D88" s="68">
        <v>457115</v>
      </c>
      <c r="E88" s="68">
        <v>15511</v>
      </c>
      <c r="F88" s="68">
        <v>60045</v>
      </c>
      <c r="G88" s="62">
        <v>0</v>
      </c>
      <c r="H88" s="68">
        <v>435047</v>
      </c>
      <c r="I88" s="68">
        <v>14665</v>
      </c>
      <c r="J88" s="68">
        <v>47357</v>
      </c>
      <c r="K88" s="62">
        <v>0</v>
      </c>
    </row>
    <row r="89" spans="1:11" x14ac:dyDescent="0.55000000000000004">
      <c r="A89" s="65">
        <v>44344</v>
      </c>
      <c r="B89" s="113" t="str">
        <f t="shared" si="6"/>
        <v>(金)</v>
      </c>
      <c r="C89" s="62">
        <f t="shared" si="5"/>
        <v>575787</v>
      </c>
      <c r="D89" s="68">
        <v>513451</v>
      </c>
      <c r="E89" s="68">
        <v>14307</v>
      </c>
      <c r="F89" s="68">
        <v>48029</v>
      </c>
      <c r="G89" s="62">
        <v>0</v>
      </c>
      <c r="H89" s="68">
        <v>484611</v>
      </c>
      <c r="I89" s="68">
        <v>13478</v>
      </c>
      <c r="J89" s="68">
        <v>30249</v>
      </c>
      <c r="K89" s="62">
        <v>0</v>
      </c>
    </row>
    <row r="90" spans="1:11" x14ac:dyDescent="0.55000000000000004">
      <c r="A90" s="65">
        <v>44343</v>
      </c>
      <c r="B90" s="113" t="str">
        <f t="shared" si="6"/>
        <v>(木)</v>
      </c>
      <c r="C90" s="62">
        <f t="shared" si="5"/>
        <v>598729</v>
      </c>
      <c r="D90" s="68">
        <v>539551</v>
      </c>
      <c r="E90" s="68">
        <v>12410</v>
      </c>
      <c r="F90" s="68">
        <v>46768</v>
      </c>
      <c r="G90" s="62">
        <v>0</v>
      </c>
      <c r="H90" s="68">
        <v>510154</v>
      </c>
      <c r="I90" s="68">
        <v>11781</v>
      </c>
      <c r="J90" s="68">
        <v>32326</v>
      </c>
      <c r="K90" s="62">
        <v>0</v>
      </c>
    </row>
    <row r="91" spans="1:11" x14ac:dyDescent="0.55000000000000004">
      <c r="A91" s="65">
        <v>44342</v>
      </c>
      <c r="B91" s="113" t="str">
        <f t="shared" si="6"/>
        <v>(水)</v>
      </c>
      <c r="C91" s="62">
        <f t="shared" si="5"/>
        <v>585886</v>
      </c>
      <c r="D91" s="68">
        <v>561165</v>
      </c>
      <c r="E91" s="68">
        <v>11476</v>
      </c>
      <c r="F91" s="68">
        <v>13245</v>
      </c>
      <c r="G91" s="62">
        <v>0</v>
      </c>
      <c r="H91" s="68">
        <v>529098</v>
      </c>
      <c r="I91" s="68">
        <v>10792</v>
      </c>
      <c r="J91" s="68">
        <v>9210</v>
      </c>
      <c r="K91" s="62">
        <v>0</v>
      </c>
    </row>
    <row r="92" spans="1:11" x14ac:dyDescent="0.55000000000000004">
      <c r="A92" s="65">
        <v>44341</v>
      </c>
      <c r="B92" s="113" t="str">
        <f t="shared" si="6"/>
        <v>(火)</v>
      </c>
      <c r="C92" s="62">
        <f t="shared" si="5"/>
        <v>527423</v>
      </c>
      <c r="D92" s="68">
        <v>506003</v>
      </c>
      <c r="E92" s="68">
        <v>9779</v>
      </c>
      <c r="F92" s="68">
        <v>11641</v>
      </c>
      <c r="G92" s="62">
        <v>0</v>
      </c>
      <c r="H92" s="68">
        <v>477474</v>
      </c>
      <c r="I92" s="68">
        <v>9305</v>
      </c>
      <c r="J92" s="68">
        <v>7807</v>
      </c>
      <c r="K92" s="62">
        <v>0</v>
      </c>
    </row>
    <row r="93" spans="1:11" x14ac:dyDescent="0.55000000000000004">
      <c r="A93" s="65">
        <v>44340</v>
      </c>
      <c r="B93" s="113" t="str">
        <f t="shared" si="6"/>
        <v>(月)</v>
      </c>
      <c r="C93" s="62">
        <f t="shared" si="5"/>
        <v>457351</v>
      </c>
      <c r="D93" s="68">
        <v>436631</v>
      </c>
      <c r="E93" s="68">
        <v>9828</v>
      </c>
      <c r="F93" s="68">
        <v>10892</v>
      </c>
      <c r="G93" s="62">
        <v>0</v>
      </c>
      <c r="H93" s="68">
        <v>413692</v>
      </c>
      <c r="I93" s="68">
        <v>9328</v>
      </c>
      <c r="J93" s="68">
        <v>7120</v>
      </c>
      <c r="K93" s="62">
        <v>0</v>
      </c>
    </row>
    <row r="94" spans="1:11" x14ac:dyDescent="0.55000000000000004">
      <c r="A94" s="65">
        <v>44339</v>
      </c>
      <c r="B94" s="113" t="str">
        <f t="shared" si="6"/>
        <v>(日)</v>
      </c>
      <c r="C94" s="62">
        <f t="shared" si="5"/>
        <v>350371</v>
      </c>
      <c r="D94" s="68">
        <v>325246</v>
      </c>
      <c r="E94" s="68">
        <v>0</v>
      </c>
      <c r="F94" s="68">
        <v>25125</v>
      </c>
      <c r="G94" s="62">
        <v>0</v>
      </c>
      <c r="H94" s="68">
        <v>312680</v>
      </c>
      <c r="I94" s="68">
        <v>0</v>
      </c>
      <c r="J94" s="68">
        <v>20670</v>
      </c>
      <c r="K94" s="62">
        <v>0</v>
      </c>
    </row>
    <row r="95" spans="1:11" x14ac:dyDescent="0.55000000000000004">
      <c r="A95" s="65">
        <v>44338</v>
      </c>
      <c r="B95" s="113" t="str">
        <f t="shared" si="6"/>
        <v>(土)</v>
      </c>
      <c r="C95" s="62">
        <f t="shared" si="5"/>
        <v>332014</v>
      </c>
      <c r="D95" s="68">
        <v>284296</v>
      </c>
      <c r="E95" s="68">
        <v>0</v>
      </c>
      <c r="F95" s="68">
        <v>47718</v>
      </c>
      <c r="G95" s="62">
        <v>0</v>
      </c>
      <c r="H95" s="68">
        <v>267248</v>
      </c>
      <c r="I95" s="68">
        <v>0</v>
      </c>
      <c r="J95" s="68">
        <v>23956</v>
      </c>
      <c r="K95" s="62">
        <v>0</v>
      </c>
    </row>
    <row r="96" spans="1:11" x14ac:dyDescent="0.55000000000000004">
      <c r="A96" s="65">
        <v>44337</v>
      </c>
      <c r="B96" s="113" t="str">
        <f t="shared" si="6"/>
        <v>(金)</v>
      </c>
      <c r="C96" s="62">
        <f t="shared" si="5"/>
        <v>345468</v>
      </c>
      <c r="D96" s="68">
        <v>279840</v>
      </c>
      <c r="E96" s="68">
        <v>0</v>
      </c>
      <c r="F96" s="68">
        <v>65628</v>
      </c>
      <c r="G96" s="62">
        <v>0</v>
      </c>
      <c r="H96" s="68">
        <v>253512</v>
      </c>
      <c r="I96" s="68">
        <v>0</v>
      </c>
      <c r="J96" s="68">
        <v>25790</v>
      </c>
      <c r="K96" s="62">
        <v>0</v>
      </c>
    </row>
    <row r="97" spans="1:11" x14ac:dyDescent="0.55000000000000004">
      <c r="A97" s="65">
        <v>44336</v>
      </c>
      <c r="B97" s="113" t="str">
        <f t="shared" si="6"/>
        <v>(木)</v>
      </c>
      <c r="C97" s="62">
        <f t="shared" si="5"/>
        <v>350308</v>
      </c>
      <c r="D97" s="68">
        <v>321496</v>
      </c>
      <c r="E97" s="68">
        <v>0</v>
      </c>
      <c r="F97" s="68">
        <v>28812</v>
      </c>
      <c r="G97" s="62">
        <v>0</v>
      </c>
      <c r="H97" s="68">
        <v>293314</v>
      </c>
      <c r="I97" s="68">
        <v>0</v>
      </c>
      <c r="J97" s="68">
        <v>14314</v>
      </c>
      <c r="K97" s="62">
        <v>0</v>
      </c>
    </row>
    <row r="98" spans="1:11" x14ac:dyDescent="0.55000000000000004">
      <c r="A98" s="65">
        <v>44335</v>
      </c>
      <c r="B98" s="113" t="str">
        <f t="shared" si="6"/>
        <v>(水)</v>
      </c>
      <c r="C98" s="62">
        <f t="shared" si="5"/>
        <v>386083</v>
      </c>
      <c r="D98" s="68">
        <v>307976</v>
      </c>
      <c r="E98" s="68">
        <v>0</v>
      </c>
      <c r="F98" s="68">
        <v>78107</v>
      </c>
      <c r="G98" s="62">
        <v>0</v>
      </c>
      <c r="H98" s="68">
        <v>281936</v>
      </c>
      <c r="I98" s="68">
        <v>0</v>
      </c>
      <c r="J98" s="68">
        <v>34796</v>
      </c>
      <c r="K98" s="62">
        <v>0</v>
      </c>
    </row>
    <row r="99" spans="1:11" x14ac:dyDescent="0.55000000000000004">
      <c r="A99" s="65">
        <v>44334</v>
      </c>
      <c r="B99" s="113" t="str">
        <f t="shared" si="6"/>
        <v>(火)</v>
      </c>
      <c r="C99" s="62">
        <f t="shared" si="5"/>
        <v>326329</v>
      </c>
      <c r="D99" s="68">
        <v>253198</v>
      </c>
      <c r="E99" s="68">
        <v>0</v>
      </c>
      <c r="F99" s="68">
        <v>73131</v>
      </c>
      <c r="G99" s="62">
        <v>0</v>
      </c>
      <c r="H99" s="68">
        <v>230773</v>
      </c>
      <c r="I99" s="68">
        <v>0</v>
      </c>
      <c r="J99" s="68">
        <v>35986</v>
      </c>
      <c r="K99" s="62">
        <v>0</v>
      </c>
    </row>
    <row r="100" spans="1:11" x14ac:dyDescent="0.55000000000000004">
      <c r="A100" s="65">
        <v>44333</v>
      </c>
      <c r="B100" s="113" t="str">
        <f t="shared" si="6"/>
        <v>(月)</v>
      </c>
      <c r="C100" s="62">
        <f t="shared" si="5"/>
        <v>268118</v>
      </c>
      <c r="D100" s="68">
        <v>210999</v>
      </c>
      <c r="E100" s="68">
        <v>0</v>
      </c>
      <c r="F100" s="68">
        <v>57119</v>
      </c>
      <c r="G100" s="62">
        <v>0</v>
      </c>
      <c r="H100" s="68">
        <v>192062</v>
      </c>
      <c r="I100" s="68">
        <v>0</v>
      </c>
      <c r="J100" s="68">
        <v>27163</v>
      </c>
      <c r="K100" s="62">
        <v>0</v>
      </c>
    </row>
    <row r="101" spans="1:11" x14ac:dyDescent="0.55000000000000004">
      <c r="A101" s="65">
        <v>44332</v>
      </c>
      <c r="B101" s="113" t="str">
        <f t="shared" si="6"/>
        <v>(日)</v>
      </c>
      <c r="C101" s="62">
        <f t="shared" si="5"/>
        <v>210683</v>
      </c>
      <c r="D101" s="68">
        <v>187408</v>
      </c>
      <c r="E101" s="68">
        <v>0</v>
      </c>
      <c r="F101" s="68">
        <v>23275</v>
      </c>
      <c r="G101" s="62">
        <v>0</v>
      </c>
      <c r="H101" s="68">
        <v>178751</v>
      </c>
      <c r="I101" s="68">
        <v>0</v>
      </c>
      <c r="J101" s="68">
        <v>15069</v>
      </c>
      <c r="K101" s="62">
        <v>0</v>
      </c>
    </row>
    <row r="102" spans="1:11" x14ac:dyDescent="0.55000000000000004">
      <c r="A102" s="65">
        <v>44331</v>
      </c>
      <c r="B102" s="113" t="str">
        <f t="shared" si="6"/>
        <v>(土)</v>
      </c>
      <c r="C102" s="62">
        <f t="shared" si="5"/>
        <v>177685</v>
      </c>
      <c r="D102" s="68">
        <v>138426</v>
      </c>
      <c r="E102" s="68">
        <v>0</v>
      </c>
      <c r="F102" s="68">
        <v>39259</v>
      </c>
      <c r="G102" s="62">
        <v>0</v>
      </c>
      <c r="H102" s="68">
        <v>125487</v>
      </c>
      <c r="I102" s="68">
        <v>0</v>
      </c>
      <c r="J102" s="68">
        <v>16389</v>
      </c>
      <c r="K102" s="62">
        <v>0</v>
      </c>
    </row>
    <row r="103" spans="1:11" x14ac:dyDescent="0.55000000000000004">
      <c r="A103" s="65">
        <v>44330</v>
      </c>
      <c r="B103" s="113" t="str">
        <f t="shared" si="6"/>
        <v>(金)</v>
      </c>
      <c r="C103" s="62">
        <f t="shared" si="5"/>
        <v>192159</v>
      </c>
      <c r="D103" s="68">
        <v>137814</v>
      </c>
      <c r="E103" s="68">
        <v>0</v>
      </c>
      <c r="F103" s="68">
        <v>54345</v>
      </c>
      <c r="G103" s="62">
        <v>0</v>
      </c>
      <c r="H103" s="68">
        <v>114511</v>
      </c>
      <c r="I103" s="68">
        <v>0</v>
      </c>
      <c r="J103" s="68">
        <v>18788</v>
      </c>
      <c r="K103" s="62">
        <v>0</v>
      </c>
    </row>
    <row r="104" spans="1:11" x14ac:dyDescent="0.55000000000000004">
      <c r="A104" s="65">
        <v>44329</v>
      </c>
      <c r="B104" s="113" t="str">
        <f t="shared" si="6"/>
        <v>(木)</v>
      </c>
      <c r="C104" s="62">
        <f t="shared" si="5"/>
        <v>215703</v>
      </c>
      <c r="D104" s="68">
        <v>158787</v>
      </c>
      <c r="E104" s="68">
        <v>0</v>
      </c>
      <c r="F104" s="68">
        <v>56916</v>
      </c>
      <c r="G104" s="62">
        <v>0</v>
      </c>
      <c r="H104" s="68">
        <v>136255</v>
      </c>
      <c r="I104" s="68">
        <v>0</v>
      </c>
      <c r="J104" s="68">
        <v>25483</v>
      </c>
      <c r="K104" s="62">
        <v>0</v>
      </c>
    </row>
    <row r="105" spans="1:11" x14ac:dyDescent="0.55000000000000004">
      <c r="A105" s="65">
        <v>44328</v>
      </c>
      <c r="B105" s="113" t="str">
        <f t="shared" si="6"/>
        <v>(水)</v>
      </c>
      <c r="C105" s="62">
        <f t="shared" si="5"/>
        <v>220701</v>
      </c>
      <c r="D105" s="68">
        <v>162841</v>
      </c>
      <c r="E105" s="68">
        <v>0</v>
      </c>
      <c r="F105" s="68">
        <v>57860</v>
      </c>
      <c r="G105" s="62">
        <v>0</v>
      </c>
      <c r="H105" s="68">
        <v>139455</v>
      </c>
      <c r="I105" s="68">
        <v>0</v>
      </c>
      <c r="J105" s="68">
        <v>26746</v>
      </c>
      <c r="K105" s="62">
        <v>0</v>
      </c>
    </row>
    <row r="106" spans="1:11" x14ac:dyDescent="0.55000000000000004">
      <c r="A106" s="65">
        <v>44327</v>
      </c>
      <c r="B106" s="113" t="str">
        <f t="shared" si="6"/>
        <v>(火)</v>
      </c>
      <c r="C106" s="62">
        <f t="shared" si="5"/>
        <v>180185</v>
      </c>
      <c r="D106" s="68">
        <v>131952</v>
      </c>
      <c r="E106" s="68">
        <v>0</v>
      </c>
      <c r="F106" s="68">
        <v>48233</v>
      </c>
      <c r="G106" s="62">
        <v>0</v>
      </c>
      <c r="H106" s="68">
        <v>109342</v>
      </c>
      <c r="I106" s="68">
        <v>0</v>
      </c>
      <c r="J106" s="68">
        <v>22597</v>
      </c>
      <c r="K106" s="62">
        <v>0</v>
      </c>
    </row>
    <row r="107" spans="1:11" x14ac:dyDescent="0.55000000000000004">
      <c r="A107" s="65">
        <v>44326</v>
      </c>
      <c r="B107" s="113" t="str">
        <f t="shared" si="6"/>
        <v>(月)</v>
      </c>
      <c r="C107" s="62">
        <f t="shared" si="5"/>
        <v>138488</v>
      </c>
      <c r="D107" s="68">
        <v>106889</v>
      </c>
      <c r="E107" s="68">
        <v>0</v>
      </c>
      <c r="F107" s="68">
        <v>31599</v>
      </c>
      <c r="G107" s="62">
        <v>0</v>
      </c>
      <c r="H107" s="68">
        <v>86767</v>
      </c>
      <c r="I107" s="68">
        <v>0</v>
      </c>
      <c r="J107" s="68">
        <v>14443</v>
      </c>
      <c r="K107" s="62">
        <v>0</v>
      </c>
    </row>
    <row r="108" spans="1:11" x14ac:dyDescent="0.55000000000000004">
      <c r="A108" s="65">
        <v>44325</v>
      </c>
      <c r="B108" s="113" t="str">
        <f t="shared" si="6"/>
        <v>(日)</v>
      </c>
      <c r="C108" s="62">
        <f t="shared" si="5"/>
        <v>83704</v>
      </c>
      <c r="D108" s="68">
        <v>74774</v>
      </c>
      <c r="E108" s="68">
        <v>0</v>
      </c>
      <c r="F108" s="68">
        <v>8930</v>
      </c>
      <c r="G108" s="62">
        <v>0</v>
      </c>
      <c r="H108" s="68">
        <v>66943</v>
      </c>
      <c r="I108" s="68">
        <v>0</v>
      </c>
      <c r="J108" s="68">
        <v>5867</v>
      </c>
      <c r="K108" s="62">
        <v>0</v>
      </c>
    </row>
    <row r="109" spans="1:11" x14ac:dyDescent="0.55000000000000004">
      <c r="A109" s="65">
        <v>44324</v>
      </c>
      <c r="B109" s="113" t="str">
        <f t="shared" si="6"/>
        <v>(土)</v>
      </c>
      <c r="C109" s="62">
        <f t="shared" si="5"/>
        <v>71785</v>
      </c>
      <c r="D109" s="68">
        <v>63343</v>
      </c>
      <c r="E109" s="68">
        <v>0</v>
      </c>
      <c r="F109" s="68">
        <v>8442</v>
      </c>
      <c r="G109" s="62">
        <v>0</v>
      </c>
      <c r="H109" s="68">
        <v>50120</v>
      </c>
      <c r="I109" s="68">
        <v>0</v>
      </c>
      <c r="J109" s="68">
        <v>4057</v>
      </c>
      <c r="K109" s="62">
        <v>0</v>
      </c>
    </row>
    <row r="110" spans="1:11" x14ac:dyDescent="0.55000000000000004">
      <c r="A110" s="65">
        <v>44323</v>
      </c>
      <c r="B110" s="113" t="str">
        <f t="shared" si="6"/>
        <v>(金)</v>
      </c>
      <c r="C110" s="62">
        <f t="shared" si="5"/>
        <v>62277</v>
      </c>
      <c r="D110" s="68">
        <v>51046</v>
      </c>
      <c r="E110" s="68">
        <v>0</v>
      </c>
      <c r="F110" s="68">
        <v>11231</v>
      </c>
      <c r="G110" s="62">
        <v>0</v>
      </c>
      <c r="H110" s="68">
        <v>33012</v>
      </c>
      <c r="I110" s="68">
        <v>0</v>
      </c>
      <c r="J110" s="68">
        <v>4762</v>
      </c>
      <c r="K110" s="62">
        <v>0</v>
      </c>
    </row>
    <row r="111" spans="1:11" x14ac:dyDescent="0.55000000000000004">
      <c r="A111" s="65">
        <v>44322</v>
      </c>
      <c r="B111" s="113" t="str">
        <f t="shared" si="6"/>
        <v>(木)</v>
      </c>
      <c r="C111" s="62">
        <f t="shared" si="5"/>
        <v>57979</v>
      </c>
      <c r="D111" s="68">
        <v>49394</v>
      </c>
      <c r="E111" s="68">
        <v>0</v>
      </c>
      <c r="F111" s="68">
        <v>8585</v>
      </c>
      <c r="G111" s="62">
        <v>0</v>
      </c>
      <c r="H111" s="68">
        <v>34333</v>
      </c>
      <c r="I111" s="68">
        <v>0</v>
      </c>
      <c r="J111" s="68">
        <v>4819</v>
      </c>
      <c r="K111" s="62">
        <v>0</v>
      </c>
    </row>
    <row r="112" spans="1:11" x14ac:dyDescent="0.55000000000000004">
      <c r="A112" s="65">
        <v>44321</v>
      </c>
      <c r="B112" s="113" t="str">
        <f t="shared" si="6"/>
        <v>(水)</v>
      </c>
      <c r="C112" s="62">
        <f t="shared" si="5"/>
        <v>10860</v>
      </c>
      <c r="D112" s="68">
        <v>9895</v>
      </c>
      <c r="E112" s="68">
        <v>0</v>
      </c>
      <c r="F112" s="68">
        <v>965</v>
      </c>
      <c r="G112" s="62">
        <v>0</v>
      </c>
      <c r="H112" s="68">
        <v>8351</v>
      </c>
      <c r="I112" s="68">
        <v>0</v>
      </c>
      <c r="J112" s="68">
        <v>751</v>
      </c>
      <c r="K112" s="62">
        <v>0</v>
      </c>
    </row>
    <row r="113" spans="1:11" x14ac:dyDescent="0.55000000000000004">
      <c r="A113" s="65">
        <v>44320</v>
      </c>
      <c r="B113" s="113" t="str">
        <f t="shared" si="6"/>
        <v>(火)</v>
      </c>
      <c r="C113" s="62">
        <f t="shared" si="5"/>
        <v>9358</v>
      </c>
      <c r="D113" s="68">
        <v>8564</v>
      </c>
      <c r="E113" s="68">
        <v>0</v>
      </c>
      <c r="F113" s="68">
        <v>794</v>
      </c>
      <c r="G113" s="62">
        <v>0</v>
      </c>
      <c r="H113" s="68">
        <v>6863</v>
      </c>
      <c r="I113" s="68">
        <v>0</v>
      </c>
      <c r="J113" s="68">
        <v>547</v>
      </c>
      <c r="K113" s="62">
        <v>0</v>
      </c>
    </row>
    <row r="114" spans="1:11" x14ac:dyDescent="0.55000000000000004">
      <c r="A114" s="65">
        <v>44319</v>
      </c>
      <c r="B114" s="113" t="str">
        <f t="shared" si="6"/>
        <v>(月)</v>
      </c>
      <c r="C114" s="62">
        <f t="shared" si="5"/>
        <v>8468</v>
      </c>
      <c r="D114" s="68">
        <v>7590</v>
      </c>
      <c r="E114" s="68">
        <v>0</v>
      </c>
      <c r="F114" s="68">
        <v>878</v>
      </c>
      <c r="G114" s="62">
        <v>0</v>
      </c>
      <c r="H114" s="68">
        <v>5869</v>
      </c>
      <c r="I114" s="68">
        <v>0</v>
      </c>
      <c r="J114" s="68">
        <v>800</v>
      </c>
      <c r="K114" s="62">
        <v>0</v>
      </c>
    </row>
    <row r="115" spans="1:11" x14ac:dyDescent="0.55000000000000004">
      <c r="A115" s="65">
        <v>44318</v>
      </c>
      <c r="B115" s="113" t="str">
        <f t="shared" si="6"/>
        <v>(日)</v>
      </c>
      <c r="C115" s="62">
        <f t="shared" si="5"/>
        <v>26113</v>
      </c>
      <c r="D115" s="68">
        <v>26113</v>
      </c>
      <c r="E115" s="68">
        <v>0</v>
      </c>
      <c r="F115" s="68">
        <v>0</v>
      </c>
      <c r="G115" s="62">
        <v>0</v>
      </c>
      <c r="H115" s="68">
        <v>20814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44317</v>
      </c>
      <c r="B116" s="113" t="str">
        <f t="shared" si="6"/>
        <v>(土)</v>
      </c>
      <c r="C116" s="62">
        <f t="shared" si="5"/>
        <v>47584</v>
      </c>
      <c r="D116" s="68">
        <v>47584</v>
      </c>
      <c r="E116" s="68">
        <v>0</v>
      </c>
      <c r="F116" s="68">
        <v>0</v>
      </c>
      <c r="G116" s="62">
        <v>0</v>
      </c>
      <c r="H116" s="68">
        <v>24188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44316</v>
      </c>
      <c r="B117" s="113" t="str">
        <f t="shared" si="6"/>
        <v>(金)</v>
      </c>
      <c r="C117" s="62">
        <f t="shared" si="5"/>
        <v>78285</v>
      </c>
      <c r="D117" s="68">
        <v>78285</v>
      </c>
      <c r="E117" s="68">
        <v>0</v>
      </c>
      <c r="F117" s="68">
        <v>0</v>
      </c>
      <c r="G117" s="62">
        <v>0</v>
      </c>
      <c r="H117" s="68">
        <v>29042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44315</v>
      </c>
      <c r="B118" s="113" t="str">
        <f>"(" &amp; TEXT(A118,"aaa") &amp; ")"</f>
        <v>(木)</v>
      </c>
      <c r="C118" s="62">
        <f t="shared" si="5"/>
        <v>22136</v>
      </c>
      <c r="D118" s="68">
        <v>22136</v>
      </c>
      <c r="E118" s="68">
        <v>0</v>
      </c>
      <c r="F118" s="68">
        <v>0</v>
      </c>
      <c r="G118" s="62">
        <v>0</v>
      </c>
      <c r="H118" s="68">
        <v>13491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44314</v>
      </c>
      <c r="B119" s="113" t="str">
        <f t="shared" si="6"/>
        <v>(水)</v>
      </c>
      <c r="C119" s="62">
        <f t="shared" si="5"/>
        <v>101992</v>
      </c>
      <c r="D119" s="68">
        <v>101992</v>
      </c>
      <c r="E119" s="68">
        <v>0</v>
      </c>
      <c r="F119" s="68">
        <v>0</v>
      </c>
      <c r="G119" s="62">
        <v>0</v>
      </c>
      <c r="H119" s="68">
        <v>39681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44313</v>
      </c>
      <c r="B120" s="113" t="str">
        <f t="shared" si="6"/>
        <v>(火)</v>
      </c>
      <c r="C120" s="62">
        <f t="shared" si="5"/>
        <v>92586</v>
      </c>
      <c r="D120" s="68">
        <v>92586</v>
      </c>
      <c r="E120" s="68">
        <v>0</v>
      </c>
      <c r="F120" s="68">
        <v>0</v>
      </c>
      <c r="G120" s="62">
        <v>0</v>
      </c>
      <c r="H120" s="68">
        <v>39917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44312</v>
      </c>
      <c r="B121" s="113" t="str">
        <f t="shared" si="6"/>
        <v>(月)</v>
      </c>
      <c r="C121" s="62">
        <f t="shared" si="5"/>
        <v>70741</v>
      </c>
      <c r="D121" s="68">
        <v>70741</v>
      </c>
      <c r="E121" s="68">
        <v>0</v>
      </c>
      <c r="F121" s="68">
        <v>0</v>
      </c>
      <c r="G121" s="62">
        <v>0</v>
      </c>
      <c r="H121" s="68">
        <v>29821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44311</v>
      </c>
      <c r="B122" s="113" t="str">
        <f t="shared" si="6"/>
        <v>(日)</v>
      </c>
      <c r="C122" s="62">
        <f t="shared" si="5"/>
        <v>26826</v>
      </c>
      <c r="D122" s="68">
        <v>26826</v>
      </c>
      <c r="E122" s="68">
        <v>0</v>
      </c>
      <c r="F122" s="68">
        <v>0</v>
      </c>
      <c r="G122" s="62">
        <v>0</v>
      </c>
      <c r="H122" s="68">
        <v>15820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44310</v>
      </c>
      <c r="B123" s="113" t="str">
        <f t="shared" si="6"/>
        <v>(土)</v>
      </c>
      <c r="C123" s="62">
        <f t="shared" si="5"/>
        <v>44158</v>
      </c>
      <c r="D123" s="68">
        <v>44158</v>
      </c>
      <c r="E123" s="68">
        <v>0</v>
      </c>
      <c r="F123" s="68">
        <v>0</v>
      </c>
      <c r="G123" s="62">
        <v>0</v>
      </c>
      <c r="H123" s="68">
        <v>17318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44309</v>
      </c>
      <c r="B124" s="113" t="str">
        <f t="shared" si="6"/>
        <v>(金)</v>
      </c>
      <c r="C124" s="62">
        <f t="shared" si="5"/>
        <v>67123</v>
      </c>
      <c r="D124" s="68">
        <v>67123</v>
      </c>
      <c r="E124" s="68">
        <v>0</v>
      </c>
      <c r="F124" s="68">
        <v>0</v>
      </c>
      <c r="G124" s="62">
        <v>0</v>
      </c>
      <c r="H124" s="68">
        <v>20463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44308</v>
      </c>
      <c r="B125" s="113" t="str">
        <f t="shared" si="6"/>
        <v>(木)</v>
      </c>
      <c r="C125" s="62">
        <f t="shared" si="5"/>
        <v>69261</v>
      </c>
      <c r="D125" s="68">
        <v>69261</v>
      </c>
      <c r="E125" s="68">
        <v>0</v>
      </c>
      <c r="F125" s="68">
        <v>0</v>
      </c>
      <c r="G125" s="62">
        <v>0</v>
      </c>
      <c r="H125" s="68">
        <v>27085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44307</v>
      </c>
      <c r="B126" s="113" t="str">
        <f t="shared" si="6"/>
        <v>(水)</v>
      </c>
      <c r="C126" s="62">
        <f t="shared" si="5"/>
        <v>71569</v>
      </c>
      <c r="D126" s="68">
        <v>71569</v>
      </c>
      <c r="E126" s="68">
        <v>0</v>
      </c>
      <c r="F126" s="68">
        <v>0</v>
      </c>
      <c r="G126" s="62">
        <v>0</v>
      </c>
      <c r="H126" s="68">
        <v>28553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44306</v>
      </c>
      <c r="B127" s="113" t="str">
        <f t="shared" si="6"/>
        <v>(火)</v>
      </c>
      <c r="C127" s="62">
        <f t="shared" si="5"/>
        <v>59490</v>
      </c>
      <c r="D127" s="68">
        <v>59490</v>
      </c>
      <c r="E127" s="68">
        <v>0</v>
      </c>
      <c r="F127" s="68">
        <v>0</v>
      </c>
      <c r="G127" s="62">
        <v>0</v>
      </c>
      <c r="H127" s="68">
        <v>23976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44305</v>
      </c>
      <c r="B128" s="113" t="str">
        <f t="shared" si="6"/>
        <v>(月)</v>
      </c>
      <c r="C128" s="62">
        <f t="shared" si="5"/>
        <v>38944</v>
      </c>
      <c r="D128" s="68">
        <v>38944</v>
      </c>
      <c r="E128" s="68">
        <v>0</v>
      </c>
      <c r="F128" s="68">
        <v>0</v>
      </c>
      <c r="G128" s="62">
        <v>0</v>
      </c>
      <c r="H128" s="68">
        <v>15426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44304</v>
      </c>
      <c r="B129" s="113" t="str">
        <f t="shared" si="6"/>
        <v>(日)</v>
      </c>
      <c r="C129" s="62">
        <f t="shared" si="5"/>
        <v>9151</v>
      </c>
      <c r="D129" s="68">
        <v>9151</v>
      </c>
      <c r="E129" s="68">
        <v>0</v>
      </c>
      <c r="F129" s="68">
        <v>0</v>
      </c>
      <c r="G129" s="62">
        <v>0</v>
      </c>
      <c r="H129" s="68">
        <v>5753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44303</v>
      </c>
      <c r="B130" s="113" t="str">
        <f t="shared" si="6"/>
        <v>(土)</v>
      </c>
      <c r="C130" s="62">
        <f t="shared" si="5"/>
        <v>8974</v>
      </c>
      <c r="D130" s="68">
        <v>8974</v>
      </c>
      <c r="E130" s="68">
        <v>0</v>
      </c>
      <c r="F130" s="68">
        <v>0</v>
      </c>
      <c r="G130" s="62">
        <v>0</v>
      </c>
      <c r="H130" s="68">
        <v>3928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44302</v>
      </c>
      <c r="B131" s="113" t="str">
        <f t="shared" si="6"/>
        <v>(金)</v>
      </c>
      <c r="C131" s="62">
        <f t="shared" ref="C131:C133" si="7">SUM(D131:G131)</f>
        <v>12429</v>
      </c>
      <c r="D131" s="68">
        <v>12429</v>
      </c>
      <c r="E131" s="68">
        <v>0</v>
      </c>
      <c r="F131" s="68">
        <v>0</v>
      </c>
      <c r="G131" s="62">
        <v>0</v>
      </c>
      <c r="H131" s="68">
        <v>3668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44301</v>
      </c>
      <c r="B132" s="113" t="str">
        <f t="shared" si="6"/>
        <v>(木)</v>
      </c>
      <c r="C132" s="62">
        <f t="shared" si="7"/>
        <v>9645</v>
      </c>
      <c r="D132" s="68">
        <v>9645</v>
      </c>
      <c r="E132" s="68">
        <v>0</v>
      </c>
      <c r="F132" s="68">
        <v>0</v>
      </c>
      <c r="G132" s="62">
        <v>0</v>
      </c>
      <c r="H132" s="68">
        <v>4423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44300</v>
      </c>
      <c r="B133" s="113" t="str">
        <f t="shared" si="6"/>
        <v>(水)</v>
      </c>
      <c r="C133" s="62">
        <f t="shared" si="7"/>
        <v>5522</v>
      </c>
      <c r="D133" s="68">
        <v>5522</v>
      </c>
      <c r="E133" s="68">
        <v>0</v>
      </c>
      <c r="F133" s="68">
        <v>0</v>
      </c>
      <c r="G133" s="62">
        <v>0</v>
      </c>
      <c r="H133" s="68">
        <v>3321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44299</v>
      </c>
      <c r="B134" s="113" t="str">
        <f t="shared" si="6"/>
        <v>(火)</v>
      </c>
      <c r="C134" s="62">
        <f>SUM(D134:G134)</f>
        <v>4385</v>
      </c>
      <c r="D134" s="68">
        <v>4385</v>
      </c>
      <c r="E134" s="68">
        <v>0</v>
      </c>
      <c r="F134" s="68">
        <v>0</v>
      </c>
      <c r="G134" s="62">
        <v>0</v>
      </c>
      <c r="H134" s="68">
        <v>2944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44298</v>
      </c>
      <c r="B135" s="113" t="str">
        <f t="shared" si="6"/>
        <v>(月)</v>
      </c>
      <c r="C135" s="62">
        <f>SUM(D135:G135)</f>
        <v>4935</v>
      </c>
      <c r="D135" s="81">
        <v>4935</v>
      </c>
      <c r="E135" s="81">
        <v>0</v>
      </c>
      <c r="F135" s="81">
        <v>0</v>
      </c>
      <c r="G135" s="81">
        <v>0</v>
      </c>
      <c r="H135" s="81">
        <v>3492</v>
      </c>
      <c r="I135" s="81">
        <v>0</v>
      </c>
      <c r="J135" s="81">
        <v>0</v>
      </c>
      <c r="K135" s="81">
        <v>0</v>
      </c>
    </row>
    <row r="136" spans="1:11" x14ac:dyDescent="0.55000000000000004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</row>
    <row r="137" spans="1:11" x14ac:dyDescent="0.55000000000000004">
      <c r="A137" s="78" t="s">
        <v>326</v>
      </c>
      <c r="B137" s="78"/>
    </row>
    <row r="138" spans="1:11" x14ac:dyDescent="0.55000000000000004">
      <c r="A138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4" t="s">
        <v>296</v>
      </c>
      <c r="B3" s="142" t="s">
        <v>297</v>
      </c>
      <c r="C3" s="140" t="s">
        <v>298</v>
      </c>
      <c r="D3" s="140" t="s">
        <v>299</v>
      </c>
      <c r="E3" s="143"/>
      <c r="F3" s="140" t="s">
        <v>300</v>
      </c>
      <c r="G3" s="143"/>
      <c r="H3" s="76"/>
      <c r="I3" s="76"/>
    </row>
    <row r="4" spans="1:9" x14ac:dyDescent="0.55000000000000004">
      <c r="A4" s="143"/>
      <c r="B4" s="145"/>
      <c r="C4" s="143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9" t="s">
        <v>287</v>
      </c>
      <c r="B5" s="143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11">
        <v>44407</v>
      </c>
      <c r="B6" s="115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11">
        <v>44406</v>
      </c>
      <c r="B7" s="115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11">
        <v>44405</v>
      </c>
      <c r="B8" s="115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11">
        <v>44404</v>
      </c>
      <c r="B9" s="115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11">
        <v>44403</v>
      </c>
      <c r="B10" s="115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11">
        <v>44398</v>
      </c>
      <c r="B11" s="115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11">
        <v>44397</v>
      </c>
      <c r="B12" s="115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11">
        <v>44396</v>
      </c>
      <c r="B13" s="115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11">
        <v>44393</v>
      </c>
      <c r="B14" s="115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11">
        <v>44392</v>
      </c>
      <c r="B15" s="115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11">
        <v>44391</v>
      </c>
      <c r="B16" s="115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11">
        <v>44390</v>
      </c>
      <c r="B17" s="115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11">
        <v>44389</v>
      </c>
      <c r="B18" s="115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11">
        <v>44386</v>
      </c>
      <c r="B19" s="115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11">
        <v>44385</v>
      </c>
      <c r="B20" s="115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11">
        <v>44384</v>
      </c>
      <c r="B21" s="115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11">
        <v>44383</v>
      </c>
      <c r="B22" s="115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11">
        <v>44382</v>
      </c>
      <c r="B23" s="115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11">
        <v>44379</v>
      </c>
      <c r="B24" s="115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11">
        <v>44378</v>
      </c>
      <c r="B25" s="115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11">
        <v>44377</v>
      </c>
      <c r="B26" s="115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11">
        <v>44376</v>
      </c>
      <c r="B27" s="115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11">
        <v>44375</v>
      </c>
      <c r="B28" s="115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11">
        <v>44372</v>
      </c>
      <c r="B29" s="115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11">
        <v>44371</v>
      </c>
      <c r="B30" s="115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11">
        <v>44370</v>
      </c>
      <c r="B31" s="115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11">
        <v>44369</v>
      </c>
      <c r="B32" s="115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11">
        <v>44368</v>
      </c>
      <c r="B33" s="115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11">
        <v>44365</v>
      </c>
      <c r="B34" s="115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11">
        <v>44364</v>
      </c>
      <c r="B35" s="115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11">
        <v>44363</v>
      </c>
      <c r="B36" s="115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11">
        <v>44362</v>
      </c>
      <c r="B37" s="115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11">
        <v>44361</v>
      </c>
      <c r="B38" s="115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11">
        <v>44358</v>
      </c>
      <c r="B39" s="115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11">
        <v>44357</v>
      </c>
      <c r="B40" s="115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11">
        <v>44356</v>
      </c>
      <c r="B41" s="115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11">
        <v>44355</v>
      </c>
      <c r="B42" s="115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11">
        <v>44354</v>
      </c>
      <c r="B43" s="115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11">
        <v>44351</v>
      </c>
      <c r="B44" s="115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1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1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1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1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1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1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1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1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1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1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1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1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1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1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1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1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1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1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1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1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1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1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1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1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13" t="s">
        <v>308</v>
      </c>
      <c r="C69" s="62">
        <f t="shared" ref="C69:C99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1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1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1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1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6" t="s">
        <v>332</v>
      </c>
      <c r="B3" s="142" t="s">
        <v>297</v>
      </c>
      <c r="C3" s="142" t="s">
        <v>335</v>
      </c>
      <c r="D3" s="142" t="s">
        <v>297</v>
      </c>
      <c r="E3" s="140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42"/>
      <c r="B4" s="142"/>
      <c r="C4" s="142"/>
      <c r="D4" s="142"/>
      <c r="E4" s="140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9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（８月１９日公表時点）</v>
      </c>
    </row>
    <row r="3" spans="1:9" x14ac:dyDescent="0.55000000000000004">
      <c r="A3" s="146" t="s">
        <v>332</v>
      </c>
      <c r="B3" s="142" t="s">
        <v>297</v>
      </c>
      <c r="C3" s="142" t="s">
        <v>335</v>
      </c>
      <c r="D3" s="142" t="s">
        <v>297</v>
      </c>
      <c r="E3" s="140" t="s">
        <v>338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2"/>
      <c r="B4" s="142"/>
      <c r="C4" s="142"/>
      <c r="D4" s="142"/>
      <c r="E4" s="140"/>
      <c r="F4" s="80" t="s">
        <v>302</v>
      </c>
      <c r="G4" s="80" t="s">
        <v>302</v>
      </c>
      <c r="H4" s="75"/>
      <c r="I4" s="75"/>
    </row>
    <row r="5" spans="1:9" x14ac:dyDescent="0.55000000000000004">
      <c r="A5" s="111">
        <v>44427</v>
      </c>
      <c r="B5" s="114" t="str">
        <f t="shared" ref="B5:B11" si="0">"("&amp;TEXT(A5,"AAA")&amp;")"</f>
        <v>(木)</v>
      </c>
      <c r="C5" s="111">
        <v>44423</v>
      </c>
      <c r="D5" s="114" t="str">
        <f t="shared" ref="D5:D11" si="1">"("&amp;TEXT(C5,"AAA")&amp;")"</f>
        <v>(日)</v>
      </c>
      <c r="E5" s="86">
        <v>3902839</v>
      </c>
      <c r="F5" s="86">
        <v>2705274</v>
      </c>
      <c r="G5" s="86">
        <v>1197565</v>
      </c>
      <c r="H5" s="75"/>
      <c r="I5" s="75"/>
    </row>
    <row r="6" spans="1:9" x14ac:dyDescent="0.55000000000000004">
      <c r="A6" s="111">
        <v>44426</v>
      </c>
      <c r="B6" s="114" t="str">
        <f t="shared" si="0"/>
        <v>(水)</v>
      </c>
      <c r="C6" s="111">
        <v>44423</v>
      </c>
      <c r="D6" s="114" t="str">
        <f t="shared" si="1"/>
        <v>(日)</v>
      </c>
      <c r="E6" s="86">
        <v>3663878</v>
      </c>
      <c r="F6" s="86">
        <v>2572887</v>
      </c>
      <c r="G6" s="86">
        <v>1090991</v>
      </c>
      <c r="H6" s="75"/>
      <c r="I6" s="75"/>
    </row>
    <row r="7" spans="1:9" x14ac:dyDescent="0.55000000000000004">
      <c r="A7" s="111">
        <v>44425</v>
      </c>
      <c r="B7" s="114" t="str">
        <f t="shared" si="0"/>
        <v>(火)</v>
      </c>
      <c r="C7" s="111">
        <v>44416</v>
      </c>
      <c r="D7" s="114" t="str">
        <f t="shared" si="1"/>
        <v>(日)</v>
      </c>
      <c r="E7" s="86">
        <v>3224734</v>
      </c>
      <c r="F7" s="86">
        <v>2409948</v>
      </c>
      <c r="G7" s="86">
        <v>814786</v>
      </c>
      <c r="H7" s="75"/>
      <c r="I7" s="75"/>
    </row>
    <row r="8" spans="1:9" x14ac:dyDescent="0.55000000000000004">
      <c r="A8" s="111">
        <v>44424</v>
      </c>
      <c r="B8" s="114" t="str">
        <f t="shared" si="0"/>
        <v>(月)</v>
      </c>
      <c r="C8" s="111">
        <v>44416</v>
      </c>
      <c r="D8" s="114" t="str">
        <f t="shared" si="1"/>
        <v>(日)</v>
      </c>
      <c r="E8" s="86">
        <v>3080184</v>
      </c>
      <c r="F8" s="86">
        <v>2325181</v>
      </c>
      <c r="G8" s="86">
        <v>755003</v>
      </c>
      <c r="H8" s="75"/>
      <c r="I8" s="75"/>
    </row>
    <row r="9" spans="1:9" x14ac:dyDescent="0.55000000000000004">
      <c r="A9" s="111">
        <v>44421</v>
      </c>
      <c r="B9" s="114" t="str">
        <f t="shared" si="0"/>
        <v>(金)</v>
      </c>
      <c r="C9" s="111">
        <v>44416</v>
      </c>
      <c r="D9" s="114" t="str">
        <f t="shared" si="1"/>
        <v>(日)</v>
      </c>
      <c r="E9" s="86">
        <v>2899381</v>
      </c>
      <c r="F9" s="86">
        <v>2215605</v>
      </c>
      <c r="G9" s="86">
        <v>683776</v>
      </c>
      <c r="H9" s="75"/>
      <c r="I9" s="75"/>
    </row>
    <row r="10" spans="1:9" x14ac:dyDescent="0.55000000000000004">
      <c r="A10" s="111">
        <v>44420</v>
      </c>
      <c r="B10" s="114" t="str">
        <f t="shared" si="0"/>
        <v>(木)</v>
      </c>
      <c r="C10" s="111">
        <v>44416</v>
      </c>
      <c r="D10" s="114" t="str">
        <f t="shared" si="1"/>
        <v>(日)</v>
      </c>
      <c r="E10" s="86">
        <v>2748556</v>
      </c>
      <c r="F10" s="86">
        <v>2115570</v>
      </c>
      <c r="G10" s="86">
        <v>632986</v>
      </c>
      <c r="H10" s="75"/>
      <c r="I10" s="75"/>
    </row>
    <row r="11" spans="1:9" x14ac:dyDescent="0.55000000000000004">
      <c r="A11" s="111">
        <v>44419</v>
      </c>
      <c r="B11" s="114" t="str">
        <f t="shared" si="0"/>
        <v>(水)</v>
      </c>
      <c r="C11" s="111">
        <v>44416</v>
      </c>
      <c r="D11" s="114" t="str">
        <f t="shared" si="1"/>
        <v>(日)</v>
      </c>
      <c r="E11" s="86">
        <v>2576423</v>
      </c>
      <c r="F11" s="86">
        <v>2005958</v>
      </c>
      <c r="G11" s="86">
        <v>570465</v>
      </c>
      <c r="H11" s="75"/>
      <c r="I11" s="75"/>
    </row>
    <row r="12" spans="1:9" x14ac:dyDescent="0.55000000000000004">
      <c r="A12" s="111">
        <v>44418</v>
      </c>
      <c r="B12" s="114" t="s">
        <v>339</v>
      </c>
      <c r="C12" s="111">
        <v>44409</v>
      </c>
      <c r="D12" s="114" t="s">
        <v>336</v>
      </c>
      <c r="E12" s="86">
        <v>2107992</v>
      </c>
      <c r="F12" s="86">
        <v>1814876</v>
      </c>
      <c r="G12" s="86">
        <v>293116</v>
      </c>
      <c r="H12" s="75"/>
      <c r="I12" s="75"/>
    </row>
    <row r="13" spans="1:9" x14ac:dyDescent="0.55000000000000004">
      <c r="A13" s="111">
        <v>44414</v>
      </c>
      <c r="B13" s="114" t="s">
        <v>309</v>
      </c>
      <c r="C13" s="111">
        <v>44409</v>
      </c>
      <c r="D13" s="114" t="s">
        <v>336</v>
      </c>
      <c r="E13" s="86">
        <v>1774733</v>
      </c>
      <c r="F13" s="86">
        <v>1551425</v>
      </c>
      <c r="G13" s="86">
        <v>223308</v>
      </c>
      <c r="H13" s="75"/>
      <c r="I13" s="75"/>
    </row>
    <row r="14" spans="1:9" x14ac:dyDescent="0.55000000000000004">
      <c r="A14" s="111">
        <v>44413</v>
      </c>
      <c r="B14" s="114" t="s">
        <v>310</v>
      </c>
      <c r="C14" s="111">
        <v>44409</v>
      </c>
      <c r="D14" s="114" t="s">
        <v>336</v>
      </c>
      <c r="E14" s="86">
        <v>1774269</v>
      </c>
      <c r="F14" s="86">
        <v>1550961</v>
      </c>
      <c r="G14" s="86">
        <v>223308</v>
      </c>
      <c r="H14" s="75"/>
      <c r="I14" s="75"/>
    </row>
    <row r="15" spans="1:9" x14ac:dyDescent="0.55000000000000004">
      <c r="A15" s="111">
        <v>44412</v>
      </c>
      <c r="B15" s="114" t="s">
        <v>306</v>
      </c>
      <c r="C15" s="111">
        <v>44409</v>
      </c>
      <c r="D15" s="114" t="s">
        <v>336</v>
      </c>
      <c r="E15" s="86">
        <v>1637626</v>
      </c>
      <c r="F15" s="86">
        <v>1449639</v>
      </c>
      <c r="G15" s="86">
        <v>187987</v>
      </c>
      <c r="H15" s="75"/>
      <c r="I15" s="75"/>
    </row>
    <row r="16" spans="1:9" x14ac:dyDescent="0.55000000000000004">
      <c r="A16" s="87"/>
      <c r="B16" s="74"/>
      <c r="C16" s="74"/>
      <c r="D16" s="74"/>
      <c r="E16" s="74"/>
      <c r="F16" s="74"/>
      <c r="G16" s="75"/>
      <c r="H16" s="75"/>
    </row>
    <row r="17" spans="1:8" x14ac:dyDescent="0.55000000000000004">
      <c r="A17" s="76" t="s">
        <v>340</v>
      </c>
      <c r="B17" s="75"/>
      <c r="C17" s="75"/>
      <c r="D17" s="75"/>
      <c r="E17" s="75"/>
      <c r="F17" s="75"/>
      <c r="G17" s="76"/>
      <c r="H17" s="75"/>
    </row>
    <row r="18" spans="1:8" x14ac:dyDescent="0.55000000000000004">
      <c r="A18" s="76"/>
      <c r="B18" s="76"/>
      <c r="C18" s="76"/>
      <c r="D18" s="76"/>
      <c r="E18" s="76"/>
      <c r="F18" s="76"/>
      <c r="G18" s="76"/>
      <c r="H18" s="75"/>
    </row>
    <row r="19" spans="1:8" x14ac:dyDescent="0.55000000000000004">
      <c r="H19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2021-08-19T14:52:29Z</dcterms:modified>
</cp:coreProperties>
</file>