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194A68F4-09B6-411A-B645-896E3B6ED1F7}" xr6:coauthVersionLast="47" xr6:coauthVersionMax="47" xr10:uidLastSave="{00000000-0000-0000-0000-000000000000}"/>
  <bookViews>
    <workbookView xWindow="23490" yWindow="-17055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2" i="15" l="1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E74" i="15"/>
  <c r="D74" i="15"/>
  <c r="B74" i="15"/>
  <c r="E73" i="15"/>
  <c r="D73" i="15"/>
  <c r="B73" i="15"/>
  <c r="E72" i="15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E63" i="15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D43" i="15"/>
  <c r="B43" i="15"/>
  <c r="D42" i="15"/>
  <c r="B42" i="15"/>
  <c r="D41" i="15"/>
  <c r="B41" i="15"/>
  <c r="D40" i="15"/>
  <c r="B40" i="15"/>
  <c r="D39" i="15"/>
  <c r="B39" i="15"/>
  <c r="D38" i="15"/>
  <c r="B38" i="15"/>
  <c r="D37" i="15"/>
  <c r="B37" i="15"/>
  <c r="D36" i="15"/>
  <c r="B36" i="15"/>
  <c r="D35" i="15"/>
  <c r="B35" i="15"/>
  <c r="D34" i="15"/>
  <c r="B34" i="15"/>
  <c r="D33" i="15"/>
  <c r="B33" i="15"/>
  <c r="D32" i="15"/>
  <c r="B32" i="15"/>
  <c r="E31" i="15"/>
  <c r="C31" i="15"/>
  <c r="D31" i="15" s="1"/>
  <c r="B31" i="15"/>
  <c r="I30" i="15"/>
  <c r="E30" i="15"/>
  <c r="C30" i="15" s="1"/>
  <c r="D30" i="15" s="1"/>
  <c r="B30" i="15"/>
  <c r="I29" i="15"/>
  <c r="E29" i="15"/>
  <c r="C29" i="15" s="1"/>
  <c r="D29" i="15" s="1"/>
  <c r="B29" i="15"/>
  <c r="I28" i="15"/>
  <c r="C28" i="15" s="1"/>
  <c r="E28" i="15"/>
  <c r="B28" i="15"/>
  <c r="I27" i="15"/>
  <c r="E27" i="15"/>
  <c r="C27" i="15"/>
  <c r="B27" i="15"/>
  <c r="I26" i="15"/>
  <c r="E26" i="15"/>
  <c r="C26" i="15" s="1"/>
  <c r="D26" i="15" s="1"/>
  <c r="B26" i="15"/>
  <c r="I25" i="15"/>
  <c r="E25" i="15"/>
  <c r="C25" i="15" s="1"/>
  <c r="B25" i="15"/>
  <c r="I24" i="15"/>
  <c r="C24" i="15" s="1"/>
  <c r="D24" i="15" s="1"/>
  <c r="E24" i="15"/>
  <c r="B24" i="15"/>
  <c r="I23" i="15"/>
  <c r="E23" i="15"/>
  <c r="C23" i="15"/>
  <c r="B23" i="15"/>
  <c r="I22" i="15"/>
  <c r="E22" i="15"/>
  <c r="C22" i="15" s="1"/>
  <c r="D22" i="15" s="1"/>
  <c r="B22" i="15"/>
  <c r="I21" i="15"/>
  <c r="E21" i="15"/>
  <c r="C21" i="15" s="1"/>
  <c r="D21" i="15" s="1"/>
  <c r="B21" i="15"/>
  <c r="I20" i="15"/>
  <c r="E20" i="15"/>
  <c r="C20" i="15"/>
  <c r="B20" i="15"/>
  <c r="I19" i="15"/>
  <c r="E19" i="15"/>
  <c r="C19" i="15"/>
  <c r="D19" i="15" s="1"/>
  <c r="B19" i="15"/>
  <c r="I18" i="15"/>
  <c r="E18" i="15"/>
  <c r="C18" i="15" s="1"/>
  <c r="D18" i="15" s="1"/>
  <c r="B18" i="15"/>
  <c r="I17" i="15"/>
  <c r="E17" i="15"/>
  <c r="C17" i="15" s="1"/>
  <c r="D17" i="15" s="1"/>
  <c r="B17" i="15"/>
  <c r="I16" i="15"/>
  <c r="C16" i="15" s="1"/>
  <c r="E16" i="15"/>
  <c r="B16" i="15"/>
  <c r="I15" i="15"/>
  <c r="E15" i="15"/>
  <c r="C15" i="15"/>
  <c r="D14" i="15" s="1"/>
  <c r="B15" i="15"/>
  <c r="I14" i="15"/>
  <c r="E14" i="15"/>
  <c r="C14" i="15"/>
  <c r="B14" i="15"/>
  <c r="I13" i="15"/>
  <c r="E13" i="15"/>
  <c r="C13" i="15" s="1"/>
  <c r="D13" i="15" s="1"/>
  <c r="B13" i="15"/>
  <c r="I12" i="15"/>
  <c r="E12" i="15"/>
  <c r="C12" i="15"/>
  <c r="D12" i="15" s="1"/>
  <c r="B12" i="15"/>
  <c r="I11" i="15"/>
  <c r="E11" i="15"/>
  <c r="C11" i="15"/>
  <c r="D11" i="15" s="1"/>
  <c r="B11" i="15"/>
  <c r="I10" i="15"/>
  <c r="E10" i="15"/>
  <c r="C10" i="15" s="1"/>
  <c r="D10" i="15" s="1"/>
  <c r="B10" i="15"/>
  <c r="I9" i="15"/>
  <c r="E9" i="15"/>
  <c r="C9" i="15" s="1"/>
  <c r="B9" i="15"/>
  <c r="I8" i="15"/>
  <c r="C8" i="15" s="1"/>
  <c r="D8" i="15" s="1"/>
  <c r="E8" i="15"/>
  <c r="B8" i="15"/>
  <c r="I7" i="15"/>
  <c r="E7" i="15"/>
  <c r="C7" i="15"/>
  <c r="D7" i="15" s="1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/>
  <c r="B4" i="15"/>
  <c r="I1" i="15"/>
  <c r="D16" i="15" l="1"/>
  <c r="D28" i="15"/>
  <c r="D27" i="15"/>
  <c r="D4" i="15"/>
  <c r="D20" i="15"/>
  <c r="D25" i="15"/>
  <c r="D9" i="15"/>
  <c r="D23" i="15"/>
  <c r="D6" i="15"/>
  <c r="D15" i="15"/>
  <c r="E25" i="11" l="1"/>
  <c r="E24" i="11"/>
  <c r="E22" i="11"/>
  <c r="B22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940BD021-2F80-4C29-B252-4035054B75D5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2" authorId="0" shapeId="0" xr:uid="{A0CA2485-292A-46FD-B869-1CE357AD7E83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<sst xmlns="http://schemas.openxmlformats.org/spreadsheetml/2006/main" count="49895" uniqueCount="382">
  <si>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</si>
  <si>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</si>
  <si>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</si>
  <si>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</si>
  <si>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</si>
  <si>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</si>
  <si>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</si>
  <si>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</si>
  <si>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</si>
  <si>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</si>
  <si>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</si>
  <si>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</si>
  <si>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</si>
  <si>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</si>
  <si>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</si>
  <si>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</si>
  <si>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</si>
  <si>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</si>
  <si>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</si>
  <si>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</si>
  <si>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</si>
  <si>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</si>
  <si>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</si>
  <si>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</si>
  <si>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</si>
  <si>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</si>
  <si>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</si>
  <si>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</si>
  <si>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</si>
  <si>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</si>
  <si>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</si>
  <si>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</si>
  <si>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</si>
  <si>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</si>
  <si>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</si>
  <si>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</si>
  <si>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</si>
  <si>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</si>
  <si>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</si>
  <si>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</si>
  <si>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</si>
  <si>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</si>
  <si>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</si>
  <si>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</si>
  <si>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</si>
  <si>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</si>
  <si>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</si>
  <si>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</si>
  <si>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</si>
  <si>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</si>
  <si>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</si>
  <si>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</si>
  <si>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</si>
  <si>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</si>
  <si>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</si>
  <si>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</si>
  <si>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</si>
  <si>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</si>
  <si>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</si>
  <si>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</si>
  <si>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</si>
  <si>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</si>
  <si>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</si>
  <si>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</si>
  <si>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</si>
  <si>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</si>
  <si>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</si>
  <si>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</si>
  <si>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</si>
  <si>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</si>
  <si>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</si>
  <si>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</si>
  <si>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</si>
  <si>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</si>
  <si>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</si>
  <si>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</si>
  <si>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</si>
  <si>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</si>
  <si>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</si>
  <si>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</si>
  <si>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</si>
  <si>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</si>
  <si>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</si>
  <si>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</si>
  <si>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</si>
  <si>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</si>
  <si>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</si>
  <si>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</si>
  <si>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</si>
  <si>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</si>
  <si>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</si>
  <si>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</si>
  <si>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</si>
  <si>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</si>
  <si>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</si>
  <si>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</si>
  <si>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</si>
  <si>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</si>
  <si>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</si>
  <si>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</si>
  <si>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</si>
  <si>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</si>
  <si>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</si>
  <si>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</si>
  <si>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</si>
  <si>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</si>
  <si>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</si>
  <si>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</si>
  <si>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</si>
  <si>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</si>
  <si>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</si>
  <si>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</si>
  <si>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</si>
  <si>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</si>
  <si>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</si>
  <si>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</si>
  <si>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</si>
  <si>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</si>
  <si>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</si>
  <si>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</si>
  <si>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</si>
  <si>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</si>
  <si>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</si>
  <si>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</si>
  <si>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</si>
  <si>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</si>
  <si>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</si>
  <si>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</si>
  <si>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</si>
  <si>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</si>
  <si>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</si>
  <si>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</si>
  <si>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</si>
  <si>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</si>
  <si>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</si>
  <si>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</si>
  <si>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</si>
  <si>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</si>
  <si>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</si>
  <si>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</si>
  <si>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</si>
  <si>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</si>
  <si>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</si>
  <si>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</si>
  <si>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</si>
  <si>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</si>
  <si>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</si>
  <si>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</si>
  <si>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</si>
  <si>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</si>
  <si>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</si>
  <si>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</si>
  <si>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</si>
  <si>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</si>
  <si>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</si>
  <si>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</si>
  <si>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</si>
  <si>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</si>
  <si>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</si>
  <si>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</si>
  <si>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</si>
  <si>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</si>
  <si>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</si>
  <si>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</si>
  <si>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</si>
  <si>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</si>
  <si>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</si>
  <si>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</si>
  <si>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</si>
  <si>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</si>
  <si>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</si>
  <si>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</si>
  <si>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</si>
  <si>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</si>
  <si>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</si>
  <si>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</si>
  <si>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</si>
  <si>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</si>
  <si>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</si>
  <si>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</si>
  <si>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</si>
  <si>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</si>
  <si>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</si>
  <si>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</si>
  <si>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</si>
  <si>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</si>
  <si>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</si>
  <si>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</si>
  <si>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</si>
  <si>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</si>
  <si>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</si>
  <si>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</si>
  <si>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</si>
  <si>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</si>
  <si>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</si>
  <si>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</si>
  <si>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</si>
  <si>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</si>
  <si>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</si>
  <si>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</si>
  <si>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</si>
  <si>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</si>
  <si>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</si>
  <si>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</si>
  <si>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</si>
  <si>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</si>
  <si>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</si>
  <si>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</si>
  <si>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</si>
  <si>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</si>
  <si>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</si>
  <si>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</si>
  <si>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</si>
  <si>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</si>
  <si>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</si>
  <si>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</si>
  <si>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</si>
  <si>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</si>
  <si>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</si>
  <si>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</si>
  <si>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</si>
  <si>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</si>
  <si>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</si>
  <si>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</si>
  <si>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</si>
  <si>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</si>
  <si>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</si>
  <si>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</si>
  <si>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</si>
  <si>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</si>
  <si>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</si>
  <si>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</si>
  <si>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</si>
  <si>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</si>
  <si>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</si>
  <si>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</si>
  <si>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</si>
  <si>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</si>
  <si>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</si>
  <si>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</si>
  <si>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</si>
  <si>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</si>
  <si>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</si>
  <si>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</si>
  <si>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</si>
  <si>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</si>
  <si>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</si>
  <si>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</si>
  <si>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</si>
  <si>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</si>
  <si>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</si>
  <si>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</si>
  <si>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</si>
  <si>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</si>
  <si>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</si>
  <si>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</si>
  <si>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</si>
  <si>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</si>
  <si>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</si>
  <si>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</si>
  <si>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</si>
  <si>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</si>
  <si>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</si>
  <si>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</si>
  <si>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</si>
  <si>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</si>
  <si>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</si>
  <si>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</si>
  <si>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</si>
  <si>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</si>
  <si>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</si>
  <si>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</si>
  <si>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</si>
  <si>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</si>
  <si>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</si>
  <si>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</si>
  <si>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</si>
  <si>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</si>
  <si>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</si>
  <si>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</si>
  <si>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</si>
  <si>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</si>
  <si>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</si>
  <si>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</si>
  <si>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</si>
  <si>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</si>
  <si>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</si>
  <si>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</si>
  <si>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</si>
  <si>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</si>
  <si>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</si>
  <si>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</si>
  <si>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</si>
  <si>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</si>
  <si>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</si>
  <si>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</si>
  <si>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</si>
  <si>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</si>
  <si>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</si>
  <si>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</si>
  <si>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</si>
  <si>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</si>
  <si>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</si>
  <si>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</si>
  <si>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</si>
  <si>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</si>
  <si>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</si>
  <si>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</si>
  <si>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</si>
  <si>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</si>
  <si>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</si>
  <si>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</si>
  <si>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</si>
  <si>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</si>
  <si>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</si>
  <si>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</si>
  <si>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</si>
  <si>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</si>
  <si>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</si>
  <si>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</si>
  <si>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</si>
  <si>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</si>
  <si>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</si>
  <si>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</si>
  <si>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</si>
  <si>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</si>
  <si>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</si>
  <si>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</si>
  <si>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</si>
  <si>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</si>
  <si>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</si>
  <si>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</si>
  <si>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</si>
  <si>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</si>
  <si>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</si>
  <si>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</si>
  <si>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</si>
  <si>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</si>
  <si>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</si>
  <si>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</si>
  <si>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</si>
  <si>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</si>
  <si>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</si>
  <si>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</si>
  <si>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</si>
  <si>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</si>
  <si>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</si>
  <si>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</si>
  <si>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</si>
  <si>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</si>
  <si>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</si>
  <si>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</si>
  <si>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</si>
  <si>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</si>
  <si>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</si>
  <si>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</si>
  <si>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</si>
  <si>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</si>
  <si>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</si>
  <si>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</si>
  <si>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</si>
  <si>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</si>
  <si>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</si>
  <si>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</si>
  <si>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</si>
  <si>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</si>
  <si>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</si>
  <si>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</si>
  <si>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</si>
  <si>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</si>
  <si>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</si>
  <si>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</si>
  <si>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</si>
  <si>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</si>
  <si>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</si>
  <si>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</si>
  <si>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</si>
  <si>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</si>
  <si>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</si>
  <si>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</si>
  <si>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</si>
  <si>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https://www.mhlw.go.jp/stf/seisakunitsuite/bunya/0000121431_00347.html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</si>
</sst>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44652</v>
          </cell>
          <cell r="B5" t="str">
            <v>(金)</v>
          </cell>
          <cell r="C5">
            <v>44647</v>
          </cell>
          <cell r="D5" t="str">
            <v>(日)</v>
          </cell>
          <cell r="E5">
            <v>1947070</v>
          </cell>
        </row>
        <row r="6">
          <cell r="A6">
            <v>44651</v>
          </cell>
          <cell r="B6" t="str">
            <v>(木)</v>
          </cell>
          <cell r="C6">
            <v>44647</v>
          </cell>
          <cell r="D6" t="str">
            <v>(日)</v>
          </cell>
          <cell r="E6">
            <v>1926520</v>
          </cell>
        </row>
        <row r="7">
          <cell r="A7">
            <v>44650</v>
          </cell>
          <cell r="B7" t="str">
            <v>(水)</v>
          </cell>
          <cell r="C7">
            <v>44647</v>
          </cell>
          <cell r="D7" t="str">
            <v>(日)</v>
          </cell>
          <cell r="E7">
            <v>1890394</v>
          </cell>
        </row>
        <row r="8">
          <cell r="A8">
            <v>44649</v>
          </cell>
          <cell r="B8" t="str">
            <v>(火)</v>
          </cell>
          <cell r="C8">
            <v>44640</v>
          </cell>
          <cell r="D8" t="str">
            <v>(日)</v>
          </cell>
          <cell r="E8">
            <v>1481113</v>
          </cell>
        </row>
        <row r="9">
          <cell r="A9">
            <v>44648</v>
          </cell>
          <cell r="B9" t="str">
            <v>(月)</v>
          </cell>
          <cell r="C9">
            <v>44640</v>
          </cell>
          <cell r="D9" t="str">
            <v>(日)</v>
          </cell>
          <cell r="E9">
            <v>1462884</v>
          </cell>
        </row>
        <row r="10">
          <cell r="A10">
            <v>44645</v>
          </cell>
          <cell r="B10" t="str">
            <v>(金)</v>
          </cell>
          <cell r="C10">
            <v>44640</v>
          </cell>
          <cell r="D10" t="str">
            <v>(日)</v>
          </cell>
          <cell r="E10">
            <v>1435659</v>
          </cell>
        </row>
        <row r="11">
          <cell r="A11">
            <v>44644</v>
          </cell>
          <cell r="B11" t="str">
            <v>(木)</v>
          </cell>
          <cell r="C11">
            <v>44640</v>
          </cell>
          <cell r="D11" t="str">
            <v>(日)</v>
          </cell>
          <cell r="E11">
            <v>1398404</v>
          </cell>
        </row>
        <row r="12">
          <cell r="A12">
            <v>44643</v>
          </cell>
          <cell r="B12" t="str">
            <v>(水)</v>
          </cell>
          <cell r="C12">
            <v>44640</v>
          </cell>
          <cell r="D12" t="str">
            <v>(日)</v>
          </cell>
          <cell r="E12">
            <v>1352235</v>
          </cell>
        </row>
        <row r="13">
          <cell r="A13">
            <v>44642</v>
          </cell>
          <cell r="B13" t="str">
            <v>(火)</v>
          </cell>
          <cell r="C13">
            <v>44633</v>
          </cell>
          <cell r="D13" t="str">
            <v>(日)</v>
          </cell>
          <cell r="E13">
            <v>856581</v>
          </cell>
        </row>
        <row r="14">
          <cell r="A14">
            <v>44638</v>
          </cell>
          <cell r="B14" t="str">
            <v>(金)</v>
          </cell>
          <cell r="C14">
            <v>44633</v>
          </cell>
          <cell r="D14" t="str">
            <v>(日)</v>
          </cell>
          <cell r="E14">
            <v>773202</v>
          </cell>
        </row>
        <row r="15">
          <cell r="A15">
            <v>44637</v>
          </cell>
          <cell r="B15" t="str">
            <v>(木)</v>
          </cell>
          <cell r="C15">
            <v>44633</v>
          </cell>
          <cell r="D15" t="str">
            <v>(日)</v>
          </cell>
          <cell r="E15">
            <v>748623</v>
          </cell>
        </row>
        <row r="16">
          <cell r="A16">
            <v>44636</v>
          </cell>
          <cell r="B16" t="str">
            <v>(水)</v>
          </cell>
          <cell r="C16">
            <v>44633</v>
          </cell>
          <cell r="D16" t="str">
            <v>(日)</v>
          </cell>
          <cell r="E16">
            <v>719637</v>
          </cell>
        </row>
        <row r="17">
          <cell r="A17">
            <v>44635</v>
          </cell>
          <cell r="B17" t="str">
            <v>(火)</v>
          </cell>
          <cell r="C17">
            <v>44626</v>
          </cell>
          <cell r="D17" t="str">
            <v>(日)</v>
          </cell>
          <cell r="E17">
            <v>358832</v>
          </cell>
        </row>
        <row r="18">
          <cell r="A18">
            <v>44634</v>
          </cell>
          <cell r="B18" t="str">
            <v>(月)</v>
          </cell>
          <cell r="C18">
            <v>44626</v>
          </cell>
          <cell r="D18" t="str">
            <v>(日)</v>
          </cell>
          <cell r="E18">
            <v>350360</v>
          </cell>
        </row>
        <row r="19">
          <cell r="A19">
            <v>44631</v>
          </cell>
          <cell r="B19" t="str">
            <v>(金)</v>
          </cell>
          <cell r="C19">
            <v>44626</v>
          </cell>
          <cell r="D19" t="str">
            <v>(日)</v>
          </cell>
          <cell r="E19">
            <v>338261</v>
          </cell>
        </row>
        <row r="20">
          <cell r="A20">
            <v>44630</v>
          </cell>
          <cell r="B20" t="str">
            <v>(木)</v>
          </cell>
          <cell r="C20">
            <v>44626</v>
          </cell>
          <cell r="D20" t="str">
            <v>(日)</v>
          </cell>
          <cell r="E20">
            <v>324138</v>
          </cell>
        </row>
        <row r="21">
          <cell r="A21">
            <v>44629</v>
          </cell>
          <cell r="B21" t="str">
            <v>(水)</v>
          </cell>
          <cell r="C21">
            <v>44626</v>
          </cell>
          <cell r="D21" t="str">
            <v>(日)</v>
          </cell>
          <cell r="E21">
            <v>309484</v>
          </cell>
        </row>
        <row r="22">
          <cell r="A22">
            <v>44628</v>
          </cell>
          <cell r="B22" t="str">
            <v>(火)</v>
          </cell>
          <cell r="C22">
            <v>44619</v>
          </cell>
          <cell r="D22" t="str">
            <v>(日)</v>
          </cell>
          <cell r="E22">
            <v>55977</v>
          </cell>
        </row>
        <row r="23">
          <cell r="A23">
            <v>44627</v>
          </cell>
          <cell r="B23" t="str">
            <v>(月)</v>
          </cell>
          <cell r="C23">
            <v>44619</v>
          </cell>
          <cell r="D23" t="str">
            <v>(日)</v>
          </cell>
          <cell r="E23">
            <v>54270</v>
          </cell>
        </row>
        <row r="24">
          <cell r="A24">
            <v>44624</v>
          </cell>
          <cell r="B24" t="str">
            <v>(金)</v>
          </cell>
          <cell r="C24">
            <v>44619</v>
          </cell>
          <cell r="D24" t="str">
            <v>(日)</v>
          </cell>
          <cell r="E24">
            <v>50176</v>
          </cell>
        </row>
        <row r="25">
          <cell r="A25">
            <v>44623</v>
          </cell>
          <cell r="B25" t="str">
            <v>(木)</v>
          </cell>
          <cell r="C25">
            <v>44619</v>
          </cell>
          <cell r="D25" t="str">
            <v>(日)</v>
          </cell>
          <cell r="E25">
            <v>43595</v>
          </cell>
        </row>
        <row r="26">
          <cell r="A26">
            <v>44622</v>
          </cell>
          <cell r="B26" t="str">
            <v>(水)</v>
          </cell>
          <cell r="C26">
            <v>44619</v>
          </cell>
          <cell r="D26" t="str">
            <v>(日)</v>
          </cell>
          <cell r="E26">
            <v>40987</v>
          </cell>
        </row>
        <row r="27">
          <cell r="A27">
            <v>44621</v>
          </cell>
          <cell r="B27" t="str">
            <v>(火)</v>
          </cell>
          <cell r="C27">
            <v>44612</v>
          </cell>
          <cell r="D27" t="str">
            <v>(日)</v>
          </cell>
          <cell r="E27">
            <v>7729</v>
          </cell>
        </row>
        <row r="28">
          <cell r="A28">
            <v>44620</v>
          </cell>
          <cell r="B28" t="str">
            <v>(月)</v>
          </cell>
          <cell r="C28">
            <v>44612</v>
          </cell>
          <cell r="D28" t="str">
            <v>(日)</v>
          </cell>
          <cell r="E28">
            <v>7695</v>
          </cell>
        </row>
        <row r="29">
          <cell r="A29">
            <v>44617</v>
          </cell>
          <cell r="B29" t="str">
            <v>(金)</v>
          </cell>
          <cell r="C29">
            <v>44612</v>
          </cell>
          <cell r="D29" t="str">
            <v>(日)</v>
          </cell>
          <cell r="E29">
            <v>6325</v>
          </cell>
        </row>
        <row r="30">
          <cell r="A30">
            <v>44616</v>
          </cell>
          <cell r="B30" t="str">
            <v>(木)</v>
          </cell>
          <cell r="C30">
            <v>44612</v>
          </cell>
          <cell r="D30" t="str">
            <v>(日)</v>
          </cell>
          <cell r="E30">
            <v>6304</v>
          </cell>
        </row>
        <row r="31">
          <cell r="A31">
            <v>44614</v>
          </cell>
          <cell r="B31" t="str">
            <v>(火)</v>
          </cell>
          <cell r="C31">
            <v>44612</v>
          </cell>
          <cell r="D31" t="str">
            <v>(日)</v>
          </cell>
          <cell r="E31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7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327"/>
  <sheetViews>
    <sheetView workbookViewId="0">
      <pane ySplit="1" topLeftCell="A2291" activePane="bottomLeft" state="frozen"/>
      <selection activeCell="O1257" sqref="O1257:Q2321"/>
      <selection pane="bottomLeft" activeCell="O1257" sqref="O1257:Q2321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31541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18202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14855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25466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40385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7655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95315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145968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182549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182884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198902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35188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25423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277034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245778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274087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20190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288141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40217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27301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7444</v>
      </c>
      <c r="P1320" s="26">
        <v>791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8515</v>
      </c>
      <c r="P1323" s="26">
        <v>697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9865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316602</v>
      </c>
      <c r="P1329" s="26">
        <v>72045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147577</v>
      </c>
      <c r="P1332" s="26">
        <v>54756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62927</v>
      </c>
      <c r="P1335" s="26">
        <v>7639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75851</v>
      </c>
      <c r="P1338" s="26">
        <v>8191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260888</v>
      </c>
      <c r="P1341" s="26">
        <v>96650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223333</v>
      </c>
      <c r="P1344" s="26">
        <v>122882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245973</v>
      </c>
      <c r="P1347" s="26">
        <v>151595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253148</v>
      </c>
      <c r="P1350" s="26">
        <v>177195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235719</v>
      </c>
      <c r="P1353" s="26">
        <v>193510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139634</v>
      </c>
      <c r="P1356" s="26">
        <v>34690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190202</v>
      </c>
      <c r="P1359" s="26">
        <v>24193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345300</v>
      </c>
      <c r="P1362" s="26">
        <v>267336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352149</v>
      </c>
      <c r="P1365" s="26">
        <v>223086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400968</v>
      </c>
      <c r="P1368" s="26">
        <v>250837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408043</v>
      </c>
      <c r="P1371" s="26">
        <v>137085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384226</v>
      </c>
      <c r="P1374" s="26">
        <v>209070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287988</v>
      </c>
      <c r="P1377" s="26">
        <v>42570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327480</v>
      </c>
      <c r="P1380" s="26">
        <v>28016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590788</v>
      </c>
      <c r="P1383" s="26">
        <v>204091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612640</v>
      </c>
      <c r="P1386" s="26">
        <v>63040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674905</v>
      </c>
      <c r="P1389" s="26">
        <v>61813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647114</v>
      </c>
      <c r="P1392" s="26">
        <v>106044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624853</v>
      </c>
      <c r="P1395" s="26">
        <v>124776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478713</v>
      </c>
      <c r="P1398" s="26">
        <v>59856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465234</v>
      </c>
      <c r="P1401" s="26">
        <v>67769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670471</v>
      </c>
      <c r="P1404" s="26">
        <v>236676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725973</v>
      </c>
      <c r="P1407" s="26">
        <v>214595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752748</v>
      </c>
      <c r="P1410" s="26">
        <v>236875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745480</v>
      </c>
      <c r="P1413" s="26">
        <v>231237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730973</v>
      </c>
      <c r="P1416" s="26">
        <v>221170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625950</v>
      </c>
      <c r="P1419" s="26">
        <v>131083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570135</v>
      </c>
      <c r="P1422" s="26">
        <v>182890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782015</v>
      </c>
      <c r="P1425" s="26">
        <v>328384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812163</v>
      </c>
      <c r="P1428" s="26">
        <v>328095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794058</v>
      </c>
      <c r="P1431" s="26">
        <v>392584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761862</v>
      </c>
      <c r="P1434" s="26">
        <v>393524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772798</v>
      </c>
      <c r="P1437" s="26">
        <v>365069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671187</v>
      </c>
      <c r="P1440" s="26">
        <v>278728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610616</v>
      </c>
      <c r="P1443" s="26">
        <v>318560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710704</v>
      </c>
      <c r="P1446" s="26">
        <v>545974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712460</v>
      </c>
      <c r="P1449" s="26">
        <v>562764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696479</v>
      </c>
      <c r="P1452" s="26">
        <v>615633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708128</v>
      </c>
      <c r="P1455" s="26">
        <v>607665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691011</v>
      </c>
      <c r="P1458" s="26">
        <v>581293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675154</v>
      </c>
      <c r="P1461" s="26">
        <v>448187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675707</v>
      </c>
      <c r="P1464" s="26">
        <v>441778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780847</v>
      </c>
      <c r="P1467" s="26">
        <v>630943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788747</v>
      </c>
      <c r="P1470" s="26">
        <v>665231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805890</v>
      </c>
      <c r="P1473" s="26">
        <v>698841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777282</v>
      </c>
      <c r="P1476" s="26">
        <v>703521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773711</v>
      </c>
      <c r="P1479" s="26">
        <v>707998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759535</v>
      </c>
      <c r="P1482" s="26">
        <v>591516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786647</v>
      </c>
      <c r="P1485" s="26">
        <v>543828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812970</v>
      </c>
      <c r="P1488" s="26">
        <v>711536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829006</v>
      </c>
      <c r="P1491" s="26">
        <v>748737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864461</v>
      </c>
      <c r="P1494" s="26">
        <v>737474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674766</v>
      </c>
      <c r="P1497" s="26">
        <v>717701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625291</v>
      </c>
      <c r="P1500" s="26">
        <v>727998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891283</v>
      </c>
      <c r="P1503" s="26">
        <v>614900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842559</v>
      </c>
      <c r="P1506" s="26">
        <v>545471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1005053</v>
      </c>
      <c r="P1509" s="26">
        <v>661997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1043332</v>
      </c>
      <c r="P1512" s="26">
        <v>678458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1055677</v>
      </c>
      <c r="P1515" s="26">
        <v>652851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1063040</v>
      </c>
      <c r="P1518" s="26">
        <v>649776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1069604</v>
      </c>
      <c r="P1521" s="26">
        <v>649226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1041606</v>
      </c>
      <c r="P1524" s="26">
        <v>623395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767068</v>
      </c>
      <c r="P1527" s="26">
        <v>632149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872701</v>
      </c>
      <c r="P1530" s="26">
        <v>686316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907647</v>
      </c>
      <c r="P1533" s="26">
        <v>673750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882722</v>
      </c>
      <c r="P1536" s="26">
        <v>682331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866235</v>
      </c>
      <c r="P1539" s="26">
        <v>658700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899856</v>
      </c>
      <c r="P1542" s="26">
        <v>649764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829615</v>
      </c>
      <c r="P1545" s="26">
        <v>649863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616283</v>
      </c>
      <c r="P1548" s="26">
        <v>666059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544002</v>
      </c>
      <c r="P1551" s="26">
        <v>643400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816981</v>
      </c>
      <c r="P1554" s="26">
        <v>659727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748490</v>
      </c>
      <c r="P1557" s="26">
        <v>707099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323724</v>
      </c>
      <c r="P1560" s="26">
        <v>279889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253102</v>
      </c>
      <c r="P1563" s="26">
        <v>199668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466374</v>
      </c>
      <c r="P1566" s="26">
        <v>749457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420448</v>
      </c>
      <c r="P1569" s="26">
        <v>692361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585585</v>
      </c>
      <c r="P1572" s="26">
        <v>787302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625627</v>
      </c>
      <c r="P1575" s="26">
        <v>787981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613955</v>
      </c>
      <c r="P1578" s="26">
        <v>794312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615959</v>
      </c>
      <c r="P1581" s="26">
        <v>780700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646759</v>
      </c>
      <c r="P1584" s="26">
        <v>787837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641478</v>
      </c>
      <c r="P1587" s="26">
        <v>805573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5015586</v>
      </c>
      <c r="P1590" s="26">
        <v>1706382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570311</v>
      </c>
      <c r="P1593" s="26">
        <v>574106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587996</v>
      </c>
      <c r="P1596" s="26">
        <v>611158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575874</v>
      </c>
      <c r="P1599" s="26">
        <v>604653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563367</v>
      </c>
      <c r="P1602" s="26">
        <v>593386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583637</v>
      </c>
      <c r="P1605" s="26">
        <v>629362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699911</v>
      </c>
      <c r="P1608" s="26">
        <v>641261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4777619</v>
      </c>
      <c r="P1611" s="26">
        <v>2337739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169160</v>
      </c>
      <c r="P1614" s="26">
        <v>103431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489013</v>
      </c>
      <c r="P1617" s="26">
        <v>585839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499056</v>
      </c>
      <c r="P1620" s="26">
        <v>508536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492100</v>
      </c>
      <c r="P1623" s="26">
        <v>230591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345842</v>
      </c>
      <c r="P1626" s="26">
        <v>139068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354593</v>
      </c>
      <c r="P1629" s="26">
        <v>257473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4009285</v>
      </c>
      <c r="P1632" s="26">
        <v>2545466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435276</v>
      </c>
      <c r="P1635" s="26">
        <v>369970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546900</v>
      </c>
      <c r="P1638" s="26">
        <v>457548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577574</v>
      </c>
      <c r="P1641" s="26">
        <v>445036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576819</v>
      </c>
      <c r="P1644" s="26">
        <v>435101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615479</v>
      </c>
      <c r="P1647" s="26">
        <v>480865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721465</v>
      </c>
      <c r="P1650" s="26">
        <v>539230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3702438</v>
      </c>
      <c r="P1653" s="26">
        <v>3038700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548024</v>
      </c>
      <c r="P1656" s="26">
        <v>446760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611351</v>
      </c>
      <c r="P1659" s="26">
        <v>466836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602908</v>
      </c>
      <c r="P1662" s="26">
        <v>459470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568546</v>
      </c>
      <c r="P1665" s="26">
        <v>444179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640720</v>
      </c>
      <c r="P1668" s="26">
        <v>490877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729800</v>
      </c>
      <c r="P1671" s="26">
        <v>606338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3319201</v>
      </c>
      <c r="P1674" s="26">
        <v>2993952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389035</v>
      </c>
      <c r="P1677" s="26">
        <v>139590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650217</v>
      </c>
      <c r="P1680" s="26">
        <v>398136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644537</v>
      </c>
      <c r="P1683" s="26">
        <v>379917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420496</v>
      </c>
      <c r="P1686" s="26">
        <v>380512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739455</v>
      </c>
      <c r="P1689" s="26">
        <v>291385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955507</v>
      </c>
      <c r="P1692" s="26">
        <v>331961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3175868</v>
      </c>
      <c r="P1695" s="26">
        <v>2350464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617161</v>
      </c>
      <c r="P1698" s="26">
        <v>342986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629937</v>
      </c>
      <c r="P1701" s="26">
        <v>436873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597013</v>
      </c>
      <c r="P1704" s="26">
        <v>464900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583983</v>
      </c>
      <c r="P1707" s="26">
        <v>450727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648141</v>
      </c>
      <c r="P1710" s="26">
        <v>518769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785226</v>
      </c>
      <c r="P1713" s="26">
        <v>625930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2766899</v>
      </c>
      <c r="P1716" s="26">
        <v>2262396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509050</v>
      </c>
      <c r="P1719" s="26">
        <v>439766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535462</v>
      </c>
      <c r="P1722" s="26">
        <v>470287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513015</v>
      </c>
      <c r="P1725" s="26">
        <v>468893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498940</v>
      </c>
      <c r="P1728" s="26">
        <v>458424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575794</v>
      </c>
      <c r="P1731" s="26">
        <v>537106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737427</v>
      </c>
      <c r="P1734" s="26">
        <v>618454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2389221</v>
      </c>
      <c r="P1737" s="26">
        <v>1961270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155651</v>
      </c>
      <c r="P1740" s="26">
        <v>81289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410907</v>
      </c>
      <c r="P1743" s="26">
        <v>564445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419702</v>
      </c>
      <c r="P1746" s="26">
        <v>529948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193961</v>
      </c>
      <c r="P1749" s="26">
        <v>149546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435558</v>
      </c>
      <c r="P1752" s="26">
        <v>636535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574213</v>
      </c>
      <c r="P1755" s="26">
        <v>795893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1963985</v>
      </c>
      <c r="P1758" s="26">
        <v>1953760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376847</v>
      </c>
      <c r="P1761" s="26">
        <v>479361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407010</v>
      </c>
      <c r="P1764" s="26">
        <v>487262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403247</v>
      </c>
      <c r="P1767" s="26">
        <v>451442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388590</v>
      </c>
      <c r="P1770" s="26">
        <v>440662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439675</v>
      </c>
      <c r="P1773" s="26">
        <v>480234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597844</v>
      </c>
      <c r="P1776" s="26">
        <v>597883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1777988</v>
      </c>
      <c r="P1779" s="26">
        <v>1639056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331062</v>
      </c>
      <c r="P1782" s="26">
        <v>385737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346132</v>
      </c>
      <c r="P1785" s="26">
        <v>410602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331145</v>
      </c>
      <c r="P1788" s="26">
        <v>394248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317549</v>
      </c>
      <c r="P1791" s="26">
        <v>383958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377226</v>
      </c>
      <c r="P1794" s="26">
        <v>476032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508767</v>
      </c>
      <c r="P1797" s="26">
        <v>620005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1476604</v>
      </c>
      <c r="P1800" s="26">
        <v>1449359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285029</v>
      </c>
      <c r="P1803" s="26">
        <v>115731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270550</v>
      </c>
      <c r="P1806" s="26">
        <v>341757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141959</v>
      </c>
      <c r="P1809" s="26">
        <v>342809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263281</v>
      </c>
      <c r="P1812" s="26">
        <v>149918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304271</v>
      </c>
      <c r="P1815" s="26">
        <v>385945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398790</v>
      </c>
      <c r="P1818" s="26">
        <v>508740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1167654</v>
      </c>
      <c r="P1821" s="26">
        <v>1141617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177034</v>
      </c>
      <c r="P1824" s="26">
        <v>327841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173609</v>
      </c>
      <c r="P1827" s="26">
        <v>355831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165782</v>
      </c>
      <c r="P1830" s="26">
        <v>352597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148830</v>
      </c>
      <c r="P1833" s="26">
        <v>337802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194775</v>
      </c>
      <c r="P1836" s="26">
        <v>415445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265968</v>
      </c>
      <c r="P1839" s="26">
        <v>554740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966508</v>
      </c>
      <c r="P1842" s="26">
        <v>1020248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110099</v>
      </c>
      <c r="P1845" s="26">
        <v>309522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113482</v>
      </c>
      <c r="P1848" s="26">
        <v>318129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105814</v>
      </c>
      <c r="P1851" s="26">
        <v>302401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102669</v>
      </c>
      <c r="P1854" s="26">
        <v>290550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131340</v>
      </c>
      <c r="P1857" s="26">
        <v>372300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182066</v>
      </c>
      <c r="P1860" s="26">
        <v>495537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812420</v>
      </c>
      <c r="P1863" s="26">
        <v>829376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57180</v>
      </c>
      <c r="P1866" s="26">
        <v>251264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38605</v>
      </c>
      <c r="P1869" s="26">
        <v>246538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21710</v>
      </c>
      <c r="P1872" s="26">
        <v>55419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54831</v>
      </c>
      <c r="P1875" s="26">
        <v>245876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84575</v>
      </c>
      <c r="P1878" s="26">
        <v>295101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116262</v>
      </c>
      <c r="P1881" s="26">
        <v>389149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710062</v>
      </c>
      <c r="P1884" s="26">
        <v>682180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48180</v>
      </c>
      <c r="P1887" s="26">
        <v>162634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50241</v>
      </c>
      <c r="P1890" s="26">
        <v>159960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33934</v>
      </c>
      <c r="P1893" s="26">
        <v>154673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30577</v>
      </c>
      <c r="P1896" s="26">
        <v>135513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50747</v>
      </c>
      <c r="P1899" s="26">
        <v>196495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67561</v>
      </c>
      <c r="P1902" s="26">
        <v>260292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600693</v>
      </c>
      <c r="P1905" s="26">
        <v>550011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25892</v>
      </c>
      <c r="P1908" s="26">
        <v>109436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25287</v>
      </c>
      <c r="P1911" s="26">
        <v>111703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24912</v>
      </c>
      <c r="P1914" s="26">
        <v>102833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23307</v>
      </c>
      <c r="P1917" s="26">
        <v>97381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42087</v>
      </c>
      <c r="P1920" s="26">
        <v>142107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55886</v>
      </c>
      <c r="P1923" s="26">
        <v>194665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533506</v>
      </c>
      <c r="P1926" s="26">
        <v>409802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22564</v>
      </c>
      <c r="P1929" s="26">
        <v>63251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4965</v>
      </c>
      <c r="P1932" s="26">
        <v>16147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22415</v>
      </c>
      <c r="P1935" s="26">
        <v>40810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20174</v>
      </c>
      <c r="P1938" s="26">
        <v>59297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38280</v>
      </c>
      <c r="P1941" s="26">
        <v>102059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51470</v>
      </c>
      <c r="P1944" s="26">
        <v>140908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481238</v>
      </c>
      <c r="P1947" s="26">
        <v>336425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18291</v>
      </c>
      <c r="P1950" s="26">
        <v>54284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17978</v>
      </c>
      <c r="P1953" s="26">
        <v>58795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16107</v>
      </c>
      <c r="P1956" s="26">
        <v>31382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15231</v>
      </c>
      <c r="P1959" s="26">
        <v>28276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29062</v>
      </c>
      <c r="P1962" s="26">
        <v>51243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44496</v>
      </c>
      <c r="P1965" s="26">
        <v>73051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437934</v>
      </c>
      <c r="P1968" s="26">
        <v>257990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13973</v>
      </c>
      <c r="P1971" s="26">
        <v>24567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11766</v>
      </c>
      <c r="P1974" s="26">
        <v>23686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6791</v>
      </c>
      <c r="P1977" s="26">
        <v>22541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4827</v>
      </c>
      <c r="P1980" s="26">
        <v>20848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7898</v>
      </c>
      <c r="P1983" s="26">
        <v>42599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10983</v>
      </c>
      <c r="P1986" s="26">
        <v>59804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407053</v>
      </c>
      <c r="P1989" s="26">
        <v>245461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4669</v>
      </c>
      <c r="P1992" s="26">
        <v>21043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7302</v>
      </c>
      <c r="P1995" s="26">
        <v>7074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9616</v>
      </c>
      <c r="P1998" s="26">
        <v>21325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10166</v>
      </c>
      <c r="P2001" s="26">
        <v>19427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22873</v>
      </c>
      <c r="P2004" s="26">
        <v>39134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35390</v>
      </c>
      <c r="P2007" s="26">
        <v>57044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402572</v>
      </c>
      <c r="P2010" s="26">
        <v>232800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6449</v>
      </c>
      <c r="P2013" s="26">
        <v>18461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12442</v>
      </c>
      <c r="P2016" s="26">
        <v>18372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12663</v>
      </c>
      <c r="P2019" s="26">
        <v>17822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10461</v>
      </c>
      <c r="P2022" s="26">
        <v>15823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18348</v>
      </c>
      <c r="P2025" s="26">
        <v>30486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27802</v>
      </c>
      <c r="P2028" s="26">
        <v>50246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261193</v>
      </c>
      <c r="P2031" s="26">
        <v>102525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8888</v>
      </c>
      <c r="P2034" s="26">
        <v>15678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7103</v>
      </c>
      <c r="P2037" s="26">
        <v>12365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2916</v>
      </c>
      <c r="P2040" s="26">
        <v>4460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927</v>
      </c>
      <c r="P2043" s="26">
        <v>1127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82418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3253</v>
      </c>
      <c r="P2058" s="26">
        <v>6355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5955</v>
      </c>
      <c r="P2061" s="26">
        <v>9895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6636</v>
      </c>
      <c r="P2064" s="26">
        <v>10244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16278</v>
      </c>
      <c r="P2067" s="26">
        <v>24377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27061</v>
      </c>
      <c r="P2070" s="26">
        <v>39336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224160</v>
      </c>
      <c r="P2073" s="26">
        <v>80690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1312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8919</v>
      </c>
      <c r="P2079" s="26">
        <v>14780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9091</v>
      </c>
      <c r="P2082" s="26">
        <v>13191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8188</v>
      </c>
      <c r="P2085" s="26">
        <v>10503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17285</v>
      </c>
      <c r="P2088" s="26">
        <v>19308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27000</v>
      </c>
      <c r="P2091" s="26">
        <v>30877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10774</v>
      </c>
      <c r="P2094" s="26">
        <v>11818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10950</v>
      </c>
      <c r="P2097" s="26">
        <v>9937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11320</v>
      </c>
      <c r="P2100" s="26">
        <v>7288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10645</v>
      </c>
      <c r="P2103" s="26">
        <v>4774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10242</v>
      </c>
      <c r="P2106" s="26">
        <v>3167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12075</v>
      </c>
      <c r="P2109" s="26">
        <v>5286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27578</v>
      </c>
      <c r="P2112" s="26">
        <v>6160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10019</v>
      </c>
      <c r="P2115" s="26">
        <v>2961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10898</v>
      </c>
      <c r="P2118" s="26">
        <v>2241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10917</v>
      </c>
      <c r="P2121" s="26">
        <v>3927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10275</v>
      </c>
      <c r="P2124" s="26">
        <v>5781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9529</v>
      </c>
      <c r="P2127" s="26">
        <v>6404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19118</v>
      </c>
      <c r="P2130" s="26">
        <v>15823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26143</v>
      </c>
      <c r="P2133" s="26">
        <v>27053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66846</v>
      </c>
      <c r="P2136" s="26">
        <v>95176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9456</v>
      </c>
      <c r="P2139" s="26">
        <v>2756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12262</v>
      </c>
      <c r="P2142" s="26">
        <v>7106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7038</v>
      </c>
      <c r="P2145" s="26">
        <v>7387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9489</v>
      </c>
      <c r="P2148" s="26">
        <v>7203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18400</v>
      </c>
      <c r="P2151" s="26">
        <v>15348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25148</v>
      </c>
      <c r="P2154" s="26">
        <v>23780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9318</v>
      </c>
      <c r="P2157" s="26">
        <v>9395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11587</v>
      </c>
      <c r="P2160" s="26">
        <v>9371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9659</v>
      </c>
      <c r="P2163" s="26">
        <v>10146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9305</v>
      </c>
      <c r="P2166" s="26">
        <v>9238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8781</v>
      </c>
      <c r="P2169" s="26">
        <v>10024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4256</v>
      </c>
      <c r="P2172" s="26">
        <v>2706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17936</v>
      </c>
      <c r="P2175" s="26">
        <v>24977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7393</v>
      </c>
      <c r="P2178" s="26">
        <v>8611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7888</v>
      </c>
      <c r="P2181" s="26">
        <v>10003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9146</v>
      </c>
      <c r="P2184" s="26">
        <v>10347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8919</v>
      </c>
      <c r="P2187" s="26">
        <v>8987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8365</v>
      </c>
      <c r="P2190" s="26">
        <v>8494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15218</v>
      </c>
      <c r="P2193" s="26">
        <v>18437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20052</v>
      </c>
      <c r="P2196" s="26">
        <v>24370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63541</v>
      </c>
      <c r="P2199" s="26">
        <v>96021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7531</v>
      </c>
      <c r="P2202" s="26">
        <v>9184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8559</v>
      </c>
      <c r="P2205" s="26">
        <v>12278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2430</v>
      </c>
      <c r="P2208" s="26">
        <v>1975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7270</v>
      </c>
      <c r="P2211" s="26">
        <v>10224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11812</v>
      </c>
      <c r="P2214" s="26">
        <v>18236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16797</v>
      </c>
      <c r="P2217" s="26">
        <v>24485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60756</v>
      </c>
      <c r="P2220" s="26">
        <v>98974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5437</v>
      </c>
      <c r="P2223" s="26">
        <v>11018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8054</v>
      </c>
      <c r="P2226" s="26">
        <v>7884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6840</v>
      </c>
      <c r="P2229" s="26">
        <v>7424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7299</v>
      </c>
      <c r="P2232" s="26">
        <v>6665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14139</v>
      </c>
      <c r="P2235" s="26">
        <v>5769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26917</v>
      </c>
      <c r="P2238" s="26">
        <v>17225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64833</v>
      </c>
      <c r="P2241" s="26">
        <v>93261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11962</v>
      </c>
      <c r="P2244" s="26">
        <v>6807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13496</v>
      </c>
      <c r="P2247" s="26">
        <v>7351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13246</v>
      </c>
      <c r="P2250" s="26">
        <v>7262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14091</v>
      </c>
      <c r="P2253" s="26">
        <v>6865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23925</v>
      </c>
      <c r="P2256" s="26">
        <v>12842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53211</v>
      </c>
      <c r="P2259" s="26">
        <v>18216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72446</v>
      </c>
      <c r="P2262" s="26">
        <v>91647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18381</v>
      </c>
      <c r="P2265" s="26">
        <v>6387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21112</v>
      </c>
      <c r="P2268" s="26">
        <v>6654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18303</v>
      </c>
      <c r="P2271" s="26">
        <v>3425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16626</v>
      </c>
      <c r="P2274" s="26">
        <v>5452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32983</v>
      </c>
      <c r="P2277" s="26">
        <v>9920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67694</v>
      </c>
      <c r="P2280" s="26">
        <v>14402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77787</v>
      </c>
      <c r="P2283" s="26">
        <v>89194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3062</v>
      </c>
      <c r="P2286" s="26">
        <v>993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21670</v>
      </c>
      <c r="P2289" s="26">
        <v>8156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21549</v>
      </c>
      <c r="P2292" s="26">
        <v>6355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20097</v>
      </c>
      <c r="P2295" s="26">
        <v>6811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36855</v>
      </c>
      <c r="P2298" s="26">
        <v>12540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71175</v>
      </c>
      <c r="P2301" s="26">
        <v>23061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89525</v>
      </c>
      <c r="P2304" s="26">
        <v>96321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19576</v>
      </c>
      <c r="P2307" s="26">
        <v>9316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20105</v>
      </c>
      <c r="P2310" s="26">
        <v>9525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16962</v>
      </c>
      <c r="P2313" s="26">
        <v>8912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10546</v>
      </c>
      <c r="P2316" s="26">
        <v>7268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0</v>
      </c>
      <c r="P2319" s="26">
        <v>0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>
        <v>0</v>
      </c>
      <c r="P2322">
        <v>0</v>
      </c>
      <c r="Q2322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>
        <v>0</v>
      </c>
      <c r="P2323">
        <v>0</v>
      </c>
      <c r="Q2323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>
        <v>0</v>
      </c>
      <c r="P2324">
        <v>0</v>
      </c>
      <c r="Q2324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>
        <v>0</v>
      </c>
      <c r="P2325">
        <v>0</v>
      </c>
      <c r="Q2325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>
        <v>0</v>
      </c>
      <c r="P2326">
        <v>0</v>
      </c>
      <c r="Q23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>
        <v>0</v>
      </c>
      <c r="P2327">
        <v>0</v>
      </c>
      <c r="Q2327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5063"/>
  <sheetViews>
    <sheetView workbookViewId="0">
      <pane xSplit="1" ySplit="1" topLeftCell="B35031" activePane="bottomRight" state="frozen"/>
      <selection activeCell="O1257" sqref="O1257:Q2321"/>
      <selection pane="topRight" activeCell="O1257" sqref="O1257:Q2321"/>
      <selection pane="bottomLeft" activeCell="O1257" sqref="O1257:Q2321"/>
      <selection pane="bottomRight" activeCell="O1257" sqref="O1257:Q2321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2" t="s">
        <v>146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44654</v>
      </c>
      <c r="B3" s="25" t="s">
        <v>153</v>
      </c>
      <c r="C3" s="25">
        <f>IF(D21="", "", D21)</f>
        <v>6639575</v>
      </c>
      <c r="D3" s="25">
        <f>IF(C21="", "", C21)</f>
        <v>42014811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444365</v>
      </c>
      <c r="I3" s="25" t="str">
        <f t="shared" si="1"/>
        <v/>
      </c>
      <c r="J3" s="25">
        <f t="shared" si="1"/>
        <v>510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6151596</v>
      </c>
      <c r="N3" s="25">
        <f t="shared" si="2"/>
        <v>28240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44654</v>
      </c>
      <c r="B4" s="25" t="s">
        <v>154</v>
      </c>
      <c r="C4" s="25">
        <f>IF(D22="", "", D22)</f>
        <v>14251</v>
      </c>
      <c r="D4" s="25">
        <f>IF(C22="", "", C22)</f>
        <v>1701477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1062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13181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44654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2" t="s">
        <v>156</v>
      </c>
      <c r="B7" s="142"/>
      <c r="C7" s="142"/>
      <c r="D7" s="142"/>
      <c r="E7" s="142"/>
      <c r="F7" s="142"/>
      <c r="G7" s="142"/>
      <c r="H7" s="142"/>
      <c r="I7" s="142"/>
      <c r="M7" s="47"/>
      <c r="O7" s="26"/>
      <c r="P7" s="26"/>
    </row>
    <row r="8" spans="1:17">
      <c r="A8" s="4">
        <v>2022</v>
      </c>
      <c r="B8" s="4">
        <v>4</v>
      </c>
      <c r="C8" s="4">
        <v>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2" t="s">
        <v>381</v>
      </c>
      <c r="B9" s="142"/>
      <c r="C9" s="142"/>
      <c r="D9" s="142"/>
      <c r="E9" s="142"/>
      <c r="F9" s="142"/>
      <c r="G9" s="142"/>
      <c r="H9" s="142"/>
      <c r="I9" s="142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2" t="s">
        <v>157</v>
      </c>
      <c r="D10" s="142"/>
      <c r="E10" s="142" t="s">
        <v>158</v>
      </c>
      <c r="F10" s="142"/>
      <c r="G10" s="142" t="s">
        <v>159</v>
      </c>
      <c r="H10" s="142" t="s">
        <v>160</v>
      </c>
      <c r="I10" s="142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2"/>
      <c r="H11" s="142"/>
      <c r="I11" s="14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42014811</v>
      </c>
      <c r="D12" s="45">
        <v>6639575</v>
      </c>
      <c r="E12" s="45">
        <v>444365</v>
      </c>
      <c r="F12" s="45">
        <v>510</v>
      </c>
      <c r="G12" s="45">
        <v>6151596</v>
      </c>
      <c r="H12" s="45">
        <v>28240</v>
      </c>
      <c r="I12" s="3"/>
      <c r="J12" s="54"/>
      <c r="K12" s="145" t="s">
        <v>348</v>
      </c>
      <c r="L12" s="145"/>
      <c r="M12" s="59"/>
      <c r="N12" s="57"/>
      <c r="O12" s="57"/>
      <c r="P12" s="58"/>
      <c r="Q12" s="59"/>
    </row>
    <row r="13" spans="1:17">
      <c r="B13" s="26" t="s">
        <v>325</v>
      </c>
      <c r="C13" s="45">
        <v>1701477</v>
      </c>
      <c r="D13" s="45">
        <v>14251</v>
      </c>
      <c r="E13" s="45">
        <v>1062</v>
      </c>
      <c r="F13" s="45">
        <v>0</v>
      </c>
      <c r="G13" s="45">
        <v>13181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43717117</v>
      </c>
      <c r="D15" s="44">
        <f t="shared" si="3"/>
        <v>6653841</v>
      </c>
      <c r="E15" s="44">
        <f t="shared" si="3"/>
        <v>445427</v>
      </c>
      <c r="F15" s="44">
        <f t="shared" si="3"/>
        <v>510</v>
      </c>
      <c r="G15" s="44">
        <f t="shared" si="3"/>
        <v>6164792</v>
      </c>
      <c r="H15" s="44">
        <f t="shared" si="3"/>
        <v>28248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2" t="s">
        <v>157</v>
      </c>
      <c r="D18" s="143"/>
      <c r="E18" s="142" t="s">
        <v>169</v>
      </c>
      <c r="F18" s="143"/>
      <c r="G18" s="143"/>
      <c r="H18" s="142" t="s">
        <v>170</v>
      </c>
      <c r="I18" s="143"/>
      <c r="J18" s="143"/>
      <c r="K18" s="143"/>
      <c r="L18" s="143"/>
      <c r="M18" s="143"/>
      <c r="N18" s="143"/>
      <c r="O18" s="143"/>
      <c r="P18" s="143"/>
    </row>
    <row r="19" spans="1:16">
      <c r="C19" s="143"/>
      <c r="D19" s="143"/>
      <c r="E19" s="143"/>
      <c r="F19" s="143"/>
      <c r="G19" s="143"/>
      <c r="H19" s="142" t="s">
        <v>158</v>
      </c>
      <c r="I19" s="143"/>
      <c r="J19" s="143"/>
      <c r="K19" s="143"/>
      <c r="L19" s="143"/>
      <c r="M19" s="143"/>
      <c r="N19" s="143"/>
      <c r="O19" s="142" t="s">
        <v>159</v>
      </c>
      <c r="P19" s="142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3"/>
      <c r="P20" s="143"/>
    </row>
    <row r="21" spans="1:16">
      <c r="B21" s="25" t="s">
        <v>166</v>
      </c>
      <c r="C21" s="27">
        <f t="shared" ref="C21:D23" si="4">C12</f>
        <v>42014811</v>
      </c>
      <c r="D21" s="27">
        <f t="shared" si="4"/>
        <v>6639575</v>
      </c>
      <c r="E21" s="3"/>
      <c r="F21" s="3"/>
      <c r="G21" s="3"/>
      <c r="H21" s="3"/>
      <c r="I21" s="27">
        <f>E12</f>
        <v>444365</v>
      </c>
      <c r="J21" s="3"/>
      <c r="K21" s="27">
        <f>F12</f>
        <v>510</v>
      </c>
      <c r="L21" s="3"/>
      <c r="M21" s="3"/>
      <c r="N21" s="16">
        <f>G21</f>
        <v>0</v>
      </c>
      <c r="O21" s="27">
        <f t="shared" ref="O21:P23" si="5">G12</f>
        <v>6151596</v>
      </c>
      <c r="P21" s="27">
        <f t="shared" si="5"/>
        <v>28240</v>
      </c>
    </row>
    <row r="22" spans="1:16">
      <c r="B22" s="25" t="s">
        <v>167</v>
      </c>
      <c r="C22" s="27">
        <f t="shared" si="4"/>
        <v>1701477</v>
      </c>
      <c r="D22" s="27">
        <f t="shared" si="4"/>
        <v>14251</v>
      </c>
      <c r="E22" s="3"/>
      <c r="F22" s="3"/>
      <c r="G22" s="3"/>
      <c r="H22" s="3"/>
      <c r="I22" s="27">
        <f>E13</f>
        <v>1062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13181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43717117</v>
      </c>
      <c r="D24" s="25">
        <f t="shared" si="6"/>
        <v>6653841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445427</v>
      </c>
      <c r="J24" s="25">
        <f t="shared" si="6"/>
        <v>0</v>
      </c>
      <c r="K24" s="25">
        <f t="shared" si="6"/>
        <v>510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6164792</v>
      </c>
      <c r="P24" s="25">
        <f t="shared" si="6"/>
        <v>28248</v>
      </c>
    </row>
    <row r="26" spans="1:16">
      <c r="F26" s="142" t="s">
        <v>277</v>
      </c>
      <c r="G26" s="143"/>
      <c r="H26" s="143"/>
      <c r="I26" s="143"/>
      <c r="J26" s="143"/>
      <c r="K26" s="143"/>
    </row>
    <row r="27" spans="1:16">
      <c r="E27" s="25" t="s">
        <v>290</v>
      </c>
      <c r="F27" s="144" t="s">
        <v>279</v>
      </c>
      <c r="G27" s="144"/>
      <c r="H27" s="144"/>
      <c r="I27" s="144"/>
      <c r="J27" s="144"/>
      <c r="K27" s="144"/>
      <c r="L27" s="144"/>
    </row>
    <row r="29" spans="1:16">
      <c r="F29" s="142" t="s">
        <v>285</v>
      </c>
      <c r="G29" s="142"/>
      <c r="H29" s="142"/>
      <c r="I29" s="142"/>
      <c r="J29" s="142"/>
      <c r="K29" s="142"/>
      <c r="L29" s="142"/>
    </row>
    <row r="30" spans="1:16">
      <c r="F30" s="144" t="s">
        <v>280</v>
      </c>
      <c r="G30" s="144"/>
      <c r="H30" s="144"/>
      <c r="I30" s="144"/>
      <c r="J30" s="144"/>
      <c r="K30" s="144"/>
      <c r="L30" s="144"/>
      <c r="M30" s="144"/>
      <c r="N30" s="144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2" t="s">
        <v>292</v>
      </c>
      <c r="H32" s="142"/>
      <c r="I32" s="142"/>
      <c r="J32" s="142"/>
      <c r="K32" s="142"/>
      <c r="L32" s="142"/>
    </row>
    <row r="33" spans="6:14">
      <c r="F33" s="142" t="s">
        <v>287</v>
      </c>
      <c r="G33" s="142"/>
      <c r="H33" s="142"/>
      <c r="I33" s="142"/>
      <c r="J33" s="142"/>
      <c r="K33" s="142"/>
      <c r="L33" s="142"/>
      <c r="M33" s="142"/>
      <c r="N33" s="142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60" t="s">
        <v>360</v>
      </c>
      <c r="C1" s="160"/>
      <c r="D1" s="160"/>
      <c r="E1" s="160"/>
      <c r="F1" s="160"/>
      <c r="G1" s="160"/>
      <c r="H1" s="160"/>
      <c r="I1" s="160"/>
    </row>
    <row r="2" spans="1:10" ht="28.5" customHeight="1">
      <c r="B2" s="160"/>
      <c r="C2" s="160"/>
      <c r="D2" s="160"/>
      <c r="E2" s="160"/>
      <c r="F2" s="160"/>
      <c r="G2" s="160"/>
      <c r="H2" s="160"/>
      <c r="I2" s="160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61" t="s">
        <v>180</v>
      </c>
      <c r="C4" s="154" t="s">
        <v>349</v>
      </c>
      <c r="D4" s="155"/>
      <c r="E4" s="158" t="s">
        <v>380</v>
      </c>
      <c r="F4" s="165" t="s">
        <v>352</v>
      </c>
      <c r="G4" s="166"/>
      <c r="H4" s="163" t="s">
        <v>353</v>
      </c>
      <c r="I4" s="163" t="s">
        <v>350</v>
      </c>
      <c r="J4" s="19"/>
    </row>
    <row r="5" spans="1:10" ht="13.2" customHeight="1">
      <c r="B5" s="162"/>
      <c r="C5" s="156"/>
      <c r="D5" s="157"/>
      <c r="E5" s="159"/>
      <c r="F5" s="101" t="s">
        <v>354</v>
      </c>
      <c r="G5" s="98" t="s">
        <v>351</v>
      </c>
      <c r="H5" s="164"/>
      <c r="I5" s="164"/>
      <c r="J5" s="19"/>
    </row>
    <row r="6" spans="1:10" ht="12" customHeight="1">
      <c r="A6" s="15" t="s">
        <v>181</v>
      </c>
      <c r="B6" s="20" t="s">
        <v>228</v>
      </c>
      <c r="C6" s="150">
        <v>227037</v>
      </c>
      <c r="D6" s="151"/>
      <c r="E6" s="99">
        <v>1866241</v>
      </c>
      <c r="F6" s="99">
        <v>17163</v>
      </c>
      <c r="G6" s="100">
        <v>3</v>
      </c>
      <c r="H6" s="99">
        <v>207430</v>
      </c>
      <c r="I6" s="99">
        <v>1935</v>
      </c>
      <c r="J6" s="116"/>
    </row>
    <row r="7" spans="1:10" ht="12" customHeight="1">
      <c r="A7" s="15" t="s">
        <v>182</v>
      </c>
      <c r="B7" s="21" t="s">
        <v>229</v>
      </c>
      <c r="C7" s="148">
        <v>36921</v>
      </c>
      <c r="D7" s="149"/>
      <c r="E7" s="99">
        <v>197626</v>
      </c>
      <c r="F7" s="99">
        <v>3929</v>
      </c>
      <c r="G7" s="100">
        <v>0</v>
      </c>
      <c r="H7" s="99">
        <v>32908</v>
      </c>
      <c r="I7" s="100">
        <v>84</v>
      </c>
      <c r="J7" s="116"/>
    </row>
    <row r="8" spans="1:10" ht="12" customHeight="1">
      <c r="A8" s="15" t="s">
        <v>183</v>
      </c>
      <c r="B8" s="21" t="s">
        <v>230</v>
      </c>
      <c r="C8" s="148">
        <v>18745</v>
      </c>
      <c r="D8" s="149"/>
      <c r="E8" s="99">
        <v>218374</v>
      </c>
      <c r="F8" s="99">
        <v>2507</v>
      </c>
      <c r="G8" s="100">
        <v>0</v>
      </c>
      <c r="H8" s="99">
        <v>16161</v>
      </c>
      <c r="I8" s="100">
        <v>77</v>
      </c>
      <c r="J8" s="116"/>
    </row>
    <row r="9" spans="1:10" ht="12" customHeight="1">
      <c r="A9" s="15" t="s">
        <v>184</v>
      </c>
      <c r="B9" s="21" t="s">
        <v>231</v>
      </c>
      <c r="C9" s="148">
        <v>59188</v>
      </c>
      <c r="D9" s="149"/>
      <c r="E9" s="99">
        <v>460843</v>
      </c>
      <c r="F9" s="99">
        <v>5677</v>
      </c>
      <c r="G9" s="100">
        <v>4</v>
      </c>
      <c r="H9" s="99">
        <v>52686</v>
      </c>
      <c r="I9" s="100">
        <v>174</v>
      </c>
      <c r="J9" s="116"/>
    </row>
    <row r="10" spans="1:10" ht="12" customHeight="1">
      <c r="A10" s="15" t="s">
        <v>185</v>
      </c>
      <c r="B10" s="21" t="s">
        <v>232</v>
      </c>
      <c r="C10" s="148">
        <v>16872</v>
      </c>
      <c r="D10" s="149"/>
      <c r="E10" s="99">
        <v>51107</v>
      </c>
      <c r="F10" s="99">
        <v>2576</v>
      </c>
      <c r="G10" s="100">
        <v>3</v>
      </c>
      <c r="H10" s="99">
        <v>14249</v>
      </c>
      <c r="I10" s="100">
        <v>47</v>
      </c>
      <c r="J10" s="116"/>
    </row>
    <row r="11" spans="1:10" ht="12" customHeight="1">
      <c r="A11" s="15" t="s">
        <v>186</v>
      </c>
      <c r="B11" s="21" t="s">
        <v>233</v>
      </c>
      <c r="C11" s="148">
        <v>17972</v>
      </c>
      <c r="D11" s="149"/>
      <c r="E11" s="99">
        <v>171506</v>
      </c>
      <c r="F11" s="99">
        <v>2520</v>
      </c>
      <c r="G11" s="100">
        <v>2</v>
      </c>
      <c r="H11" s="99">
        <v>15364</v>
      </c>
      <c r="I11" s="100">
        <v>79</v>
      </c>
      <c r="J11" s="116"/>
    </row>
    <row r="12" spans="1:10" ht="12" customHeight="1">
      <c r="A12" s="15" t="s">
        <v>187</v>
      </c>
      <c r="B12" s="21" t="s">
        <v>234</v>
      </c>
      <c r="C12" s="148">
        <v>36967</v>
      </c>
      <c r="D12" s="149"/>
      <c r="E12" s="99">
        <v>682576</v>
      </c>
      <c r="F12" s="99">
        <v>3970</v>
      </c>
      <c r="G12" s="100">
        <v>3</v>
      </c>
      <c r="H12" s="99">
        <v>32798</v>
      </c>
      <c r="I12" s="100">
        <v>199</v>
      </c>
      <c r="J12" s="116"/>
    </row>
    <row r="13" spans="1:10" ht="12" customHeight="1">
      <c r="A13" s="15" t="s">
        <v>188</v>
      </c>
      <c r="B13" s="21" t="s">
        <v>235</v>
      </c>
      <c r="C13" s="150">
        <v>116314</v>
      </c>
      <c r="D13" s="151"/>
      <c r="E13" s="99">
        <v>44762</v>
      </c>
      <c r="F13" s="99">
        <v>7978</v>
      </c>
      <c r="G13" s="100">
        <v>4</v>
      </c>
      <c r="H13" s="99">
        <v>107956</v>
      </c>
      <c r="I13" s="100">
        <v>380</v>
      </c>
      <c r="J13" s="116"/>
    </row>
    <row r="14" spans="1:10" ht="12" customHeight="1">
      <c r="A14" s="15" t="s">
        <v>189</v>
      </c>
      <c r="B14" s="21" t="s">
        <v>236</v>
      </c>
      <c r="C14" s="148">
        <v>63927</v>
      </c>
      <c r="D14" s="149"/>
      <c r="E14" s="99">
        <v>666332</v>
      </c>
      <c r="F14" s="99">
        <v>6282</v>
      </c>
      <c r="G14" s="100">
        <v>1</v>
      </c>
      <c r="H14" s="99">
        <v>57398</v>
      </c>
      <c r="I14" s="100">
        <v>247</v>
      </c>
      <c r="J14" s="116"/>
    </row>
    <row r="15" spans="1:10" ht="12" customHeight="1">
      <c r="A15" s="15" t="s">
        <v>190</v>
      </c>
      <c r="B15" s="21" t="s">
        <v>237</v>
      </c>
      <c r="C15" s="148">
        <v>71148</v>
      </c>
      <c r="D15" s="149"/>
      <c r="E15" s="99">
        <v>547317</v>
      </c>
      <c r="F15" s="99">
        <v>5097</v>
      </c>
      <c r="G15" s="100">
        <v>2</v>
      </c>
      <c r="H15" s="99">
        <v>65765</v>
      </c>
      <c r="I15" s="100">
        <v>286</v>
      </c>
      <c r="J15" s="116"/>
    </row>
    <row r="16" spans="1:10" ht="12" customHeight="1">
      <c r="A16" s="15" t="s">
        <v>191</v>
      </c>
      <c r="B16" s="21" t="s">
        <v>238</v>
      </c>
      <c r="C16" s="150">
        <v>435631</v>
      </c>
      <c r="D16" s="151"/>
      <c r="E16" s="99">
        <v>2465318</v>
      </c>
      <c r="F16" s="99">
        <v>27078</v>
      </c>
      <c r="G16" s="100">
        <v>22</v>
      </c>
      <c r="H16" s="99">
        <v>407157</v>
      </c>
      <c r="I16" s="99">
        <v>1396</v>
      </c>
      <c r="J16" s="116"/>
    </row>
    <row r="17" spans="1:10" ht="12" customHeight="1">
      <c r="A17" s="15" t="s">
        <v>192</v>
      </c>
      <c r="B17" s="21" t="s">
        <v>239</v>
      </c>
      <c r="C17" s="150">
        <v>362805</v>
      </c>
      <c r="D17" s="151"/>
      <c r="E17" s="99">
        <v>1819078</v>
      </c>
      <c r="F17" s="99">
        <v>19555</v>
      </c>
      <c r="G17" s="100">
        <v>15</v>
      </c>
      <c r="H17" s="99">
        <v>338819</v>
      </c>
      <c r="I17" s="99">
        <v>1660</v>
      </c>
      <c r="J17" s="116"/>
    </row>
    <row r="18" spans="1:10" ht="12" customHeight="1">
      <c r="A18" s="15" t="s">
        <v>193</v>
      </c>
      <c r="B18" s="21" t="s">
        <v>240</v>
      </c>
      <c r="C18" s="146">
        <v>1266028</v>
      </c>
      <c r="D18" s="147"/>
      <c r="E18" s="99">
        <v>6012115</v>
      </c>
      <c r="F18" s="99">
        <v>99093</v>
      </c>
      <c r="G18" s="100">
        <v>32</v>
      </c>
      <c r="H18" s="99">
        <v>1162753</v>
      </c>
      <c r="I18" s="99">
        <v>4182</v>
      </c>
      <c r="J18" s="116"/>
    </row>
    <row r="19" spans="1:10" ht="12" customHeight="1">
      <c r="A19" s="15" t="s">
        <v>194</v>
      </c>
      <c r="B19" s="20" t="s">
        <v>241</v>
      </c>
      <c r="C19" s="150">
        <v>609858</v>
      </c>
      <c r="D19" s="151"/>
      <c r="E19" s="99">
        <v>2180686</v>
      </c>
      <c r="F19" s="99">
        <v>31106</v>
      </c>
      <c r="G19" s="100">
        <v>26</v>
      </c>
      <c r="H19" s="99">
        <v>576726</v>
      </c>
      <c r="I19" s="99">
        <v>2026</v>
      </c>
      <c r="J19" s="116"/>
    </row>
    <row r="20" spans="1:10" ht="12" customHeight="1">
      <c r="A20" s="15" t="s">
        <v>195</v>
      </c>
      <c r="B20" s="21" t="s">
        <v>242</v>
      </c>
      <c r="C20" s="148">
        <v>43806</v>
      </c>
      <c r="D20" s="149"/>
      <c r="E20" s="99">
        <v>525527</v>
      </c>
      <c r="F20" s="99">
        <v>4307</v>
      </c>
      <c r="G20" s="100">
        <v>0</v>
      </c>
      <c r="H20" s="99">
        <v>39409</v>
      </c>
      <c r="I20" s="100">
        <v>90</v>
      </c>
      <c r="J20" s="116"/>
    </row>
    <row r="21" spans="1:10" ht="12" customHeight="1">
      <c r="A21" s="15" t="s">
        <v>196</v>
      </c>
      <c r="B21" s="21" t="s">
        <v>243</v>
      </c>
      <c r="C21" s="148">
        <v>28336</v>
      </c>
      <c r="D21" s="149"/>
      <c r="E21" s="99">
        <v>212439</v>
      </c>
      <c r="F21" s="99">
        <v>2727</v>
      </c>
      <c r="G21" s="100">
        <v>2</v>
      </c>
      <c r="H21" s="99">
        <v>25531</v>
      </c>
      <c r="I21" s="100">
        <v>78</v>
      </c>
      <c r="J21" s="116"/>
    </row>
    <row r="22" spans="1:10" ht="12" customHeight="1">
      <c r="A22" s="15" t="s">
        <v>197</v>
      </c>
      <c r="B22" s="21" t="s">
        <v>244</v>
      </c>
      <c r="C22" s="148">
        <v>35151</v>
      </c>
      <c r="D22" s="149"/>
      <c r="E22" s="99">
        <v>355897</v>
      </c>
      <c r="F22" s="99">
        <v>2311</v>
      </c>
      <c r="G22" s="100">
        <v>4</v>
      </c>
      <c r="H22" s="99">
        <v>32633</v>
      </c>
      <c r="I22" s="100">
        <v>185</v>
      </c>
      <c r="J22" s="116"/>
    </row>
    <row r="23" spans="1:10" ht="12" customHeight="1">
      <c r="A23" s="15" t="s">
        <v>198</v>
      </c>
      <c r="B23" s="21" t="s">
        <v>245</v>
      </c>
      <c r="C23" s="148">
        <v>21637</v>
      </c>
      <c r="D23" s="149"/>
      <c r="E23" s="99">
        <v>264482</v>
      </c>
      <c r="F23" s="99">
        <v>1298</v>
      </c>
      <c r="G23" s="100">
        <v>0</v>
      </c>
      <c r="H23" s="99">
        <v>20297</v>
      </c>
      <c r="I23" s="100">
        <v>42</v>
      </c>
      <c r="J23" s="116"/>
    </row>
    <row r="24" spans="1:10" ht="12" customHeight="1">
      <c r="A24" s="15" t="s">
        <v>199</v>
      </c>
      <c r="B24" s="21" t="s">
        <v>246</v>
      </c>
      <c r="C24" s="148">
        <v>23382</v>
      </c>
      <c r="D24" s="149"/>
      <c r="E24" s="99">
        <v>248105</v>
      </c>
      <c r="F24" s="99">
        <v>1799</v>
      </c>
      <c r="G24" s="100">
        <v>1</v>
      </c>
      <c r="H24" s="99">
        <v>21525</v>
      </c>
      <c r="I24" s="100">
        <v>64</v>
      </c>
      <c r="J24" s="116"/>
    </row>
    <row r="25" spans="1:10" ht="12" customHeight="1">
      <c r="A25" s="15" t="s">
        <v>200</v>
      </c>
      <c r="B25" s="21" t="s">
        <v>247</v>
      </c>
      <c r="C25" s="148">
        <v>45164</v>
      </c>
      <c r="D25" s="149"/>
      <c r="E25" s="99">
        <v>582039</v>
      </c>
      <c r="F25" s="99">
        <v>4026</v>
      </c>
      <c r="G25" s="100">
        <v>0</v>
      </c>
      <c r="H25" s="99">
        <v>40360</v>
      </c>
      <c r="I25" s="100">
        <v>167</v>
      </c>
      <c r="J25" s="116"/>
    </row>
    <row r="26" spans="1:10" ht="12" customHeight="1">
      <c r="A26" s="15" t="s">
        <v>201</v>
      </c>
      <c r="B26" s="21" t="s">
        <v>248</v>
      </c>
      <c r="C26" s="148">
        <v>69795</v>
      </c>
      <c r="D26" s="149"/>
      <c r="E26" s="99">
        <v>735483</v>
      </c>
      <c r="F26" s="99">
        <v>4021</v>
      </c>
      <c r="G26" s="100">
        <v>1</v>
      </c>
      <c r="H26" s="99">
        <v>64859</v>
      </c>
      <c r="I26" s="100">
        <v>314</v>
      </c>
      <c r="J26" s="116"/>
    </row>
    <row r="27" spans="1:10" ht="12" customHeight="1">
      <c r="A27" s="15" t="s">
        <v>202</v>
      </c>
      <c r="B27" s="21" t="s">
        <v>249</v>
      </c>
      <c r="C27" s="150">
        <v>122599</v>
      </c>
      <c r="D27" s="151"/>
      <c r="E27" s="99">
        <v>1059734</v>
      </c>
      <c r="F27" s="99">
        <v>8078</v>
      </c>
      <c r="G27" s="100">
        <v>1</v>
      </c>
      <c r="H27" s="99">
        <v>113694</v>
      </c>
      <c r="I27" s="100">
        <v>379</v>
      </c>
      <c r="J27" s="116"/>
    </row>
    <row r="28" spans="1:10" ht="12" customHeight="1">
      <c r="A28" s="15" t="s">
        <v>203</v>
      </c>
      <c r="B28" s="21" t="s">
        <v>250</v>
      </c>
      <c r="C28" s="150">
        <v>415857</v>
      </c>
      <c r="D28" s="151"/>
      <c r="E28" s="99">
        <v>2326478</v>
      </c>
      <c r="F28" s="99">
        <v>20020</v>
      </c>
      <c r="G28" s="100">
        <v>19</v>
      </c>
      <c r="H28" s="99">
        <v>393867</v>
      </c>
      <c r="I28" s="99">
        <v>1970</v>
      </c>
      <c r="J28" s="116"/>
    </row>
    <row r="29" spans="1:10" ht="12" customHeight="1">
      <c r="A29" s="15" t="s">
        <v>204</v>
      </c>
      <c r="B29" s="21" t="s">
        <v>251</v>
      </c>
      <c r="C29" s="148">
        <v>56736</v>
      </c>
      <c r="D29" s="149"/>
      <c r="E29" s="99">
        <v>430346</v>
      </c>
      <c r="F29" s="99">
        <v>4298</v>
      </c>
      <c r="G29" s="100">
        <v>4</v>
      </c>
      <c r="H29" s="99">
        <v>53674</v>
      </c>
      <c r="I29" s="100">
        <v>267</v>
      </c>
      <c r="J29" s="116"/>
    </row>
    <row r="30" spans="1:10" ht="12" customHeight="1">
      <c r="A30" s="15" t="s">
        <v>205</v>
      </c>
      <c r="B30" s="21" t="s">
        <v>252</v>
      </c>
      <c r="C30" s="148">
        <v>69928</v>
      </c>
      <c r="D30" s="149"/>
      <c r="E30" s="99">
        <v>526836</v>
      </c>
      <c r="F30" s="99">
        <v>5081</v>
      </c>
      <c r="G30" s="100">
        <v>1</v>
      </c>
      <c r="H30" s="99">
        <v>64655</v>
      </c>
      <c r="I30" s="100">
        <v>192</v>
      </c>
      <c r="J30" s="116"/>
    </row>
    <row r="31" spans="1:10" ht="12" customHeight="1">
      <c r="A31" s="15" t="s">
        <v>206</v>
      </c>
      <c r="B31" s="21" t="s">
        <v>253</v>
      </c>
      <c r="C31" s="150">
        <v>157173</v>
      </c>
      <c r="D31" s="151"/>
      <c r="E31" s="99">
        <v>723898</v>
      </c>
      <c r="F31" s="99">
        <v>9529</v>
      </c>
      <c r="G31" s="100">
        <v>11</v>
      </c>
      <c r="H31" s="99">
        <v>146012</v>
      </c>
      <c r="I31" s="100">
        <v>671</v>
      </c>
      <c r="J31" s="116"/>
    </row>
    <row r="32" spans="1:10" ht="12" customHeight="1">
      <c r="A32" s="15" t="s">
        <v>207</v>
      </c>
      <c r="B32" s="21" t="s">
        <v>254</v>
      </c>
      <c r="C32" s="150">
        <v>802145</v>
      </c>
      <c r="D32" s="151"/>
      <c r="E32" s="99">
        <v>6224907</v>
      </c>
      <c r="F32" s="99">
        <v>36987</v>
      </c>
      <c r="G32" s="100">
        <v>291</v>
      </c>
      <c r="H32" s="99">
        <v>760422</v>
      </c>
      <c r="I32" s="99">
        <v>4714</v>
      </c>
      <c r="J32" s="116"/>
    </row>
    <row r="33" spans="1:10" ht="12" customHeight="1">
      <c r="A33" s="15" t="s">
        <v>208</v>
      </c>
      <c r="B33" s="21" t="s">
        <v>255</v>
      </c>
      <c r="C33" s="150">
        <v>335964</v>
      </c>
      <c r="D33" s="151"/>
      <c r="E33" s="99">
        <v>1361996</v>
      </c>
      <c r="F33" s="99">
        <v>15503</v>
      </c>
      <c r="G33" s="100">
        <v>16</v>
      </c>
      <c r="H33" s="99">
        <v>318352</v>
      </c>
      <c r="I33" s="99">
        <v>2111</v>
      </c>
      <c r="J33" s="116"/>
    </row>
    <row r="34" spans="1:10" ht="12" customHeight="1">
      <c r="A34" s="15" t="s">
        <v>209</v>
      </c>
      <c r="B34" s="21" t="s">
        <v>256</v>
      </c>
      <c r="C34" s="148">
        <v>75101</v>
      </c>
      <c r="D34" s="149"/>
      <c r="E34" s="99">
        <v>448383</v>
      </c>
      <c r="F34" s="99">
        <v>9829</v>
      </c>
      <c r="G34" s="100">
        <v>7</v>
      </c>
      <c r="H34" s="99">
        <v>64923</v>
      </c>
      <c r="I34" s="100">
        <v>349</v>
      </c>
      <c r="J34" s="116"/>
    </row>
    <row r="35" spans="1:10" ht="12" customHeight="1">
      <c r="A35" s="15" t="s">
        <v>210</v>
      </c>
      <c r="B35" s="20" t="s">
        <v>257</v>
      </c>
      <c r="C35" s="148">
        <v>28853</v>
      </c>
      <c r="D35" s="149"/>
      <c r="E35" s="99">
        <v>137167</v>
      </c>
      <c r="F35" s="99">
        <v>1201</v>
      </c>
      <c r="G35" s="100">
        <v>0</v>
      </c>
      <c r="H35" s="99">
        <v>27367</v>
      </c>
      <c r="I35" s="100">
        <v>110</v>
      </c>
      <c r="J35" s="116"/>
    </row>
    <row r="36" spans="1:10" ht="12" customHeight="1">
      <c r="A36" s="15" t="s">
        <v>211</v>
      </c>
      <c r="B36" s="21" t="s">
        <v>258</v>
      </c>
      <c r="C36" s="148">
        <v>9417</v>
      </c>
      <c r="D36" s="149"/>
      <c r="E36" s="99">
        <v>306611</v>
      </c>
      <c r="F36" s="100">
        <v>677</v>
      </c>
      <c r="G36" s="100">
        <v>0</v>
      </c>
      <c r="H36" s="99">
        <v>8619</v>
      </c>
      <c r="I36" s="100">
        <v>13</v>
      </c>
      <c r="J36" s="116"/>
    </row>
    <row r="37" spans="1:10" ht="12" customHeight="1">
      <c r="A37" s="15" t="s">
        <v>212</v>
      </c>
      <c r="B37" s="21" t="s">
        <v>259</v>
      </c>
      <c r="C37" s="148">
        <v>9657</v>
      </c>
      <c r="D37" s="149"/>
      <c r="E37" s="99">
        <v>141330</v>
      </c>
      <c r="F37" s="99">
        <v>1099</v>
      </c>
      <c r="G37" s="100">
        <v>0</v>
      </c>
      <c r="H37" s="99">
        <v>8547</v>
      </c>
      <c r="I37" s="100">
        <v>11</v>
      </c>
      <c r="J37" s="116"/>
    </row>
    <row r="38" spans="1:10" ht="12" customHeight="1">
      <c r="A38" s="15" t="s">
        <v>213</v>
      </c>
      <c r="B38" s="21" t="s">
        <v>260</v>
      </c>
      <c r="C38" s="148">
        <v>63846</v>
      </c>
      <c r="D38" s="149"/>
      <c r="E38" s="99">
        <v>483667</v>
      </c>
      <c r="F38" s="99">
        <v>2953</v>
      </c>
      <c r="G38" s="100">
        <v>1</v>
      </c>
      <c r="H38" s="99">
        <v>58933</v>
      </c>
      <c r="I38" s="100">
        <v>223</v>
      </c>
      <c r="J38" s="116"/>
    </row>
    <row r="39" spans="1:10" ht="12" customHeight="1">
      <c r="A39" s="15" t="s">
        <v>214</v>
      </c>
      <c r="B39" s="21" t="s">
        <v>261</v>
      </c>
      <c r="C39" s="148">
        <v>98096</v>
      </c>
      <c r="D39" s="149"/>
      <c r="E39" s="99">
        <v>1507872</v>
      </c>
      <c r="F39" s="99">
        <v>9287</v>
      </c>
      <c r="G39" s="100">
        <v>2</v>
      </c>
      <c r="H39" s="99">
        <v>88361</v>
      </c>
      <c r="I39" s="100">
        <v>448</v>
      </c>
      <c r="J39" s="116"/>
    </row>
    <row r="40" spans="1:10" ht="12" customHeight="1">
      <c r="A40" s="15" t="s">
        <v>215</v>
      </c>
      <c r="B40" s="21" t="s">
        <v>262</v>
      </c>
      <c r="C40" s="148">
        <v>29967</v>
      </c>
      <c r="D40" s="149"/>
      <c r="E40" s="99">
        <v>484444</v>
      </c>
      <c r="F40" s="99">
        <v>2521</v>
      </c>
      <c r="G40" s="100">
        <v>1</v>
      </c>
      <c r="H40" s="99">
        <v>27282</v>
      </c>
      <c r="I40" s="100">
        <v>164</v>
      </c>
      <c r="J40" s="116"/>
    </row>
    <row r="41" spans="1:10" ht="12" customHeight="1">
      <c r="A41" s="15" t="s">
        <v>216</v>
      </c>
      <c r="B41" s="21" t="s">
        <v>263</v>
      </c>
      <c r="C41" s="148">
        <v>16325</v>
      </c>
      <c r="D41" s="149"/>
      <c r="E41" s="99">
        <v>179808</v>
      </c>
      <c r="F41" s="100">
        <v>802</v>
      </c>
      <c r="G41" s="100">
        <v>2</v>
      </c>
      <c r="H41" s="99">
        <v>15448</v>
      </c>
      <c r="I41" s="100">
        <v>79</v>
      </c>
      <c r="J41" s="116"/>
    </row>
    <row r="42" spans="1:10" ht="12" customHeight="1">
      <c r="A42" s="15" t="s">
        <v>217</v>
      </c>
      <c r="B42" s="21" t="s">
        <v>264</v>
      </c>
      <c r="C42" s="148">
        <v>30247</v>
      </c>
      <c r="D42" s="149"/>
      <c r="E42" s="99">
        <v>227347</v>
      </c>
      <c r="F42" s="99">
        <v>2683</v>
      </c>
      <c r="G42" s="100">
        <v>0</v>
      </c>
      <c r="H42" s="99">
        <v>27451</v>
      </c>
      <c r="I42" s="100">
        <v>113</v>
      </c>
      <c r="J42" s="116"/>
    </row>
    <row r="43" spans="1:10" ht="12" customHeight="1">
      <c r="A43" s="15" t="s">
        <v>218</v>
      </c>
      <c r="B43" s="21" t="s">
        <v>265</v>
      </c>
      <c r="C43" s="148">
        <v>25415</v>
      </c>
      <c r="D43" s="149"/>
      <c r="E43" s="99">
        <v>297043</v>
      </c>
      <c r="F43" s="99">
        <v>2442</v>
      </c>
      <c r="G43" s="100">
        <v>4</v>
      </c>
      <c r="H43" s="99">
        <v>22844</v>
      </c>
      <c r="I43" s="100">
        <v>129</v>
      </c>
      <c r="J43" s="116"/>
    </row>
    <row r="44" spans="1:10" ht="12" customHeight="1">
      <c r="A44" s="15" t="s">
        <v>219</v>
      </c>
      <c r="B44" s="21" t="s">
        <v>266</v>
      </c>
      <c r="C44" s="148">
        <v>17347</v>
      </c>
      <c r="D44" s="149"/>
      <c r="E44" s="99">
        <v>217162</v>
      </c>
      <c r="F44" s="99">
        <v>1341</v>
      </c>
      <c r="G44" s="100">
        <v>1</v>
      </c>
      <c r="H44" s="99">
        <v>15905</v>
      </c>
      <c r="I44" s="100">
        <v>101</v>
      </c>
      <c r="J44" s="116"/>
    </row>
    <row r="45" spans="1:10" ht="12" customHeight="1">
      <c r="A45" s="15" t="s">
        <v>220</v>
      </c>
      <c r="B45" s="21" t="s">
        <v>267</v>
      </c>
      <c r="C45" s="150">
        <v>306958</v>
      </c>
      <c r="D45" s="151"/>
      <c r="E45" s="99">
        <v>2252193</v>
      </c>
      <c r="F45" s="99">
        <v>26671</v>
      </c>
      <c r="G45" s="100">
        <v>9</v>
      </c>
      <c r="H45" s="99">
        <v>272505</v>
      </c>
      <c r="I45" s="99">
        <v>1135</v>
      </c>
      <c r="J45" s="116"/>
    </row>
    <row r="46" spans="1:10" ht="12" customHeight="1">
      <c r="A46" s="15" t="s">
        <v>221</v>
      </c>
      <c r="B46" s="21" t="s">
        <v>268</v>
      </c>
      <c r="C46" s="148">
        <v>32817</v>
      </c>
      <c r="D46" s="149"/>
      <c r="E46" s="99">
        <v>218792</v>
      </c>
      <c r="F46" s="99">
        <v>2643</v>
      </c>
      <c r="G46" s="100">
        <v>0</v>
      </c>
      <c r="H46" s="99">
        <v>27628</v>
      </c>
      <c r="I46" s="100">
        <v>88</v>
      </c>
      <c r="J46" s="116"/>
    </row>
    <row r="47" spans="1:10" ht="12" customHeight="1">
      <c r="A47" s="15" t="s">
        <v>222</v>
      </c>
      <c r="B47" s="21" t="s">
        <v>269</v>
      </c>
      <c r="C47" s="148">
        <v>33504</v>
      </c>
      <c r="D47" s="149"/>
      <c r="E47" s="99">
        <v>308815</v>
      </c>
      <c r="F47" s="99">
        <v>3001</v>
      </c>
      <c r="G47" s="100">
        <v>1</v>
      </c>
      <c r="H47" s="99">
        <v>31889</v>
      </c>
      <c r="I47" s="100">
        <v>116</v>
      </c>
      <c r="J47" s="116"/>
    </row>
    <row r="48" spans="1:10" ht="12" customHeight="1">
      <c r="A48" s="15" t="s">
        <v>223</v>
      </c>
      <c r="B48" s="21" t="s">
        <v>270</v>
      </c>
      <c r="C48" s="148">
        <v>65163</v>
      </c>
      <c r="D48" s="149"/>
      <c r="E48" s="99">
        <v>230843</v>
      </c>
      <c r="F48" s="99">
        <v>4534</v>
      </c>
      <c r="G48" s="100">
        <v>5</v>
      </c>
      <c r="H48" s="99">
        <v>60357</v>
      </c>
      <c r="I48" s="100">
        <v>272</v>
      </c>
      <c r="J48" s="116"/>
    </row>
    <row r="49" spans="1:10" ht="12" customHeight="1">
      <c r="A49" s="15" t="s">
        <v>224</v>
      </c>
      <c r="B49" s="21" t="s">
        <v>271</v>
      </c>
      <c r="C49" s="148">
        <v>33050</v>
      </c>
      <c r="D49" s="149"/>
      <c r="E49" s="99">
        <v>483745</v>
      </c>
      <c r="F49" s="99">
        <v>2742</v>
      </c>
      <c r="G49" s="100">
        <v>1</v>
      </c>
      <c r="H49" s="99">
        <v>30164</v>
      </c>
      <c r="I49" s="100">
        <v>144</v>
      </c>
      <c r="J49" s="116"/>
    </row>
    <row r="50" spans="1:10" ht="12" customHeight="1">
      <c r="A50" s="15" t="s">
        <v>225</v>
      </c>
      <c r="B50" s="21" t="s">
        <v>272</v>
      </c>
      <c r="C50" s="148">
        <v>26502</v>
      </c>
      <c r="D50" s="149"/>
      <c r="E50" s="99">
        <v>152744</v>
      </c>
      <c r="F50" s="99">
        <v>2678</v>
      </c>
      <c r="G50" s="100">
        <v>0</v>
      </c>
      <c r="H50" s="99">
        <v>23780</v>
      </c>
      <c r="I50" s="100">
        <v>118</v>
      </c>
      <c r="J50" s="116"/>
    </row>
    <row r="51" spans="1:10" ht="12" customHeight="1">
      <c r="A51" s="15" t="s">
        <v>226</v>
      </c>
      <c r="B51" s="20" t="s">
        <v>273</v>
      </c>
      <c r="C51" s="148">
        <v>45436</v>
      </c>
      <c r="D51" s="149"/>
      <c r="E51" s="99">
        <v>310643</v>
      </c>
      <c r="F51" s="99">
        <v>5073</v>
      </c>
      <c r="G51" s="100">
        <v>0</v>
      </c>
      <c r="H51" s="99">
        <v>39453</v>
      </c>
      <c r="I51" s="100">
        <v>170</v>
      </c>
      <c r="J51" s="116"/>
    </row>
    <row r="52" spans="1:10" ht="12" customHeight="1">
      <c r="A52" s="15" t="s">
        <v>227</v>
      </c>
      <c r="B52" s="21" t="s">
        <v>274</v>
      </c>
      <c r="C52" s="150">
        <v>124639</v>
      </c>
      <c r="D52" s="151"/>
      <c r="E52" s="99">
        <v>664154</v>
      </c>
      <c r="F52" s="99">
        <v>7672</v>
      </c>
      <c r="G52" s="100">
        <v>8</v>
      </c>
      <c r="H52" s="99">
        <v>116531</v>
      </c>
      <c r="I52" s="100">
        <v>441</v>
      </c>
      <c r="J52" s="116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46">
        <v>6639575</v>
      </c>
      <c r="D54" s="147"/>
      <c r="E54" s="99">
        <v>42014811</v>
      </c>
      <c r="F54" s="99">
        <v>444365</v>
      </c>
      <c r="G54" s="100">
        <v>510</v>
      </c>
      <c r="H54" s="99">
        <v>6151596</v>
      </c>
      <c r="I54" s="99">
        <v>28240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2" t="s">
        <v>177</v>
      </c>
      <c r="B1" s="142"/>
      <c r="C1" s="142"/>
      <c r="D1" s="168"/>
      <c r="E1" s="168"/>
      <c r="F1" s="168"/>
      <c r="G1" s="168"/>
      <c r="H1" s="168"/>
      <c r="I1" s="168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4</v>
      </c>
      <c r="C2" s="37">
        <f>DAY(DATE('Conv-total'!$A$8, 'Conv-total'!$B$8, 'Conv-total'!$C$8) -1)</f>
        <v>2</v>
      </c>
      <c r="D2" s="167" t="s">
        <v>178</v>
      </c>
      <c r="E2" s="168"/>
      <c r="F2" s="168"/>
      <c r="G2" s="168"/>
      <c r="H2" s="168"/>
      <c r="I2" s="16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44653</v>
      </c>
      <c r="C5" s="29" t="s">
        <v>7</v>
      </c>
      <c r="D5" s="39">
        <f>IFERROR(INT(TRIM(SUBSTITUTE(VLOOKUP($A5&amp;"*",各都道府県の状況!$A:$I,D$3,FALSE), "※5", ""))), "")</f>
        <v>227037</v>
      </c>
      <c r="E5" s="39">
        <f>IFERROR(INT(TRIM(SUBSTITUTE(VLOOKUP($A5&amp;"*",各都道府県の状況!$A:$I,E$3,FALSE), "※5", ""))), "")</f>
        <v>1866241</v>
      </c>
      <c r="F5" s="39">
        <f>IFERROR(INT(TRIM(SUBSTITUTE(VLOOKUP($A5&amp;"*",各都道府県の状況!$A:$I,F$3,FALSE), "※5", ""))), "")</f>
        <v>207430</v>
      </c>
      <c r="G5" s="39">
        <f>IFERROR(INT(TRIM(SUBSTITUTE(VLOOKUP($A5&amp;"*",各都道府県の状況!$A:$I,G$3,FALSE), "※5", ""))), "")</f>
        <v>1935</v>
      </c>
      <c r="H5" s="39">
        <f>IFERROR(INT(TRIM(SUBSTITUTE(VLOOKUP($A5&amp;"*",各都道府県の状況!$A:$I,H$3,FALSE), "※5", ""))), "")</f>
        <v>17163</v>
      </c>
      <c r="I5" s="39">
        <f>IFERROR(INT(TRIM(SUBSTITUTE(VLOOKUP($A5&amp;"*",各都道府県の状況!$A:$I,I$3,FALSE), "※5", ""))), "")</f>
        <v>3</v>
      </c>
      <c r="J5" s="2"/>
    </row>
    <row r="6" spans="1:10">
      <c r="A6" s="12" t="s">
        <v>182</v>
      </c>
      <c r="B6" s="13">
        <f t="shared" si="0"/>
        <v>44653</v>
      </c>
      <c r="C6" s="29" t="s">
        <v>11</v>
      </c>
      <c r="D6" s="39">
        <f>IFERROR(INT(TRIM(SUBSTITUTE(VLOOKUP($A6&amp;"*",各都道府県の状況!$A:$I,D$3,FALSE), "※5", ""))), "")</f>
        <v>36921</v>
      </c>
      <c r="E6" s="39">
        <f>IFERROR(INT(TRIM(SUBSTITUTE(VLOOKUP($A6&amp;"*",各都道府県の状況!$A:$I,E$3,FALSE), "※5", ""))), "")</f>
        <v>197626</v>
      </c>
      <c r="F6" s="39">
        <f>IFERROR(INT(TRIM(SUBSTITUTE(VLOOKUP($A6&amp;"*",各都道府県の状況!$A:$I,F$3,FALSE), "※5", ""))), "")</f>
        <v>32908</v>
      </c>
      <c r="G6" s="39">
        <f>IFERROR(INT(TRIM(SUBSTITUTE(VLOOKUP($A6&amp;"*",各都道府県の状況!$A:$I,G$3,FALSE), "※5", ""))), "")</f>
        <v>84</v>
      </c>
      <c r="H6" s="39">
        <f>IFERROR(INT(TRIM(SUBSTITUTE(VLOOKUP($A6&amp;"*",各都道府県の状況!$A:$I,H$3,FALSE), "※5", ""))), "")</f>
        <v>3929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44653</v>
      </c>
      <c r="C7" s="29" t="s">
        <v>12</v>
      </c>
      <c r="D7" s="39">
        <f>IFERROR(INT(TRIM(SUBSTITUTE(VLOOKUP($A7&amp;"*",各都道府県の状況!$A:$I,D$3,FALSE), "※5", ""))), "")</f>
        <v>18745</v>
      </c>
      <c r="E7" s="39">
        <f>IFERROR(INT(TRIM(SUBSTITUTE(VLOOKUP($A7&amp;"*",各都道府県の状況!$A:$I,E$3,FALSE), "※5", ""))), "")</f>
        <v>218374</v>
      </c>
      <c r="F7" s="39">
        <f>IFERROR(INT(TRIM(SUBSTITUTE(VLOOKUP($A7&amp;"*",各都道府県の状況!$A:$I,F$3,FALSE), "※5", ""))), "")</f>
        <v>16161</v>
      </c>
      <c r="G7" s="39">
        <f>IFERROR(INT(TRIM(SUBSTITUTE(VLOOKUP($A7&amp;"*",各都道府県の状況!$A:$I,G$3,FALSE), "※5", ""))), "")</f>
        <v>77</v>
      </c>
      <c r="H7" s="39">
        <f>IFERROR(INT(TRIM(SUBSTITUTE(VLOOKUP($A7&amp;"*",各都道府県の状況!$A:$I,H$3,FALSE), "※5", ""))), "")</f>
        <v>2507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44653</v>
      </c>
      <c r="C8" s="29" t="s">
        <v>13</v>
      </c>
      <c r="D8" s="39">
        <f>IFERROR(INT(TRIM(SUBSTITUTE(VLOOKUP($A8&amp;"*",各都道府県の状況!$A:$I,D$3,FALSE), "※5", ""))), "")</f>
        <v>59188</v>
      </c>
      <c r="E8" s="39">
        <f>IFERROR(INT(TRIM(SUBSTITUTE(VLOOKUP($A8&amp;"*",各都道府県の状況!$A:$I,E$3,FALSE), "※5", ""))), "")</f>
        <v>460843</v>
      </c>
      <c r="F8" s="39">
        <f>IFERROR(INT(TRIM(SUBSTITUTE(VLOOKUP($A8&amp;"*",各都道府県の状況!$A:$I,F$3,FALSE), "※5", ""))), "")</f>
        <v>52686</v>
      </c>
      <c r="G8" s="39">
        <f>IFERROR(INT(TRIM(SUBSTITUTE(VLOOKUP($A8&amp;"*",各都道府県の状況!$A:$I,G$3,FALSE), "※5", ""))), "")</f>
        <v>174</v>
      </c>
      <c r="H8" s="39">
        <f>IFERROR(INT(TRIM(SUBSTITUTE(VLOOKUP($A8&amp;"*",各都道府県の状況!$A:$I,H$3,FALSE), "※5", ""))), "")</f>
        <v>5677</v>
      </c>
      <c r="I8" s="39">
        <f>IFERROR(INT(TRIM(SUBSTITUTE(VLOOKUP($A8&amp;"*",各都道府県の状況!$A:$I,I$3,FALSE), "※5", ""))), "")</f>
        <v>4</v>
      </c>
    </row>
    <row r="9" spans="1:10" ht="21" customHeight="1">
      <c r="A9" s="12" t="s">
        <v>185</v>
      </c>
      <c r="B9" s="13">
        <f t="shared" si="0"/>
        <v>44653</v>
      </c>
      <c r="C9" s="29" t="s">
        <v>14</v>
      </c>
      <c r="D9" s="39">
        <f>IFERROR(INT(TRIM(SUBSTITUTE(VLOOKUP($A9&amp;"*",各都道府県の状況!$A:$I,D$3,FALSE), "※5", ""))), "")</f>
        <v>16872</v>
      </c>
      <c r="E9" s="39">
        <f>IFERROR(INT(TRIM(SUBSTITUTE(VLOOKUP($A9&amp;"*",各都道府県の状況!$A:$I,E$3,FALSE), "※5", ""))), "")</f>
        <v>51107</v>
      </c>
      <c r="F9" s="39">
        <f>IFERROR(INT(TRIM(SUBSTITUTE(VLOOKUP($A9&amp;"*",各都道府県の状況!$A:$I,F$3,FALSE), "※5", ""))), "")</f>
        <v>14249</v>
      </c>
      <c r="G9" s="39">
        <f>IFERROR(INT(TRIM(SUBSTITUTE(VLOOKUP($A9&amp;"*",各都道府県の状況!$A:$I,G$3,FALSE), "※5", ""))), "")</f>
        <v>47</v>
      </c>
      <c r="H9" s="39">
        <f>IFERROR(INT(TRIM(SUBSTITUTE(VLOOKUP($A9&amp;"*",各都道府県の状況!$A:$I,H$3,FALSE), "※5", ""))), "")</f>
        <v>2576</v>
      </c>
      <c r="I9" s="39">
        <f>IFERROR(INT(TRIM(SUBSTITUTE(VLOOKUP($A9&amp;"*",各都道府県の状況!$A:$I,I$3,FALSE), "※5", ""))), "")</f>
        <v>3</v>
      </c>
    </row>
    <row r="10" spans="1:10" ht="21" customHeight="1">
      <c r="A10" s="12" t="s">
        <v>186</v>
      </c>
      <c r="B10" s="13">
        <f t="shared" si="0"/>
        <v>44653</v>
      </c>
      <c r="C10" s="29" t="s">
        <v>15</v>
      </c>
      <c r="D10" s="39">
        <f>IFERROR(INT(TRIM(SUBSTITUTE(VLOOKUP($A10&amp;"*",各都道府県の状況!$A:$I,D$3,FALSE), "※5", ""))), "")</f>
        <v>17972</v>
      </c>
      <c r="E10" s="39">
        <f>IFERROR(INT(TRIM(SUBSTITUTE(VLOOKUP($A10&amp;"*",各都道府県の状況!$A:$I,E$3,FALSE), "※5", ""))), "")</f>
        <v>171506</v>
      </c>
      <c r="F10" s="39">
        <f>IFERROR(INT(TRIM(SUBSTITUTE(VLOOKUP($A10&amp;"*",各都道府県の状況!$A:$I,F$3,FALSE), "※5", ""))), "")</f>
        <v>15364</v>
      </c>
      <c r="G10" s="39">
        <f>IFERROR(INT(TRIM(SUBSTITUTE(VLOOKUP($A10&amp;"*",各都道府県の状況!$A:$I,G$3,FALSE), "※5", ""))), "")</f>
        <v>79</v>
      </c>
      <c r="H10" s="39">
        <f>IFERROR(INT(TRIM(SUBSTITUTE(VLOOKUP($A10&amp;"*",各都道府県の状況!$A:$I,H$3,FALSE), "※5", ""))), "")</f>
        <v>2520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44653</v>
      </c>
      <c r="C11" s="29" t="s">
        <v>16</v>
      </c>
      <c r="D11" s="39">
        <f>IFERROR(INT(TRIM(SUBSTITUTE(VLOOKUP($A11&amp;"*",各都道府県の状況!$A:$I,D$3,FALSE), "※5", ""))), "")</f>
        <v>36967</v>
      </c>
      <c r="E11" s="39">
        <f>IFERROR(INT(TRIM(SUBSTITUTE(VLOOKUP($A11&amp;"*",各都道府県の状況!$A:$I,E$3,FALSE), "※5", ""))), "")</f>
        <v>682576</v>
      </c>
      <c r="F11" s="39">
        <f>IFERROR(INT(TRIM(SUBSTITUTE(VLOOKUP($A11&amp;"*",各都道府県の状況!$A:$I,F$3,FALSE), "※5", ""))), "")</f>
        <v>32798</v>
      </c>
      <c r="G11" s="39">
        <f>IFERROR(INT(TRIM(SUBSTITUTE(VLOOKUP($A11&amp;"*",各都道府県の状況!$A:$I,G$3,FALSE), "※5", ""))), "")</f>
        <v>199</v>
      </c>
      <c r="H11" s="39">
        <f>IFERROR(INT(TRIM(SUBSTITUTE(VLOOKUP($A11&amp;"*",各都道府県の状況!$A:$I,H$3,FALSE), "※5", ""))), "")</f>
        <v>3970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44653</v>
      </c>
      <c r="C12" s="29" t="s">
        <v>17</v>
      </c>
      <c r="D12" s="39">
        <f>IFERROR(INT(TRIM(SUBSTITUTE(VLOOKUP($A12&amp;"*",各都道府県の状況!$A:$I,D$3,FALSE), "※5", ""))), "")</f>
        <v>116314</v>
      </c>
      <c r="E12" s="39">
        <f>IFERROR(INT(TRIM(SUBSTITUTE(VLOOKUP($A12&amp;"*",各都道府県の状況!$A:$I,E$3,FALSE), "※5", ""))), "")</f>
        <v>44762</v>
      </c>
      <c r="F12" s="39">
        <f>IFERROR(INT(TRIM(SUBSTITUTE(VLOOKUP($A12&amp;"*",各都道府県の状況!$A:$I,F$3,FALSE), "※5", ""))), "")</f>
        <v>107956</v>
      </c>
      <c r="G12" s="39">
        <f>IFERROR(INT(TRIM(SUBSTITUTE(VLOOKUP($A12&amp;"*",各都道府県の状況!$A:$I,G$3,FALSE), "※5", ""))), "")</f>
        <v>380</v>
      </c>
      <c r="H12" s="39">
        <f>IFERROR(INT(TRIM(SUBSTITUTE(VLOOKUP($A12&amp;"*",各都道府県の状況!$A:$I,H$3,FALSE), "※5", ""))), "")</f>
        <v>7978</v>
      </c>
      <c r="I12" s="39">
        <f>IFERROR(INT(TRIM(SUBSTITUTE(VLOOKUP($A12&amp;"*",各都道府県の状況!$A:$I,I$3,FALSE), "※5", ""))), "")</f>
        <v>4</v>
      </c>
    </row>
    <row r="13" spans="1:10">
      <c r="A13" s="12" t="s">
        <v>189</v>
      </c>
      <c r="B13" s="13">
        <f t="shared" si="0"/>
        <v>44653</v>
      </c>
      <c r="C13" s="29" t="s">
        <v>18</v>
      </c>
      <c r="D13" s="39">
        <f>IFERROR(INT(TRIM(SUBSTITUTE(VLOOKUP($A13&amp;"*",各都道府県の状況!$A:$I,D$3,FALSE), "※5", ""))), "")</f>
        <v>63927</v>
      </c>
      <c r="E13" s="39">
        <f>IFERROR(INT(TRIM(SUBSTITUTE(VLOOKUP($A13&amp;"*",各都道府県の状況!$A:$I,E$3,FALSE), "※5", ""))), "")</f>
        <v>666332</v>
      </c>
      <c r="F13" s="39">
        <f>IFERROR(INT(TRIM(SUBSTITUTE(VLOOKUP($A13&amp;"*",各都道府県の状況!$A:$I,F$3,FALSE), "※5", ""))), "")</f>
        <v>57398</v>
      </c>
      <c r="G13" s="39">
        <f>IFERROR(INT(TRIM(SUBSTITUTE(VLOOKUP($A13&amp;"*",各都道府県の状況!$A:$I,G$3,FALSE), "※5", ""))), "")</f>
        <v>247</v>
      </c>
      <c r="H13" s="39">
        <f>IFERROR(INT(TRIM(SUBSTITUTE(VLOOKUP($A13&amp;"*",各都道府県の状況!$A:$I,H$3,FALSE), "※5", ""))), "")</f>
        <v>6282</v>
      </c>
      <c r="I13" s="39">
        <f>IFERROR(INT(TRIM(SUBSTITUTE(VLOOKUP($A13&amp;"*",各都道府県の状況!$A:$I,I$3,FALSE), "※5", ""))), "")</f>
        <v>1</v>
      </c>
    </row>
    <row r="14" spans="1:10">
      <c r="A14" s="12" t="s">
        <v>190</v>
      </c>
      <c r="B14" s="13">
        <f t="shared" si="0"/>
        <v>44653</v>
      </c>
      <c r="C14" s="29" t="s">
        <v>19</v>
      </c>
      <c r="D14" s="39">
        <f>IFERROR(INT(TRIM(SUBSTITUTE(VLOOKUP($A14&amp;"*",各都道府県の状況!$A:$I,D$3,FALSE), "※5", ""))), "")</f>
        <v>71148</v>
      </c>
      <c r="E14" s="39">
        <f>IFERROR(INT(TRIM(SUBSTITUTE(VLOOKUP($A14&amp;"*",各都道府県の状況!$A:$I,E$3,FALSE), "※5", ""))), "")</f>
        <v>547317</v>
      </c>
      <c r="F14" s="39">
        <f>IFERROR(INT(TRIM(SUBSTITUTE(VLOOKUP($A14&amp;"*",各都道府県の状況!$A:$I,F$3,FALSE), "※5", ""))), "")</f>
        <v>65765</v>
      </c>
      <c r="G14" s="39">
        <f>IFERROR(INT(TRIM(SUBSTITUTE(VLOOKUP($A14&amp;"*",各都道府県の状況!$A:$I,G$3,FALSE), "※5", ""))), "")</f>
        <v>286</v>
      </c>
      <c r="H14" s="39">
        <f>IFERROR(INT(TRIM(SUBSTITUTE(VLOOKUP($A14&amp;"*",各都道府県の状況!$A:$I,H$3,FALSE), "※5", ""))), "")</f>
        <v>5097</v>
      </c>
      <c r="I14" s="39">
        <f>IFERROR(INT(TRIM(SUBSTITUTE(VLOOKUP($A14&amp;"*",各都道府県の状況!$A:$I,I$3,FALSE), "※5", ""))), "")</f>
        <v>2</v>
      </c>
    </row>
    <row r="15" spans="1:10">
      <c r="A15" s="12" t="s">
        <v>191</v>
      </c>
      <c r="B15" s="13">
        <f t="shared" si="0"/>
        <v>44653</v>
      </c>
      <c r="C15" s="29" t="s">
        <v>20</v>
      </c>
      <c r="D15" s="39">
        <f>IFERROR(INT(TRIM(SUBSTITUTE(VLOOKUP($A15&amp;"*",各都道府県の状況!$A:$I,D$3,FALSE), "※5", ""))), "")</f>
        <v>435631</v>
      </c>
      <c r="E15" s="39">
        <f>IFERROR(INT(TRIM(SUBSTITUTE(VLOOKUP($A15&amp;"*",各都道府県の状況!$A:$I,E$3,FALSE), "※5", ""))), "")</f>
        <v>2465318</v>
      </c>
      <c r="F15" s="39">
        <f>IFERROR(INT(TRIM(SUBSTITUTE(VLOOKUP($A15&amp;"*",各都道府県の状況!$A:$I,F$3,FALSE), "※5", ""))), "")</f>
        <v>407157</v>
      </c>
      <c r="G15" s="39">
        <f>IFERROR(INT(TRIM(SUBSTITUTE(VLOOKUP($A15&amp;"*",各都道府県の状況!$A:$I,G$3,FALSE), "※5", ""))), "")</f>
        <v>1396</v>
      </c>
      <c r="H15" s="39">
        <f>IFERROR(INT(TRIM(SUBSTITUTE(VLOOKUP($A15&amp;"*",各都道府県の状況!$A:$I,H$3,FALSE), "※5", ""))), "")</f>
        <v>27078</v>
      </c>
      <c r="I15" s="39">
        <f>IFERROR(INT(TRIM(SUBSTITUTE(VLOOKUP($A15&amp;"*",各都道府県の状況!$A:$I,I$3,FALSE), "※5", ""))), "")</f>
        <v>22</v>
      </c>
    </row>
    <row r="16" spans="1:10">
      <c r="A16" s="12" t="s">
        <v>192</v>
      </c>
      <c r="B16" s="13">
        <f t="shared" si="0"/>
        <v>44653</v>
      </c>
      <c r="C16" s="29" t="s">
        <v>21</v>
      </c>
      <c r="D16" s="39">
        <f>IFERROR(INT(TRIM(SUBSTITUTE(VLOOKUP($A16&amp;"*",各都道府県の状況!$A:$I,D$3,FALSE), "※5", ""))), "")</f>
        <v>362805</v>
      </c>
      <c r="E16" s="39">
        <f>IFERROR(INT(TRIM(SUBSTITUTE(VLOOKUP($A16&amp;"*",各都道府県の状況!$A:$I,E$3,FALSE), "※5", ""))), "")</f>
        <v>1819078</v>
      </c>
      <c r="F16" s="39">
        <f>IFERROR(INT(TRIM(SUBSTITUTE(VLOOKUP($A16&amp;"*",各都道府県の状況!$A:$I,F$3,FALSE), "※5", ""))), "")</f>
        <v>338819</v>
      </c>
      <c r="G16" s="39">
        <f>IFERROR(INT(TRIM(SUBSTITUTE(VLOOKUP($A16&amp;"*",各都道府県の状況!$A:$I,G$3,FALSE), "※5", ""))), "")</f>
        <v>1660</v>
      </c>
      <c r="H16" s="39">
        <f>IFERROR(INT(TRIM(SUBSTITUTE(VLOOKUP($A16&amp;"*",各都道府県の状況!$A:$I,H$3,FALSE), "※5", ""))), "")</f>
        <v>19555</v>
      </c>
      <c r="I16" s="39">
        <f>IFERROR(INT(TRIM(SUBSTITUTE(VLOOKUP($A16&amp;"*",各都道府県の状況!$A:$I,I$3,FALSE), "※5", ""))), "")</f>
        <v>15</v>
      </c>
    </row>
    <row r="17" spans="1:9">
      <c r="A17" s="12" t="s">
        <v>193</v>
      </c>
      <c r="B17" s="13">
        <f t="shared" si="0"/>
        <v>44653</v>
      </c>
      <c r="C17" s="29" t="s">
        <v>22</v>
      </c>
      <c r="D17" s="39">
        <f>IFERROR(INT(TRIM(SUBSTITUTE(VLOOKUP($A17&amp;"*",各都道府県の状況!$A:$I,D$3,FALSE), "※5", ""))), "")</f>
        <v>1266028</v>
      </c>
      <c r="E17" s="39">
        <f>IFERROR(INT(TRIM(SUBSTITUTE(VLOOKUP($A17&amp;"*",各都道府県の状況!$A:$I,E$3,FALSE), "※5", ""))), "")</f>
        <v>6012115</v>
      </c>
      <c r="F17" s="39">
        <f>IFERROR(INT(TRIM(SUBSTITUTE(VLOOKUP($A17&amp;"*",各都道府県の状況!$A:$I,F$3,FALSE), "※5", ""))), "")</f>
        <v>1162753</v>
      </c>
      <c r="G17" s="39">
        <f>IFERROR(INT(TRIM(SUBSTITUTE(VLOOKUP($A17&amp;"*",各都道府県の状況!$A:$I,G$3,FALSE), "※5", ""))), "")</f>
        <v>4182</v>
      </c>
      <c r="H17" s="39">
        <f>IFERROR(INT(TRIM(SUBSTITUTE(VLOOKUP($A17&amp;"*",各都道府県の状況!$A:$I,H$3,FALSE), "※5", ""))), "")</f>
        <v>99093</v>
      </c>
      <c r="I17" s="39">
        <f>IFERROR(INT(TRIM(SUBSTITUTE(VLOOKUP($A17&amp;"*",各都道府県の状況!$A:$I,I$3,FALSE), "※5", ""))), "")</f>
        <v>32</v>
      </c>
    </row>
    <row r="18" spans="1:9">
      <c r="A18" s="12" t="s">
        <v>194</v>
      </c>
      <c r="B18" s="13">
        <f t="shared" si="0"/>
        <v>44653</v>
      </c>
      <c r="C18" s="29" t="s">
        <v>23</v>
      </c>
      <c r="D18" s="39">
        <f>IFERROR(INT(TRIM(SUBSTITUTE(VLOOKUP($A18&amp;"*",各都道府県の状況!$A:$I,D$3,FALSE), "※5", ""))), "")</f>
        <v>609858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576726</v>
      </c>
      <c r="G18" s="39">
        <f>IFERROR(INT(TRIM(SUBSTITUTE(VLOOKUP($A18&amp;"*",各都道府県の状況!$A:$I,G$3,FALSE), "※5", ""))), "")</f>
        <v>2026</v>
      </c>
      <c r="H18" s="39">
        <f>IFERROR(INT(TRIM(SUBSTITUTE(VLOOKUP($A18&amp;"*",各都道府県の状況!$A:$I,H$3,FALSE), "※5", ""))), "")</f>
        <v>31106</v>
      </c>
      <c r="I18" s="39">
        <f>IFERROR(INT(TRIM(SUBSTITUTE(VLOOKUP($A18&amp;"*",各都道府県の状況!$A:$I,I$3,FALSE), "※5", ""))), "")</f>
        <v>26</v>
      </c>
    </row>
    <row r="19" spans="1:9">
      <c r="A19" s="12" t="s">
        <v>195</v>
      </c>
      <c r="B19" s="13">
        <f t="shared" si="0"/>
        <v>44653</v>
      </c>
      <c r="C19" s="29" t="s">
        <v>24</v>
      </c>
      <c r="D19" s="39">
        <f>IFERROR(INT(TRIM(SUBSTITUTE(VLOOKUP($A19&amp;"*",各都道府県の状況!$A:$I,D$3,FALSE), "※5", ""))), "")</f>
        <v>43806</v>
      </c>
      <c r="E19" s="39">
        <f>IFERROR(INT(TRIM(SUBSTITUTE(VLOOKUP($A19&amp;"*",各都道府県の状況!$A:$I,E$3,FALSE), "※5", ""))), "")</f>
        <v>525527</v>
      </c>
      <c r="F19" s="39">
        <f>IFERROR(INT(TRIM(SUBSTITUTE(VLOOKUP($A19&amp;"*",各都道府県の状況!$A:$I,F$3,FALSE), "※5", ""))), "")</f>
        <v>39409</v>
      </c>
      <c r="G19" s="39">
        <f>IFERROR(INT(TRIM(SUBSTITUTE(VLOOKUP($A19&amp;"*",各都道府県の状況!$A:$I,G$3,FALSE), "※5", ""))), "")</f>
        <v>90</v>
      </c>
      <c r="H19" s="39">
        <f>IFERROR(INT(TRIM(SUBSTITUTE(VLOOKUP($A19&amp;"*",各都道府県の状況!$A:$I,H$3,FALSE), "※5", ""))), "")</f>
        <v>4307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44653</v>
      </c>
      <c r="C20" s="29" t="s">
        <v>25</v>
      </c>
      <c r="D20" s="39">
        <f>IFERROR(INT(TRIM(SUBSTITUTE(VLOOKUP($A20&amp;"*",各都道府県の状況!$A:$I,D$3,FALSE), "※5", ""))), "")</f>
        <v>28336</v>
      </c>
      <c r="E20" s="39">
        <f>IFERROR(INT(TRIM(SUBSTITUTE(VLOOKUP($A20&amp;"*",各都道府県の状況!$A:$I,E$3,FALSE), "※5", ""))), "")</f>
        <v>212439</v>
      </c>
      <c r="F20" s="39">
        <f>IFERROR(INT(TRIM(SUBSTITUTE(VLOOKUP($A20&amp;"*",各都道府県の状況!$A:$I,F$3,FALSE), "※5", ""))), "")</f>
        <v>25531</v>
      </c>
      <c r="G20" s="39">
        <f>IFERROR(INT(TRIM(SUBSTITUTE(VLOOKUP($A20&amp;"*",各都道府県の状況!$A:$I,G$3,FALSE), "※5", ""))), "")</f>
        <v>78</v>
      </c>
      <c r="H20" s="39">
        <f>IFERROR(INT(TRIM(SUBSTITUTE(VLOOKUP($A20&amp;"*",各都道府県の状況!$A:$I,H$3,FALSE), "※5", ""))), "")</f>
        <v>2727</v>
      </c>
      <c r="I20" s="39">
        <f>IFERROR(INT(TRIM(SUBSTITUTE(VLOOKUP($A20&amp;"*",各都道府県の状況!$A:$I,I$3,FALSE), "※5", ""))), "")</f>
        <v>2</v>
      </c>
    </row>
    <row r="21" spans="1:9">
      <c r="A21" s="12" t="s">
        <v>197</v>
      </c>
      <c r="B21" s="13">
        <f t="shared" si="0"/>
        <v>44653</v>
      </c>
      <c r="C21" s="29" t="s">
        <v>26</v>
      </c>
      <c r="D21" s="39">
        <f>IFERROR(INT(TRIM(SUBSTITUTE(VLOOKUP($A21&amp;"*",各都道府県の状況!$A:$I,D$3,FALSE), "※5", ""))), "")</f>
        <v>35151</v>
      </c>
      <c r="E21" s="39">
        <f>IFERROR(INT(TRIM(SUBSTITUTE(VLOOKUP($A21&amp;"*",各都道府県の状況!$A:$I,E$3,FALSE), "※5", ""))), "")</f>
        <v>355897</v>
      </c>
      <c r="F21" s="39">
        <f>IFERROR(INT(TRIM(SUBSTITUTE(VLOOKUP($A21&amp;"*",各都道府県の状況!$A:$I,F$3,FALSE), "※5", ""))), "")</f>
        <v>32633</v>
      </c>
      <c r="G21" s="39">
        <f>IFERROR(INT(TRIM(SUBSTITUTE(VLOOKUP($A21&amp;"*",各都道府県の状況!$A:$I,G$3,FALSE), "※5", ""))), "")</f>
        <v>185</v>
      </c>
      <c r="H21" s="39">
        <f>IFERROR(INT(TRIM(SUBSTITUTE(VLOOKUP($A21&amp;"*",各都道府県の状況!$A:$I,H$3,FALSE), "※5", ""))), "")</f>
        <v>2311</v>
      </c>
      <c r="I21" s="39">
        <f>IFERROR(INT(TRIM(SUBSTITUTE(VLOOKUP($A21&amp;"*",各都道府県の状況!$A:$I,I$3,FALSE), "※5", ""))), "")</f>
        <v>4</v>
      </c>
    </row>
    <row r="22" spans="1:9">
      <c r="A22" s="12" t="s">
        <v>198</v>
      </c>
      <c r="B22" s="13">
        <f t="shared" si="0"/>
        <v>44653</v>
      </c>
      <c r="C22" s="29" t="s">
        <v>27</v>
      </c>
      <c r="D22" s="39">
        <f>IFERROR(INT(TRIM(SUBSTITUTE(VLOOKUP($A22&amp;"*",各都道府県の状況!$A:$I,D$3,FALSE), "※5", ""))), "")</f>
        <v>21637</v>
      </c>
      <c r="E22" s="39">
        <f>IFERROR(INT(TRIM(SUBSTITUTE(VLOOKUP($A22&amp;"*",各都道府県の状況!$A:$I,E$3,FALSE), "※5", ""))), "")</f>
        <v>264482</v>
      </c>
      <c r="F22" s="39">
        <f>IFERROR(INT(TRIM(SUBSTITUTE(VLOOKUP($A22&amp;"*",各都道府県の状況!$A:$I,F$3,FALSE), "※5", ""))), "")</f>
        <v>20297</v>
      </c>
      <c r="G22" s="39">
        <f>IFERROR(INT(TRIM(SUBSTITUTE(VLOOKUP($A22&amp;"*",各都道府県の状況!$A:$I,G$3,FALSE), "※5", ""))), "")</f>
        <v>42</v>
      </c>
      <c r="H22" s="39">
        <f>IFERROR(INT(TRIM(SUBSTITUTE(VLOOKUP($A22&amp;"*",各都道府県の状況!$A:$I,H$3,FALSE), "※5", ""))), "")</f>
        <v>1298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44653</v>
      </c>
      <c r="C23" s="29" t="s">
        <v>28</v>
      </c>
      <c r="D23" s="39">
        <f>IFERROR(INT(TRIM(SUBSTITUTE(VLOOKUP($A23&amp;"*",各都道府県の状況!$A:$I,D$3,FALSE), "※5", ""))), "")</f>
        <v>23382</v>
      </c>
      <c r="E23" s="39">
        <f>IFERROR(INT(TRIM(SUBSTITUTE(VLOOKUP($A23&amp;"*",各都道府県の状況!$A:$I,E$3,FALSE), "※5", ""))), "")</f>
        <v>248105</v>
      </c>
      <c r="F23" s="39">
        <f>IFERROR(INT(TRIM(SUBSTITUTE(VLOOKUP($A23&amp;"*",各都道府県の状況!$A:$I,F$3,FALSE), "※5", ""))), "")</f>
        <v>21525</v>
      </c>
      <c r="G23" s="39">
        <f>IFERROR(INT(TRIM(SUBSTITUTE(VLOOKUP($A23&amp;"*",各都道府県の状況!$A:$I,G$3,FALSE), "※5", ""))), "")</f>
        <v>64</v>
      </c>
      <c r="H23" s="39">
        <f>IFERROR(INT(TRIM(SUBSTITUTE(VLOOKUP($A23&amp;"*",各都道府県の状況!$A:$I,H$3,FALSE), "※5", ""))), "")</f>
        <v>1799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44653</v>
      </c>
      <c r="C24" s="29" t="s">
        <v>29</v>
      </c>
      <c r="D24" s="39">
        <f>IFERROR(INT(TRIM(SUBSTITUTE(VLOOKUP($A24&amp;"*",各都道府県の状況!$A:$I,D$3,FALSE), "※5", ""))), "")</f>
        <v>45164</v>
      </c>
      <c r="E24" s="39">
        <f>IFERROR(INT(TRIM(SUBSTITUTE(VLOOKUP($A24&amp;"*",各都道府県の状況!$A:$I,E$3,FALSE), "※5", ""))), "")</f>
        <v>582039</v>
      </c>
      <c r="F24" s="39">
        <f>IFERROR(INT(TRIM(SUBSTITUTE(VLOOKUP($A24&amp;"*",各都道府県の状況!$A:$I,F$3,FALSE), "※5", ""))), "")</f>
        <v>40360</v>
      </c>
      <c r="G24" s="39">
        <f>IFERROR(INT(TRIM(SUBSTITUTE(VLOOKUP($A24&amp;"*",各都道府県の状況!$A:$I,G$3,FALSE), "※5", ""))), "")</f>
        <v>167</v>
      </c>
      <c r="H24" s="39">
        <f>IFERROR(INT(TRIM(SUBSTITUTE(VLOOKUP($A24&amp;"*",各都道府県の状況!$A:$I,H$3,FALSE), "※5", ""))), "")</f>
        <v>4026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44653</v>
      </c>
      <c r="C25" s="29" t="s">
        <v>30</v>
      </c>
      <c r="D25" s="39">
        <f>IFERROR(INT(TRIM(SUBSTITUTE(VLOOKUP($A25&amp;"*",各都道府県の状況!$A:$I,D$3,FALSE), "※5", ""))), "")</f>
        <v>69795</v>
      </c>
      <c r="E25" s="39">
        <f>IFERROR(INT(TRIM(SUBSTITUTE(VLOOKUP($A25&amp;"*",各都道府県の状況!$A:$I,E$3,FALSE), "※5", ""))), "")</f>
        <v>735483</v>
      </c>
      <c r="F25" s="39">
        <f>IFERROR(INT(TRIM(SUBSTITUTE(VLOOKUP($A25&amp;"*",各都道府県の状況!$A:$I,F$3,FALSE), "※5", ""))), "")</f>
        <v>64859</v>
      </c>
      <c r="G25" s="39">
        <f>IFERROR(INT(TRIM(SUBSTITUTE(VLOOKUP($A25&amp;"*",各都道府県の状況!$A:$I,G$3,FALSE), "※5", ""))), "")</f>
        <v>314</v>
      </c>
      <c r="H25" s="39">
        <f>IFERROR(INT(TRIM(SUBSTITUTE(VLOOKUP($A25&amp;"*",各都道府県の状況!$A:$I,H$3,FALSE), "※5", ""))), "")</f>
        <v>4021</v>
      </c>
      <c r="I25" s="39">
        <f>IFERROR(INT(TRIM(SUBSTITUTE(VLOOKUP($A25&amp;"*",各都道府県の状況!$A:$I,I$3,FALSE), "※5", ""))), "")</f>
        <v>1</v>
      </c>
    </row>
    <row r="26" spans="1:9">
      <c r="A26" s="12" t="s">
        <v>202</v>
      </c>
      <c r="B26" s="13">
        <f t="shared" si="0"/>
        <v>44653</v>
      </c>
      <c r="C26" s="29" t="s">
        <v>31</v>
      </c>
      <c r="D26" s="39">
        <f>IFERROR(INT(TRIM(SUBSTITUTE(VLOOKUP($A26&amp;"*",各都道府県の状況!$A:$I,D$3,FALSE), "※5", ""))), "")</f>
        <v>122599</v>
      </c>
      <c r="E26" s="39">
        <f>IFERROR(INT(TRIM(SUBSTITUTE(VLOOKUP($A26&amp;"*",各都道府県の状況!$A:$I,E$3,FALSE), "※5", ""))), "")</f>
        <v>1059734</v>
      </c>
      <c r="F26" s="39">
        <f>IFERROR(INT(TRIM(SUBSTITUTE(VLOOKUP($A26&amp;"*",各都道府県の状況!$A:$I,F$3,FALSE), "※5", ""))), "")</f>
        <v>113694</v>
      </c>
      <c r="G26" s="39">
        <f>IFERROR(INT(TRIM(SUBSTITUTE(VLOOKUP($A26&amp;"*",各都道府県の状況!$A:$I,G$3,FALSE), "※5", ""))), "")</f>
        <v>379</v>
      </c>
      <c r="H26" s="39">
        <f>IFERROR(INT(TRIM(SUBSTITUTE(VLOOKUP($A26&amp;"*",各都道府県の状況!$A:$I,H$3,FALSE), "※5", ""))), "")</f>
        <v>8078</v>
      </c>
      <c r="I26" s="39">
        <f>IFERROR(INT(TRIM(SUBSTITUTE(VLOOKUP($A26&amp;"*",各都道府県の状況!$A:$I,I$3,FALSE), "※5", ""))), "")</f>
        <v>1</v>
      </c>
    </row>
    <row r="27" spans="1:9">
      <c r="A27" s="12" t="s">
        <v>203</v>
      </c>
      <c r="B27" s="13">
        <f t="shared" si="0"/>
        <v>44653</v>
      </c>
      <c r="C27" s="29" t="s">
        <v>32</v>
      </c>
      <c r="D27" s="39">
        <f>IFERROR(INT(TRIM(SUBSTITUTE(VLOOKUP($A27&amp;"*",各都道府県の状況!$A:$I,D$3,FALSE), "※5", ""))), "")</f>
        <v>415857</v>
      </c>
      <c r="E27" s="39">
        <f>IFERROR(INT(TRIM(SUBSTITUTE(VLOOKUP($A27&amp;"*",各都道府県の状況!$A:$I,E$3,FALSE), "※5", ""))), "")</f>
        <v>2326478</v>
      </c>
      <c r="F27" s="39">
        <f>IFERROR(INT(TRIM(SUBSTITUTE(VLOOKUP($A27&amp;"*",各都道府県の状況!$A:$I,F$3,FALSE), "※5", ""))), "")</f>
        <v>393867</v>
      </c>
      <c r="G27" s="39">
        <f>IFERROR(INT(TRIM(SUBSTITUTE(VLOOKUP($A27&amp;"*",各都道府県の状況!$A:$I,G$3,FALSE), "※5", ""))), "")</f>
        <v>1970</v>
      </c>
      <c r="H27" s="39">
        <f>IFERROR(INT(TRIM(SUBSTITUTE(VLOOKUP($A27&amp;"*",各都道府県の状況!$A:$I,H$3,FALSE), "※5", ""))), "")</f>
        <v>20020</v>
      </c>
      <c r="I27" s="39">
        <f>IFERROR(INT(TRIM(SUBSTITUTE(VLOOKUP($A27&amp;"*",各都道府県の状況!$A:$I,I$3,FALSE), "※5", ""))), "")</f>
        <v>19</v>
      </c>
    </row>
    <row r="28" spans="1:9">
      <c r="A28" s="12" t="s">
        <v>204</v>
      </c>
      <c r="B28" s="13">
        <f t="shared" si="0"/>
        <v>44653</v>
      </c>
      <c r="C28" s="29" t="s">
        <v>33</v>
      </c>
      <c r="D28" s="39">
        <f>IFERROR(INT(TRIM(SUBSTITUTE(VLOOKUP($A28&amp;"*",各都道府県の状況!$A:$I,D$3,FALSE), "※5", ""))), "")</f>
        <v>56736</v>
      </c>
      <c r="E28" s="39">
        <f>IFERROR(INT(TRIM(SUBSTITUTE(VLOOKUP($A28&amp;"*",各都道府県の状況!$A:$I,E$3,FALSE), "※5", ""))), "")</f>
        <v>430346</v>
      </c>
      <c r="F28" s="39">
        <f>IFERROR(INT(TRIM(SUBSTITUTE(VLOOKUP($A28&amp;"*",各都道府県の状況!$A:$I,F$3,FALSE), "※5", ""))), "")</f>
        <v>53674</v>
      </c>
      <c r="G28" s="39">
        <f>IFERROR(INT(TRIM(SUBSTITUTE(VLOOKUP($A28&amp;"*",各都道府県の状況!$A:$I,G$3,FALSE), "※5", ""))), "")</f>
        <v>267</v>
      </c>
      <c r="H28" s="39">
        <f>IFERROR(INT(TRIM(SUBSTITUTE(VLOOKUP($A28&amp;"*",各都道府県の状況!$A:$I,H$3,FALSE), "※5", ""))), "")</f>
        <v>4298</v>
      </c>
      <c r="I28" s="39">
        <f>IFERROR(INT(TRIM(SUBSTITUTE(VLOOKUP($A28&amp;"*",各都道府県の状況!$A:$I,I$3,FALSE), "※5", ""))), "")</f>
        <v>4</v>
      </c>
    </row>
    <row r="29" spans="1:9">
      <c r="A29" s="12" t="s">
        <v>205</v>
      </c>
      <c r="B29" s="13">
        <f t="shared" si="0"/>
        <v>44653</v>
      </c>
      <c r="C29" s="29" t="s">
        <v>34</v>
      </c>
      <c r="D29" s="39">
        <f>IFERROR(INT(TRIM(SUBSTITUTE(VLOOKUP($A29&amp;"*",各都道府県の状況!$A:$I,D$3,FALSE), "※5", ""))), "")</f>
        <v>69928</v>
      </c>
      <c r="E29" s="39">
        <f>IFERROR(INT(TRIM(SUBSTITUTE(VLOOKUP($A29&amp;"*",各都道府県の状況!$A:$I,E$3,FALSE), "※5", ""))), "")</f>
        <v>526836</v>
      </c>
      <c r="F29" s="39">
        <f>IFERROR(INT(TRIM(SUBSTITUTE(VLOOKUP($A29&amp;"*",各都道府県の状況!$A:$I,F$3,FALSE), "※5", ""))), "")</f>
        <v>64655</v>
      </c>
      <c r="G29" s="39">
        <f>IFERROR(INT(TRIM(SUBSTITUTE(VLOOKUP($A29&amp;"*",各都道府県の状況!$A:$I,G$3,FALSE), "※5", ""))), "")</f>
        <v>192</v>
      </c>
      <c r="H29" s="39">
        <f>IFERROR(INT(TRIM(SUBSTITUTE(VLOOKUP($A29&amp;"*",各都道府県の状況!$A:$I,H$3,FALSE), "※5", ""))), "")</f>
        <v>5081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44653</v>
      </c>
      <c r="C30" s="29" t="s">
        <v>35</v>
      </c>
      <c r="D30" s="39">
        <f>IFERROR(INT(TRIM(SUBSTITUTE(VLOOKUP($A30&amp;"*",各都道府県の状況!$A:$I,D$3,FALSE), "※5", ""))), "")</f>
        <v>157173</v>
      </c>
      <c r="E30" s="39">
        <f>IFERROR(INT(TRIM(SUBSTITUTE(VLOOKUP($A30&amp;"*",各都道府県の状況!$A:$I,E$3,FALSE), "※5", ""))), "")</f>
        <v>723898</v>
      </c>
      <c r="F30" s="39">
        <f>IFERROR(INT(TRIM(SUBSTITUTE(VLOOKUP($A30&amp;"*",各都道府県の状況!$A:$I,F$3,FALSE), "※5", ""))), "")</f>
        <v>146012</v>
      </c>
      <c r="G30" s="39">
        <f>IFERROR(INT(TRIM(SUBSTITUTE(VLOOKUP($A30&amp;"*",各都道府県の状況!$A:$I,G$3,FALSE), "※5", ""))), "")</f>
        <v>671</v>
      </c>
      <c r="H30" s="39">
        <f>IFERROR(INT(TRIM(SUBSTITUTE(VLOOKUP($A30&amp;"*",各都道府県の状況!$A:$I,H$3,FALSE), "※5", ""))), "")</f>
        <v>9529</v>
      </c>
      <c r="I30" s="39">
        <f>IFERROR(INT(TRIM(SUBSTITUTE(VLOOKUP($A30&amp;"*",各都道府県の状況!$A:$I,I$3,FALSE), "※5", ""))), "")</f>
        <v>11</v>
      </c>
    </row>
    <row r="31" spans="1:9">
      <c r="A31" s="12" t="s">
        <v>207</v>
      </c>
      <c r="B31" s="13">
        <f t="shared" si="0"/>
        <v>44653</v>
      </c>
      <c r="C31" s="29" t="s">
        <v>36</v>
      </c>
      <c r="D31" s="39">
        <f>IFERROR(INT(TRIM(SUBSTITUTE(VLOOKUP($A31&amp;"*",各都道府県の状況!$A:$I,D$3,FALSE), "※5", ""))), "")</f>
        <v>802145</v>
      </c>
      <c r="E31" s="39">
        <f>IFERROR(INT(TRIM(SUBSTITUTE(VLOOKUP($A31&amp;"*",各都道府県の状況!$A:$I,E$3,FALSE), "※5", ""))), "")</f>
        <v>6224907</v>
      </c>
      <c r="F31" s="39">
        <f>IFERROR(INT(TRIM(SUBSTITUTE(VLOOKUP($A31&amp;"*",各都道府県の状況!$A:$I,F$3,FALSE), "※5", ""))), "")</f>
        <v>760422</v>
      </c>
      <c r="G31" s="39">
        <f>IFERROR(INT(TRIM(SUBSTITUTE(VLOOKUP($A31&amp;"*",各都道府県の状況!$A:$I,G$3,FALSE), "※5", ""))), "")</f>
        <v>4714</v>
      </c>
      <c r="H31" s="39">
        <f>IFERROR(INT(TRIM(SUBSTITUTE(VLOOKUP($A31&amp;"*",各都道府県の状況!$A:$I,H$3,FALSE), "※5", ""))), "")</f>
        <v>36987</v>
      </c>
      <c r="I31" s="39">
        <f>IFERROR(INT(TRIM(SUBSTITUTE(VLOOKUP($A31&amp;"*",各都道府県の状況!$A:$I,I$3,FALSE), "※5", ""))), "")</f>
        <v>291</v>
      </c>
    </row>
    <row r="32" spans="1:9">
      <c r="A32" s="12" t="s">
        <v>208</v>
      </c>
      <c r="B32" s="13">
        <f t="shared" si="0"/>
        <v>44653</v>
      </c>
      <c r="C32" s="29" t="s">
        <v>37</v>
      </c>
      <c r="D32" s="39">
        <f>IFERROR(INT(TRIM(SUBSTITUTE(VLOOKUP($A32&amp;"*",各都道府県の状況!$A:$I,D$3,FALSE), "※5", ""))), "")</f>
        <v>335964</v>
      </c>
      <c r="E32" s="39">
        <f>IFERROR(INT(TRIM(SUBSTITUTE(VLOOKUP($A32&amp;"*",各都道府県の状況!$A:$I,E$3,FALSE), "※5", ""))), "")</f>
        <v>1361996</v>
      </c>
      <c r="F32" s="39">
        <f>IFERROR(INT(TRIM(SUBSTITUTE(VLOOKUP($A32&amp;"*",各都道府県の状況!$A:$I,F$3,FALSE), "※5", ""))), "")</f>
        <v>318352</v>
      </c>
      <c r="G32" s="39">
        <f>IFERROR(INT(TRIM(SUBSTITUTE(VLOOKUP($A32&amp;"*",各都道府県の状況!$A:$I,G$3,FALSE), "※5", ""))), "")</f>
        <v>2111</v>
      </c>
      <c r="H32" s="39">
        <f>IFERROR(INT(TRIM(SUBSTITUTE(VLOOKUP($A32&amp;"*",各都道府県の状況!$A:$I,H$3,FALSE), "※5", ""))), "")</f>
        <v>15503</v>
      </c>
      <c r="I32" s="39">
        <f>IFERROR(INT(TRIM(SUBSTITUTE(VLOOKUP($A32&amp;"*",各都道府県の状況!$A:$I,I$3,FALSE), "※5", ""))), "")</f>
        <v>16</v>
      </c>
    </row>
    <row r="33" spans="1:9">
      <c r="A33" s="12" t="s">
        <v>209</v>
      </c>
      <c r="B33" s="13">
        <f t="shared" si="0"/>
        <v>44653</v>
      </c>
      <c r="C33" s="29" t="s">
        <v>38</v>
      </c>
      <c r="D33" s="39">
        <f>IFERROR(INT(TRIM(SUBSTITUTE(VLOOKUP($A33&amp;"*",各都道府県の状況!$A:$I,D$3,FALSE), "※5", ""))), "")</f>
        <v>75101</v>
      </c>
      <c r="E33" s="39">
        <f>IFERROR(INT(TRIM(SUBSTITUTE(VLOOKUP($A33&amp;"*",各都道府県の状況!$A:$I,E$3,FALSE), "※5", ""))), "")</f>
        <v>448383</v>
      </c>
      <c r="F33" s="39">
        <f>IFERROR(INT(TRIM(SUBSTITUTE(VLOOKUP($A33&amp;"*",各都道府県の状況!$A:$I,F$3,FALSE), "※5", ""))), "")</f>
        <v>64923</v>
      </c>
      <c r="G33" s="39">
        <f>IFERROR(INT(TRIM(SUBSTITUTE(VLOOKUP($A33&amp;"*",各都道府県の状況!$A:$I,G$3,FALSE), "※5", ""))), "")</f>
        <v>349</v>
      </c>
      <c r="H33" s="39">
        <f>IFERROR(INT(TRIM(SUBSTITUTE(VLOOKUP($A33&amp;"*",各都道府県の状況!$A:$I,H$3,FALSE), "※5", ""))), "")</f>
        <v>9829</v>
      </c>
      <c r="I33" s="39">
        <f>IFERROR(INT(TRIM(SUBSTITUTE(VLOOKUP($A33&amp;"*",各都道府県の状況!$A:$I,I$3,FALSE), "※5", ""))), "")</f>
        <v>7</v>
      </c>
    </row>
    <row r="34" spans="1:9">
      <c r="A34" s="12" t="s">
        <v>210</v>
      </c>
      <c r="B34" s="13">
        <f t="shared" si="0"/>
        <v>44653</v>
      </c>
      <c r="C34" s="29" t="s">
        <v>39</v>
      </c>
      <c r="D34" s="39">
        <f>IFERROR(INT(TRIM(SUBSTITUTE(VLOOKUP($A34&amp;"*",各都道府県の状況!$A:$I,D$3,FALSE), "※5", ""))), "")</f>
        <v>28853</v>
      </c>
      <c r="E34" s="39">
        <f>IFERROR(INT(TRIM(SUBSTITUTE(VLOOKUP($A34&amp;"*",各都道府県の状況!$A:$I,E$3,FALSE), "※5", ""))), "")</f>
        <v>137167</v>
      </c>
      <c r="F34" s="39">
        <f>IFERROR(INT(TRIM(SUBSTITUTE(VLOOKUP($A34&amp;"*",各都道府県の状況!$A:$I,F$3,FALSE), "※5", ""))), "")</f>
        <v>27367</v>
      </c>
      <c r="G34" s="39">
        <f>IFERROR(INT(TRIM(SUBSTITUTE(VLOOKUP($A34&amp;"*",各都道府県の状況!$A:$I,G$3,FALSE), "※5", ""))), "")</f>
        <v>110</v>
      </c>
      <c r="H34" s="39">
        <f>IFERROR(INT(TRIM(SUBSTITUTE(VLOOKUP($A34&amp;"*",各都道府県の状況!$A:$I,H$3,FALSE), "※5", ""))), "")</f>
        <v>1201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44653</v>
      </c>
      <c r="C35" s="29" t="s">
        <v>40</v>
      </c>
      <c r="D35" s="39">
        <f>IFERROR(INT(TRIM(SUBSTITUTE(VLOOKUP($A35&amp;"*",各都道府県の状況!$A:$I,D$3,FALSE), "※5", ""))), "")</f>
        <v>9417</v>
      </c>
      <c r="E35" s="39">
        <f>IFERROR(INT(TRIM(SUBSTITUTE(VLOOKUP($A35&amp;"*",各都道府県の状況!$A:$I,E$3,FALSE), "※5", ""))), "")</f>
        <v>306611</v>
      </c>
      <c r="F35" s="39">
        <f>IFERROR(INT(TRIM(SUBSTITUTE(VLOOKUP($A35&amp;"*",各都道府県の状況!$A:$I,F$3,FALSE), "※5", ""))), "")</f>
        <v>8619</v>
      </c>
      <c r="G35" s="39">
        <f>IFERROR(INT(TRIM(SUBSTITUTE(VLOOKUP($A35&amp;"*",各都道府県の状況!$A:$I,G$3,FALSE), "※5", ""))), "")</f>
        <v>13</v>
      </c>
      <c r="H35" s="39">
        <f>IFERROR(INT(TRIM(SUBSTITUTE(VLOOKUP($A35&amp;"*",各都道府県の状況!$A:$I,H$3,FALSE), "※5", ""))), "")</f>
        <v>677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44653</v>
      </c>
      <c r="C36" s="29" t="s">
        <v>41</v>
      </c>
      <c r="D36" s="39">
        <f>IFERROR(INT(TRIM(SUBSTITUTE(VLOOKUP($A36&amp;"*",各都道府県の状況!$A:$I,D$3,FALSE), "※5", ""))), "")</f>
        <v>9657</v>
      </c>
      <c r="E36" s="39">
        <f>IFERROR(INT(TRIM(SUBSTITUTE(VLOOKUP($A36&amp;"*",各都道府県の状況!$A:$I,E$3,FALSE), "※5", ""))), "")</f>
        <v>141330</v>
      </c>
      <c r="F36" s="39">
        <f>IFERROR(INT(TRIM(SUBSTITUTE(VLOOKUP($A36&amp;"*",各都道府県の状況!$A:$I,F$3,FALSE), "※5", ""))), "")</f>
        <v>8547</v>
      </c>
      <c r="G36" s="39">
        <f>IFERROR(INT(TRIM(SUBSTITUTE(VLOOKUP($A36&amp;"*",各都道府県の状況!$A:$I,G$3,FALSE), "※5", ""))), "")</f>
        <v>11</v>
      </c>
      <c r="H36" s="39">
        <f>IFERROR(INT(TRIM(SUBSTITUTE(VLOOKUP($A36&amp;"*",各都道府県の状況!$A:$I,H$3,FALSE), "※5", ""))), "")</f>
        <v>1099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44653</v>
      </c>
      <c r="C37" s="29" t="s">
        <v>42</v>
      </c>
      <c r="D37" s="39">
        <f>IFERROR(INT(TRIM(SUBSTITUTE(VLOOKUP($A37&amp;"*",各都道府県の状況!$A:$I,D$3,FALSE), "※5", ""))), "")</f>
        <v>63846</v>
      </c>
      <c r="E37" s="39">
        <f>IFERROR(INT(TRIM(SUBSTITUTE(VLOOKUP($A37&amp;"*",各都道府県の状況!$A:$I,E$3,FALSE), "※5", ""))), "")</f>
        <v>483667</v>
      </c>
      <c r="F37" s="39">
        <f>IFERROR(INT(TRIM(SUBSTITUTE(VLOOKUP($A37&amp;"*",各都道府県の状況!$A:$I,F$3,FALSE), "※5", ""))), "")</f>
        <v>58933</v>
      </c>
      <c r="G37" s="39">
        <f>IFERROR(INT(TRIM(SUBSTITUTE(VLOOKUP($A37&amp;"*",各都道府県の状況!$A:$I,G$3,FALSE), "※5", ""))), "")</f>
        <v>223</v>
      </c>
      <c r="H37" s="39">
        <f>IFERROR(INT(TRIM(SUBSTITUTE(VLOOKUP($A37&amp;"*",各都道府県の状況!$A:$I,H$3,FALSE), "※5", ""))), "")</f>
        <v>2953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44653</v>
      </c>
      <c r="C38" s="29" t="s">
        <v>43</v>
      </c>
      <c r="D38" s="39">
        <f>IFERROR(INT(TRIM(SUBSTITUTE(VLOOKUP($A38&amp;"*",各都道府県の状況!$A:$I,D$3,FALSE), "※5", ""))), "")</f>
        <v>98096</v>
      </c>
      <c r="E38" s="39">
        <f>IFERROR(INT(TRIM(SUBSTITUTE(VLOOKUP($A38&amp;"*",各都道府県の状況!$A:$I,E$3,FALSE), "※5", ""))), "")</f>
        <v>1507872</v>
      </c>
      <c r="F38" s="39">
        <f>IFERROR(INT(TRIM(SUBSTITUTE(VLOOKUP($A38&amp;"*",各都道府県の状況!$A:$I,F$3,FALSE), "※5", ""))), "")</f>
        <v>88361</v>
      </c>
      <c r="G38" s="39">
        <f>IFERROR(INT(TRIM(SUBSTITUTE(VLOOKUP($A38&amp;"*",各都道府県の状況!$A:$I,G$3,FALSE), "※5", ""))), "")</f>
        <v>448</v>
      </c>
      <c r="H38" s="39">
        <f>IFERROR(INT(TRIM(SUBSTITUTE(VLOOKUP($A38&amp;"*",各都道府県の状況!$A:$I,H$3,FALSE), "※5", ""))), "")</f>
        <v>9287</v>
      </c>
      <c r="I38" s="39">
        <f>IFERROR(INT(TRIM(SUBSTITUTE(VLOOKUP($A38&amp;"*",各都道府県の状況!$A:$I,I$3,FALSE), "※5", ""))), "")</f>
        <v>2</v>
      </c>
    </row>
    <row r="39" spans="1:9">
      <c r="A39" s="12" t="s">
        <v>215</v>
      </c>
      <c r="B39" s="13">
        <f t="shared" si="0"/>
        <v>44653</v>
      </c>
      <c r="C39" s="29" t="s">
        <v>44</v>
      </c>
      <c r="D39" s="39">
        <f>IFERROR(INT(TRIM(SUBSTITUTE(VLOOKUP($A39&amp;"*",各都道府県の状況!$A:$I,D$3,FALSE), "※5", ""))), "")</f>
        <v>29967</v>
      </c>
      <c r="E39" s="39">
        <f>IFERROR(INT(TRIM(SUBSTITUTE(VLOOKUP($A39&amp;"*",各都道府県の状況!$A:$I,E$3,FALSE), "※5", ""))), "")</f>
        <v>484444</v>
      </c>
      <c r="F39" s="39">
        <f>IFERROR(INT(TRIM(SUBSTITUTE(VLOOKUP($A39&amp;"*",各都道府県の状況!$A:$I,F$3,FALSE), "※5", ""))), "")</f>
        <v>27282</v>
      </c>
      <c r="G39" s="39">
        <f>IFERROR(INT(TRIM(SUBSTITUTE(VLOOKUP($A39&amp;"*",各都道府県の状況!$A:$I,G$3,FALSE), "※5", ""))), "")</f>
        <v>164</v>
      </c>
      <c r="H39" s="39">
        <f>IFERROR(INT(TRIM(SUBSTITUTE(VLOOKUP($A39&amp;"*",各都道府県の状況!$A:$I,H$3,FALSE), "※5", ""))), "")</f>
        <v>2521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44653</v>
      </c>
      <c r="C40" s="29" t="s">
        <v>45</v>
      </c>
      <c r="D40" s="39">
        <f>IFERROR(INT(TRIM(SUBSTITUTE(VLOOKUP($A40&amp;"*",各都道府県の状況!$A:$I,D$3,FALSE), "※5", ""))), "")</f>
        <v>16325</v>
      </c>
      <c r="E40" s="39">
        <f>IFERROR(INT(TRIM(SUBSTITUTE(VLOOKUP($A40&amp;"*",各都道府県の状況!$A:$I,E$3,FALSE), "※5", ""))), "")</f>
        <v>179808</v>
      </c>
      <c r="F40" s="39">
        <f>IFERROR(INT(TRIM(SUBSTITUTE(VLOOKUP($A40&amp;"*",各都道府県の状況!$A:$I,F$3,FALSE), "※5", ""))), "")</f>
        <v>15448</v>
      </c>
      <c r="G40" s="39">
        <f>IFERROR(INT(TRIM(SUBSTITUTE(VLOOKUP($A40&amp;"*",各都道府県の状況!$A:$I,G$3,FALSE), "※5", ""))), "")</f>
        <v>79</v>
      </c>
      <c r="H40" s="39">
        <f>IFERROR(INT(TRIM(SUBSTITUTE(VLOOKUP($A40&amp;"*",各都道府県の状況!$A:$I,H$3,FALSE), "※5", ""))), "")</f>
        <v>802</v>
      </c>
      <c r="I40" s="39">
        <f>IFERROR(INT(TRIM(SUBSTITUTE(VLOOKUP($A40&amp;"*",各都道府県の状況!$A:$I,I$3,FALSE), "※5", ""))), "")</f>
        <v>2</v>
      </c>
    </row>
    <row r="41" spans="1:9">
      <c r="A41" s="12" t="s">
        <v>217</v>
      </c>
      <c r="B41" s="13">
        <f t="shared" si="0"/>
        <v>44653</v>
      </c>
      <c r="C41" s="29" t="s">
        <v>46</v>
      </c>
      <c r="D41" s="39">
        <f>IFERROR(INT(TRIM(SUBSTITUTE(VLOOKUP($A41&amp;"*",各都道府県の状況!$A:$I,D$3,FALSE), "※5", ""))), "")</f>
        <v>30247</v>
      </c>
      <c r="E41" s="39">
        <f>IFERROR(INT(TRIM(SUBSTITUTE(VLOOKUP($A41&amp;"*",各都道府県の状況!$A:$I,E$3,FALSE), "※5", ""))), "")</f>
        <v>227347</v>
      </c>
      <c r="F41" s="39">
        <f>IFERROR(INT(TRIM(SUBSTITUTE(VLOOKUP($A41&amp;"*",各都道府県の状況!$A:$I,F$3,FALSE), "※5", ""))), "")</f>
        <v>27451</v>
      </c>
      <c r="G41" s="39">
        <f>IFERROR(INT(TRIM(SUBSTITUTE(VLOOKUP($A41&amp;"*",各都道府県の状況!$A:$I,G$3,FALSE), "※5", ""))), "")</f>
        <v>113</v>
      </c>
      <c r="H41" s="39">
        <f>IFERROR(INT(TRIM(SUBSTITUTE(VLOOKUP($A41&amp;"*",各都道府県の状況!$A:$I,H$3,FALSE), "※5", ""))), "")</f>
        <v>2683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44653</v>
      </c>
      <c r="C42" s="29" t="s">
        <v>47</v>
      </c>
      <c r="D42" s="39">
        <f>IFERROR(INT(TRIM(SUBSTITUTE(VLOOKUP($A42&amp;"*",各都道府県の状況!$A:$I,D$3,FALSE), "※5", ""))), "")</f>
        <v>25415</v>
      </c>
      <c r="E42" s="39">
        <f>IFERROR(INT(TRIM(SUBSTITUTE(VLOOKUP($A42&amp;"*",各都道府県の状況!$A:$I,E$3,FALSE), "※5", ""))), "")</f>
        <v>297043</v>
      </c>
      <c r="F42" s="39">
        <f>IFERROR(INT(TRIM(SUBSTITUTE(VLOOKUP($A42&amp;"*",各都道府県の状況!$A:$I,F$3,FALSE), "※5", ""))), "")</f>
        <v>22844</v>
      </c>
      <c r="G42" s="39">
        <f>IFERROR(INT(TRIM(SUBSTITUTE(VLOOKUP($A42&amp;"*",各都道府県の状況!$A:$I,G$3,FALSE), "※5", ""))), "")</f>
        <v>129</v>
      </c>
      <c r="H42" s="39">
        <f>IFERROR(INT(TRIM(SUBSTITUTE(VLOOKUP($A42&amp;"*",各都道府県の状況!$A:$I,H$3,FALSE), "※5", ""))), "")</f>
        <v>2442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44653</v>
      </c>
      <c r="C43" s="29" t="s">
        <v>48</v>
      </c>
      <c r="D43" s="39">
        <f>IFERROR(INT(TRIM(SUBSTITUTE(VLOOKUP($A43&amp;"*",各都道府県の状況!$A:$I,D$3,FALSE), "※5", ""))), "")</f>
        <v>17347</v>
      </c>
      <c r="E43" s="39">
        <f>IFERROR(INT(TRIM(SUBSTITUTE(VLOOKUP($A43&amp;"*",各都道府県の状況!$A:$I,E$3,FALSE), "※5", ""))), "")</f>
        <v>217162</v>
      </c>
      <c r="F43" s="39">
        <f>IFERROR(INT(TRIM(SUBSTITUTE(VLOOKUP($A43&amp;"*",各都道府県の状況!$A:$I,F$3,FALSE), "※5", ""))), "")</f>
        <v>15905</v>
      </c>
      <c r="G43" s="39">
        <f>IFERROR(INT(TRIM(SUBSTITUTE(VLOOKUP($A43&amp;"*",各都道府県の状況!$A:$I,G$3,FALSE), "※5", ""))), "")</f>
        <v>101</v>
      </c>
      <c r="H43" s="39">
        <f>IFERROR(INT(TRIM(SUBSTITUTE(VLOOKUP($A43&amp;"*",各都道府県の状況!$A:$I,H$3,FALSE), "※5", ""))), "")</f>
        <v>1341</v>
      </c>
      <c r="I43" s="39">
        <f>IFERROR(INT(TRIM(SUBSTITUTE(VLOOKUP($A43&amp;"*",各都道府県の状況!$A:$I,I$3,FALSE), "※5", ""))), "")</f>
        <v>1</v>
      </c>
    </row>
    <row r="44" spans="1:9">
      <c r="A44" s="12" t="s">
        <v>220</v>
      </c>
      <c r="B44" s="13">
        <f t="shared" si="0"/>
        <v>44653</v>
      </c>
      <c r="C44" s="29" t="s">
        <v>49</v>
      </c>
      <c r="D44" s="39">
        <f>IFERROR(INT(TRIM(SUBSTITUTE(VLOOKUP($A44&amp;"*",各都道府県の状況!$A:$I,D$3,FALSE), "※5", ""))), "")</f>
        <v>306958</v>
      </c>
      <c r="E44" s="39">
        <f>IFERROR(INT(TRIM(SUBSTITUTE(VLOOKUP($A44&amp;"*",各都道府県の状況!$A:$I,E$3,FALSE), "※5", ""))), "")</f>
        <v>2252193</v>
      </c>
      <c r="F44" s="39">
        <f>IFERROR(INT(TRIM(SUBSTITUTE(VLOOKUP($A44&amp;"*",各都道府県の状況!$A:$I,F$3,FALSE), "※5", ""))), "")</f>
        <v>272505</v>
      </c>
      <c r="G44" s="39">
        <f>IFERROR(INT(TRIM(SUBSTITUTE(VLOOKUP($A44&amp;"*",各都道府県の状況!$A:$I,G$3,FALSE), "※5", ""))), "")</f>
        <v>1135</v>
      </c>
      <c r="H44" s="39">
        <f>IFERROR(INT(TRIM(SUBSTITUTE(VLOOKUP($A44&amp;"*",各都道府県の状況!$A:$I,H$3,FALSE), "※5", ""))), "")</f>
        <v>26671</v>
      </c>
      <c r="I44" s="39">
        <f>IFERROR(INT(TRIM(SUBSTITUTE(VLOOKUP($A44&amp;"*",各都道府県の状況!$A:$I,I$3,FALSE), "※5", ""))), "")</f>
        <v>9</v>
      </c>
    </row>
    <row r="45" spans="1:9">
      <c r="A45" s="12" t="s">
        <v>221</v>
      </c>
      <c r="B45" s="13">
        <f t="shared" si="0"/>
        <v>44653</v>
      </c>
      <c r="C45" s="29" t="s">
        <v>50</v>
      </c>
      <c r="D45" s="39">
        <f>IFERROR(INT(TRIM(SUBSTITUTE(VLOOKUP($A45&amp;"*",各都道府県の状況!$A:$I,D$3,FALSE), "※5", ""))), "")</f>
        <v>32817</v>
      </c>
      <c r="E45" s="39">
        <f>IFERROR(INT(TRIM(SUBSTITUTE(VLOOKUP($A45&amp;"*",各都道府県の状況!$A:$I,E$3,FALSE), "※5", ""))), "")</f>
        <v>218792</v>
      </c>
      <c r="F45" s="39">
        <f>IFERROR(INT(TRIM(SUBSTITUTE(VLOOKUP($A45&amp;"*",各都道府県の状況!$A:$I,F$3,FALSE), "※5", ""))), "")</f>
        <v>27628</v>
      </c>
      <c r="G45" s="39">
        <f>IFERROR(INT(TRIM(SUBSTITUTE(VLOOKUP($A45&amp;"*",各都道府県の状況!$A:$I,G$3,FALSE), "※5", ""))), "")</f>
        <v>88</v>
      </c>
      <c r="H45" s="39">
        <f>IFERROR(INT(TRIM(SUBSTITUTE(VLOOKUP($A45&amp;"*",各都道府県の状況!$A:$I,H$3,FALSE), "※5", ""))), "")</f>
        <v>2643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44653</v>
      </c>
      <c r="C46" s="29" t="s">
        <v>51</v>
      </c>
      <c r="D46" s="39">
        <f>IFERROR(INT(TRIM(SUBSTITUTE(VLOOKUP($A46&amp;"*",各都道府県の状況!$A:$I,D$3,FALSE), "※5", ""))), "")</f>
        <v>33504</v>
      </c>
      <c r="E46" s="39">
        <f>IFERROR(INT(TRIM(SUBSTITUTE(VLOOKUP($A46&amp;"*",各都道府県の状況!$A:$I,E$3,FALSE), "※5", ""))), "")</f>
        <v>308815</v>
      </c>
      <c r="F46" s="39">
        <f>IFERROR(INT(TRIM(SUBSTITUTE(VLOOKUP($A46&amp;"*",各都道府県の状況!$A:$I,F$3,FALSE), "※5", ""))), "")</f>
        <v>31889</v>
      </c>
      <c r="G46" s="39">
        <f>IFERROR(INT(TRIM(SUBSTITUTE(VLOOKUP($A46&amp;"*",各都道府県の状況!$A:$I,G$3,FALSE), "※5", ""))), "")</f>
        <v>116</v>
      </c>
      <c r="H46" s="39">
        <f>IFERROR(INT(TRIM(SUBSTITUTE(VLOOKUP($A46&amp;"*",各都道府県の状況!$A:$I,H$3,FALSE), "※5", ""))), "")</f>
        <v>3001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44653</v>
      </c>
      <c r="C47" s="29" t="s">
        <v>52</v>
      </c>
      <c r="D47" s="39">
        <f>IFERROR(INT(TRIM(SUBSTITUTE(VLOOKUP($A47&amp;"*",各都道府県の状況!$A:$I,D$3,FALSE), "※5", ""))), "")</f>
        <v>65163</v>
      </c>
      <c r="E47" s="39">
        <f>IFERROR(INT(TRIM(SUBSTITUTE(VLOOKUP($A47&amp;"*",各都道府県の状況!$A:$I,E$3,FALSE), "※5", ""))), "")</f>
        <v>230843</v>
      </c>
      <c r="F47" s="39">
        <f>IFERROR(INT(TRIM(SUBSTITUTE(VLOOKUP($A47&amp;"*",各都道府県の状況!$A:$I,F$3,FALSE), "※5", ""))), "")</f>
        <v>60357</v>
      </c>
      <c r="G47" s="39">
        <f>IFERROR(INT(TRIM(SUBSTITUTE(VLOOKUP($A47&amp;"*",各都道府県の状況!$A:$I,G$3,FALSE), "※5", ""))), "")</f>
        <v>272</v>
      </c>
      <c r="H47" s="39">
        <f>IFERROR(INT(TRIM(SUBSTITUTE(VLOOKUP($A47&amp;"*",各都道府県の状況!$A:$I,H$3,FALSE), "※5", ""))), "")</f>
        <v>4534</v>
      </c>
      <c r="I47" s="39">
        <f>IFERROR(INT(TRIM(SUBSTITUTE(VLOOKUP($A47&amp;"*",各都道府県の状況!$A:$I,I$3,FALSE), "※5", ""))), "")</f>
        <v>5</v>
      </c>
    </row>
    <row r="48" spans="1:9">
      <c r="A48" s="12" t="s">
        <v>224</v>
      </c>
      <c r="B48" s="13">
        <f t="shared" si="0"/>
        <v>44653</v>
      </c>
      <c r="C48" s="29" t="s">
        <v>53</v>
      </c>
      <c r="D48" s="39">
        <f>IFERROR(INT(TRIM(SUBSTITUTE(VLOOKUP($A48&amp;"*",各都道府県の状況!$A:$I,D$3,FALSE), "※5", ""))), "")</f>
        <v>33050</v>
      </c>
      <c r="E48" s="39">
        <f>IFERROR(INT(TRIM(SUBSTITUTE(VLOOKUP($A48&amp;"*",各都道府県の状況!$A:$I,E$3,FALSE), "※5", ""))), "")</f>
        <v>483745</v>
      </c>
      <c r="F48" s="39">
        <f>IFERROR(INT(TRIM(SUBSTITUTE(VLOOKUP($A48&amp;"*",各都道府県の状況!$A:$I,F$3,FALSE), "※5", ""))), "")</f>
        <v>30164</v>
      </c>
      <c r="G48" s="39">
        <f>IFERROR(INT(TRIM(SUBSTITUTE(VLOOKUP($A48&amp;"*",各都道府県の状況!$A:$I,G$3,FALSE), "※5", ""))), "")</f>
        <v>144</v>
      </c>
      <c r="H48" s="39">
        <f>IFERROR(INT(TRIM(SUBSTITUTE(VLOOKUP($A48&amp;"*",各都道府県の状況!$A:$I,H$3,FALSE), "※5", ""))), "")</f>
        <v>2742</v>
      </c>
      <c r="I48" s="39">
        <f>IFERROR(INT(TRIM(SUBSTITUTE(VLOOKUP($A48&amp;"*",各都道府県の状況!$A:$I,I$3,FALSE), "※5", ""))), "")</f>
        <v>1</v>
      </c>
    </row>
    <row r="49" spans="1:9">
      <c r="A49" s="12" t="s">
        <v>225</v>
      </c>
      <c r="B49" s="13">
        <f t="shared" si="0"/>
        <v>44653</v>
      </c>
      <c r="C49" s="29" t="s">
        <v>54</v>
      </c>
      <c r="D49" s="39">
        <f>IFERROR(INT(TRIM(SUBSTITUTE(VLOOKUP($A49&amp;"*",各都道府県の状況!$A:$I,D$3,FALSE), "※5", ""))), "")</f>
        <v>26502</v>
      </c>
      <c r="E49" s="39">
        <f>IFERROR(INT(TRIM(SUBSTITUTE(VLOOKUP($A49&amp;"*",各都道府県の状況!$A:$I,E$3,FALSE), "※5", ""))), "")</f>
        <v>152744</v>
      </c>
      <c r="F49" s="39">
        <f>IFERROR(INT(TRIM(SUBSTITUTE(VLOOKUP($A49&amp;"*",各都道府県の状況!$A:$I,F$3,FALSE), "※5", ""))), "")</f>
        <v>23780</v>
      </c>
      <c r="G49" s="39">
        <f>IFERROR(INT(TRIM(SUBSTITUTE(VLOOKUP($A49&amp;"*",各都道府県の状況!$A:$I,G$3,FALSE), "※5", ""))), "")</f>
        <v>118</v>
      </c>
      <c r="H49" s="39">
        <f>IFERROR(INT(TRIM(SUBSTITUTE(VLOOKUP($A49&amp;"*",各都道府県の状況!$A:$I,H$3,FALSE), "※5", ""))), "")</f>
        <v>2678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44653</v>
      </c>
      <c r="C50" s="29" t="s">
        <v>55</v>
      </c>
      <c r="D50" s="39">
        <f>IFERROR(INT(TRIM(SUBSTITUTE(VLOOKUP($A50&amp;"*",各都道府県の状況!$A:$I,D$3,FALSE), "※5", ""))), "")</f>
        <v>45436</v>
      </c>
      <c r="E50" s="39">
        <f>IFERROR(INT(TRIM(SUBSTITUTE(VLOOKUP($A50&amp;"*",各都道府県の状況!$A:$I,E$3,FALSE), "※5", ""))), "")</f>
        <v>310643</v>
      </c>
      <c r="F50" s="39">
        <f>IFERROR(INT(TRIM(SUBSTITUTE(VLOOKUP($A50&amp;"*",各都道府県の状況!$A:$I,F$3,FALSE), "※5", ""))), "")</f>
        <v>39453</v>
      </c>
      <c r="G50" s="39">
        <f>IFERROR(INT(TRIM(SUBSTITUTE(VLOOKUP($A50&amp;"*",各都道府県の状況!$A:$I,G$3,FALSE), "※5", ""))), "")</f>
        <v>170</v>
      </c>
      <c r="H50" s="39">
        <f>IFERROR(INT(TRIM(SUBSTITUTE(VLOOKUP($A50&amp;"*",各都道府県の状況!$A:$I,H$3,FALSE), "※5", ""))), "")</f>
        <v>5073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44653</v>
      </c>
      <c r="C51" s="29" t="s">
        <v>56</v>
      </c>
      <c r="D51" s="39">
        <f>IFERROR(INT(TRIM(SUBSTITUTE(VLOOKUP($A51&amp;"*",各都道府県の状況!$A:$I,D$3,FALSE), "※5", ""))), "")</f>
        <v>124639</v>
      </c>
      <c r="E51" s="39">
        <f>IFERROR(INT(TRIM(SUBSTITUTE(VLOOKUP($A51&amp;"*",各都道府県の状況!$A:$I,E$3,FALSE), "※5", ""))), "")</f>
        <v>664154</v>
      </c>
      <c r="F51" s="39">
        <f>IFERROR(INT(TRIM(SUBSTITUTE(VLOOKUP($A51&amp;"*",各都道府県の状況!$A:$I,F$3,FALSE), "※5", ""))), "")</f>
        <v>116531</v>
      </c>
      <c r="G51" s="39">
        <f>IFERROR(INT(TRIM(SUBSTITUTE(VLOOKUP($A51&amp;"*",各都道府県の状況!$A:$I,G$3,FALSE), "※5", ""))), "")</f>
        <v>441</v>
      </c>
      <c r="H51" s="39">
        <f>IFERROR(INT(TRIM(SUBSTITUTE(VLOOKUP($A51&amp;"*",各都道府県の状況!$A:$I,H$3,FALSE), "※5", ""))), "")</f>
        <v>7672</v>
      </c>
      <c r="I51" s="39">
        <f>IFERROR(INT(TRIM(SUBSTITUTE(VLOOKUP($A51&amp;"*",各都道府県の状況!$A:$I,I$3,FALSE), "※5", ""))), "")</f>
        <v>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045" activePane="bottomLeft" state="frozen"/>
      <selection pane="bottomLeft" activeCell="D1071" sqref="A6:D1071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1" t="s">
        <v>291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</row>
    <row r="2" spans="1:19" ht="17.7">
      <c r="A2" s="142" t="s">
        <v>314</v>
      </c>
      <c r="B2" s="142"/>
      <c r="C2" s="142"/>
      <c r="E2" s="173" t="s">
        <v>339</v>
      </c>
      <c r="F2" s="173"/>
      <c r="G2" s="173"/>
      <c r="H2" s="173"/>
      <c r="I2" s="173"/>
      <c r="J2" s="173"/>
      <c r="K2" s="173"/>
      <c r="L2" s="173"/>
      <c r="M2" s="173"/>
      <c r="N2" s="173"/>
      <c r="O2" s="142" t="s">
        <v>343</v>
      </c>
      <c r="P2" s="142"/>
      <c r="Q2" s="142"/>
      <c r="R2" s="142"/>
      <c r="S2" s="142"/>
    </row>
    <row r="3" spans="1:19" ht="17.7">
      <c r="A3" s="83"/>
      <c r="E3" s="170" t="s">
        <v>342</v>
      </c>
      <c r="F3" s="170"/>
      <c r="G3" s="170"/>
      <c r="H3" s="170"/>
      <c r="I3" s="170"/>
      <c r="J3" s="170"/>
      <c r="K3" s="172" t="s">
        <v>341</v>
      </c>
      <c r="L3" s="172"/>
      <c r="M3" s="172"/>
      <c r="N3" s="172"/>
      <c r="O3" s="172" t="s">
        <v>337</v>
      </c>
      <c r="P3" s="172"/>
      <c r="Q3" s="142" t="s">
        <v>340</v>
      </c>
      <c r="R3" s="142"/>
      <c r="S3" s="83" t="s">
        <v>356</v>
      </c>
    </row>
    <row r="4" spans="1:19">
      <c r="A4" s="142"/>
      <c r="B4" s="142"/>
      <c r="C4" s="142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69" t="s">
        <v>281</v>
      </c>
      <c r="H5" s="169"/>
      <c r="I5" s="169" t="s">
        <v>311</v>
      </c>
      <c r="J5" s="169"/>
      <c r="K5" s="169" t="s">
        <v>281</v>
      </c>
      <c r="L5" s="169"/>
      <c r="M5" s="169" t="s">
        <v>311</v>
      </c>
      <c r="N5" s="169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31541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4691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4691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4691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18202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4306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4306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4306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14855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5286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5286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5286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25466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8829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8829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8829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40385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10689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10689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10689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7655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7655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7655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7655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8382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8382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8382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8382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95315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30590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30590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30590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145968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47346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47346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47346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182549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56361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56361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56361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182884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54250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54250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54250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198902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50913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50913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50913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35188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35188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35188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35188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25423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25423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25423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25423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277034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55357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55357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55357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245778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73709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73709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73709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274087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80082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80082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80082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20190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20190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20190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20190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288141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60474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60474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60474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40217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40217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40217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40217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27301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27301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27301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27301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7444</v>
      </c>
      <c r="C70" s="109">
        <f>IF(COUNTIF($A$7:$A70, $A70)&gt;1, 0, IF($E70="", "", I70+J70+M70+N70+P70-R70))</f>
        <v>791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7444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791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7444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791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7444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791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8515</v>
      </c>
      <c r="C73" s="109">
        <f>IF(COUNTIF($A$7:$A73, $A73)&gt;1, 0, IF($E73="", "", I73+J73+M73+N73+P73-R73))</f>
        <v>697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8515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697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8515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697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8515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697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9865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9865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9865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9865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316602</v>
      </c>
      <c r="C79" s="109">
        <f>IF(COUNTIF($A$7:$A79, $A79)&gt;1, 0, IF($E79="", "", I79+J79+M79+N79+P79-R79))</f>
        <v>72045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47624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9109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47624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9109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47624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9109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147577</v>
      </c>
      <c r="C82" s="109">
        <f>IF(COUNTIF($A$7:$A82, $A82)&gt;1, 0, IF($E82="", "", I82+J82+M82+N82+P82-R82))</f>
        <v>54756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50412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11577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50412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11577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50412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11577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62927</v>
      </c>
      <c r="C85" s="109">
        <f>IF(COUNTIF($A$7:$A85, $A85)&gt;1, 0, IF($E85="", "", I85+J85+M85+N85+P85-R85))</f>
        <v>7639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62927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7639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62927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7639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62927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7639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75851</v>
      </c>
      <c r="C88" s="109">
        <f>IF(COUNTIF($A$7:$A88, $A88)&gt;1, 0, IF($E88="", "", I88+J88+M88+N88+P88-R88))</f>
        <v>8191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75851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8191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75851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8191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75851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8191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260888</v>
      </c>
      <c r="C91" s="109">
        <f>IF(COUNTIF($A$7:$A91, $A91)&gt;1, 0, IF($E91="", "", I91+J91+M91+N91+P91-R91))</f>
        <v>96650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105633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28401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105633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28401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105633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28401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223333</v>
      </c>
      <c r="C94" s="109">
        <f>IF(COUNTIF($A$7:$A94, $A94)&gt;1, 0, IF($E94="", "", I94+J94+M94+N94+P94-R94))</f>
        <v>122882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133046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44431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133046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44431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133046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44431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245973</v>
      </c>
      <c r="C97" s="109">
        <f>IF(COUNTIF($A$7:$A97, $A97)&gt;1, 0, IF($E97="", "", I97+J97+M97+N97+P97-R97))</f>
        <v>151595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163014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52834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163014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52834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163014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52834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253148</v>
      </c>
      <c r="C100" s="109">
        <f>IF(COUNTIF($A$7:$A100, $A100)&gt;1, 0, IF($E100="", "", I100+J100+M100+N100+P100-R100))</f>
        <v>177195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159719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51485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159719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51485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159719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51485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235719</v>
      </c>
      <c r="C103" s="109">
        <f>IF(COUNTIF($A$7:$A103, $A103)&gt;1, 0, IF($E103="", "", I103+J103+M103+N103+P103-R103))</f>
        <v>193510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136226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50125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136226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50125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136226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50125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139634</v>
      </c>
      <c r="C106" s="109">
        <f>IF(COUNTIF($A$7:$A106, $A106)&gt;1, 0, IF($E106="", "", I106+J106+M106+N106+P106-R106))</f>
        <v>34690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139634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34690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139634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34690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139634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34690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190202</v>
      </c>
      <c r="C109" s="109">
        <f>IF(COUNTIF($A$7:$A109, $A109)&gt;1, 0, IF($E109="", "", I109+J109+M109+N109+P109-R109))</f>
        <v>24193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190202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24193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190202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24193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190202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24193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345300</v>
      </c>
      <c r="C112" s="109">
        <f>IF(COUNTIF($A$7:$A112, $A112)&gt;1, 0, IF($E112="", "", I112+J112+M112+N112+P112-R112))</f>
        <v>267336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211457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51613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211457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51613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211457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51613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352149</v>
      </c>
      <c r="C115" s="109">
        <f>IF(COUNTIF($A$7:$A115, $A115)&gt;1, 0, IF($E115="", "", I115+J115+M115+N115+P115-R115))</f>
        <v>223086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257572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67419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257572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67419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257572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67419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400968</v>
      </c>
      <c r="C118" s="109">
        <f>IF(COUNTIF($A$7:$A118, $A118)&gt;1, 0, IF($E118="", "", I118+J118+M118+N118+P118-R118))</f>
        <v>250837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312805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71134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312805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71134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312805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71134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408043</v>
      </c>
      <c r="C121" s="109">
        <f>IF(COUNTIF($A$7:$A121, $A121)&gt;1, 0, IF($E121="", "", I121+J121+M121+N121+P121-R121))</f>
        <v>137085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326621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27974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326621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27974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326621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27974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384226</v>
      </c>
      <c r="C124" s="109">
        <f>IF(COUNTIF($A$7:$A124, $A124)&gt;1, 0, IF($E124="", "", I124+J124+M124+N124+P124-R124))</f>
        <v>209070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284308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59967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284308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59967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284308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59967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287988</v>
      </c>
      <c r="C127" s="109">
        <f>IF(COUNTIF($A$7:$A127, $A127)&gt;1, 0, IF($E127="", "", I127+J127+M127+N127+P127-R127))</f>
        <v>42570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287988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42570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287988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42570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287988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42570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327480</v>
      </c>
      <c r="C130" s="109">
        <f>IF(COUNTIF($A$7:$A130, $A130)&gt;1, 0, IF($E130="", "", I130+J130+M130+N130+P130-R130))</f>
        <v>28016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327480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28016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327480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28016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327480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28016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590788</v>
      </c>
      <c r="C133" s="109">
        <f>IF(COUNTIF($A$7:$A133, $A133)&gt;1, 0, IF($E133="", "", I133+J133+M133+N133+P133-R133))</f>
        <v>204091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443943</v>
      </c>
      <c r="L133" s="92">
        <f>IFERROR(VLOOKUP($E133, V一般接種!$A:$G, L$4, FALSE), 0)</f>
        <v>10085</v>
      </c>
      <c r="M133" s="92">
        <f>IFERROR(VLOOKUP($E133, V一般接種!$A:$G, M$4, FALSE), 0)</f>
        <v>0</v>
      </c>
      <c r="N133" s="93">
        <f>IFERROR(VLOOKUP($E133, V一般接種!$A:$G, N$4, FALSE), 0)</f>
        <v>10262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443943</v>
      </c>
      <c r="L134" s="92">
        <f>IFERROR(VLOOKUP($E134, V一般接種!$A:$G, L$4, FALSE), 0)</f>
        <v>10085</v>
      </c>
      <c r="M134" s="92">
        <f>IFERROR(VLOOKUP($E134, V一般接種!$A:$G, M$4, FALSE), 0)</f>
        <v>0</v>
      </c>
      <c r="N134" s="93">
        <f>IFERROR(VLOOKUP($E134, V一般接種!$A:$G, N$4, FALSE), 0)</f>
        <v>10262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443943</v>
      </c>
      <c r="L135" s="92">
        <f>IFERROR(VLOOKUP($E135, V一般接種!$A:$G, L$4, FALSE), 0)</f>
        <v>10085</v>
      </c>
      <c r="M135" s="92">
        <f>IFERROR(VLOOKUP($E135, V一般接種!$A:$G, M$4, FALSE), 0)</f>
        <v>0</v>
      </c>
      <c r="N135" s="93">
        <f>IFERROR(VLOOKUP($E135, V一般接種!$A:$G, N$4, FALSE), 0)</f>
        <v>10262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612640</v>
      </c>
      <c r="C136" s="109">
        <f>IF(COUNTIF($A$7:$A136, $A136)&gt;1, 0, IF($E136="", "", I136+J136+M136+N136+P136-R136))</f>
        <v>63040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515651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10978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515651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10978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515651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10978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674905</v>
      </c>
      <c r="C139" s="109">
        <f>IF(COUNTIF($A$7:$A139, $A139)&gt;1, 0, IF($E139="", "", I139+J139+M139+N139+P139-R139))</f>
        <v>61813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570243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12639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570243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12639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570243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12639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647114</v>
      </c>
      <c r="C142" s="109">
        <f>IF(COUNTIF($A$7:$A142, $A142)&gt;1, 0, IF($E142="", "", I142+J142+M142+N142+P142-R142))</f>
        <v>106044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550673</v>
      </c>
      <c r="L142" s="92">
        <f>IFERROR(VLOOKUP($E142, V一般接種!$A:$G, L$4, FALSE), 0)</f>
        <v>12184</v>
      </c>
      <c r="M142" s="92">
        <f>IFERROR(VLOOKUP($E142, V一般接種!$A:$G, M$4, FALSE), 0)</f>
        <v>0</v>
      </c>
      <c r="N142" s="93">
        <f>IFERROR(VLOOKUP($E142, V一般接種!$A:$G, N$4, FALSE), 0)</f>
        <v>45152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550673</v>
      </c>
      <c r="L143" s="92">
        <f>IFERROR(VLOOKUP($E143, V一般接種!$A:$G, L$4, FALSE), 0)</f>
        <v>12184</v>
      </c>
      <c r="M143" s="92">
        <f>IFERROR(VLOOKUP($E143, V一般接種!$A:$G, M$4, FALSE), 0)</f>
        <v>0</v>
      </c>
      <c r="N143" s="93">
        <f>IFERROR(VLOOKUP($E143, V一般接種!$A:$G, N$4, FALSE), 0)</f>
        <v>45152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550673</v>
      </c>
      <c r="L144" s="92">
        <f>IFERROR(VLOOKUP($E144, V一般接種!$A:$G, L$4, FALSE), 0)</f>
        <v>12184</v>
      </c>
      <c r="M144" s="92">
        <f>IFERROR(VLOOKUP($E144, V一般接種!$A:$G, M$4, FALSE), 0)</f>
        <v>0</v>
      </c>
      <c r="N144" s="93">
        <f>IFERROR(VLOOKUP($E144, V一般接種!$A:$G, N$4, FALSE), 0)</f>
        <v>45152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624853</v>
      </c>
      <c r="C145" s="109">
        <f>IF(COUNTIF($A$7:$A145, $A145)&gt;1, 0, IF($E145="", "", I145+J145+M145+N145+P145-R145))</f>
        <v>124776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523234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48001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523234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48001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523234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48001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478713</v>
      </c>
      <c r="C148" s="109">
        <f>IF(COUNTIF($A$7:$A148, $A148)&gt;1, 0, IF($E148="", "", I148+J148+M148+N148+P148-R148))</f>
        <v>59856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463547</v>
      </c>
      <c r="L148" s="92">
        <f>IFERROR(VLOOKUP($E148, V一般接種!$A:$G, L$4, FALSE), 0)</f>
        <v>15166</v>
      </c>
      <c r="M148" s="92">
        <f>IFERROR(VLOOKUP($E148, V一般接種!$A:$G, M$4, FALSE), 0)</f>
        <v>0</v>
      </c>
      <c r="N148" s="93">
        <f>IFERROR(VLOOKUP($E148, V一般接種!$A:$G, N$4, FALSE), 0)</f>
        <v>59856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463547</v>
      </c>
      <c r="L149" s="92">
        <f>IFERROR(VLOOKUP($E149, V一般接種!$A:$G, L$4, FALSE), 0)</f>
        <v>15166</v>
      </c>
      <c r="M149" s="92">
        <f>IFERROR(VLOOKUP($E149, V一般接種!$A:$G, M$4, FALSE), 0)</f>
        <v>0</v>
      </c>
      <c r="N149" s="93">
        <f>IFERROR(VLOOKUP($E149, V一般接種!$A:$G, N$4, FALSE), 0)</f>
        <v>59856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463547</v>
      </c>
      <c r="L150" s="92">
        <f>IFERROR(VLOOKUP($E150, V一般接種!$A:$G, L$4, FALSE), 0)</f>
        <v>15166</v>
      </c>
      <c r="M150" s="92">
        <f>IFERROR(VLOOKUP($E150, V一般接種!$A:$G, M$4, FALSE), 0)</f>
        <v>0</v>
      </c>
      <c r="N150" s="93">
        <f>IFERROR(VLOOKUP($E150, V一般接種!$A:$G, N$4, FALSE), 0)</f>
        <v>59856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465234</v>
      </c>
      <c r="C151" s="109">
        <f>IF(COUNTIF($A$7:$A151, $A151)&gt;1, 0, IF($E151="", "", I151+J151+M151+N151+P151-R151))</f>
        <v>67769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449526</v>
      </c>
      <c r="L151" s="92">
        <f>IFERROR(VLOOKUP($E151, V一般接種!$A:$G, L$4, FALSE), 0)</f>
        <v>15708</v>
      </c>
      <c r="M151" s="92">
        <f>IFERROR(VLOOKUP($E151, V一般接種!$A:$G, M$4, FALSE), 0)</f>
        <v>0</v>
      </c>
      <c r="N151" s="93">
        <f>IFERROR(VLOOKUP($E151, V一般接種!$A:$G, N$4, FALSE), 0)</f>
        <v>67769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449526</v>
      </c>
      <c r="L152" s="92">
        <f>IFERROR(VLOOKUP($E152, V一般接種!$A:$G, L$4, FALSE), 0)</f>
        <v>15708</v>
      </c>
      <c r="M152" s="92">
        <f>IFERROR(VLOOKUP($E152, V一般接種!$A:$G, M$4, FALSE), 0)</f>
        <v>0</v>
      </c>
      <c r="N152" s="93">
        <f>IFERROR(VLOOKUP($E152, V一般接種!$A:$G, N$4, FALSE), 0)</f>
        <v>67769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449526</v>
      </c>
      <c r="L153" s="92">
        <f>IFERROR(VLOOKUP($E153, V一般接種!$A:$G, L$4, FALSE), 0)</f>
        <v>15708</v>
      </c>
      <c r="M153" s="92">
        <f>IFERROR(VLOOKUP($E153, V一般接種!$A:$G, M$4, FALSE), 0)</f>
        <v>0</v>
      </c>
      <c r="N153" s="93">
        <f>IFERROR(VLOOKUP($E153, V一般接種!$A:$G, N$4, FALSE), 0)</f>
        <v>67769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670471</v>
      </c>
      <c r="C154" s="109">
        <f>IF(COUNTIF($A$7:$A154, $A154)&gt;1, 0, IF($E154="", "", I154+J154+M154+N154+P154-R154))</f>
        <v>236676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520287</v>
      </c>
      <c r="L154" s="92">
        <f>IFERROR(VLOOKUP($E154, V一般接種!$A:$G, L$4, FALSE), 0)</f>
        <v>18179</v>
      </c>
      <c r="M154" s="92">
        <f>IFERROR(VLOOKUP($E154, V一般接種!$A:$G, M$4, FALSE), 0)</f>
        <v>0</v>
      </c>
      <c r="N154" s="93">
        <f>IFERROR(VLOOKUP($E154, V一般接種!$A:$G, N$4, FALSE), 0)</f>
        <v>95426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520287</v>
      </c>
      <c r="L155" s="92">
        <f>IFERROR(VLOOKUP($E155, V一般接種!$A:$G, L$4, FALSE), 0)</f>
        <v>18179</v>
      </c>
      <c r="M155" s="92">
        <f>IFERROR(VLOOKUP($E155, V一般接種!$A:$G, M$4, FALSE), 0)</f>
        <v>0</v>
      </c>
      <c r="N155" s="93">
        <f>IFERROR(VLOOKUP($E155, V一般接種!$A:$G, N$4, FALSE), 0)</f>
        <v>95426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520287</v>
      </c>
      <c r="L156" s="92">
        <f>IFERROR(VLOOKUP($E156, V一般接種!$A:$G, L$4, FALSE), 0)</f>
        <v>18179</v>
      </c>
      <c r="M156" s="92">
        <f>IFERROR(VLOOKUP($E156, V一般接種!$A:$G, M$4, FALSE), 0)</f>
        <v>0</v>
      </c>
      <c r="N156" s="93">
        <f>IFERROR(VLOOKUP($E156, V一般接種!$A:$G, N$4, FALSE), 0)</f>
        <v>95426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725973</v>
      </c>
      <c r="C157" s="109">
        <f>IF(COUNTIF($A$7:$A157, $A157)&gt;1, 0, IF($E157="", "", I157+J157+M157+N157+P157-R157))</f>
        <v>214595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640155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121925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640155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121925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640155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121925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752748</v>
      </c>
      <c r="C160" s="109">
        <f>IF(COUNTIF($A$7:$A160, $A160)&gt;1, 0, IF($E160="", "", I160+J160+M160+N160+P160-R160))</f>
        <v>236875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661512</v>
      </c>
      <c r="L160" s="92">
        <f>IFERROR(VLOOKUP($E160, V一般接種!$A:$G, L$4, FALSE), 0)</f>
        <v>19780</v>
      </c>
      <c r="M160" s="92">
        <f>IFERROR(VLOOKUP($E160, V一般接種!$A:$G, M$4, FALSE), 0)</f>
        <v>0</v>
      </c>
      <c r="N160" s="93">
        <f>IFERROR(VLOOKUP($E160, V一般接種!$A:$G, N$4, FALSE), 0)</f>
        <v>149205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661512</v>
      </c>
      <c r="L161" s="92">
        <f>IFERROR(VLOOKUP($E161, V一般接種!$A:$G, L$4, FALSE), 0)</f>
        <v>19780</v>
      </c>
      <c r="M161" s="92">
        <f>IFERROR(VLOOKUP($E161, V一般接種!$A:$G, M$4, FALSE), 0)</f>
        <v>0</v>
      </c>
      <c r="N161" s="93">
        <f>IFERROR(VLOOKUP($E161, V一般接種!$A:$G, N$4, FALSE), 0)</f>
        <v>149205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661512</v>
      </c>
      <c r="L162" s="92">
        <f>IFERROR(VLOOKUP($E162, V一般接種!$A:$G, L$4, FALSE), 0)</f>
        <v>19780</v>
      </c>
      <c r="M162" s="92">
        <f>IFERROR(VLOOKUP($E162, V一般接種!$A:$G, M$4, FALSE), 0)</f>
        <v>0</v>
      </c>
      <c r="N162" s="93">
        <f>IFERROR(VLOOKUP($E162, V一般接種!$A:$G, N$4, FALSE), 0)</f>
        <v>149205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745480</v>
      </c>
      <c r="C163" s="109">
        <f>IF(COUNTIF($A$7:$A163, $A163)&gt;1, 0, IF($E163="", "", I163+J163+M163+N163+P163-R163))</f>
        <v>231237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665463</v>
      </c>
      <c r="L163" s="92">
        <f>IFERROR(VLOOKUP($E163, V一般接種!$A:$G, L$4, FALSE), 0)</f>
        <v>20251</v>
      </c>
      <c r="M163" s="92">
        <f>IFERROR(VLOOKUP($E163, V一般接種!$A:$G, M$4, FALSE), 0)</f>
        <v>0</v>
      </c>
      <c r="N163" s="93">
        <f>IFERROR(VLOOKUP($E163, V一般接種!$A:$G, N$4, FALSE), 0)</f>
        <v>147846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665463</v>
      </c>
      <c r="L164" s="92">
        <f>IFERROR(VLOOKUP($E164, V一般接種!$A:$G, L$4, FALSE), 0)</f>
        <v>20251</v>
      </c>
      <c r="M164" s="92">
        <f>IFERROR(VLOOKUP($E164, V一般接種!$A:$G, M$4, FALSE), 0)</f>
        <v>0</v>
      </c>
      <c r="N164" s="93">
        <f>IFERROR(VLOOKUP($E164, V一般接種!$A:$G, N$4, FALSE), 0)</f>
        <v>147846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665463</v>
      </c>
      <c r="L165" s="92">
        <f>IFERROR(VLOOKUP($E165, V一般接種!$A:$G, L$4, FALSE), 0)</f>
        <v>20251</v>
      </c>
      <c r="M165" s="92">
        <f>IFERROR(VLOOKUP($E165, V一般接種!$A:$G, M$4, FALSE), 0)</f>
        <v>0</v>
      </c>
      <c r="N165" s="93">
        <f>IFERROR(VLOOKUP($E165, V一般接種!$A:$G, N$4, FALSE), 0)</f>
        <v>147846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730973</v>
      </c>
      <c r="C166" s="109">
        <f>IF(COUNTIF($A$7:$A166, $A166)&gt;1, 0, IF($E166="", "", I166+J166+M166+N166+P166-R166))</f>
        <v>221170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646993</v>
      </c>
      <c r="L166" s="92">
        <f>IFERROR(VLOOKUP($E166, V一般接種!$A:$G, L$4, FALSE), 0)</f>
        <v>20417</v>
      </c>
      <c r="M166" s="92">
        <f>IFERROR(VLOOKUP($E166, V一般接種!$A:$G, M$4, FALSE), 0)</f>
        <v>0</v>
      </c>
      <c r="N166" s="93">
        <f>IFERROR(VLOOKUP($E166, V一般接種!$A:$G, N$4, FALSE), 0)</f>
        <v>125530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646993</v>
      </c>
      <c r="L167" s="92">
        <f>IFERROR(VLOOKUP($E167, V一般接種!$A:$G, L$4, FALSE), 0)</f>
        <v>20417</v>
      </c>
      <c r="M167" s="92">
        <f>IFERROR(VLOOKUP($E167, V一般接種!$A:$G, M$4, FALSE), 0)</f>
        <v>0</v>
      </c>
      <c r="N167" s="93">
        <f>IFERROR(VLOOKUP($E167, V一般接種!$A:$G, N$4, FALSE), 0)</f>
        <v>125530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646993</v>
      </c>
      <c r="L168" s="92">
        <f>IFERROR(VLOOKUP($E168, V一般接種!$A:$G, L$4, FALSE), 0)</f>
        <v>20417</v>
      </c>
      <c r="M168" s="92">
        <f>IFERROR(VLOOKUP($E168, V一般接種!$A:$G, M$4, FALSE), 0)</f>
        <v>0</v>
      </c>
      <c r="N168" s="93">
        <f>IFERROR(VLOOKUP($E168, V一般接種!$A:$G, N$4, FALSE), 0)</f>
        <v>125530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625950</v>
      </c>
      <c r="C169" s="109">
        <f>IF(COUNTIF($A$7:$A169, $A169)&gt;1, 0, IF($E169="", "", I169+J169+M169+N169+P169-R169))</f>
        <v>131083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605300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131083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605300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131083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605300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131083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570135</v>
      </c>
      <c r="C172" s="109">
        <f>IF(COUNTIF($A$7:$A172, $A172)&gt;1, 0, IF($E172="", "", I172+J172+M172+N172+P172-R172))</f>
        <v>182890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546939</v>
      </c>
      <c r="L172" s="92">
        <f>IFERROR(VLOOKUP($E172, V一般接種!$A:$G, L$4, FALSE), 0)</f>
        <v>23196</v>
      </c>
      <c r="M172" s="92">
        <f>IFERROR(VLOOKUP($E172, V一般接種!$A:$G, M$4, FALSE), 0)</f>
        <v>0</v>
      </c>
      <c r="N172" s="93">
        <f>IFERROR(VLOOKUP($E172, V一般接種!$A:$G, N$4, FALSE), 0)</f>
        <v>182890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546939</v>
      </c>
      <c r="L173" s="92">
        <f>IFERROR(VLOOKUP($E173, V一般接種!$A:$G, L$4, FALSE), 0)</f>
        <v>23196</v>
      </c>
      <c r="M173" s="92">
        <f>IFERROR(VLOOKUP($E173, V一般接種!$A:$G, M$4, FALSE), 0)</f>
        <v>0</v>
      </c>
      <c r="N173" s="93">
        <f>IFERROR(VLOOKUP($E173, V一般接種!$A:$G, N$4, FALSE), 0)</f>
        <v>182890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546939</v>
      </c>
      <c r="L174" s="92">
        <f>IFERROR(VLOOKUP($E174, V一般接種!$A:$G, L$4, FALSE), 0)</f>
        <v>23196</v>
      </c>
      <c r="M174" s="92">
        <f>IFERROR(VLOOKUP($E174, V一般接種!$A:$G, M$4, FALSE), 0)</f>
        <v>0</v>
      </c>
      <c r="N174" s="93">
        <f>IFERROR(VLOOKUP($E174, V一般接種!$A:$G, N$4, FALSE), 0)</f>
        <v>182890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782015</v>
      </c>
      <c r="C175" s="109">
        <f>IF(COUNTIF($A$7:$A175, $A175)&gt;1, 0, IF($E175="", "", I175+J175+M175+N175+P175-R175))</f>
        <v>328384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645813</v>
      </c>
      <c r="L175" s="92">
        <f>IFERROR(VLOOKUP($E175, V一般接種!$A:$G, L$4, FALSE), 0)</f>
        <v>29621</v>
      </c>
      <c r="M175" s="92">
        <f>IFERROR(VLOOKUP($E175, V一般接種!$A:$G, M$4, FALSE), 0)</f>
        <v>0</v>
      </c>
      <c r="N175" s="93">
        <f>IFERROR(VLOOKUP($E175, V一般接種!$A:$G, N$4, FALSE), 0)</f>
        <v>195628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645813</v>
      </c>
      <c r="L176" s="92">
        <f>IFERROR(VLOOKUP($E176, V一般接種!$A:$G, L$4, FALSE), 0)</f>
        <v>29621</v>
      </c>
      <c r="M176" s="92">
        <f>IFERROR(VLOOKUP($E176, V一般接種!$A:$G, M$4, FALSE), 0)</f>
        <v>0</v>
      </c>
      <c r="N176" s="93">
        <f>IFERROR(VLOOKUP($E176, V一般接種!$A:$G, N$4, FALSE), 0)</f>
        <v>195628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645813</v>
      </c>
      <c r="L177" s="92">
        <f>IFERROR(VLOOKUP($E177, V一般接種!$A:$G, L$4, FALSE), 0)</f>
        <v>29621</v>
      </c>
      <c r="M177" s="92">
        <f>IFERROR(VLOOKUP($E177, V一般接種!$A:$G, M$4, FALSE), 0)</f>
        <v>0</v>
      </c>
      <c r="N177" s="93">
        <f>IFERROR(VLOOKUP($E177, V一般接種!$A:$G, N$4, FALSE), 0)</f>
        <v>195628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812163</v>
      </c>
      <c r="C178" s="109">
        <f>IF(COUNTIF($A$7:$A178, $A178)&gt;1, 0, IF($E178="", "", I178+J178+M178+N178+P178-R178))</f>
        <v>328095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706736</v>
      </c>
      <c r="L178" s="92">
        <f>IFERROR(VLOOKUP($E178, V一般接種!$A:$G, L$4, FALSE), 0)</f>
        <v>32748</v>
      </c>
      <c r="M178" s="92">
        <f>IFERROR(VLOOKUP($E178, V一般接種!$A:$G, M$4, FALSE), 0)</f>
        <v>0</v>
      </c>
      <c r="N178" s="93">
        <f>IFERROR(VLOOKUP($E178, V一般接種!$A:$G, N$4, FALSE), 0)</f>
        <v>238852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706736</v>
      </c>
      <c r="L179" s="92">
        <f>IFERROR(VLOOKUP($E179, V一般接種!$A:$G, L$4, FALSE), 0)</f>
        <v>32748</v>
      </c>
      <c r="M179" s="92">
        <f>IFERROR(VLOOKUP($E179, V一般接種!$A:$G, M$4, FALSE), 0)</f>
        <v>0</v>
      </c>
      <c r="N179" s="93">
        <f>IFERROR(VLOOKUP($E179, V一般接種!$A:$G, N$4, FALSE), 0)</f>
        <v>238852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706736</v>
      </c>
      <c r="L180" s="92">
        <f>IFERROR(VLOOKUP($E180, V一般接種!$A:$G, L$4, FALSE), 0)</f>
        <v>32748</v>
      </c>
      <c r="M180" s="92">
        <f>IFERROR(VLOOKUP($E180, V一般接種!$A:$G, M$4, FALSE), 0)</f>
        <v>0</v>
      </c>
      <c r="N180" s="93">
        <f>IFERROR(VLOOKUP($E180, V一般接種!$A:$G, N$4, FALSE), 0)</f>
        <v>238852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794058</v>
      </c>
      <c r="C181" s="109">
        <f>IF(COUNTIF($A$7:$A181, $A181)&gt;1, 0, IF($E181="", "", I181+J181+M181+N181+P181-R181))</f>
        <v>392584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694012</v>
      </c>
      <c r="L181" s="92">
        <f>IFERROR(VLOOKUP($E181, V一般接種!$A:$G, L$4, FALSE), 0)</f>
        <v>31305</v>
      </c>
      <c r="M181" s="92">
        <f>IFERROR(VLOOKUP($E181, V一般接種!$A:$G, M$4, FALSE), 0)</f>
        <v>0</v>
      </c>
      <c r="N181" s="93">
        <f>IFERROR(VLOOKUP($E181, V一般接種!$A:$G, N$4, FALSE), 0)</f>
        <v>293941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694012</v>
      </c>
      <c r="L182" s="92">
        <f>IFERROR(VLOOKUP($E182, V一般接種!$A:$G, L$4, FALSE), 0)</f>
        <v>31305</v>
      </c>
      <c r="M182" s="92">
        <f>IFERROR(VLOOKUP($E182, V一般接種!$A:$G, M$4, FALSE), 0)</f>
        <v>0</v>
      </c>
      <c r="N182" s="93">
        <f>IFERROR(VLOOKUP($E182, V一般接種!$A:$G, N$4, FALSE), 0)</f>
        <v>293941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694012</v>
      </c>
      <c r="L183" s="92">
        <f>IFERROR(VLOOKUP($E183, V一般接種!$A:$G, L$4, FALSE), 0)</f>
        <v>31305</v>
      </c>
      <c r="M183" s="92">
        <f>IFERROR(VLOOKUP($E183, V一般接種!$A:$G, M$4, FALSE), 0)</f>
        <v>0</v>
      </c>
      <c r="N183" s="93">
        <f>IFERROR(VLOOKUP($E183, V一般接種!$A:$G, N$4, FALSE), 0)</f>
        <v>293941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761862</v>
      </c>
      <c r="C184" s="109">
        <f>IF(COUNTIF($A$7:$A184, $A184)&gt;1, 0, IF($E184="", "", I184+J184+M184+N184+P184-R184))</f>
        <v>393524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674212</v>
      </c>
      <c r="L184" s="92">
        <f>IFERROR(VLOOKUP($E184, V一般接種!$A:$G, L$4, FALSE), 0)</f>
        <v>33681</v>
      </c>
      <c r="M184" s="92">
        <f>IFERROR(VLOOKUP($E184, V一般接種!$A:$G, M$4, FALSE), 0)</f>
        <v>0</v>
      </c>
      <c r="N184" s="93">
        <f>IFERROR(VLOOKUP($E184, V一般接種!$A:$G, N$4, FALSE), 0)</f>
        <v>310902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674212</v>
      </c>
      <c r="L185" s="92">
        <f>IFERROR(VLOOKUP($E185, V一般接種!$A:$G, L$4, FALSE), 0)</f>
        <v>33681</v>
      </c>
      <c r="M185" s="92">
        <f>IFERROR(VLOOKUP($E185, V一般接種!$A:$G, M$4, FALSE), 0)</f>
        <v>0</v>
      </c>
      <c r="N185" s="93">
        <f>IFERROR(VLOOKUP($E185, V一般接種!$A:$G, N$4, FALSE), 0)</f>
        <v>310902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674212</v>
      </c>
      <c r="L186" s="92">
        <f>IFERROR(VLOOKUP($E186, V一般接種!$A:$G, L$4, FALSE), 0)</f>
        <v>33681</v>
      </c>
      <c r="M186" s="92">
        <f>IFERROR(VLOOKUP($E186, V一般接種!$A:$G, M$4, FALSE), 0)</f>
        <v>0</v>
      </c>
      <c r="N186" s="93">
        <f>IFERROR(VLOOKUP($E186, V一般接種!$A:$G, N$4, FALSE), 0)</f>
        <v>310902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772798</v>
      </c>
      <c r="C187" s="109">
        <f>IF(COUNTIF($A$7:$A187, $A187)&gt;1, 0, IF($E187="", "", I187+J187+M187+N187+P187-R187))</f>
        <v>365069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679125</v>
      </c>
      <c r="L187" s="92">
        <f>IFERROR(VLOOKUP($E187, V一般接種!$A:$G, L$4, FALSE), 0)</f>
        <v>37170</v>
      </c>
      <c r="M187" s="92">
        <f>IFERROR(VLOOKUP($E187, V一般接種!$A:$G, M$4, FALSE), 0)</f>
        <v>0</v>
      </c>
      <c r="N187" s="93">
        <f>IFERROR(VLOOKUP($E187, V一般接種!$A:$G, N$4, FALSE), 0)</f>
        <v>273589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679125</v>
      </c>
      <c r="L188" s="92">
        <f>IFERROR(VLOOKUP($E188, V一般接種!$A:$G, L$4, FALSE), 0)</f>
        <v>37170</v>
      </c>
      <c r="M188" s="92">
        <f>IFERROR(VLOOKUP($E188, V一般接種!$A:$G, M$4, FALSE), 0)</f>
        <v>0</v>
      </c>
      <c r="N188" s="93">
        <f>IFERROR(VLOOKUP($E188, V一般接種!$A:$G, N$4, FALSE), 0)</f>
        <v>273589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679125</v>
      </c>
      <c r="L189" s="92">
        <f>IFERROR(VLOOKUP($E189, V一般接種!$A:$G, L$4, FALSE), 0)</f>
        <v>37170</v>
      </c>
      <c r="M189" s="92">
        <f>IFERROR(VLOOKUP($E189, V一般接種!$A:$G, M$4, FALSE), 0)</f>
        <v>0</v>
      </c>
      <c r="N189" s="93">
        <f>IFERROR(VLOOKUP($E189, V一般接種!$A:$G, N$4, FALSE), 0)</f>
        <v>273589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671187</v>
      </c>
      <c r="C190" s="109">
        <f>IF(COUNTIF($A$7:$A190, $A190)&gt;1, 0, IF($E190="", "", I190+J190+M190+N190+P190-R190))</f>
        <v>278728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631725</v>
      </c>
      <c r="L190" s="92">
        <f>IFERROR(VLOOKUP($E190, V一般接種!$A:$G, L$4, FALSE), 0)</f>
        <v>39462</v>
      </c>
      <c r="M190" s="92">
        <f>IFERROR(VLOOKUP($E190, V一般接種!$A:$G, M$4, FALSE), 0)</f>
        <v>0</v>
      </c>
      <c r="N190" s="93">
        <f>IFERROR(VLOOKUP($E190, V一般接種!$A:$G, N$4, FALSE), 0)</f>
        <v>278728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631725</v>
      </c>
      <c r="L191" s="92">
        <f>IFERROR(VLOOKUP($E191, V一般接種!$A:$G, L$4, FALSE), 0)</f>
        <v>39462</v>
      </c>
      <c r="M191" s="92">
        <f>IFERROR(VLOOKUP($E191, V一般接種!$A:$G, M$4, FALSE), 0)</f>
        <v>0</v>
      </c>
      <c r="N191" s="93">
        <f>IFERROR(VLOOKUP($E191, V一般接種!$A:$G, N$4, FALSE), 0)</f>
        <v>278728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631725</v>
      </c>
      <c r="L192" s="92">
        <f>IFERROR(VLOOKUP($E192, V一般接種!$A:$G, L$4, FALSE), 0)</f>
        <v>39462</v>
      </c>
      <c r="M192" s="92">
        <f>IFERROR(VLOOKUP($E192, V一般接種!$A:$G, M$4, FALSE), 0)</f>
        <v>0</v>
      </c>
      <c r="N192" s="93">
        <f>IFERROR(VLOOKUP($E192, V一般接種!$A:$G, N$4, FALSE), 0)</f>
        <v>278728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610616</v>
      </c>
      <c r="C193" s="109">
        <f>IF(COUNTIF($A$7:$A193, $A193)&gt;1, 0, IF($E193="", "", I193+J193+M193+N193+P193-R193))</f>
        <v>318560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570184</v>
      </c>
      <c r="L193" s="92">
        <f>IFERROR(VLOOKUP($E193, V一般接種!$A:$G, L$4, FALSE), 0)</f>
        <v>40432</v>
      </c>
      <c r="M193" s="92">
        <f>IFERROR(VLOOKUP($E193, V一般接種!$A:$G, M$4, FALSE), 0)</f>
        <v>0</v>
      </c>
      <c r="N193" s="93">
        <f>IFERROR(VLOOKUP($E193, V一般接種!$A:$G, N$4, FALSE), 0)</f>
        <v>318560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570184</v>
      </c>
      <c r="L194" s="92">
        <f>IFERROR(VLOOKUP($E194, V一般接種!$A:$G, L$4, FALSE), 0)</f>
        <v>40432</v>
      </c>
      <c r="M194" s="92">
        <f>IFERROR(VLOOKUP($E194, V一般接種!$A:$G, M$4, FALSE), 0)</f>
        <v>0</v>
      </c>
      <c r="N194" s="93">
        <f>IFERROR(VLOOKUP($E194, V一般接種!$A:$G, N$4, FALSE), 0)</f>
        <v>318560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570184</v>
      </c>
      <c r="L195" s="92">
        <f>IFERROR(VLOOKUP($E195, V一般接種!$A:$G, L$4, FALSE), 0)</f>
        <v>40432</v>
      </c>
      <c r="M195" s="92">
        <f>IFERROR(VLOOKUP($E195, V一般接種!$A:$G, M$4, FALSE), 0)</f>
        <v>0</v>
      </c>
      <c r="N195" s="93">
        <f>IFERROR(VLOOKUP($E195, V一般接種!$A:$G, N$4, FALSE), 0)</f>
        <v>318560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710704</v>
      </c>
      <c r="C196" s="109">
        <f>IF(COUNTIF($A$7:$A196, $A196)&gt;1, 0, IF($E196="", "", I196+J196+M196+N196+P196-R196))</f>
        <v>545974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580879</v>
      </c>
      <c r="L196" s="92">
        <f>IFERROR(VLOOKUP($E196, V一般接種!$A:$G, L$4, FALSE), 0)</f>
        <v>38396</v>
      </c>
      <c r="M196" s="92">
        <f>IFERROR(VLOOKUP($E196, V一般接種!$A:$G, M$4, FALSE), 0)</f>
        <v>0</v>
      </c>
      <c r="N196" s="93">
        <f>IFERROR(VLOOKUP($E196, V一般接種!$A:$G, N$4, FALSE), 0)</f>
        <v>422438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580879</v>
      </c>
      <c r="L197" s="92">
        <f>IFERROR(VLOOKUP($E197, V一般接種!$A:$G, L$4, FALSE), 0)</f>
        <v>38396</v>
      </c>
      <c r="M197" s="92">
        <f>IFERROR(VLOOKUP($E197, V一般接種!$A:$G, M$4, FALSE), 0)</f>
        <v>0</v>
      </c>
      <c r="N197" s="93">
        <f>IFERROR(VLOOKUP($E197, V一般接種!$A:$G, N$4, FALSE), 0)</f>
        <v>422438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580879</v>
      </c>
      <c r="L198" s="92">
        <f>IFERROR(VLOOKUP($E198, V一般接種!$A:$G, L$4, FALSE), 0)</f>
        <v>38396</v>
      </c>
      <c r="M198" s="92">
        <f>IFERROR(VLOOKUP($E198, V一般接種!$A:$G, M$4, FALSE), 0)</f>
        <v>0</v>
      </c>
      <c r="N198" s="93">
        <f>IFERROR(VLOOKUP($E198, V一般接種!$A:$G, N$4, FALSE), 0)</f>
        <v>422438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712460</v>
      </c>
      <c r="C199" s="109">
        <f>IF(COUNTIF($A$7:$A199, $A199)&gt;1, 0, IF($E199="", "", I199+J199+M199+N199+P199-R199))</f>
        <v>562764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629408</v>
      </c>
      <c r="L199" s="92">
        <f>IFERROR(VLOOKUP($E199, V一般接種!$A:$G, L$4, FALSE), 0)</f>
        <v>39637</v>
      </c>
      <c r="M199" s="92">
        <f>IFERROR(VLOOKUP($E199, V一般接種!$A:$G, M$4, FALSE), 0)</f>
        <v>0</v>
      </c>
      <c r="N199" s="93">
        <f>IFERROR(VLOOKUP($E199, V一般接種!$A:$G, N$4, FALSE), 0)</f>
        <v>490816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629408</v>
      </c>
      <c r="L200" s="92">
        <f>IFERROR(VLOOKUP($E200, V一般接種!$A:$G, L$4, FALSE), 0)</f>
        <v>39637</v>
      </c>
      <c r="M200" s="92">
        <f>IFERROR(VLOOKUP($E200, V一般接種!$A:$G, M$4, FALSE), 0)</f>
        <v>0</v>
      </c>
      <c r="N200" s="93">
        <f>IFERROR(VLOOKUP($E200, V一般接種!$A:$G, N$4, FALSE), 0)</f>
        <v>490816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629408</v>
      </c>
      <c r="L201" s="92">
        <f>IFERROR(VLOOKUP($E201, V一般接種!$A:$G, L$4, FALSE), 0)</f>
        <v>39637</v>
      </c>
      <c r="M201" s="92">
        <f>IFERROR(VLOOKUP($E201, V一般接種!$A:$G, M$4, FALSE), 0)</f>
        <v>0</v>
      </c>
      <c r="N201" s="93">
        <f>IFERROR(VLOOKUP($E201, V一般接種!$A:$G, N$4, FALSE), 0)</f>
        <v>490816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696479</v>
      </c>
      <c r="C202" s="109">
        <f>IF(COUNTIF($A$7:$A202, $A202)&gt;1, 0, IF($E202="", "", I202+J202+M202+N202+P202-R202))</f>
        <v>615633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608722</v>
      </c>
      <c r="L202" s="92">
        <f>IFERROR(VLOOKUP($E202, V一般接種!$A:$G, L$4, FALSE), 0)</f>
        <v>41063</v>
      </c>
      <c r="M202" s="92">
        <f>IFERROR(VLOOKUP($E202, V一般接種!$A:$G, M$4, FALSE), 0)</f>
        <v>0</v>
      </c>
      <c r="N202" s="93">
        <f>IFERROR(VLOOKUP($E202, V一般接種!$A:$G, N$4, FALSE), 0)</f>
        <v>543592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608722</v>
      </c>
      <c r="L203" s="92">
        <f>IFERROR(VLOOKUP($E203, V一般接種!$A:$G, L$4, FALSE), 0)</f>
        <v>41063</v>
      </c>
      <c r="M203" s="92">
        <f>IFERROR(VLOOKUP($E203, V一般接種!$A:$G, M$4, FALSE), 0)</f>
        <v>0</v>
      </c>
      <c r="N203" s="93">
        <f>IFERROR(VLOOKUP($E203, V一般接種!$A:$G, N$4, FALSE), 0)</f>
        <v>543592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608722</v>
      </c>
      <c r="L204" s="92">
        <f>IFERROR(VLOOKUP($E204, V一般接種!$A:$G, L$4, FALSE), 0)</f>
        <v>41063</v>
      </c>
      <c r="M204" s="92">
        <f>IFERROR(VLOOKUP($E204, V一般接種!$A:$G, M$4, FALSE), 0)</f>
        <v>0</v>
      </c>
      <c r="N204" s="93">
        <f>IFERROR(VLOOKUP($E204, V一般接種!$A:$G, N$4, FALSE), 0)</f>
        <v>543592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708128</v>
      </c>
      <c r="C205" s="109">
        <f>IF(COUNTIF($A$7:$A205, $A205)&gt;1, 0, IF($E205="", "", I205+J205+M205+N205+P205-R205))</f>
        <v>607665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615289</v>
      </c>
      <c r="L205" s="92">
        <f>IFERROR(VLOOKUP($E205, V一般接種!$A:$G, L$4, FALSE), 0)</f>
        <v>41302</v>
      </c>
      <c r="M205" s="92">
        <f>IFERROR(VLOOKUP($E205, V一般接種!$A:$G, M$4, FALSE), 0)</f>
        <v>0</v>
      </c>
      <c r="N205" s="93">
        <f>IFERROR(VLOOKUP($E205, V一般接種!$A:$G, N$4, FALSE), 0)</f>
        <v>529872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615289</v>
      </c>
      <c r="L206" s="92">
        <f>IFERROR(VLOOKUP($E206, V一般接種!$A:$G, L$4, FALSE), 0)</f>
        <v>41302</v>
      </c>
      <c r="M206" s="92">
        <f>IFERROR(VLOOKUP($E206, V一般接種!$A:$G, M$4, FALSE), 0)</f>
        <v>0</v>
      </c>
      <c r="N206" s="93">
        <f>IFERROR(VLOOKUP($E206, V一般接種!$A:$G, N$4, FALSE), 0)</f>
        <v>529872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615289</v>
      </c>
      <c r="L207" s="92">
        <f>IFERROR(VLOOKUP($E207, V一般接種!$A:$G, L$4, FALSE), 0)</f>
        <v>41302</v>
      </c>
      <c r="M207" s="92">
        <f>IFERROR(VLOOKUP($E207, V一般接種!$A:$G, M$4, FALSE), 0)</f>
        <v>0</v>
      </c>
      <c r="N207" s="93">
        <f>IFERROR(VLOOKUP($E207, V一般接種!$A:$G, N$4, FALSE), 0)</f>
        <v>529872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691011</v>
      </c>
      <c r="C208" s="109">
        <f>IF(COUNTIF($A$7:$A208, $A208)&gt;1, 0, IF($E208="", "", I208+J208+M208+N208+P208-R208))</f>
        <v>581293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598708</v>
      </c>
      <c r="L208" s="92">
        <f>IFERROR(VLOOKUP($E208, V一般接種!$A:$G, L$4, FALSE), 0)</f>
        <v>40046</v>
      </c>
      <c r="M208" s="92">
        <f>IFERROR(VLOOKUP($E208, V一般接種!$A:$G, M$4, FALSE), 0)</f>
        <v>0</v>
      </c>
      <c r="N208" s="93">
        <f>IFERROR(VLOOKUP($E208, V一般接種!$A:$G, N$4, FALSE), 0)</f>
        <v>507602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598708</v>
      </c>
      <c r="L209" s="92">
        <f>IFERROR(VLOOKUP($E209, V一般接種!$A:$G, L$4, FALSE), 0)</f>
        <v>40046</v>
      </c>
      <c r="M209" s="92">
        <f>IFERROR(VLOOKUP($E209, V一般接種!$A:$G, M$4, FALSE), 0)</f>
        <v>0</v>
      </c>
      <c r="N209" s="93">
        <f>IFERROR(VLOOKUP($E209, V一般接種!$A:$G, N$4, FALSE), 0)</f>
        <v>507602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598708</v>
      </c>
      <c r="L210" s="92">
        <f>IFERROR(VLOOKUP($E210, V一般接種!$A:$G, L$4, FALSE), 0)</f>
        <v>40046</v>
      </c>
      <c r="M210" s="92">
        <f>IFERROR(VLOOKUP($E210, V一般接種!$A:$G, M$4, FALSE), 0)</f>
        <v>0</v>
      </c>
      <c r="N210" s="93">
        <f>IFERROR(VLOOKUP($E210, V一般接種!$A:$G, N$4, FALSE), 0)</f>
        <v>507602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675154</v>
      </c>
      <c r="C211" s="109">
        <f>IF(COUNTIF($A$7:$A211, $A211)&gt;1, 0, IF($E211="", "", I211+J211+M211+N211+P211-R211))</f>
        <v>448187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627658</v>
      </c>
      <c r="L211" s="92">
        <f>IFERROR(VLOOKUP($E211, V一般接種!$A:$G, L$4, FALSE), 0)</f>
        <v>47496</v>
      </c>
      <c r="M211" s="92">
        <f>IFERROR(VLOOKUP($E211, V一般接種!$A:$G, M$4, FALSE), 0)</f>
        <v>0</v>
      </c>
      <c r="N211" s="93">
        <f>IFERROR(VLOOKUP($E211, V一般接種!$A:$G, N$4, FALSE), 0)</f>
        <v>448187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627658</v>
      </c>
      <c r="L212" s="92">
        <f>IFERROR(VLOOKUP($E212, V一般接種!$A:$G, L$4, FALSE), 0)</f>
        <v>47496</v>
      </c>
      <c r="M212" s="92">
        <f>IFERROR(VLOOKUP($E212, V一般接種!$A:$G, M$4, FALSE), 0)</f>
        <v>0</v>
      </c>
      <c r="N212" s="93">
        <f>IFERROR(VLOOKUP($E212, V一般接種!$A:$G, N$4, FALSE), 0)</f>
        <v>448187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627658</v>
      </c>
      <c r="L213" s="92">
        <f>IFERROR(VLOOKUP($E213, V一般接種!$A:$G, L$4, FALSE), 0)</f>
        <v>47496</v>
      </c>
      <c r="M213" s="92">
        <f>IFERROR(VLOOKUP($E213, V一般接種!$A:$G, M$4, FALSE), 0)</f>
        <v>0</v>
      </c>
      <c r="N213" s="93">
        <f>IFERROR(VLOOKUP($E213, V一般接種!$A:$G, N$4, FALSE), 0)</f>
        <v>448187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675707</v>
      </c>
      <c r="C214" s="109">
        <f>IF(COUNTIF($A$7:$A214, $A214)&gt;1, 0, IF($E214="", "", I214+J214+M214+N214+P214-R214))</f>
        <v>441778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625250</v>
      </c>
      <c r="L214" s="92">
        <f>IFERROR(VLOOKUP($E214, V一般接種!$A:$G, L$4, FALSE), 0)</f>
        <v>50457</v>
      </c>
      <c r="M214" s="92">
        <f>IFERROR(VLOOKUP($E214, V一般接種!$A:$G, M$4, FALSE), 0)</f>
        <v>0</v>
      </c>
      <c r="N214" s="93">
        <f>IFERROR(VLOOKUP($E214, V一般接種!$A:$G, N$4, FALSE), 0)</f>
        <v>441778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625250</v>
      </c>
      <c r="L215" s="92">
        <f>IFERROR(VLOOKUP($E215, V一般接種!$A:$G, L$4, FALSE), 0)</f>
        <v>50457</v>
      </c>
      <c r="M215" s="92">
        <f>IFERROR(VLOOKUP($E215, V一般接種!$A:$G, M$4, FALSE), 0)</f>
        <v>0</v>
      </c>
      <c r="N215" s="93">
        <f>IFERROR(VLOOKUP($E215, V一般接種!$A:$G, N$4, FALSE), 0)</f>
        <v>441778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625250</v>
      </c>
      <c r="L216" s="92">
        <f>IFERROR(VLOOKUP($E216, V一般接種!$A:$G, L$4, FALSE), 0)</f>
        <v>50457</v>
      </c>
      <c r="M216" s="92">
        <f>IFERROR(VLOOKUP($E216, V一般接種!$A:$G, M$4, FALSE), 0)</f>
        <v>0</v>
      </c>
      <c r="N216" s="93">
        <f>IFERROR(VLOOKUP($E216, V一般接種!$A:$G, N$4, FALSE), 0)</f>
        <v>441778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780847</v>
      </c>
      <c r="C217" s="109">
        <f>IF(COUNTIF($A$7:$A217, $A217)&gt;1, 0, IF($E217="", "", I217+J217+M217+N217+P217-R217))</f>
        <v>630943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607866</v>
      </c>
      <c r="L217" s="92">
        <f>IFERROR(VLOOKUP($E217, V一般接種!$A:$G, L$4, FALSE), 0)</f>
        <v>97984</v>
      </c>
      <c r="M217" s="92">
        <f>IFERROR(VLOOKUP($E217, V一般接種!$A:$G, M$4, FALSE), 0)</f>
        <v>0</v>
      </c>
      <c r="N217" s="93">
        <f>IFERROR(VLOOKUP($E217, V一般接種!$A:$G, N$4, FALSE), 0)</f>
        <v>507160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607866</v>
      </c>
      <c r="L218" s="92">
        <f>IFERROR(VLOOKUP($E218, V一般接種!$A:$G, L$4, FALSE), 0)</f>
        <v>97984</v>
      </c>
      <c r="M218" s="92">
        <f>IFERROR(VLOOKUP($E218, V一般接種!$A:$G, M$4, FALSE), 0)</f>
        <v>0</v>
      </c>
      <c r="N218" s="93">
        <f>IFERROR(VLOOKUP($E218, V一般接種!$A:$G, N$4, FALSE), 0)</f>
        <v>507160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607866</v>
      </c>
      <c r="L219" s="92">
        <f>IFERROR(VLOOKUP($E219, V一般接種!$A:$G, L$4, FALSE), 0)</f>
        <v>97984</v>
      </c>
      <c r="M219" s="92">
        <f>IFERROR(VLOOKUP($E219, V一般接種!$A:$G, M$4, FALSE), 0)</f>
        <v>0</v>
      </c>
      <c r="N219" s="93">
        <f>IFERROR(VLOOKUP($E219, V一般接種!$A:$G, N$4, FALSE), 0)</f>
        <v>507160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788747</v>
      </c>
      <c r="C220" s="109">
        <f>IF(COUNTIF($A$7:$A220, $A220)&gt;1, 0, IF($E220="", "", I220+J220+M220+N220+P220-R220))</f>
        <v>665231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631568</v>
      </c>
      <c r="L220" s="92">
        <f>IFERROR(VLOOKUP($E220, V一般接種!$A:$G, L$4, FALSE), 0)</f>
        <v>110760</v>
      </c>
      <c r="M220" s="92">
        <f>IFERROR(VLOOKUP($E220, V一般接種!$A:$G, M$4, FALSE), 0)</f>
        <v>0</v>
      </c>
      <c r="N220" s="93">
        <f>IFERROR(VLOOKUP($E220, V一般接種!$A:$G, N$4, FALSE), 0)</f>
        <v>617515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631568</v>
      </c>
      <c r="L221" s="92">
        <f>IFERROR(VLOOKUP($E221, V一般接種!$A:$G, L$4, FALSE), 0)</f>
        <v>110760</v>
      </c>
      <c r="M221" s="92">
        <f>IFERROR(VLOOKUP($E221, V一般接種!$A:$G, M$4, FALSE), 0)</f>
        <v>0</v>
      </c>
      <c r="N221" s="93">
        <f>IFERROR(VLOOKUP($E221, V一般接種!$A:$G, N$4, FALSE), 0)</f>
        <v>617515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631568</v>
      </c>
      <c r="L222" s="92">
        <f>IFERROR(VLOOKUP($E222, V一般接種!$A:$G, L$4, FALSE), 0)</f>
        <v>110760</v>
      </c>
      <c r="M222" s="92">
        <f>IFERROR(VLOOKUP($E222, V一般接種!$A:$G, M$4, FALSE), 0)</f>
        <v>0</v>
      </c>
      <c r="N222" s="93">
        <f>IFERROR(VLOOKUP($E222, V一般接種!$A:$G, N$4, FALSE), 0)</f>
        <v>617515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805890</v>
      </c>
      <c r="C223" s="109">
        <f>IF(COUNTIF($A$7:$A223, $A223)&gt;1, 0, IF($E223="", "", I223+J223+M223+N223+P223-R223))</f>
        <v>698841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635804</v>
      </c>
      <c r="L223" s="92">
        <f>IFERROR(VLOOKUP($E223, V一般接種!$A:$G, L$4, FALSE), 0)</f>
        <v>118432</v>
      </c>
      <c r="M223" s="92">
        <f>IFERROR(VLOOKUP($E223, V一般接種!$A:$G, M$4, FALSE), 0)</f>
        <v>0</v>
      </c>
      <c r="N223" s="93">
        <f>IFERROR(VLOOKUP($E223, V一般接種!$A:$G, N$4, FALSE), 0)</f>
        <v>639009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635804</v>
      </c>
      <c r="L224" s="92">
        <f>IFERROR(VLOOKUP($E224, V一般接種!$A:$G, L$4, FALSE), 0)</f>
        <v>118432</v>
      </c>
      <c r="M224" s="92">
        <f>IFERROR(VLOOKUP($E224, V一般接種!$A:$G, M$4, FALSE), 0)</f>
        <v>0</v>
      </c>
      <c r="N224" s="93">
        <f>IFERROR(VLOOKUP($E224, V一般接種!$A:$G, N$4, FALSE), 0)</f>
        <v>639009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635804</v>
      </c>
      <c r="L225" s="92">
        <f>IFERROR(VLOOKUP($E225, V一般接種!$A:$G, L$4, FALSE), 0)</f>
        <v>118432</v>
      </c>
      <c r="M225" s="92">
        <f>IFERROR(VLOOKUP($E225, V一般接種!$A:$G, M$4, FALSE), 0)</f>
        <v>0</v>
      </c>
      <c r="N225" s="93">
        <f>IFERROR(VLOOKUP($E225, V一般接種!$A:$G, N$4, FALSE), 0)</f>
        <v>639009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777282</v>
      </c>
      <c r="C226" s="109">
        <f>IF(COUNTIF($A$7:$A226, $A226)&gt;1, 0, IF($E226="", "", I226+J226+M226+N226+P226-R226))</f>
        <v>703521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621210</v>
      </c>
      <c r="L226" s="92">
        <f>IFERROR(VLOOKUP($E226, V一般接種!$A:$G, L$4, FALSE), 0)</f>
        <v>110690</v>
      </c>
      <c r="M226" s="92">
        <f>IFERROR(VLOOKUP($E226, V一般接種!$A:$G, M$4, FALSE), 0)</f>
        <v>0</v>
      </c>
      <c r="N226" s="93">
        <f>IFERROR(VLOOKUP($E226, V一般接種!$A:$G, N$4, FALSE), 0)</f>
        <v>639482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621210</v>
      </c>
      <c r="L227" s="92">
        <f>IFERROR(VLOOKUP($E227, V一般接種!$A:$G, L$4, FALSE), 0)</f>
        <v>110690</v>
      </c>
      <c r="M227" s="92">
        <f>IFERROR(VLOOKUP($E227, V一般接種!$A:$G, M$4, FALSE), 0)</f>
        <v>0</v>
      </c>
      <c r="N227" s="93">
        <f>IFERROR(VLOOKUP($E227, V一般接種!$A:$G, N$4, FALSE), 0)</f>
        <v>639482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621210</v>
      </c>
      <c r="L228" s="92">
        <f>IFERROR(VLOOKUP($E228, V一般接種!$A:$G, L$4, FALSE), 0)</f>
        <v>110690</v>
      </c>
      <c r="M228" s="92">
        <f>IFERROR(VLOOKUP($E228, V一般接種!$A:$G, M$4, FALSE), 0)</f>
        <v>0</v>
      </c>
      <c r="N228" s="93">
        <f>IFERROR(VLOOKUP($E228, V一般接種!$A:$G, N$4, FALSE), 0)</f>
        <v>639482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773711</v>
      </c>
      <c r="C229" s="109">
        <f>IF(COUNTIF($A$7:$A229, $A229)&gt;1, 0, IF($E229="", "", I229+J229+M229+N229+P229-R229))</f>
        <v>707998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600289</v>
      </c>
      <c r="L229" s="92">
        <f>IFERROR(VLOOKUP($E229, V一般接種!$A:$G, L$4, FALSE), 0)</f>
        <v>120127</v>
      </c>
      <c r="M229" s="92">
        <f>IFERROR(VLOOKUP($E229, V一般接種!$A:$G, M$4, FALSE), 0)</f>
        <v>0</v>
      </c>
      <c r="N229" s="93">
        <f>IFERROR(VLOOKUP($E229, V一般接種!$A:$G, N$4, FALSE), 0)</f>
        <v>632938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600289</v>
      </c>
      <c r="L230" s="92">
        <f>IFERROR(VLOOKUP($E230, V一般接種!$A:$G, L$4, FALSE), 0)</f>
        <v>120127</v>
      </c>
      <c r="M230" s="92">
        <f>IFERROR(VLOOKUP($E230, V一般接種!$A:$G, M$4, FALSE), 0)</f>
        <v>0</v>
      </c>
      <c r="N230" s="93">
        <f>IFERROR(VLOOKUP($E230, V一般接種!$A:$G, N$4, FALSE), 0)</f>
        <v>632938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600289</v>
      </c>
      <c r="L231" s="92">
        <f>IFERROR(VLOOKUP($E231, V一般接種!$A:$G, L$4, FALSE), 0)</f>
        <v>120127</v>
      </c>
      <c r="M231" s="92">
        <f>IFERROR(VLOOKUP($E231, V一般接種!$A:$G, M$4, FALSE), 0)</f>
        <v>0</v>
      </c>
      <c r="N231" s="93">
        <f>IFERROR(VLOOKUP($E231, V一般接種!$A:$G, N$4, FALSE), 0)</f>
        <v>632938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759535</v>
      </c>
      <c r="C232" s="109">
        <f>IF(COUNTIF($A$7:$A232, $A232)&gt;1, 0, IF($E232="", "", I232+J232+M232+N232+P232-R232))</f>
        <v>591516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647954</v>
      </c>
      <c r="L232" s="92">
        <f>IFERROR(VLOOKUP($E232, V一般接種!$A:$G, L$4, FALSE), 0)</f>
        <v>111581</v>
      </c>
      <c r="M232" s="92">
        <f>IFERROR(VLOOKUP($E232, V一般接種!$A:$G, M$4, FALSE), 0)</f>
        <v>0</v>
      </c>
      <c r="N232" s="93">
        <f>IFERROR(VLOOKUP($E232, V一般接種!$A:$G, N$4, FALSE), 0)</f>
        <v>591516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647954</v>
      </c>
      <c r="L233" s="92">
        <f>IFERROR(VLOOKUP($E233, V一般接種!$A:$G, L$4, FALSE), 0)</f>
        <v>111581</v>
      </c>
      <c r="M233" s="92">
        <f>IFERROR(VLOOKUP($E233, V一般接種!$A:$G, M$4, FALSE), 0)</f>
        <v>0</v>
      </c>
      <c r="N233" s="93">
        <f>IFERROR(VLOOKUP($E233, V一般接種!$A:$G, N$4, FALSE), 0)</f>
        <v>591516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647954</v>
      </c>
      <c r="L234" s="92">
        <f>IFERROR(VLOOKUP($E234, V一般接種!$A:$G, L$4, FALSE), 0)</f>
        <v>111581</v>
      </c>
      <c r="M234" s="92">
        <f>IFERROR(VLOOKUP($E234, V一般接種!$A:$G, M$4, FALSE), 0)</f>
        <v>0</v>
      </c>
      <c r="N234" s="93">
        <f>IFERROR(VLOOKUP($E234, V一般接種!$A:$G, N$4, FALSE), 0)</f>
        <v>591516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786647</v>
      </c>
      <c r="C235" s="109">
        <f>IF(COUNTIF($A$7:$A235, $A235)&gt;1, 0, IF($E235="", "", I235+J235+M235+N235+P235-R235))</f>
        <v>543828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679160</v>
      </c>
      <c r="L235" s="92">
        <f>IFERROR(VLOOKUP($E235, V一般接種!$A:$G, L$4, FALSE), 0)</f>
        <v>107487</v>
      </c>
      <c r="M235" s="92">
        <f>IFERROR(VLOOKUP($E235, V一般接種!$A:$G, M$4, FALSE), 0)</f>
        <v>0</v>
      </c>
      <c r="N235" s="93">
        <f>IFERROR(VLOOKUP($E235, V一般接種!$A:$G, N$4, FALSE), 0)</f>
        <v>543828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679160</v>
      </c>
      <c r="L236" s="92">
        <f>IFERROR(VLOOKUP($E236, V一般接種!$A:$G, L$4, FALSE), 0)</f>
        <v>107487</v>
      </c>
      <c r="M236" s="92">
        <f>IFERROR(VLOOKUP($E236, V一般接種!$A:$G, M$4, FALSE), 0)</f>
        <v>0</v>
      </c>
      <c r="N236" s="93">
        <f>IFERROR(VLOOKUP($E236, V一般接種!$A:$G, N$4, FALSE), 0)</f>
        <v>543828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679160</v>
      </c>
      <c r="L237" s="92">
        <f>IFERROR(VLOOKUP($E237, V一般接種!$A:$G, L$4, FALSE), 0)</f>
        <v>107487</v>
      </c>
      <c r="M237" s="92">
        <f>IFERROR(VLOOKUP($E237, V一般接種!$A:$G, M$4, FALSE), 0)</f>
        <v>0</v>
      </c>
      <c r="N237" s="93">
        <f>IFERROR(VLOOKUP($E237, V一般接種!$A:$G, N$4, FALSE), 0)</f>
        <v>543828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812970</v>
      </c>
      <c r="C238" s="109">
        <f>IF(COUNTIF($A$7:$A238, $A238)&gt;1, 0, IF($E238="", "", I238+J238+M238+N238+P238-R238))</f>
        <v>711536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570186</v>
      </c>
      <c r="L238" s="92">
        <f>IFERROR(VLOOKUP($E238, V一般接種!$A:$G, L$4, FALSE), 0)</f>
        <v>163675</v>
      </c>
      <c r="M238" s="92">
        <f>IFERROR(VLOOKUP($E238, V一般接種!$A:$G, M$4, FALSE), 0)</f>
        <v>0</v>
      </c>
      <c r="N238" s="93">
        <f>IFERROR(VLOOKUP($E238, V一般接種!$A:$G, N$4, FALSE), 0)</f>
        <v>630990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570186</v>
      </c>
      <c r="L239" s="92">
        <f>IFERROR(VLOOKUP($E239, V一般接種!$A:$G, L$4, FALSE), 0)</f>
        <v>163675</v>
      </c>
      <c r="M239" s="92">
        <f>IFERROR(VLOOKUP($E239, V一般接種!$A:$G, M$4, FALSE), 0)</f>
        <v>0</v>
      </c>
      <c r="N239" s="93">
        <f>IFERROR(VLOOKUP($E239, V一般接種!$A:$G, N$4, FALSE), 0)</f>
        <v>630990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570186</v>
      </c>
      <c r="L240" s="92">
        <f>IFERROR(VLOOKUP($E240, V一般接種!$A:$G, L$4, FALSE), 0)</f>
        <v>163675</v>
      </c>
      <c r="M240" s="92">
        <f>IFERROR(VLOOKUP($E240, V一般接種!$A:$G, M$4, FALSE), 0)</f>
        <v>0</v>
      </c>
      <c r="N240" s="93">
        <f>IFERROR(VLOOKUP($E240, V一般接種!$A:$G, N$4, FALSE), 0)</f>
        <v>630990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829006</v>
      </c>
      <c r="C241" s="109">
        <f>IF(COUNTIF($A$7:$A241, $A241)&gt;1, 0, IF($E241="", "", I241+J241+M241+N241+P241-R241))</f>
        <v>748737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610913</v>
      </c>
      <c r="L241" s="92">
        <f>IFERROR(VLOOKUP($E241, V一般接種!$A:$G, L$4, FALSE), 0)</f>
        <v>178657</v>
      </c>
      <c r="M241" s="92">
        <f>IFERROR(VLOOKUP($E241, V一般接種!$A:$G, M$4, FALSE), 0)</f>
        <v>0</v>
      </c>
      <c r="N241" s="93">
        <f>IFERROR(VLOOKUP($E241, V一般接種!$A:$G, N$4, FALSE), 0)</f>
        <v>693692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610913</v>
      </c>
      <c r="L242" s="92">
        <f>IFERROR(VLOOKUP($E242, V一般接種!$A:$G, L$4, FALSE), 0)</f>
        <v>178657</v>
      </c>
      <c r="M242" s="92">
        <f>IFERROR(VLOOKUP($E242, V一般接種!$A:$G, M$4, FALSE), 0)</f>
        <v>0</v>
      </c>
      <c r="N242" s="93">
        <f>IFERROR(VLOOKUP($E242, V一般接種!$A:$G, N$4, FALSE), 0)</f>
        <v>693692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610913</v>
      </c>
      <c r="L243" s="92">
        <f>IFERROR(VLOOKUP($E243, V一般接種!$A:$G, L$4, FALSE), 0)</f>
        <v>178657</v>
      </c>
      <c r="M243" s="92">
        <f>IFERROR(VLOOKUP($E243, V一般接種!$A:$G, M$4, FALSE), 0)</f>
        <v>0</v>
      </c>
      <c r="N243" s="93">
        <f>IFERROR(VLOOKUP($E243, V一般接種!$A:$G, N$4, FALSE), 0)</f>
        <v>693692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864461</v>
      </c>
      <c r="C244" s="109">
        <f>IF(COUNTIF($A$7:$A244, $A244)&gt;1, 0, IF($E244="", "", I244+J244+M244+N244+P244-R244))</f>
        <v>737474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629218</v>
      </c>
      <c r="L244" s="92">
        <f>IFERROR(VLOOKUP($E244, V一般接種!$A:$G, L$4, FALSE), 0)</f>
        <v>203142</v>
      </c>
      <c r="M244" s="92">
        <f>IFERROR(VLOOKUP($E244, V一般接種!$A:$G, M$4, FALSE), 0)</f>
        <v>0</v>
      </c>
      <c r="N244" s="93">
        <f>IFERROR(VLOOKUP($E244, V一般接種!$A:$G, N$4, FALSE), 0)</f>
        <v>690396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629218</v>
      </c>
      <c r="L245" s="92">
        <f>IFERROR(VLOOKUP($E245, V一般接種!$A:$G, L$4, FALSE), 0)</f>
        <v>203142</v>
      </c>
      <c r="M245" s="92">
        <f>IFERROR(VLOOKUP($E245, V一般接種!$A:$G, M$4, FALSE), 0)</f>
        <v>0</v>
      </c>
      <c r="N245" s="93">
        <f>IFERROR(VLOOKUP($E245, V一般接種!$A:$G, N$4, FALSE), 0)</f>
        <v>690396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629218</v>
      </c>
      <c r="L246" s="92">
        <f>IFERROR(VLOOKUP($E246, V一般接種!$A:$G, L$4, FALSE), 0)</f>
        <v>203142</v>
      </c>
      <c r="M246" s="92">
        <f>IFERROR(VLOOKUP($E246, V一般接種!$A:$G, M$4, FALSE), 0)</f>
        <v>0</v>
      </c>
      <c r="N246" s="93">
        <f>IFERROR(VLOOKUP($E246, V一般接種!$A:$G, N$4, FALSE), 0)</f>
        <v>690396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674766</v>
      </c>
      <c r="C247" s="109">
        <f>IF(COUNTIF($A$7:$A247, $A247)&gt;1, 0, IF($E247="", "", I247+J247+M247+N247+P247-R247))</f>
        <v>717701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419328</v>
      </c>
      <c r="L247" s="92">
        <f>IFERROR(VLOOKUP($E247, V一般接種!$A:$G, L$4, FALSE), 0)</f>
        <v>218503</v>
      </c>
      <c r="M247" s="92">
        <f>IFERROR(VLOOKUP($E247, V一般接種!$A:$G, M$4, FALSE), 0)</f>
        <v>0</v>
      </c>
      <c r="N247" s="93">
        <f>IFERROR(VLOOKUP($E247, V一般接種!$A:$G, N$4, FALSE), 0)</f>
        <v>659839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419328</v>
      </c>
      <c r="L248" s="92">
        <f>IFERROR(VLOOKUP($E248, V一般接種!$A:$G, L$4, FALSE), 0)</f>
        <v>218503</v>
      </c>
      <c r="M248" s="92">
        <f>IFERROR(VLOOKUP($E248, V一般接種!$A:$G, M$4, FALSE), 0)</f>
        <v>0</v>
      </c>
      <c r="N248" s="93">
        <f>IFERROR(VLOOKUP($E248, V一般接種!$A:$G, N$4, FALSE), 0)</f>
        <v>659839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419328</v>
      </c>
      <c r="L249" s="92">
        <f>IFERROR(VLOOKUP($E249, V一般接種!$A:$G, L$4, FALSE), 0)</f>
        <v>218503</v>
      </c>
      <c r="M249" s="92">
        <f>IFERROR(VLOOKUP($E249, V一般接種!$A:$G, M$4, FALSE), 0)</f>
        <v>0</v>
      </c>
      <c r="N249" s="93">
        <f>IFERROR(VLOOKUP($E249, V一般接種!$A:$G, N$4, FALSE), 0)</f>
        <v>659839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625291</v>
      </c>
      <c r="C250" s="109">
        <f>IF(COUNTIF($A$7:$A250, $A250)&gt;1, 0, IF($E250="", "", I250+J250+M250+N250+P250-R250))</f>
        <v>727998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358630</v>
      </c>
      <c r="L250" s="92">
        <f>IFERROR(VLOOKUP($E250, V一般接種!$A:$G, L$4, FALSE), 0)</f>
        <v>240277</v>
      </c>
      <c r="M250" s="92">
        <f>IFERROR(VLOOKUP($E250, V一般接種!$A:$G, M$4, FALSE), 0)</f>
        <v>0</v>
      </c>
      <c r="N250" s="93">
        <f>IFERROR(VLOOKUP($E250, V一般接種!$A:$G, N$4, FALSE), 0)</f>
        <v>672558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358630</v>
      </c>
      <c r="L251" s="92">
        <f>IFERROR(VLOOKUP($E251, V一般接種!$A:$G, L$4, FALSE), 0)</f>
        <v>240277</v>
      </c>
      <c r="M251" s="92">
        <f>IFERROR(VLOOKUP($E251, V一般接種!$A:$G, M$4, FALSE), 0)</f>
        <v>0</v>
      </c>
      <c r="N251" s="93">
        <f>IFERROR(VLOOKUP($E251, V一般接種!$A:$G, N$4, FALSE), 0)</f>
        <v>672558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358630</v>
      </c>
      <c r="L252" s="92">
        <f>IFERROR(VLOOKUP($E252, V一般接種!$A:$G, L$4, FALSE), 0)</f>
        <v>240277</v>
      </c>
      <c r="M252" s="92">
        <f>IFERROR(VLOOKUP($E252, V一般接種!$A:$G, M$4, FALSE), 0)</f>
        <v>0</v>
      </c>
      <c r="N252" s="93">
        <f>IFERROR(VLOOKUP($E252, V一般接種!$A:$G, N$4, FALSE), 0)</f>
        <v>672558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891283</v>
      </c>
      <c r="C253" s="109">
        <f>IF(COUNTIF($A$7:$A253, $A253)&gt;1, 0, IF($E253="", "", I253+J253+M253+N253+P253-R253))</f>
        <v>614900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691139</v>
      </c>
      <c r="L253" s="92">
        <f>IFERROR(VLOOKUP($E253, V一般接種!$A:$G, L$4, FALSE), 0)</f>
        <v>200144</v>
      </c>
      <c r="M253" s="92">
        <f>IFERROR(VLOOKUP($E253, V一般接種!$A:$G, M$4, FALSE), 0)</f>
        <v>0</v>
      </c>
      <c r="N253" s="93">
        <f>IFERROR(VLOOKUP($E253, V一般接種!$A:$G, N$4, FALSE), 0)</f>
        <v>614900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691139</v>
      </c>
      <c r="L254" s="92">
        <f>IFERROR(VLOOKUP($E254, V一般接種!$A:$G, L$4, FALSE), 0)</f>
        <v>200144</v>
      </c>
      <c r="M254" s="92">
        <f>IFERROR(VLOOKUP($E254, V一般接種!$A:$G, M$4, FALSE), 0)</f>
        <v>0</v>
      </c>
      <c r="N254" s="93">
        <f>IFERROR(VLOOKUP($E254, V一般接種!$A:$G, N$4, FALSE), 0)</f>
        <v>614900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691139</v>
      </c>
      <c r="L255" s="92">
        <f>IFERROR(VLOOKUP($E255, V一般接種!$A:$G, L$4, FALSE), 0)</f>
        <v>200144</v>
      </c>
      <c r="M255" s="92">
        <f>IFERROR(VLOOKUP($E255, V一般接種!$A:$G, M$4, FALSE), 0)</f>
        <v>0</v>
      </c>
      <c r="N255" s="93">
        <f>IFERROR(VLOOKUP($E255, V一般接種!$A:$G, N$4, FALSE), 0)</f>
        <v>614900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842559</v>
      </c>
      <c r="C256" s="109">
        <f>IF(COUNTIF($A$7:$A256, $A256)&gt;1, 0, IF($E256="", "", I256+J256+M256+N256+P256-R256))</f>
        <v>545471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687955</v>
      </c>
      <c r="L256" s="92">
        <f>IFERROR(VLOOKUP($E256, V一般接種!$A:$G, L$4, FALSE), 0)</f>
        <v>154604</v>
      </c>
      <c r="M256" s="92">
        <f>IFERROR(VLOOKUP($E256, V一般接種!$A:$G, M$4, FALSE), 0)</f>
        <v>0</v>
      </c>
      <c r="N256" s="93">
        <f>IFERROR(VLOOKUP($E256, V一般接種!$A:$G, N$4, FALSE), 0)</f>
        <v>545471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687955</v>
      </c>
      <c r="L257" s="92">
        <f>IFERROR(VLOOKUP($E257, V一般接種!$A:$G, L$4, FALSE), 0)</f>
        <v>154604</v>
      </c>
      <c r="M257" s="92">
        <f>IFERROR(VLOOKUP($E257, V一般接種!$A:$G, M$4, FALSE), 0)</f>
        <v>0</v>
      </c>
      <c r="N257" s="93">
        <f>IFERROR(VLOOKUP($E257, V一般接種!$A:$G, N$4, FALSE), 0)</f>
        <v>545471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687955</v>
      </c>
      <c r="L258" s="92">
        <f>IFERROR(VLOOKUP($E258, V一般接種!$A:$G, L$4, FALSE), 0)</f>
        <v>154604</v>
      </c>
      <c r="M258" s="92">
        <f>IFERROR(VLOOKUP($E258, V一般接種!$A:$G, M$4, FALSE), 0)</f>
        <v>0</v>
      </c>
      <c r="N258" s="93">
        <f>IFERROR(VLOOKUP($E258, V一般接種!$A:$G, N$4, FALSE), 0)</f>
        <v>545471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1005053</v>
      </c>
      <c r="C259" s="109">
        <f>IF(COUNTIF($A$7:$A259, $A259)&gt;1, 0, IF($E259="", "", I259+J259+M259+N259+P259-R259))</f>
        <v>661997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686705</v>
      </c>
      <c r="L259" s="92">
        <f>IFERROR(VLOOKUP($E259, V一般接種!$A:$G, L$4, FALSE), 0)</f>
        <v>254670</v>
      </c>
      <c r="M259" s="92">
        <f>IFERROR(VLOOKUP($E259, V一般接種!$A:$G, M$4, FALSE), 0)</f>
        <v>0</v>
      </c>
      <c r="N259" s="93">
        <f>IFERROR(VLOOKUP($E259, V一般接種!$A:$G, N$4, FALSE), 0)</f>
        <v>580586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686705</v>
      </c>
      <c r="L260" s="92">
        <f>IFERROR(VLOOKUP($E260, V一般接種!$A:$G, L$4, FALSE), 0)</f>
        <v>254670</v>
      </c>
      <c r="M260" s="92">
        <f>IFERROR(VLOOKUP($E260, V一般接種!$A:$G, M$4, FALSE), 0)</f>
        <v>0</v>
      </c>
      <c r="N260" s="93">
        <f>IFERROR(VLOOKUP($E260, V一般接種!$A:$G, N$4, FALSE), 0)</f>
        <v>580586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686705</v>
      </c>
      <c r="L261" s="92">
        <f>IFERROR(VLOOKUP($E261, V一般接種!$A:$G, L$4, FALSE), 0)</f>
        <v>254670</v>
      </c>
      <c r="M261" s="92">
        <f>IFERROR(VLOOKUP($E261, V一般接種!$A:$G, M$4, FALSE), 0)</f>
        <v>0</v>
      </c>
      <c r="N261" s="93">
        <f>IFERROR(VLOOKUP($E261, V一般接種!$A:$G, N$4, FALSE), 0)</f>
        <v>580586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1043332</v>
      </c>
      <c r="C262" s="109">
        <f>IF(COUNTIF($A$7:$A262, $A262)&gt;1, 0, IF($E262="", "", I262+J262+M262+N262+P262-R262))</f>
        <v>678458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727264</v>
      </c>
      <c r="L262" s="92">
        <f>IFERROR(VLOOKUP($E262, V一般接種!$A:$G, L$4, FALSE), 0)</f>
        <v>269477</v>
      </c>
      <c r="M262" s="92">
        <f>IFERROR(VLOOKUP($E262, V一般接種!$A:$G, M$4, FALSE), 0)</f>
        <v>0</v>
      </c>
      <c r="N262" s="93">
        <f>IFERROR(VLOOKUP($E262, V一般接種!$A:$G, N$4, FALSE), 0)</f>
        <v>625284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727264</v>
      </c>
      <c r="L263" s="92">
        <f>IFERROR(VLOOKUP($E263, V一般接種!$A:$G, L$4, FALSE), 0)</f>
        <v>269477</v>
      </c>
      <c r="M263" s="92">
        <f>IFERROR(VLOOKUP($E263, V一般接種!$A:$G, M$4, FALSE), 0)</f>
        <v>0</v>
      </c>
      <c r="N263" s="93">
        <f>IFERROR(VLOOKUP($E263, V一般接種!$A:$G, N$4, FALSE), 0)</f>
        <v>625284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727264</v>
      </c>
      <c r="L264" s="92">
        <f>IFERROR(VLOOKUP($E264, V一般接種!$A:$G, L$4, FALSE), 0)</f>
        <v>269477</v>
      </c>
      <c r="M264" s="92">
        <f>IFERROR(VLOOKUP($E264, V一般接種!$A:$G, M$4, FALSE), 0)</f>
        <v>0</v>
      </c>
      <c r="N264" s="93">
        <f>IFERROR(VLOOKUP($E264, V一般接種!$A:$G, N$4, FALSE), 0)</f>
        <v>625284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1055677</v>
      </c>
      <c r="C265" s="109">
        <f>IF(COUNTIF($A$7:$A265, $A265)&gt;1, 0, IF($E265="", "", I265+J265+M265+N265+P265-R265))</f>
        <v>652851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755976</v>
      </c>
      <c r="L265" s="92">
        <f>IFERROR(VLOOKUP($E265, V一般接種!$A:$G, L$4, FALSE), 0)</f>
        <v>268736</v>
      </c>
      <c r="M265" s="92">
        <f>IFERROR(VLOOKUP($E265, V一般接種!$A:$G, M$4, FALSE), 0)</f>
        <v>0</v>
      </c>
      <c r="N265" s="93">
        <f>IFERROR(VLOOKUP($E265, V一般接種!$A:$G, N$4, FALSE), 0)</f>
        <v>607163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755976</v>
      </c>
      <c r="L266" s="92">
        <f>IFERROR(VLOOKUP($E266, V一般接種!$A:$G, L$4, FALSE), 0)</f>
        <v>268736</v>
      </c>
      <c r="M266" s="92">
        <f>IFERROR(VLOOKUP($E266, V一般接種!$A:$G, M$4, FALSE), 0)</f>
        <v>0</v>
      </c>
      <c r="N266" s="93">
        <f>IFERROR(VLOOKUP($E266, V一般接種!$A:$G, N$4, FALSE), 0)</f>
        <v>607163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755976</v>
      </c>
      <c r="L267" s="92">
        <f>IFERROR(VLOOKUP($E267, V一般接種!$A:$G, L$4, FALSE), 0)</f>
        <v>268736</v>
      </c>
      <c r="M267" s="92">
        <f>IFERROR(VLOOKUP($E267, V一般接種!$A:$G, M$4, FALSE), 0)</f>
        <v>0</v>
      </c>
      <c r="N267" s="93">
        <f>IFERROR(VLOOKUP($E267, V一般接種!$A:$G, N$4, FALSE), 0)</f>
        <v>607163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1063040</v>
      </c>
      <c r="C268" s="109">
        <f>IF(COUNTIF($A$7:$A268, $A268)&gt;1, 0, IF($E268="", "", I268+J268+M268+N268+P268-R268))</f>
        <v>649776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729025</v>
      </c>
      <c r="L268" s="92">
        <f>IFERROR(VLOOKUP($E268, V一般接種!$A:$G, L$4, FALSE), 0)</f>
        <v>297279</v>
      </c>
      <c r="M268" s="92">
        <f>IFERROR(VLOOKUP($E268, V一般接種!$A:$G, M$4, FALSE), 0)</f>
        <v>0</v>
      </c>
      <c r="N268" s="93">
        <f>IFERROR(VLOOKUP($E268, V一般接種!$A:$G, N$4, FALSE), 0)</f>
        <v>603172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729025</v>
      </c>
      <c r="L269" s="92">
        <f>IFERROR(VLOOKUP($E269, V一般接種!$A:$G, L$4, FALSE), 0)</f>
        <v>297279</v>
      </c>
      <c r="M269" s="92">
        <f>IFERROR(VLOOKUP($E269, V一般接種!$A:$G, M$4, FALSE), 0)</f>
        <v>0</v>
      </c>
      <c r="N269" s="93">
        <f>IFERROR(VLOOKUP($E269, V一般接種!$A:$G, N$4, FALSE), 0)</f>
        <v>603172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729025</v>
      </c>
      <c r="L270" s="92">
        <f>IFERROR(VLOOKUP($E270, V一般接種!$A:$G, L$4, FALSE), 0)</f>
        <v>297279</v>
      </c>
      <c r="M270" s="92">
        <f>IFERROR(VLOOKUP($E270, V一般接種!$A:$G, M$4, FALSE), 0)</f>
        <v>0</v>
      </c>
      <c r="N270" s="93">
        <f>IFERROR(VLOOKUP($E270, V一般接種!$A:$G, N$4, FALSE), 0)</f>
        <v>603172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1069604</v>
      </c>
      <c r="C271" s="109">
        <f>IF(COUNTIF($A$7:$A271, $A271)&gt;1, 0, IF($E271="", "", I271+J271+M271+N271+P271-R271))</f>
        <v>649226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729839</v>
      </c>
      <c r="L271" s="92">
        <f>IFERROR(VLOOKUP($E271, V一般接種!$A:$G, L$4, FALSE), 0)</f>
        <v>307806</v>
      </c>
      <c r="M271" s="92">
        <f>IFERROR(VLOOKUP($E271, V一般接種!$A:$G, M$4, FALSE), 0)</f>
        <v>0</v>
      </c>
      <c r="N271" s="93">
        <f>IFERROR(VLOOKUP($E271, V一般接種!$A:$G, N$4, FALSE), 0)</f>
        <v>602873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729839</v>
      </c>
      <c r="L272" s="92">
        <f>IFERROR(VLOOKUP($E272, V一般接種!$A:$G, L$4, FALSE), 0)</f>
        <v>307806</v>
      </c>
      <c r="M272" s="92">
        <f>IFERROR(VLOOKUP($E272, V一般接種!$A:$G, M$4, FALSE), 0)</f>
        <v>0</v>
      </c>
      <c r="N272" s="93">
        <f>IFERROR(VLOOKUP($E272, V一般接種!$A:$G, N$4, FALSE), 0)</f>
        <v>602873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729839</v>
      </c>
      <c r="L273" s="92">
        <f>IFERROR(VLOOKUP($E273, V一般接種!$A:$G, L$4, FALSE), 0)</f>
        <v>307806</v>
      </c>
      <c r="M273" s="92">
        <f>IFERROR(VLOOKUP($E273, V一般接種!$A:$G, M$4, FALSE), 0)</f>
        <v>0</v>
      </c>
      <c r="N273" s="93">
        <f>IFERROR(VLOOKUP($E273, V一般接種!$A:$G, N$4, FALSE), 0)</f>
        <v>602873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1041606</v>
      </c>
      <c r="C274" s="109">
        <f>IF(COUNTIF($A$7:$A274, $A274)&gt;1, 0, IF($E274="", "", I274+J274+M274+N274+P274-R274))</f>
        <v>623395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778598</v>
      </c>
      <c r="L274" s="92">
        <f>IFERROR(VLOOKUP($E274, V一般接種!$A:$G, L$4, FALSE), 0)</f>
        <v>263008</v>
      </c>
      <c r="M274" s="92">
        <f>IFERROR(VLOOKUP($E274, V一般接種!$A:$G, M$4, FALSE), 0)</f>
        <v>0</v>
      </c>
      <c r="N274" s="93">
        <f>IFERROR(VLOOKUP($E274, V一般接種!$A:$G, N$4, FALSE), 0)</f>
        <v>623395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778598</v>
      </c>
      <c r="L275" s="92">
        <f>IFERROR(VLOOKUP($E275, V一般接種!$A:$G, L$4, FALSE), 0)</f>
        <v>263008</v>
      </c>
      <c r="M275" s="92">
        <f>IFERROR(VLOOKUP($E275, V一般接種!$A:$G, M$4, FALSE), 0)</f>
        <v>0</v>
      </c>
      <c r="N275" s="93">
        <f>IFERROR(VLOOKUP($E275, V一般接種!$A:$G, N$4, FALSE), 0)</f>
        <v>623395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778598</v>
      </c>
      <c r="L276" s="92">
        <f>IFERROR(VLOOKUP($E276, V一般接種!$A:$G, L$4, FALSE), 0)</f>
        <v>263008</v>
      </c>
      <c r="M276" s="92">
        <f>IFERROR(VLOOKUP($E276, V一般接種!$A:$G, M$4, FALSE), 0)</f>
        <v>0</v>
      </c>
      <c r="N276" s="93">
        <f>IFERROR(VLOOKUP($E276, V一般接種!$A:$G, N$4, FALSE), 0)</f>
        <v>623395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767068</v>
      </c>
      <c r="C277" s="109">
        <f>IF(COUNTIF($A$7:$A277, $A277)&gt;1, 0, IF($E277="", "", I277+J277+M277+N277+P277-R277))</f>
        <v>632149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569841</v>
      </c>
      <c r="L277" s="92">
        <f>IFERROR(VLOOKUP($E277, V一般接種!$A:$G, L$4, FALSE), 0)</f>
        <v>197227</v>
      </c>
      <c r="M277" s="92">
        <f>IFERROR(VLOOKUP($E277, V一般接種!$A:$G, M$4, FALSE), 0)</f>
        <v>0</v>
      </c>
      <c r="N277" s="93">
        <f>IFERROR(VLOOKUP($E277, V一般接種!$A:$G, N$4, FALSE), 0)</f>
        <v>632149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569841</v>
      </c>
      <c r="L278" s="92">
        <f>IFERROR(VLOOKUP($E278, V一般接種!$A:$G, L$4, FALSE), 0)</f>
        <v>197227</v>
      </c>
      <c r="M278" s="92">
        <f>IFERROR(VLOOKUP($E278, V一般接種!$A:$G, M$4, FALSE), 0)</f>
        <v>0</v>
      </c>
      <c r="N278" s="93">
        <f>IFERROR(VLOOKUP($E278, V一般接種!$A:$G, N$4, FALSE), 0)</f>
        <v>632149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569841</v>
      </c>
      <c r="L279" s="92">
        <f>IFERROR(VLOOKUP($E279, V一般接種!$A:$G, L$4, FALSE), 0)</f>
        <v>197227</v>
      </c>
      <c r="M279" s="92">
        <f>IFERROR(VLOOKUP($E279, V一般接種!$A:$G, M$4, FALSE), 0)</f>
        <v>0</v>
      </c>
      <c r="N279" s="93">
        <f>IFERROR(VLOOKUP($E279, V一般接種!$A:$G, N$4, FALSE), 0)</f>
        <v>632149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872701</v>
      </c>
      <c r="C280" s="109">
        <f>IF(COUNTIF($A$7:$A280, $A280)&gt;1, 0, IF($E280="", "", I280+J280+M280+N280+P280-R280))</f>
        <v>686316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576268</v>
      </c>
      <c r="L280" s="92">
        <f>IFERROR(VLOOKUP($E280, V一般接種!$A:$G, L$4, FALSE), 0)</f>
        <v>226718</v>
      </c>
      <c r="M280" s="92">
        <f>IFERROR(VLOOKUP($E280, V一般接種!$A:$G, M$4, FALSE), 0)</f>
        <v>0</v>
      </c>
      <c r="N280" s="93">
        <f>IFERROR(VLOOKUP($E280, V一般接種!$A:$G, N$4, FALSE), 0)</f>
        <v>614447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576268</v>
      </c>
      <c r="L281" s="92">
        <f>IFERROR(VLOOKUP($E281, V一般接種!$A:$G, L$4, FALSE), 0)</f>
        <v>226718</v>
      </c>
      <c r="M281" s="92">
        <f>IFERROR(VLOOKUP($E281, V一般接種!$A:$G, M$4, FALSE), 0)</f>
        <v>0</v>
      </c>
      <c r="N281" s="93">
        <f>IFERROR(VLOOKUP($E281, V一般接種!$A:$G, N$4, FALSE), 0)</f>
        <v>614447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576268</v>
      </c>
      <c r="L282" s="92">
        <f>IFERROR(VLOOKUP($E282, V一般接種!$A:$G, L$4, FALSE), 0)</f>
        <v>226718</v>
      </c>
      <c r="M282" s="92">
        <f>IFERROR(VLOOKUP($E282, V一般接種!$A:$G, M$4, FALSE), 0)</f>
        <v>0</v>
      </c>
      <c r="N282" s="93">
        <f>IFERROR(VLOOKUP($E282, V一般接種!$A:$G, N$4, FALSE), 0)</f>
        <v>614447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907647</v>
      </c>
      <c r="C283" s="109">
        <f>IF(COUNTIF($A$7:$A283, $A283)&gt;1, 0, IF($E283="", "", I283+J283+M283+N283+P283-R283))</f>
        <v>673750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613517</v>
      </c>
      <c r="L283" s="92">
        <f>IFERROR(VLOOKUP($E283, V一般接種!$A:$G, L$4, FALSE), 0)</f>
        <v>259024</v>
      </c>
      <c r="M283" s="92">
        <f>IFERROR(VLOOKUP($E283, V一般接種!$A:$G, M$4, FALSE), 0)</f>
        <v>0</v>
      </c>
      <c r="N283" s="93">
        <f>IFERROR(VLOOKUP($E283, V一般接種!$A:$G, N$4, FALSE), 0)</f>
        <v>635411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613517</v>
      </c>
      <c r="L284" s="92">
        <f>IFERROR(VLOOKUP($E284, V一般接種!$A:$G, L$4, FALSE), 0)</f>
        <v>259024</v>
      </c>
      <c r="M284" s="92">
        <f>IFERROR(VLOOKUP($E284, V一般接種!$A:$G, M$4, FALSE), 0)</f>
        <v>0</v>
      </c>
      <c r="N284" s="93">
        <f>IFERROR(VLOOKUP($E284, V一般接種!$A:$G, N$4, FALSE), 0)</f>
        <v>635411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613517</v>
      </c>
      <c r="L285" s="92">
        <f>IFERROR(VLOOKUP($E285, V一般接種!$A:$G, L$4, FALSE), 0)</f>
        <v>259024</v>
      </c>
      <c r="M285" s="92">
        <f>IFERROR(VLOOKUP($E285, V一般接種!$A:$G, M$4, FALSE), 0)</f>
        <v>0</v>
      </c>
      <c r="N285" s="93">
        <f>IFERROR(VLOOKUP($E285, V一般接種!$A:$G, N$4, FALSE), 0)</f>
        <v>635411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882722</v>
      </c>
      <c r="C286" s="109">
        <f>IF(COUNTIF($A$7:$A286, $A286)&gt;1, 0, IF($E286="", "", I286+J286+M286+N286+P286-R286))</f>
        <v>682331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611732</v>
      </c>
      <c r="L286" s="92">
        <f>IFERROR(VLOOKUP($E286, V一般接種!$A:$G, L$4, FALSE), 0)</f>
        <v>248636</v>
      </c>
      <c r="M286" s="92">
        <f>IFERROR(VLOOKUP($E286, V一般接種!$A:$G, M$4, FALSE), 0)</f>
        <v>0</v>
      </c>
      <c r="N286" s="93">
        <f>IFERROR(VLOOKUP($E286, V一般接種!$A:$G, N$4, FALSE), 0)</f>
        <v>642528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611732</v>
      </c>
      <c r="L287" s="92">
        <f>IFERROR(VLOOKUP($E287, V一般接種!$A:$G, L$4, FALSE), 0)</f>
        <v>248636</v>
      </c>
      <c r="M287" s="92">
        <f>IFERROR(VLOOKUP($E287, V一般接種!$A:$G, M$4, FALSE), 0)</f>
        <v>0</v>
      </c>
      <c r="N287" s="93">
        <f>IFERROR(VLOOKUP($E287, V一般接種!$A:$G, N$4, FALSE), 0)</f>
        <v>642528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611732</v>
      </c>
      <c r="L288" s="92">
        <f>IFERROR(VLOOKUP($E288, V一般接種!$A:$G, L$4, FALSE), 0)</f>
        <v>248636</v>
      </c>
      <c r="M288" s="92">
        <f>IFERROR(VLOOKUP($E288, V一般接種!$A:$G, M$4, FALSE), 0)</f>
        <v>0</v>
      </c>
      <c r="N288" s="93">
        <f>IFERROR(VLOOKUP($E288, V一般接種!$A:$G, N$4, FALSE), 0)</f>
        <v>642528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866235</v>
      </c>
      <c r="C289" s="109">
        <f>IF(COUNTIF($A$7:$A289, $A289)&gt;1, 0, IF($E289="", "", I289+J289+M289+N289+P289-R289))</f>
        <v>658700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596705</v>
      </c>
      <c r="L289" s="92">
        <f>IFERROR(VLOOKUP($E289, V一般接種!$A:$G, L$4, FALSE), 0)</f>
        <v>244434</v>
      </c>
      <c r="M289" s="92">
        <f>IFERROR(VLOOKUP($E289, V一般接種!$A:$G, M$4, FALSE), 0)</f>
        <v>0</v>
      </c>
      <c r="N289" s="93">
        <f>IFERROR(VLOOKUP($E289, V一般接種!$A:$G, N$4, FALSE), 0)</f>
        <v>625509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596705</v>
      </c>
      <c r="L290" s="92">
        <f>IFERROR(VLOOKUP($E290, V一般接種!$A:$G, L$4, FALSE), 0)</f>
        <v>244434</v>
      </c>
      <c r="M290" s="92">
        <f>IFERROR(VLOOKUP($E290, V一般接種!$A:$G, M$4, FALSE), 0)</f>
        <v>0</v>
      </c>
      <c r="N290" s="93">
        <f>IFERROR(VLOOKUP($E290, V一般接種!$A:$G, N$4, FALSE), 0)</f>
        <v>625509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596705</v>
      </c>
      <c r="L291" s="92">
        <f>IFERROR(VLOOKUP($E291, V一般接種!$A:$G, L$4, FALSE), 0)</f>
        <v>244434</v>
      </c>
      <c r="M291" s="92">
        <f>IFERROR(VLOOKUP($E291, V一般接種!$A:$G, M$4, FALSE), 0)</f>
        <v>0</v>
      </c>
      <c r="N291" s="93">
        <f>IFERROR(VLOOKUP($E291, V一般接種!$A:$G, N$4, FALSE), 0)</f>
        <v>625509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899856</v>
      </c>
      <c r="C292" s="109">
        <f>IF(COUNTIF($A$7:$A292, $A292)&gt;1, 0, IF($E292="", "", I292+J292+M292+N292+P292-R292))</f>
        <v>649764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622343</v>
      </c>
      <c r="L292" s="92">
        <f>IFERROR(VLOOKUP($E292, V一般接種!$A:$G, L$4, FALSE), 0)</f>
        <v>249245</v>
      </c>
      <c r="M292" s="92">
        <f>IFERROR(VLOOKUP($E292, V一般接種!$A:$G, M$4, FALSE), 0)</f>
        <v>0</v>
      </c>
      <c r="N292" s="93">
        <f>IFERROR(VLOOKUP($E292, V一般接種!$A:$G, N$4, FALSE), 0)</f>
        <v>612578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622343</v>
      </c>
      <c r="L293" s="92">
        <f>IFERROR(VLOOKUP($E293, V一般接種!$A:$G, L$4, FALSE), 0)</f>
        <v>249245</v>
      </c>
      <c r="M293" s="92">
        <f>IFERROR(VLOOKUP($E293, V一般接種!$A:$G, M$4, FALSE), 0)</f>
        <v>0</v>
      </c>
      <c r="N293" s="93">
        <f>IFERROR(VLOOKUP($E293, V一般接種!$A:$G, N$4, FALSE), 0)</f>
        <v>612578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622343</v>
      </c>
      <c r="L294" s="92">
        <f>IFERROR(VLOOKUP($E294, V一般接種!$A:$G, L$4, FALSE), 0)</f>
        <v>249245</v>
      </c>
      <c r="M294" s="92">
        <f>IFERROR(VLOOKUP($E294, V一般接種!$A:$G, M$4, FALSE), 0)</f>
        <v>0</v>
      </c>
      <c r="N294" s="93">
        <f>IFERROR(VLOOKUP($E294, V一般接種!$A:$G, N$4, FALSE), 0)</f>
        <v>612578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829615</v>
      </c>
      <c r="C295" s="109">
        <f>IF(COUNTIF($A$7:$A295, $A295)&gt;1, 0, IF($E295="", "", I295+J295+M295+N295+P295-R295))</f>
        <v>649863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634690</v>
      </c>
      <c r="L295" s="92">
        <f>IFERROR(VLOOKUP($E295, V一般接種!$A:$G, L$4, FALSE), 0)</f>
        <v>194925</v>
      </c>
      <c r="M295" s="92">
        <f>IFERROR(VLOOKUP($E295, V一般接種!$A:$G, M$4, FALSE), 0)</f>
        <v>0</v>
      </c>
      <c r="N295" s="93">
        <f>IFERROR(VLOOKUP($E295, V一般接種!$A:$G, N$4, FALSE), 0)</f>
        <v>649863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634690</v>
      </c>
      <c r="L296" s="92">
        <f>IFERROR(VLOOKUP($E296, V一般接種!$A:$G, L$4, FALSE), 0)</f>
        <v>194925</v>
      </c>
      <c r="M296" s="92">
        <f>IFERROR(VLOOKUP($E296, V一般接種!$A:$G, M$4, FALSE), 0)</f>
        <v>0</v>
      </c>
      <c r="N296" s="93">
        <f>IFERROR(VLOOKUP($E296, V一般接種!$A:$G, N$4, FALSE), 0)</f>
        <v>649863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634690</v>
      </c>
      <c r="L297" s="92">
        <f>IFERROR(VLOOKUP($E297, V一般接種!$A:$G, L$4, FALSE), 0)</f>
        <v>194925</v>
      </c>
      <c r="M297" s="92">
        <f>IFERROR(VLOOKUP($E297, V一般接種!$A:$G, M$4, FALSE), 0)</f>
        <v>0</v>
      </c>
      <c r="N297" s="93">
        <f>IFERROR(VLOOKUP($E297, V一般接種!$A:$G, N$4, FALSE), 0)</f>
        <v>649863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616283</v>
      </c>
      <c r="C298" s="109">
        <f>IF(COUNTIF($A$7:$A298, $A298)&gt;1, 0, IF($E298="", "", I298+J298+M298+N298+P298-R298))</f>
        <v>666059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463152</v>
      </c>
      <c r="L298" s="92">
        <f>IFERROR(VLOOKUP($E298, V一般接種!$A:$G, L$4, FALSE), 0)</f>
        <v>153131</v>
      </c>
      <c r="M298" s="92">
        <f>IFERROR(VLOOKUP($E298, V一般接種!$A:$G, M$4, FALSE), 0)</f>
        <v>0</v>
      </c>
      <c r="N298" s="93">
        <f>IFERROR(VLOOKUP($E298, V一般接種!$A:$G, N$4, FALSE), 0)</f>
        <v>666059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463152</v>
      </c>
      <c r="L299" s="92">
        <f>IFERROR(VLOOKUP($E299, V一般接種!$A:$G, L$4, FALSE), 0)</f>
        <v>153131</v>
      </c>
      <c r="M299" s="92">
        <f>IFERROR(VLOOKUP($E299, V一般接種!$A:$G, M$4, FALSE), 0)</f>
        <v>0</v>
      </c>
      <c r="N299" s="93">
        <f>IFERROR(VLOOKUP($E299, V一般接種!$A:$G, N$4, FALSE), 0)</f>
        <v>666059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463152</v>
      </c>
      <c r="L300" s="92">
        <f>IFERROR(VLOOKUP($E300, V一般接種!$A:$G, L$4, FALSE), 0)</f>
        <v>153131</v>
      </c>
      <c r="M300" s="92">
        <f>IFERROR(VLOOKUP($E300, V一般接種!$A:$G, M$4, FALSE), 0)</f>
        <v>0</v>
      </c>
      <c r="N300" s="93">
        <f>IFERROR(VLOOKUP($E300, V一般接種!$A:$G, N$4, FALSE), 0)</f>
        <v>666059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544002</v>
      </c>
      <c r="C301" s="109">
        <f>IF(COUNTIF($A$7:$A301, $A301)&gt;1, 0, IF($E301="", "", I301+J301+M301+N301+P301-R301))</f>
        <v>643400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274871</v>
      </c>
      <c r="L301" s="92">
        <f>IFERROR(VLOOKUP($E301, V一般接種!$A:$G, L$4, FALSE), 0)</f>
        <v>224934</v>
      </c>
      <c r="M301" s="92">
        <f>IFERROR(VLOOKUP($E301, V一般接種!$A:$G, M$4, FALSE), 0)</f>
        <v>0</v>
      </c>
      <c r="N301" s="93">
        <f>IFERROR(VLOOKUP($E301, V一般接種!$A:$G, N$4, FALSE), 0)</f>
        <v>575429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274871</v>
      </c>
      <c r="L302" s="92">
        <f>IFERROR(VLOOKUP($E302, V一般接種!$A:$G, L$4, FALSE), 0)</f>
        <v>224934</v>
      </c>
      <c r="M302" s="92">
        <f>IFERROR(VLOOKUP($E302, V一般接種!$A:$G, M$4, FALSE), 0)</f>
        <v>0</v>
      </c>
      <c r="N302" s="93">
        <f>IFERROR(VLOOKUP($E302, V一般接種!$A:$G, N$4, FALSE), 0)</f>
        <v>575429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274871</v>
      </c>
      <c r="L303" s="92">
        <f>IFERROR(VLOOKUP($E303, V一般接種!$A:$G, L$4, FALSE), 0)</f>
        <v>224934</v>
      </c>
      <c r="M303" s="92">
        <f>IFERROR(VLOOKUP($E303, V一般接種!$A:$G, M$4, FALSE), 0)</f>
        <v>0</v>
      </c>
      <c r="N303" s="93">
        <f>IFERROR(VLOOKUP($E303, V一般接種!$A:$G, N$4, FALSE), 0)</f>
        <v>575429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816981</v>
      </c>
      <c r="C304" s="109">
        <f>IF(COUNTIF($A$7:$A304, $A304)&gt;1, 0, IF($E304="", "", I304+J304+M304+N304+P304-R304))</f>
        <v>659727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537241</v>
      </c>
      <c r="L304" s="92">
        <f>IFERROR(VLOOKUP($E304, V一般接種!$A:$G, L$4, FALSE), 0)</f>
        <v>239209</v>
      </c>
      <c r="M304" s="92">
        <f>IFERROR(VLOOKUP($E304, V一般接種!$A:$G, M$4, FALSE), 0)</f>
        <v>0</v>
      </c>
      <c r="N304" s="93">
        <f>IFERROR(VLOOKUP($E304, V一般接種!$A:$G, N$4, FALSE), 0)</f>
        <v>626687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537241</v>
      </c>
      <c r="L305" s="92">
        <f>IFERROR(VLOOKUP($E305, V一般接種!$A:$G, L$4, FALSE), 0)</f>
        <v>239209</v>
      </c>
      <c r="M305" s="92">
        <f>IFERROR(VLOOKUP($E305, V一般接種!$A:$G, M$4, FALSE), 0)</f>
        <v>0</v>
      </c>
      <c r="N305" s="93">
        <f>IFERROR(VLOOKUP($E305, V一般接種!$A:$G, N$4, FALSE), 0)</f>
        <v>626687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537241</v>
      </c>
      <c r="L306" s="92">
        <f>IFERROR(VLOOKUP($E306, V一般接種!$A:$G, L$4, FALSE), 0)</f>
        <v>239209</v>
      </c>
      <c r="M306" s="92">
        <f>IFERROR(VLOOKUP($E306, V一般接種!$A:$G, M$4, FALSE), 0)</f>
        <v>0</v>
      </c>
      <c r="N306" s="93">
        <f>IFERROR(VLOOKUP($E306, V一般接種!$A:$G, N$4, FALSE), 0)</f>
        <v>626687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748490</v>
      </c>
      <c r="C307" s="109">
        <f>IF(COUNTIF($A$7:$A307, $A307)&gt;1, 0, IF($E307="", "", I307+J307+M307+N307+P307-R307))</f>
        <v>707099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500271</v>
      </c>
      <c r="L307" s="92">
        <f>IFERROR(VLOOKUP($E307, V一般接種!$A:$G, L$4, FALSE), 0)</f>
        <v>244229</v>
      </c>
      <c r="M307" s="92">
        <f>IFERROR(VLOOKUP($E307, V一般接種!$A:$G, M$4, FALSE), 0)</f>
        <v>0</v>
      </c>
      <c r="N307" s="93">
        <f>IFERROR(VLOOKUP($E307, V一般接種!$A:$G, N$4, FALSE), 0)</f>
        <v>664223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500271</v>
      </c>
      <c r="L308" s="92">
        <f>IFERROR(VLOOKUP($E308, V一般接種!$A:$G, L$4, FALSE), 0)</f>
        <v>244229</v>
      </c>
      <c r="M308" s="92">
        <f>IFERROR(VLOOKUP($E308, V一般接種!$A:$G, M$4, FALSE), 0)</f>
        <v>0</v>
      </c>
      <c r="N308" s="93">
        <f>IFERROR(VLOOKUP($E308, V一般接種!$A:$G, N$4, FALSE), 0)</f>
        <v>664223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500271</v>
      </c>
      <c r="L309" s="92">
        <f>IFERROR(VLOOKUP($E309, V一般接種!$A:$G, L$4, FALSE), 0)</f>
        <v>244229</v>
      </c>
      <c r="M309" s="92">
        <f>IFERROR(VLOOKUP($E309, V一般接種!$A:$G, M$4, FALSE), 0)</f>
        <v>0</v>
      </c>
      <c r="N309" s="93">
        <f>IFERROR(VLOOKUP($E309, V一般接種!$A:$G, N$4, FALSE), 0)</f>
        <v>664223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323724</v>
      </c>
      <c r="C310" s="109">
        <f>IF(COUNTIF($A$7:$A310, $A310)&gt;1, 0, IF($E310="", "", I310+J310+M310+N310+P310-R310))</f>
        <v>279889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188345</v>
      </c>
      <c r="L310" s="92">
        <f>IFERROR(VLOOKUP($E310, V一般接種!$A:$G, L$4, FALSE), 0)</f>
        <v>135379</v>
      </c>
      <c r="M310" s="92">
        <f>IFERROR(VLOOKUP($E310, V一般接種!$A:$G, M$4, FALSE), 0)</f>
        <v>0</v>
      </c>
      <c r="N310" s="93">
        <f>IFERROR(VLOOKUP($E310, V一般接種!$A:$G, N$4, FALSE), 0)</f>
        <v>279889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188345</v>
      </c>
      <c r="L311" s="92">
        <f>IFERROR(VLOOKUP($E311, V一般接種!$A:$G, L$4, FALSE), 0)</f>
        <v>135379</v>
      </c>
      <c r="M311" s="92">
        <f>IFERROR(VLOOKUP($E311, V一般接種!$A:$G, M$4, FALSE), 0)</f>
        <v>0</v>
      </c>
      <c r="N311" s="93">
        <f>IFERROR(VLOOKUP($E311, V一般接種!$A:$G, N$4, FALSE), 0)</f>
        <v>279889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188345</v>
      </c>
      <c r="L312" s="92">
        <f>IFERROR(VLOOKUP($E312, V一般接種!$A:$G, L$4, FALSE), 0)</f>
        <v>135379</v>
      </c>
      <c r="M312" s="92">
        <f>IFERROR(VLOOKUP($E312, V一般接種!$A:$G, M$4, FALSE), 0)</f>
        <v>0</v>
      </c>
      <c r="N312" s="93">
        <f>IFERROR(VLOOKUP($E312, V一般接種!$A:$G, N$4, FALSE), 0)</f>
        <v>279889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253102</v>
      </c>
      <c r="C313" s="109">
        <f>IF(COUNTIF($A$7:$A313, $A313)&gt;1, 0, IF($E313="", "", I313+J313+M313+N313+P313-R313))</f>
        <v>199668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128434</v>
      </c>
      <c r="L313" s="92">
        <f>IFERROR(VLOOKUP($E313, V一般接種!$A:$G, L$4, FALSE), 0)</f>
        <v>124668</v>
      </c>
      <c r="M313" s="92">
        <f>IFERROR(VLOOKUP($E313, V一般接種!$A:$G, M$4, FALSE), 0)</f>
        <v>0</v>
      </c>
      <c r="N313" s="93">
        <f>IFERROR(VLOOKUP($E313, V一般接種!$A:$G, N$4, FALSE), 0)</f>
        <v>199668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128434</v>
      </c>
      <c r="L314" s="92">
        <f>IFERROR(VLOOKUP($E314, V一般接種!$A:$G, L$4, FALSE), 0)</f>
        <v>124668</v>
      </c>
      <c r="M314" s="92">
        <f>IFERROR(VLOOKUP($E314, V一般接種!$A:$G, M$4, FALSE), 0)</f>
        <v>0</v>
      </c>
      <c r="N314" s="93">
        <f>IFERROR(VLOOKUP($E314, V一般接種!$A:$G, N$4, FALSE), 0)</f>
        <v>199668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128434</v>
      </c>
      <c r="L315" s="92">
        <f>IFERROR(VLOOKUP($E315, V一般接種!$A:$G, L$4, FALSE), 0)</f>
        <v>124668</v>
      </c>
      <c r="M315" s="92">
        <f>IFERROR(VLOOKUP($E315, V一般接種!$A:$G, M$4, FALSE), 0)</f>
        <v>0</v>
      </c>
      <c r="N315" s="93">
        <f>IFERROR(VLOOKUP($E315, V一般接種!$A:$G, N$4, FALSE), 0)</f>
        <v>199668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466374</v>
      </c>
      <c r="C316" s="109">
        <f>IF(COUNTIF($A$7:$A316, $A316)&gt;1, 0, IF($E316="", "", I316+J316+M316+N316+P316-R316))</f>
        <v>749457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304383</v>
      </c>
      <c r="L316" s="92">
        <f>IFERROR(VLOOKUP($E316, V一般接種!$A:$G, L$4, FALSE), 0)</f>
        <v>161991</v>
      </c>
      <c r="M316" s="92">
        <f>IFERROR(VLOOKUP($E316, V一般接種!$A:$G, M$4, FALSE), 0)</f>
        <v>0</v>
      </c>
      <c r="N316" s="93">
        <f>IFERROR(VLOOKUP($E316, V一般接種!$A:$G, N$4, FALSE), 0)</f>
        <v>749457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304383</v>
      </c>
      <c r="L317" s="92">
        <f>IFERROR(VLOOKUP($E317, V一般接種!$A:$G, L$4, FALSE), 0)</f>
        <v>161991</v>
      </c>
      <c r="M317" s="92">
        <f>IFERROR(VLOOKUP($E317, V一般接種!$A:$G, M$4, FALSE), 0)</f>
        <v>0</v>
      </c>
      <c r="N317" s="93">
        <f>IFERROR(VLOOKUP($E317, V一般接種!$A:$G, N$4, FALSE), 0)</f>
        <v>749457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304383</v>
      </c>
      <c r="L318" s="92">
        <f>IFERROR(VLOOKUP($E318, V一般接種!$A:$G, L$4, FALSE), 0)</f>
        <v>161991</v>
      </c>
      <c r="M318" s="92">
        <f>IFERROR(VLOOKUP($E318, V一般接種!$A:$G, M$4, FALSE), 0)</f>
        <v>0</v>
      </c>
      <c r="N318" s="93">
        <f>IFERROR(VLOOKUP($E318, V一般接種!$A:$G, N$4, FALSE), 0)</f>
        <v>749457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420448</v>
      </c>
      <c r="C319" s="109">
        <f>IF(COUNTIF($A$7:$A319, $A319)&gt;1, 0, IF($E319="", "", I319+J319+M319+N319+P319-R319))</f>
        <v>692361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272815</v>
      </c>
      <c r="L319" s="92">
        <f>IFERROR(VLOOKUP($E319, V一般接種!$A:$G, L$4, FALSE), 0)</f>
        <v>147633</v>
      </c>
      <c r="M319" s="92">
        <f>IFERROR(VLOOKUP($E319, V一般接種!$A:$G, M$4, FALSE), 0)</f>
        <v>0</v>
      </c>
      <c r="N319" s="93">
        <f>IFERROR(VLOOKUP($E319, V一般接種!$A:$G, N$4, FALSE), 0)</f>
        <v>692361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272815</v>
      </c>
      <c r="L320" s="92">
        <f>IFERROR(VLOOKUP($E320, V一般接種!$A:$G, L$4, FALSE), 0)</f>
        <v>147633</v>
      </c>
      <c r="M320" s="92">
        <f>IFERROR(VLOOKUP($E320, V一般接種!$A:$G, M$4, FALSE), 0)</f>
        <v>0</v>
      </c>
      <c r="N320" s="93">
        <f>IFERROR(VLOOKUP($E320, V一般接種!$A:$G, N$4, FALSE), 0)</f>
        <v>692361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272815</v>
      </c>
      <c r="L321" s="92">
        <f>IFERROR(VLOOKUP($E321, V一般接種!$A:$G, L$4, FALSE), 0)</f>
        <v>147633</v>
      </c>
      <c r="M321" s="92">
        <f>IFERROR(VLOOKUP($E321, V一般接種!$A:$G, M$4, FALSE), 0)</f>
        <v>0</v>
      </c>
      <c r="N321" s="93">
        <f>IFERROR(VLOOKUP($E321, V一般接種!$A:$G, N$4, FALSE), 0)</f>
        <v>692361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585585</v>
      </c>
      <c r="C322" s="109">
        <f>IF(COUNTIF($A$7:$A322, $A322)&gt;1, 0, IF($E322="", "", I322+J322+M322+N322+P322-R322))</f>
        <v>787302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370934</v>
      </c>
      <c r="L322" s="92">
        <f>IFERROR(VLOOKUP($E322, V一般接種!$A:$G, L$4, FALSE), 0)</f>
        <v>188421</v>
      </c>
      <c r="M322" s="92">
        <f>IFERROR(VLOOKUP($E322, V一般接種!$A:$G, M$4, FALSE), 0)</f>
        <v>0</v>
      </c>
      <c r="N322" s="93">
        <f>IFERROR(VLOOKUP($E322, V一般接種!$A:$G, N$4, FALSE), 0)</f>
        <v>744387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370934</v>
      </c>
      <c r="L323" s="92">
        <f>IFERROR(VLOOKUP($E323, V一般接種!$A:$G, L$4, FALSE), 0)</f>
        <v>188421</v>
      </c>
      <c r="M323" s="92">
        <f>IFERROR(VLOOKUP($E323, V一般接種!$A:$G, M$4, FALSE), 0)</f>
        <v>0</v>
      </c>
      <c r="N323" s="93">
        <f>IFERROR(VLOOKUP($E323, V一般接種!$A:$G, N$4, FALSE), 0)</f>
        <v>744387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370934</v>
      </c>
      <c r="L324" s="92">
        <f>IFERROR(VLOOKUP($E324, V一般接種!$A:$G, L$4, FALSE), 0)</f>
        <v>188421</v>
      </c>
      <c r="M324" s="92">
        <f>IFERROR(VLOOKUP($E324, V一般接種!$A:$G, M$4, FALSE), 0)</f>
        <v>0</v>
      </c>
      <c r="N324" s="93">
        <f>IFERROR(VLOOKUP($E324, V一般接種!$A:$G, N$4, FALSE), 0)</f>
        <v>744387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625627</v>
      </c>
      <c r="C325" s="109">
        <f>IF(COUNTIF($A$7:$A325, $A325)&gt;1, 0, IF($E325="", "", I325+J325+M325+N325+P325-R325))</f>
        <v>787981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440132</v>
      </c>
      <c r="L325" s="92">
        <f>IFERROR(VLOOKUP($E325, V一般接種!$A:$G, L$4, FALSE), 0)</f>
        <v>168972</v>
      </c>
      <c r="M325" s="92">
        <f>IFERROR(VLOOKUP($E325, V一般接種!$A:$G, M$4, FALSE), 0)</f>
        <v>0</v>
      </c>
      <c r="N325" s="93">
        <f>IFERROR(VLOOKUP($E325, V一般接種!$A:$G, N$4, FALSE), 0)</f>
        <v>761783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440132</v>
      </c>
      <c r="L326" s="92">
        <f>IFERROR(VLOOKUP($E326, V一般接種!$A:$G, L$4, FALSE), 0)</f>
        <v>168972</v>
      </c>
      <c r="M326" s="92">
        <f>IFERROR(VLOOKUP($E326, V一般接種!$A:$G, M$4, FALSE), 0)</f>
        <v>0</v>
      </c>
      <c r="N326" s="93">
        <f>IFERROR(VLOOKUP($E326, V一般接種!$A:$G, N$4, FALSE), 0)</f>
        <v>761783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440132</v>
      </c>
      <c r="L327" s="92">
        <f>IFERROR(VLOOKUP($E327, V一般接種!$A:$G, L$4, FALSE), 0)</f>
        <v>168972</v>
      </c>
      <c r="M327" s="92">
        <f>IFERROR(VLOOKUP($E327, V一般接種!$A:$G, M$4, FALSE), 0)</f>
        <v>0</v>
      </c>
      <c r="N327" s="93">
        <f>IFERROR(VLOOKUP($E327, V一般接種!$A:$G, N$4, FALSE), 0)</f>
        <v>761783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613955</v>
      </c>
      <c r="C328" s="109">
        <f>IF(COUNTIF($A$7:$A328, $A328)&gt;1, 0, IF($E328="", "", I328+J328+M328+N328+P328-R328))</f>
        <v>794312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434436</v>
      </c>
      <c r="L328" s="92">
        <f>IFERROR(VLOOKUP($E328, V一般接種!$A:$G, L$4, FALSE), 0)</f>
        <v>167719</v>
      </c>
      <c r="M328" s="92">
        <f>IFERROR(VLOOKUP($E328, V一般接種!$A:$G, M$4, FALSE), 0)</f>
        <v>0</v>
      </c>
      <c r="N328" s="93">
        <f>IFERROR(VLOOKUP($E328, V一般接種!$A:$G, N$4, FALSE), 0)</f>
        <v>775865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434436</v>
      </c>
      <c r="L329" s="92">
        <f>IFERROR(VLOOKUP($E329, V一般接種!$A:$G, L$4, FALSE), 0)</f>
        <v>167719</v>
      </c>
      <c r="M329" s="92">
        <f>IFERROR(VLOOKUP($E329, V一般接種!$A:$G, M$4, FALSE), 0)</f>
        <v>0</v>
      </c>
      <c r="N329" s="93">
        <f>IFERROR(VLOOKUP($E329, V一般接種!$A:$G, N$4, FALSE), 0)</f>
        <v>775865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434436</v>
      </c>
      <c r="L330" s="92">
        <f>IFERROR(VLOOKUP($E330, V一般接種!$A:$G, L$4, FALSE), 0)</f>
        <v>167719</v>
      </c>
      <c r="M330" s="92">
        <f>IFERROR(VLOOKUP($E330, V一般接種!$A:$G, M$4, FALSE), 0)</f>
        <v>0</v>
      </c>
      <c r="N330" s="93">
        <f>IFERROR(VLOOKUP($E330, V一般接種!$A:$G, N$4, FALSE), 0)</f>
        <v>775865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615959</v>
      </c>
      <c r="C331" s="109">
        <f>IF(COUNTIF($A$7:$A331, $A331)&gt;1, 0, IF($E331="", "", I331+J331+M331+N331+P331-R331))</f>
        <v>780700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433749</v>
      </c>
      <c r="L331" s="92">
        <f>IFERROR(VLOOKUP($E331, V一般接種!$A:$G, L$4, FALSE), 0)</f>
        <v>173113</v>
      </c>
      <c r="M331" s="92">
        <f>IFERROR(VLOOKUP($E331, V一般接種!$A:$G, M$4, FALSE), 0)</f>
        <v>0</v>
      </c>
      <c r="N331" s="93">
        <f>IFERROR(VLOOKUP($E331, V一般接種!$A:$G, N$4, FALSE), 0)</f>
        <v>759425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433749</v>
      </c>
      <c r="L332" s="92">
        <f>IFERROR(VLOOKUP($E332, V一般接種!$A:$G, L$4, FALSE), 0)</f>
        <v>173113</v>
      </c>
      <c r="M332" s="92">
        <f>IFERROR(VLOOKUP($E332, V一般接種!$A:$G, M$4, FALSE), 0)</f>
        <v>0</v>
      </c>
      <c r="N332" s="93">
        <f>IFERROR(VLOOKUP($E332, V一般接種!$A:$G, N$4, FALSE), 0)</f>
        <v>759425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433749</v>
      </c>
      <c r="L333" s="92">
        <f>IFERROR(VLOOKUP($E333, V一般接種!$A:$G, L$4, FALSE), 0)</f>
        <v>173113</v>
      </c>
      <c r="M333" s="92">
        <f>IFERROR(VLOOKUP($E333, V一般接種!$A:$G, M$4, FALSE), 0)</f>
        <v>0</v>
      </c>
      <c r="N333" s="93">
        <f>IFERROR(VLOOKUP($E333, V一般接種!$A:$G, N$4, FALSE), 0)</f>
        <v>759425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646759</v>
      </c>
      <c r="C334" s="109">
        <f>IF(COUNTIF($A$7:$A334, $A334)&gt;1, 0, IF($E334="", "", I334+J334+M334+N334+P334-R334))</f>
        <v>787837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463735</v>
      </c>
      <c r="L334" s="92">
        <f>IFERROR(VLOOKUP($E334, V一般接種!$A:$G, L$4, FALSE), 0)</f>
        <v>171564</v>
      </c>
      <c r="M334" s="92">
        <f>IFERROR(VLOOKUP($E334, V一般接種!$A:$G, M$4, FALSE), 0)</f>
        <v>0</v>
      </c>
      <c r="N334" s="93">
        <f>IFERROR(VLOOKUP($E334, V一般接種!$A:$G, N$4, FALSE), 0)</f>
        <v>758709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463735</v>
      </c>
      <c r="L335" s="92">
        <f>IFERROR(VLOOKUP($E335, V一般接種!$A:$G, L$4, FALSE), 0)</f>
        <v>171564</v>
      </c>
      <c r="M335" s="92">
        <f>IFERROR(VLOOKUP($E335, V一般接種!$A:$G, M$4, FALSE), 0)</f>
        <v>0</v>
      </c>
      <c r="N335" s="93">
        <f>IFERROR(VLOOKUP($E335, V一般接種!$A:$G, N$4, FALSE), 0)</f>
        <v>758709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463735</v>
      </c>
      <c r="L336" s="92">
        <f>IFERROR(VLOOKUP($E336, V一般接種!$A:$G, L$4, FALSE), 0)</f>
        <v>171564</v>
      </c>
      <c r="M336" s="92">
        <f>IFERROR(VLOOKUP($E336, V一般接種!$A:$G, M$4, FALSE), 0)</f>
        <v>0</v>
      </c>
      <c r="N336" s="93">
        <f>IFERROR(VLOOKUP($E336, V一般接種!$A:$G, N$4, FALSE), 0)</f>
        <v>758709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641478</v>
      </c>
      <c r="C337" s="109">
        <f>IF(COUNTIF($A$7:$A337, $A337)&gt;1, 0, IF($E337="", "", I337+J337+M337+N337+P337-R337))</f>
        <v>805573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503867</v>
      </c>
      <c r="L337" s="92">
        <f>IFERROR(VLOOKUP($E337, V一般接種!$A:$G, L$4, FALSE), 0)</f>
        <v>137611</v>
      </c>
      <c r="M337" s="92">
        <f>IFERROR(VLOOKUP($E337, V一般接種!$A:$G, M$4, FALSE), 0)</f>
        <v>0</v>
      </c>
      <c r="N337" s="93">
        <f>IFERROR(VLOOKUP($E337, V一般接種!$A:$G, N$4, FALSE), 0)</f>
        <v>805573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503867</v>
      </c>
      <c r="L338" s="92">
        <f>IFERROR(VLOOKUP($E338, V一般接種!$A:$G, L$4, FALSE), 0)</f>
        <v>137611</v>
      </c>
      <c r="M338" s="92">
        <f>IFERROR(VLOOKUP($E338, V一般接種!$A:$G, M$4, FALSE), 0)</f>
        <v>0</v>
      </c>
      <c r="N338" s="93">
        <f>IFERROR(VLOOKUP($E338, V一般接種!$A:$G, N$4, FALSE), 0)</f>
        <v>805573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503867</v>
      </c>
      <c r="L339" s="92">
        <f>IFERROR(VLOOKUP($E339, V一般接種!$A:$G, L$4, FALSE), 0)</f>
        <v>137611</v>
      </c>
      <c r="M339" s="92">
        <f>IFERROR(VLOOKUP($E339, V一般接種!$A:$G, M$4, FALSE), 0)</f>
        <v>0</v>
      </c>
      <c r="N339" s="93">
        <f>IFERROR(VLOOKUP($E339, V一般接種!$A:$G, N$4, FALSE), 0)</f>
        <v>805573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5015586</v>
      </c>
      <c r="C340" s="109">
        <f>IF(COUNTIF($A$7:$A340, $A340)&gt;1, 0, IF($E340="", "", I340+J340+M340+N340+P340-R340))</f>
        <v>1706382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437489</v>
      </c>
      <c r="L340" s="92">
        <f>IFERROR(VLOOKUP($E340, V一般接種!$A:$G, L$4, FALSE), 0)</f>
        <v>123727</v>
      </c>
      <c r="M340" s="92">
        <f>IFERROR(VLOOKUP($E340, V一般接種!$A:$G, M$4, FALSE), 0)</f>
        <v>0</v>
      </c>
      <c r="N340" s="93">
        <f>IFERROR(VLOOKUP($E340, V一般接種!$A:$G, N$4, FALSE), 0)</f>
        <v>545364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437489</v>
      </c>
      <c r="L341" s="92">
        <f>IFERROR(VLOOKUP($E341, V一般接種!$A:$G, L$4, FALSE), 0)</f>
        <v>123727</v>
      </c>
      <c r="M341" s="92">
        <f>IFERROR(VLOOKUP($E341, V一般接種!$A:$G, M$4, FALSE), 0)</f>
        <v>0</v>
      </c>
      <c r="N341" s="93">
        <f>IFERROR(VLOOKUP($E341, V一般接種!$A:$G, N$4, FALSE), 0)</f>
        <v>545364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437489</v>
      </c>
      <c r="L342" s="92">
        <f>IFERROR(VLOOKUP($E342, V一般接種!$A:$G, L$4, FALSE), 0)</f>
        <v>123727</v>
      </c>
      <c r="M342" s="92">
        <f>IFERROR(VLOOKUP($E342, V一般接種!$A:$G, M$4, FALSE), 0)</f>
        <v>0</v>
      </c>
      <c r="N342" s="93">
        <f>IFERROR(VLOOKUP($E342, V一般接種!$A:$G, N$4, FALSE), 0)</f>
        <v>545364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570311</v>
      </c>
      <c r="C343" s="109">
        <f>IF(COUNTIF($A$7:$A343, $A343)&gt;1, 0, IF($E343="", "", I343+J343+M343+N343+P343-R343))</f>
        <v>574106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443042</v>
      </c>
      <c r="L343" s="92">
        <f>IFERROR(VLOOKUP($E343, V一般接種!$A:$G, L$4, FALSE), 0)</f>
        <v>127269</v>
      </c>
      <c r="M343" s="92">
        <f>IFERROR(VLOOKUP($E343, V一般接種!$A:$G, M$4, FALSE), 0)</f>
        <v>0</v>
      </c>
      <c r="N343" s="93">
        <f>IFERROR(VLOOKUP($E343, V一般接種!$A:$G, N$4, FALSE), 0)</f>
        <v>574106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443042</v>
      </c>
      <c r="L344" s="92">
        <f>IFERROR(VLOOKUP($E344, V一般接種!$A:$G, L$4, FALSE), 0)</f>
        <v>127269</v>
      </c>
      <c r="M344" s="92">
        <f>IFERROR(VLOOKUP($E344, V一般接種!$A:$G, M$4, FALSE), 0)</f>
        <v>0</v>
      </c>
      <c r="N344" s="93">
        <f>IFERROR(VLOOKUP($E344, V一般接種!$A:$G, N$4, FALSE), 0)</f>
        <v>574106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443042</v>
      </c>
      <c r="L345" s="92">
        <f>IFERROR(VLOOKUP($E345, V一般接種!$A:$G, L$4, FALSE), 0)</f>
        <v>127269</v>
      </c>
      <c r="M345" s="92">
        <f>IFERROR(VLOOKUP($E345, V一般接種!$A:$G, M$4, FALSE), 0)</f>
        <v>0</v>
      </c>
      <c r="N345" s="93">
        <f>IFERROR(VLOOKUP($E345, V一般接種!$A:$G, N$4, FALSE), 0)</f>
        <v>574106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587996</v>
      </c>
      <c r="C346" s="109">
        <f>IF(COUNTIF($A$7:$A346, $A346)&gt;1, 0, IF($E346="", "", I346+J346+M346+N346+P346-R346))</f>
        <v>611158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465622</v>
      </c>
      <c r="L346" s="92">
        <f>IFERROR(VLOOKUP($E346, V一般接種!$A:$G, L$4, FALSE), 0)</f>
        <v>122374</v>
      </c>
      <c r="M346" s="92">
        <f>IFERROR(VLOOKUP($E346, V一般接種!$A:$G, M$4, FALSE), 0)</f>
        <v>0</v>
      </c>
      <c r="N346" s="93">
        <f>IFERROR(VLOOKUP($E346, V一般接種!$A:$G, N$4, FALSE), 0)</f>
        <v>611158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465622</v>
      </c>
      <c r="L347" s="92">
        <f>IFERROR(VLOOKUP($E347, V一般接種!$A:$G, L$4, FALSE), 0)</f>
        <v>122374</v>
      </c>
      <c r="M347" s="92">
        <f>IFERROR(VLOOKUP($E347, V一般接種!$A:$G, M$4, FALSE), 0)</f>
        <v>0</v>
      </c>
      <c r="N347" s="93">
        <f>IFERROR(VLOOKUP($E347, V一般接種!$A:$G, N$4, FALSE), 0)</f>
        <v>611158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465622</v>
      </c>
      <c r="L348" s="92">
        <f>IFERROR(VLOOKUP($E348, V一般接種!$A:$G, L$4, FALSE), 0)</f>
        <v>122374</v>
      </c>
      <c r="M348" s="92">
        <f>IFERROR(VLOOKUP($E348, V一般接種!$A:$G, M$4, FALSE), 0)</f>
        <v>0</v>
      </c>
      <c r="N348" s="93">
        <f>IFERROR(VLOOKUP($E348, V一般接種!$A:$G, N$4, FALSE), 0)</f>
        <v>611158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575874</v>
      </c>
      <c r="C349" s="109">
        <f>IF(COUNTIF($A$7:$A349, $A349)&gt;1, 0, IF($E349="", "", I349+J349+M349+N349+P349-R349))</f>
        <v>604653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460862</v>
      </c>
      <c r="L349" s="92">
        <f>IFERROR(VLOOKUP($E349, V一般接種!$A:$G, L$4, FALSE), 0)</f>
        <v>115012</v>
      </c>
      <c r="M349" s="92">
        <f>IFERROR(VLOOKUP($E349, V一般接種!$A:$G, M$4, FALSE), 0)</f>
        <v>0</v>
      </c>
      <c r="N349" s="93">
        <f>IFERROR(VLOOKUP($E349, V一般接種!$A:$G, N$4, FALSE), 0)</f>
        <v>604653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460862</v>
      </c>
      <c r="L350" s="92">
        <f>IFERROR(VLOOKUP($E350, V一般接種!$A:$G, L$4, FALSE), 0)</f>
        <v>115012</v>
      </c>
      <c r="M350" s="92">
        <f>IFERROR(VLOOKUP($E350, V一般接種!$A:$G, M$4, FALSE), 0)</f>
        <v>0</v>
      </c>
      <c r="N350" s="93">
        <f>IFERROR(VLOOKUP($E350, V一般接種!$A:$G, N$4, FALSE), 0)</f>
        <v>604653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460862</v>
      </c>
      <c r="L351" s="92">
        <f>IFERROR(VLOOKUP($E351, V一般接種!$A:$G, L$4, FALSE), 0)</f>
        <v>115012</v>
      </c>
      <c r="M351" s="92">
        <f>IFERROR(VLOOKUP($E351, V一般接種!$A:$G, M$4, FALSE), 0)</f>
        <v>0</v>
      </c>
      <c r="N351" s="93">
        <f>IFERROR(VLOOKUP($E351, V一般接種!$A:$G, N$4, FALSE), 0)</f>
        <v>604653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563367</v>
      </c>
      <c r="C352" s="109">
        <f>IF(COUNTIF($A$7:$A352, $A352)&gt;1, 0, IF($E352="", "", I352+J352+M352+N352+P352-R352))</f>
        <v>593386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446212</v>
      </c>
      <c r="L352" s="92">
        <f>IFERROR(VLOOKUP($E352, V一般接種!$A:$G, L$4, FALSE), 0)</f>
        <v>117155</v>
      </c>
      <c r="M352" s="92">
        <f>IFERROR(VLOOKUP($E352, V一般接種!$A:$G, M$4, FALSE), 0)</f>
        <v>0</v>
      </c>
      <c r="N352" s="93">
        <f>IFERROR(VLOOKUP($E352, V一般接種!$A:$G, N$4, FALSE), 0)</f>
        <v>593386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446212</v>
      </c>
      <c r="L353" s="92">
        <f>IFERROR(VLOOKUP($E353, V一般接種!$A:$G, L$4, FALSE), 0)</f>
        <v>117155</v>
      </c>
      <c r="M353" s="92">
        <f>IFERROR(VLOOKUP($E353, V一般接種!$A:$G, M$4, FALSE), 0)</f>
        <v>0</v>
      </c>
      <c r="N353" s="93">
        <f>IFERROR(VLOOKUP($E353, V一般接種!$A:$G, N$4, FALSE), 0)</f>
        <v>593386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446212</v>
      </c>
      <c r="L354" s="92">
        <f>IFERROR(VLOOKUP($E354, V一般接種!$A:$G, L$4, FALSE), 0)</f>
        <v>117155</v>
      </c>
      <c r="M354" s="92">
        <f>IFERROR(VLOOKUP($E354, V一般接種!$A:$G, M$4, FALSE), 0)</f>
        <v>0</v>
      </c>
      <c r="N354" s="93">
        <f>IFERROR(VLOOKUP($E354, V一般接種!$A:$G, N$4, FALSE), 0)</f>
        <v>593386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583637</v>
      </c>
      <c r="C355" s="109">
        <f>IF(COUNTIF($A$7:$A355, $A355)&gt;1, 0, IF($E355="", "", I355+J355+M355+N355+P355-R355))</f>
        <v>629362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474136</v>
      </c>
      <c r="L355" s="92">
        <f>IFERROR(VLOOKUP($E355, V一般接種!$A:$G, L$4, FALSE), 0)</f>
        <v>109501</v>
      </c>
      <c r="M355" s="92">
        <f>IFERROR(VLOOKUP($E355, V一般接種!$A:$G, M$4, FALSE), 0)</f>
        <v>0</v>
      </c>
      <c r="N355" s="93">
        <f>IFERROR(VLOOKUP($E355, V一般接種!$A:$G, N$4, FALSE), 0)</f>
        <v>629362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474136</v>
      </c>
      <c r="L356" s="92">
        <f>IFERROR(VLOOKUP($E356, V一般接種!$A:$G, L$4, FALSE), 0)</f>
        <v>109501</v>
      </c>
      <c r="M356" s="92">
        <f>IFERROR(VLOOKUP($E356, V一般接種!$A:$G, M$4, FALSE), 0)</f>
        <v>0</v>
      </c>
      <c r="N356" s="93">
        <f>IFERROR(VLOOKUP($E356, V一般接種!$A:$G, N$4, FALSE), 0)</f>
        <v>629362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474136</v>
      </c>
      <c r="L357" s="92">
        <f>IFERROR(VLOOKUP($E357, V一般接種!$A:$G, L$4, FALSE), 0)</f>
        <v>109501</v>
      </c>
      <c r="M357" s="92">
        <f>IFERROR(VLOOKUP($E357, V一般接種!$A:$G, M$4, FALSE), 0)</f>
        <v>0</v>
      </c>
      <c r="N357" s="93">
        <f>IFERROR(VLOOKUP($E357, V一般接種!$A:$G, N$4, FALSE), 0)</f>
        <v>629362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699911</v>
      </c>
      <c r="C358" s="109">
        <f>IF(COUNTIF($A$7:$A358, $A358)&gt;1, 0, IF($E358="", "", I358+J358+M358+N358+P358-R358))</f>
        <v>641261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589651</v>
      </c>
      <c r="L358" s="92">
        <f>IFERROR(VLOOKUP($E358, V一般接種!$A:$G, L$4, FALSE), 0)</f>
        <v>110260</v>
      </c>
      <c r="M358" s="92">
        <f>IFERROR(VLOOKUP($E358, V一般接種!$A:$G, M$4, FALSE), 0)</f>
        <v>0</v>
      </c>
      <c r="N358" s="93">
        <f>IFERROR(VLOOKUP($E358, V一般接種!$A:$G, N$4, FALSE), 0)</f>
        <v>641261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589651</v>
      </c>
      <c r="L359" s="92">
        <f>IFERROR(VLOOKUP($E359, V一般接種!$A:$G, L$4, FALSE), 0)</f>
        <v>110260</v>
      </c>
      <c r="M359" s="92">
        <f>IFERROR(VLOOKUP($E359, V一般接種!$A:$G, M$4, FALSE), 0)</f>
        <v>0</v>
      </c>
      <c r="N359" s="93">
        <f>IFERROR(VLOOKUP($E359, V一般接種!$A:$G, N$4, FALSE), 0)</f>
        <v>641261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589651</v>
      </c>
      <c r="L360" s="92">
        <f>IFERROR(VLOOKUP($E360, V一般接種!$A:$G, L$4, FALSE), 0)</f>
        <v>110260</v>
      </c>
      <c r="M360" s="92">
        <f>IFERROR(VLOOKUP($E360, V一般接種!$A:$G, M$4, FALSE), 0)</f>
        <v>0</v>
      </c>
      <c r="N360" s="93">
        <f>IFERROR(VLOOKUP($E360, V一般接種!$A:$G, N$4, FALSE), 0)</f>
        <v>641261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4777619</v>
      </c>
      <c r="C361" s="109">
        <f>IF(COUNTIF($A$7:$A361, $A361)&gt;1, 0, IF($E361="", "", I361+J361+M361+N361+P361-R361))</f>
        <v>2337739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498058</v>
      </c>
      <c r="L361" s="92">
        <f>IFERROR(VLOOKUP($E361, V一般接種!$A:$G, L$4, FALSE), 0)</f>
        <v>112288</v>
      </c>
      <c r="M361" s="92">
        <f>IFERROR(VLOOKUP($E361, V一般接種!$A:$G, M$4, FALSE), 0)</f>
        <v>0</v>
      </c>
      <c r="N361" s="93">
        <f>IFERROR(VLOOKUP($E361, V一般接種!$A:$G, N$4, FALSE), 0)</f>
        <v>447727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498058</v>
      </c>
      <c r="L362" s="92">
        <f>IFERROR(VLOOKUP($E362, V一般接種!$A:$G, L$4, FALSE), 0)</f>
        <v>112288</v>
      </c>
      <c r="M362" s="92">
        <f>IFERROR(VLOOKUP($E362, V一般接種!$A:$G, M$4, FALSE), 0)</f>
        <v>0</v>
      </c>
      <c r="N362" s="93">
        <f>IFERROR(VLOOKUP($E362, V一般接種!$A:$G, N$4, FALSE), 0)</f>
        <v>447727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498058</v>
      </c>
      <c r="L363" s="92">
        <f>IFERROR(VLOOKUP($E363, V一般接種!$A:$G, L$4, FALSE), 0)</f>
        <v>112288</v>
      </c>
      <c r="M363" s="92">
        <f>IFERROR(VLOOKUP($E363, V一般接種!$A:$G, M$4, FALSE), 0)</f>
        <v>0</v>
      </c>
      <c r="N363" s="93">
        <f>IFERROR(VLOOKUP($E363, V一般接種!$A:$G, N$4, FALSE), 0)</f>
        <v>447727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169160</v>
      </c>
      <c r="C364" s="109">
        <f>IF(COUNTIF($A$7:$A364, $A364)&gt;1, 0, IF($E364="", "", I364+J364+M364+N364+P364-R364))</f>
        <v>103431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103679</v>
      </c>
      <c r="L364" s="92">
        <f>IFERROR(VLOOKUP($E364, V一般接種!$A:$G, L$4, FALSE), 0)</f>
        <v>65481</v>
      </c>
      <c r="M364" s="92">
        <f>IFERROR(VLOOKUP($E364, V一般接種!$A:$G, M$4, FALSE), 0)</f>
        <v>0</v>
      </c>
      <c r="N364" s="93">
        <f>IFERROR(VLOOKUP($E364, V一般接種!$A:$G, N$4, FALSE), 0)</f>
        <v>103431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103679</v>
      </c>
      <c r="L365" s="92">
        <f>IFERROR(VLOOKUP($E365, V一般接種!$A:$G, L$4, FALSE), 0)</f>
        <v>65481</v>
      </c>
      <c r="M365" s="92">
        <f>IFERROR(VLOOKUP($E365, V一般接種!$A:$G, M$4, FALSE), 0)</f>
        <v>0</v>
      </c>
      <c r="N365" s="93">
        <f>IFERROR(VLOOKUP($E365, V一般接種!$A:$G, N$4, FALSE), 0)</f>
        <v>103431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103679</v>
      </c>
      <c r="L366" s="92">
        <f>IFERROR(VLOOKUP($E366, V一般接種!$A:$G, L$4, FALSE), 0)</f>
        <v>65481</v>
      </c>
      <c r="M366" s="92">
        <f>IFERROR(VLOOKUP($E366, V一般接種!$A:$G, M$4, FALSE), 0)</f>
        <v>0</v>
      </c>
      <c r="N366" s="93">
        <f>IFERROR(VLOOKUP($E366, V一般接種!$A:$G, N$4, FALSE), 0)</f>
        <v>103431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489013</v>
      </c>
      <c r="C367" s="109">
        <f>IF(COUNTIF($A$7:$A367, $A367)&gt;1, 0, IF($E367="", "", I367+J367+M367+N367+P367-R367))</f>
        <v>585839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398010</v>
      </c>
      <c r="L367" s="92">
        <f>IFERROR(VLOOKUP($E367, V一般接種!$A:$G, L$4, FALSE), 0)</f>
        <v>91003</v>
      </c>
      <c r="M367" s="92">
        <f>IFERROR(VLOOKUP($E367, V一般接種!$A:$G, M$4, FALSE), 0)</f>
        <v>0</v>
      </c>
      <c r="N367" s="93">
        <f>IFERROR(VLOOKUP($E367, V一般接種!$A:$G, N$4, FALSE), 0)</f>
        <v>585839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398010</v>
      </c>
      <c r="L368" s="92">
        <f>IFERROR(VLOOKUP($E368, V一般接種!$A:$G, L$4, FALSE), 0)</f>
        <v>91003</v>
      </c>
      <c r="M368" s="92">
        <f>IFERROR(VLOOKUP($E368, V一般接種!$A:$G, M$4, FALSE), 0)</f>
        <v>0</v>
      </c>
      <c r="N368" s="93">
        <f>IFERROR(VLOOKUP($E368, V一般接種!$A:$G, N$4, FALSE), 0)</f>
        <v>585839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398010</v>
      </c>
      <c r="L369" s="92">
        <f>IFERROR(VLOOKUP($E369, V一般接種!$A:$G, L$4, FALSE), 0)</f>
        <v>91003</v>
      </c>
      <c r="M369" s="92">
        <f>IFERROR(VLOOKUP($E369, V一般接種!$A:$G, M$4, FALSE), 0)</f>
        <v>0</v>
      </c>
      <c r="N369" s="93">
        <f>IFERROR(VLOOKUP($E369, V一般接種!$A:$G, N$4, FALSE), 0)</f>
        <v>585839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499056</v>
      </c>
      <c r="C370" s="109">
        <f>IF(COUNTIF($A$7:$A370, $A370)&gt;1, 0, IF($E370="", "", I370+J370+M370+N370+P370-R370))</f>
        <v>508536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409152</v>
      </c>
      <c r="L370" s="92">
        <f>IFERROR(VLOOKUP($E370, V一般接種!$A:$G, L$4, FALSE), 0)</f>
        <v>89904</v>
      </c>
      <c r="M370" s="92">
        <f>IFERROR(VLOOKUP($E370, V一般接種!$A:$G, M$4, FALSE), 0)</f>
        <v>0</v>
      </c>
      <c r="N370" s="93">
        <f>IFERROR(VLOOKUP($E370, V一般接種!$A:$G, N$4, FALSE), 0)</f>
        <v>508536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409152</v>
      </c>
      <c r="L371" s="92">
        <f>IFERROR(VLOOKUP($E371, V一般接種!$A:$G, L$4, FALSE), 0)</f>
        <v>89904</v>
      </c>
      <c r="M371" s="92">
        <f>IFERROR(VLOOKUP($E371, V一般接種!$A:$G, M$4, FALSE), 0)</f>
        <v>0</v>
      </c>
      <c r="N371" s="93">
        <f>IFERROR(VLOOKUP($E371, V一般接種!$A:$G, N$4, FALSE), 0)</f>
        <v>508536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409152</v>
      </c>
      <c r="L372" s="92">
        <f>IFERROR(VLOOKUP($E372, V一般接種!$A:$G, L$4, FALSE), 0)</f>
        <v>89904</v>
      </c>
      <c r="M372" s="92">
        <f>IFERROR(VLOOKUP($E372, V一般接種!$A:$G, M$4, FALSE), 0)</f>
        <v>0</v>
      </c>
      <c r="N372" s="93">
        <f>IFERROR(VLOOKUP($E372, V一般接種!$A:$G, N$4, FALSE), 0)</f>
        <v>508536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492100</v>
      </c>
      <c r="C373" s="109">
        <f>IF(COUNTIF($A$7:$A373, $A373)&gt;1, 0, IF($E373="", "", I373+J373+M373+N373+P373-R373))</f>
        <v>230591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403956</v>
      </c>
      <c r="L373" s="92">
        <f>IFERROR(VLOOKUP($E373, V一般接種!$A:$G, L$4, FALSE), 0)</f>
        <v>88144</v>
      </c>
      <c r="M373" s="92">
        <f>IFERROR(VLOOKUP($E373, V一般接種!$A:$G, M$4, FALSE), 0)</f>
        <v>0</v>
      </c>
      <c r="N373" s="93">
        <f>IFERROR(VLOOKUP($E373, V一般接種!$A:$G, N$4, FALSE), 0)</f>
        <v>230591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403956</v>
      </c>
      <c r="L374" s="92">
        <f>IFERROR(VLOOKUP($E374, V一般接種!$A:$G, L$4, FALSE), 0)</f>
        <v>88144</v>
      </c>
      <c r="M374" s="92">
        <f>IFERROR(VLOOKUP($E374, V一般接種!$A:$G, M$4, FALSE), 0)</f>
        <v>0</v>
      </c>
      <c r="N374" s="93">
        <f>IFERROR(VLOOKUP($E374, V一般接種!$A:$G, N$4, FALSE), 0)</f>
        <v>230591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403956</v>
      </c>
      <c r="L375" s="92">
        <f>IFERROR(VLOOKUP($E375, V一般接種!$A:$G, L$4, FALSE), 0)</f>
        <v>88144</v>
      </c>
      <c r="M375" s="92">
        <f>IFERROR(VLOOKUP($E375, V一般接種!$A:$G, M$4, FALSE), 0)</f>
        <v>0</v>
      </c>
      <c r="N375" s="93">
        <f>IFERROR(VLOOKUP($E375, V一般接種!$A:$G, N$4, FALSE), 0)</f>
        <v>230591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345842</v>
      </c>
      <c r="C376" s="109">
        <f>IF(COUNTIF($A$7:$A376, $A376)&gt;1, 0, IF($E376="", "", I376+J376+M376+N376+P376-R376))</f>
        <v>139068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267729</v>
      </c>
      <c r="L376" s="92">
        <f>IFERROR(VLOOKUP($E376, V一般接種!$A:$G, L$4, FALSE), 0)</f>
        <v>78113</v>
      </c>
      <c r="M376" s="92">
        <f>IFERROR(VLOOKUP($E376, V一般接種!$A:$G, M$4, FALSE), 0)</f>
        <v>0</v>
      </c>
      <c r="N376" s="93">
        <f>IFERROR(VLOOKUP($E376, V一般接種!$A:$G, N$4, FALSE), 0)</f>
        <v>139068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267729</v>
      </c>
      <c r="L377" s="92">
        <f>IFERROR(VLOOKUP($E377, V一般接種!$A:$G, L$4, FALSE), 0)</f>
        <v>78113</v>
      </c>
      <c r="M377" s="92">
        <f>IFERROR(VLOOKUP($E377, V一般接種!$A:$G, M$4, FALSE), 0)</f>
        <v>0</v>
      </c>
      <c r="N377" s="93">
        <f>IFERROR(VLOOKUP($E377, V一般接種!$A:$G, N$4, FALSE), 0)</f>
        <v>139068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267729</v>
      </c>
      <c r="L378" s="92">
        <f>IFERROR(VLOOKUP($E378, V一般接種!$A:$G, L$4, FALSE), 0)</f>
        <v>78113</v>
      </c>
      <c r="M378" s="92">
        <f>IFERROR(VLOOKUP($E378, V一般接種!$A:$G, M$4, FALSE), 0)</f>
        <v>0</v>
      </c>
      <c r="N378" s="93">
        <f>IFERROR(VLOOKUP($E378, V一般接種!$A:$G, N$4, FALSE), 0)</f>
        <v>139068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354593</v>
      </c>
      <c r="C379" s="109">
        <f>IF(COUNTIF($A$7:$A379, $A379)&gt;1, 0, IF($E379="", "", I379+J379+M379+N379+P379-R379))</f>
        <v>257473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269790</v>
      </c>
      <c r="L379" s="92">
        <f>IFERROR(VLOOKUP($E379, V一般接種!$A:$G, L$4, FALSE), 0)</f>
        <v>84803</v>
      </c>
      <c r="M379" s="92">
        <f>IFERROR(VLOOKUP($E379, V一般接種!$A:$G, M$4, FALSE), 0)</f>
        <v>0</v>
      </c>
      <c r="N379" s="93">
        <f>IFERROR(VLOOKUP($E379, V一般接種!$A:$G, N$4, FALSE), 0)</f>
        <v>257473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269790</v>
      </c>
      <c r="L380" s="92">
        <f>IFERROR(VLOOKUP($E380, V一般接種!$A:$G, L$4, FALSE), 0)</f>
        <v>84803</v>
      </c>
      <c r="M380" s="92">
        <f>IFERROR(VLOOKUP($E380, V一般接種!$A:$G, M$4, FALSE), 0)</f>
        <v>0</v>
      </c>
      <c r="N380" s="93">
        <f>IFERROR(VLOOKUP($E380, V一般接種!$A:$G, N$4, FALSE), 0)</f>
        <v>257473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269790</v>
      </c>
      <c r="L381" s="92">
        <f>IFERROR(VLOOKUP($E381, V一般接種!$A:$G, L$4, FALSE), 0)</f>
        <v>84803</v>
      </c>
      <c r="M381" s="92">
        <f>IFERROR(VLOOKUP($E381, V一般接種!$A:$G, M$4, FALSE), 0)</f>
        <v>0</v>
      </c>
      <c r="N381" s="93">
        <f>IFERROR(VLOOKUP($E381, V一般接種!$A:$G, N$4, FALSE), 0)</f>
        <v>257473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4009285</v>
      </c>
      <c r="C382" s="109">
        <f>IF(COUNTIF($A$7:$A382, $A382)&gt;1, 0, IF($E382="", "", I382+J382+M382+N382+P382-R382))</f>
        <v>2545466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280793</v>
      </c>
      <c r="L382" s="92">
        <f>IFERROR(VLOOKUP($E382, V一般接種!$A:$G, L$4, FALSE), 0)</f>
        <v>88703</v>
      </c>
      <c r="M382" s="92">
        <f>IFERROR(VLOOKUP($E382, V一般接種!$A:$G, M$4, FALSE), 0)</f>
        <v>0</v>
      </c>
      <c r="N382" s="93">
        <f>IFERROR(VLOOKUP($E382, V一般接種!$A:$G, N$4, FALSE), 0)</f>
        <v>248236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280793</v>
      </c>
      <c r="L383" s="92">
        <f>IFERROR(VLOOKUP($E383, V一般接種!$A:$G, L$4, FALSE), 0)</f>
        <v>88703</v>
      </c>
      <c r="M383" s="92">
        <f>IFERROR(VLOOKUP($E383, V一般接種!$A:$G, M$4, FALSE), 0)</f>
        <v>0</v>
      </c>
      <c r="N383" s="93">
        <f>IFERROR(VLOOKUP($E383, V一般接種!$A:$G, N$4, FALSE), 0)</f>
        <v>248236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280793</v>
      </c>
      <c r="L384" s="92">
        <f>IFERROR(VLOOKUP($E384, V一般接種!$A:$G, L$4, FALSE), 0)</f>
        <v>88703</v>
      </c>
      <c r="M384" s="92">
        <f>IFERROR(VLOOKUP($E384, V一般接種!$A:$G, M$4, FALSE), 0)</f>
        <v>0</v>
      </c>
      <c r="N384" s="93">
        <f>IFERROR(VLOOKUP($E384, V一般接種!$A:$G, N$4, FALSE), 0)</f>
        <v>248236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435276</v>
      </c>
      <c r="C385" s="109">
        <f>IF(COUNTIF($A$7:$A385, $A385)&gt;1, 0, IF($E385="", "", I385+J385+M385+N385+P385-R385))</f>
        <v>369970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356035</v>
      </c>
      <c r="L385" s="92">
        <f>IFERROR(VLOOKUP($E385, V一般接種!$A:$G, L$4, FALSE), 0)</f>
        <v>79241</v>
      </c>
      <c r="M385" s="92">
        <f>IFERROR(VLOOKUP($E385, V一般接種!$A:$G, M$4, FALSE), 0)</f>
        <v>0</v>
      </c>
      <c r="N385" s="93">
        <f>IFERROR(VLOOKUP($E385, V一般接種!$A:$G, N$4, FALSE), 0)</f>
        <v>369970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356035</v>
      </c>
      <c r="L386" s="92">
        <f>IFERROR(VLOOKUP($E386, V一般接種!$A:$G, L$4, FALSE), 0)</f>
        <v>79241</v>
      </c>
      <c r="M386" s="92">
        <f>IFERROR(VLOOKUP($E386, V一般接種!$A:$G, M$4, FALSE), 0)</f>
        <v>0</v>
      </c>
      <c r="N386" s="93">
        <f>IFERROR(VLOOKUP($E386, V一般接種!$A:$G, N$4, FALSE), 0)</f>
        <v>369970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356035</v>
      </c>
      <c r="L387" s="92">
        <f>IFERROR(VLOOKUP($E387, V一般接種!$A:$G, L$4, FALSE), 0)</f>
        <v>79241</v>
      </c>
      <c r="M387" s="92">
        <f>IFERROR(VLOOKUP($E387, V一般接種!$A:$G, M$4, FALSE), 0)</f>
        <v>0</v>
      </c>
      <c r="N387" s="93">
        <f>IFERROR(VLOOKUP($E387, V一般接種!$A:$G, N$4, FALSE), 0)</f>
        <v>369970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546900</v>
      </c>
      <c r="C388" s="109">
        <f>IF(COUNTIF($A$7:$A388, $A388)&gt;1, 0, IF($E388="", "", I388+J388+M388+N388+P388-R388))</f>
        <v>457548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459719</v>
      </c>
      <c r="L388" s="92">
        <f>IFERROR(VLOOKUP($E388, V一般接種!$A:$G, L$4, FALSE), 0)</f>
        <v>87181</v>
      </c>
      <c r="M388" s="92">
        <f>IFERROR(VLOOKUP($E388, V一般接種!$A:$G, M$4, FALSE), 0)</f>
        <v>0</v>
      </c>
      <c r="N388" s="93">
        <f>IFERROR(VLOOKUP($E388, V一般接種!$A:$G, N$4, FALSE), 0)</f>
        <v>457548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459719</v>
      </c>
      <c r="L389" s="92">
        <f>IFERROR(VLOOKUP($E389, V一般接種!$A:$G, L$4, FALSE), 0)</f>
        <v>87181</v>
      </c>
      <c r="M389" s="92">
        <f>IFERROR(VLOOKUP($E389, V一般接種!$A:$G, M$4, FALSE), 0)</f>
        <v>0</v>
      </c>
      <c r="N389" s="93">
        <f>IFERROR(VLOOKUP($E389, V一般接種!$A:$G, N$4, FALSE), 0)</f>
        <v>457548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459719</v>
      </c>
      <c r="L390" s="92">
        <f>IFERROR(VLOOKUP($E390, V一般接種!$A:$G, L$4, FALSE), 0)</f>
        <v>87181</v>
      </c>
      <c r="M390" s="92">
        <f>IFERROR(VLOOKUP($E390, V一般接種!$A:$G, M$4, FALSE), 0)</f>
        <v>0</v>
      </c>
      <c r="N390" s="93">
        <f>IFERROR(VLOOKUP($E390, V一般接種!$A:$G, N$4, FALSE), 0)</f>
        <v>457548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577574</v>
      </c>
      <c r="C391" s="109">
        <f>IF(COUNTIF($A$7:$A391, $A391)&gt;1, 0, IF($E391="", "", I391+J391+M391+N391+P391-R391))</f>
        <v>445036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488082</v>
      </c>
      <c r="L391" s="92">
        <f>IFERROR(VLOOKUP($E391, V一般接種!$A:$G, L$4, FALSE), 0)</f>
        <v>89492</v>
      </c>
      <c r="M391" s="92">
        <f>IFERROR(VLOOKUP($E391, V一般接種!$A:$G, M$4, FALSE), 0)</f>
        <v>0</v>
      </c>
      <c r="N391" s="93">
        <f>IFERROR(VLOOKUP($E391, V一般接種!$A:$G, N$4, FALSE), 0)</f>
        <v>445036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488082</v>
      </c>
      <c r="L392" s="92">
        <f>IFERROR(VLOOKUP($E392, V一般接種!$A:$G, L$4, FALSE), 0)</f>
        <v>89492</v>
      </c>
      <c r="M392" s="92">
        <f>IFERROR(VLOOKUP($E392, V一般接種!$A:$G, M$4, FALSE), 0)</f>
        <v>0</v>
      </c>
      <c r="N392" s="93">
        <f>IFERROR(VLOOKUP($E392, V一般接種!$A:$G, N$4, FALSE), 0)</f>
        <v>445036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488082</v>
      </c>
      <c r="L393" s="92">
        <f>IFERROR(VLOOKUP($E393, V一般接種!$A:$G, L$4, FALSE), 0)</f>
        <v>89492</v>
      </c>
      <c r="M393" s="92">
        <f>IFERROR(VLOOKUP($E393, V一般接種!$A:$G, M$4, FALSE), 0)</f>
        <v>0</v>
      </c>
      <c r="N393" s="93">
        <f>IFERROR(VLOOKUP($E393, V一般接種!$A:$G, N$4, FALSE), 0)</f>
        <v>445036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576819</v>
      </c>
      <c r="C394" s="109">
        <f>IF(COUNTIF($A$7:$A394, $A394)&gt;1, 0, IF($E394="", "", I394+J394+M394+N394+P394-R394))</f>
        <v>435101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475465</v>
      </c>
      <c r="L394" s="92">
        <f>IFERROR(VLOOKUP($E394, V一般接種!$A:$G, L$4, FALSE), 0)</f>
        <v>101354</v>
      </c>
      <c r="M394" s="92">
        <f>IFERROR(VLOOKUP($E394, V一般接種!$A:$G, M$4, FALSE), 0)</f>
        <v>0</v>
      </c>
      <c r="N394" s="93">
        <f>IFERROR(VLOOKUP($E394, V一般接種!$A:$G, N$4, FALSE), 0)</f>
        <v>435101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475465</v>
      </c>
      <c r="L395" s="92">
        <f>IFERROR(VLOOKUP($E395, V一般接種!$A:$G, L$4, FALSE), 0)</f>
        <v>101354</v>
      </c>
      <c r="M395" s="92">
        <f>IFERROR(VLOOKUP($E395, V一般接種!$A:$G, M$4, FALSE), 0)</f>
        <v>0</v>
      </c>
      <c r="N395" s="93">
        <f>IFERROR(VLOOKUP($E395, V一般接種!$A:$G, N$4, FALSE), 0)</f>
        <v>435101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475465</v>
      </c>
      <c r="L396" s="92">
        <f>IFERROR(VLOOKUP($E396, V一般接種!$A:$G, L$4, FALSE), 0)</f>
        <v>101354</v>
      </c>
      <c r="M396" s="92">
        <f>IFERROR(VLOOKUP($E396, V一般接種!$A:$G, M$4, FALSE), 0)</f>
        <v>0</v>
      </c>
      <c r="N396" s="93">
        <f>IFERROR(VLOOKUP($E396, V一般接種!$A:$G, N$4, FALSE), 0)</f>
        <v>435101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615479</v>
      </c>
      <c r="C397" s="109">
        <f>IF(COUNTIF($A$7:$A397, $A397)&gt;1, 0, IF($E397="", "", I397+J397+M397+N397+P397-R397))</f>
        <v>480865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518741</v>
      </c>
      <c r="L397" s="92">
        <f>IFERROR(VLOOKUP($E397, V一般接種!$A:$G, L$4, FALSE), 0)</f>
        <v>96738</v>
      </c>
      <c r="M397" s="92">
        <f>IFERROR(VLOOKUP($E397, V一般接種!$A:$G, M$4, FALSE), 0)</f>
        <v>1</v>
      </c>
      <c r="N397" s="93">
        <f>IFERROR(VLOOKUP($E397, V一般接種!$A:$G, N$4, FALSE), 0)</f>
        <v>480864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518741</v>
      </c>
      <c r="L398" s="92">
        <f>IFERROR(VLOOKUP($E398, V一般接種!$A:$G, L$4, FALSE), 0)</f>
        <v>96738</v>
      </c>
      <c r="M398" s="92">
        <f>IFERROR(VLOOKUP($E398, V一般接種!$A:$G, M$4, FALSE), 0)</f>
        <v>1</v>
      </c>
      <c r="N398" s="93">
        <f>IFERROR(VLOOKUP($E398, V一般接種!$A:$G, N$4, FALSE), 0)</f>
        <v>480864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518741</v>
      </c>
      <c r="L399" s="92">
        <f>IFERROR(VLOOKUP($E399, V一般接種!$A:$G, L$4, FALSE), 0)</f>
        <v>96738</v>
      </c>
      <c r="M399" s="92">
        <f>IFERROR(VLOOKUP($E399, V一般接種!$A:$G, M$4, FALSE), 0)</f>
        <v>1</v>
      </c>
      <c r="N399" s="93">
        <f>IFERROR(VLOOKUP($E399, V一般接種!$A:$G, N$4, FALSE), 0)</f>
        <v>480864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721465</v>
      </c>
      <c r="C400" s="109">
        <f>IF(COUNTIF($A$7:$A400, $A400)&gt;1, 0, IF($E400="", "", I400+J400+M400+N400+P400-R400))</f>
        <v>539230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614197</v>
      </c>
      <c r="L400" s="92">
        <f>IFERROR(VLOOKUP($E400, V一般接種!$A:$G, L$4, FALSE), 0)</f>
        <v>107268</v>
      </c>
      <c r="M400" s="92">
        <f>IFERROR(VLOOKUP($E400, V一般接種!$A:$G, M$4, FALSE), 0)</f>
        <v>36</v>
      </c>
      <c r="N400" s="93">
        <f>IFERROR(VLOOKUP($E400, V一般接種!$A:$G, N$4, FALSE), 0)</f>
        <v>539194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614197</v>
      </c>
      <c r="L401" s="92">
        <f>IFERROR(VLOOKUP($E401, V一般接種!$A:$G, L$4, FALSE), 0)</f>
        <v>107268</v>
      </c>
      <c r="M401" s="92">
        <f>IFERROR(VLOOKUP($E401, V一般接種!$A:$G, M$4, FALSE), 0)</f>
        <v>36</v>
      </c>
      <c r="N401" s="93">
        <f>IFERROR(VLOOKUP($E401, V一般接種!$A:$G, N$4, FALSE), 0)</f>
        <v>539194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614197</v>
      </c>
      <c r="L402" s="92">
        <f>IFERROR(VLOOKUP($E402, V一般接種!$A:$G, L$4, FALSE), 0)</f>
        <v>107268</v>
      </c>
      <c r="M402" s="92">
        <f>IFERROR(VLOOKUP($E402, V一般接種!$A:$G, M$4, FALSE), 0)</f>
        <v>36</v>
      </c>
      <c r="N402" s="93">
        <f>IFERROR(VLOOKUP($E402, V一般接種!$A:$G, N$4, FALSE), 0)</f>
        <v>539194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3702438</v>
      </c>
      <c r="C403" s="109">
        <f>IF(COUNTIF($A$7:$A403, $A403)&gt;1, 0, IF($E403="", "", I403+J403+M403+N403+P403-R403))</f>
        <v>3038700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519512</v>
      </c>
      <c r="L403" s="92">
        <f>IFERROR(VLOOKUP($E403, V一般接種!$A:$G, L$4, FALSE), 0)</f>
        <v>108503</v>
      </c>
      <c r="M403" s="92">
        <f>IFERROR(VLOOKUP($E403, V一般接種!$A:$G, M$4, FALSE), 0)</f>
        <v>0</v>
      </c>
      <c r="N403" s="93">
        <f>IFERROR(VLOOKUP($E403, V一般接種!$A:$G, N$4, FALSE), 0)</f>
        <v>450380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519512</v>
      </c>
      <c r="L404" s="92">
        <f>IFERROR(VLOOKUP($E404, V一般接種!$A:$G, L$4, FALSE), 0)</f>
        <v>108503</v>
      </c>
      <c r="M404" s="92">
        <f>IFERROR(VLOOKUP($E404, V一般接種!$A:$G, M$4, FALSE), 0)</f>
        <v>0</v>
      </c>
      <c r="N404" s="93">
        <f>IFERROR(VLOOKUP($E404, V一般接種!$A:$G, N$4, FALSE), 0)</f>
        <v>450380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519512</v>
      </c>
      <c r="L405" s="92">
        <f>IFERROR(VLOOKUP($E405, V一般接種!$A:$G, L$4, FALSE), 0)</f>
        <v>108503</v>
      </c>
      <c r="M405" s="92">
        <f>IFERROR(VLOOKUP($E405, V一般接種!$A:$G, M$4, FALSE), 0)</f>
        <v>0</v>
      </c>
      <c r="N405" s="93">
        <f>IFERROR(VLOOKUP($E405, V一般接種!$A:$G, N$4, FALSE), 0)</f>
        <v>450380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548024</v>
      </c>
      <c r="C406" s="109">
        <f>IF(COUNTIF($A$7:$A406, $A406)&gt;1, 0, IF($E406="", "", I406+J406+M406+N406+P406-R406))</f>
        <v>446760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445517</v>
      </c>
      <c r="L406" s="92">
        <f>IFERROR(VLOOKUP($E406, V一般接種!$A:$G, L$4, FALSE), 0)</f>
        <v>102507</v>
      </c>
      <c r="M406" s="92">
        <f>IFERROR(VLOOKUP($E406, V一般接種!$A:$G, M$4, FALSE), 0)</f>
        <v>992</v>
      </c>
      <c r="N406" s="93">
        <f>IFERROR(VLOOKUP($E406, V一般接種!$A:$G, N$4, FALSE), 0)</f>
        <v>445768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445517</v>
      </c>
      <c r="L407" s="92">
        <f>IFERROR(VLOOKUP($E407, V一般接種!$A:$G, L$4, FALSE), 0)</f>
        <v>102507</v>
      </c>
      <c r="M407" s="92">
        <f>IFERROR(VLOOKUP($E407, V一般接種!$A:$G, M$4, FALSE), 0)</f>
        <v>992</v>
      </c>
      <c r="N407" s="93">
        <f>IFERROR(VLOOKUP($E407, V一般接種!$A:$G, N$4, FALSE), 0)</f>
        <v>445768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445517</v>
      </c>
      <c r="L408" s="92">
        <f>IFERROR(VLOOKUP($E408, V一般接種!$A:$G, L$4, FALSE), 0)</f>
        <v>102507</v>
      </c>
      <c r="M408" s="92">
        <f>IFERROR(VLOOKUP($E408, V一般接種!$A:$G, M$4, FALSE), 0)</f>
        <v>992</v>
      </c>
      <c r="N408" s="93">
        <f>IFERROR(VLOOKUP($E408, V一般接種!$A:$G, N$4, FALSE), 0)</f>
        <v>445768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611351</v>
      </c>
      <c r="C409" s="109">
        <f>IF(COUNTIF($A$7:$A409, $A409)&gt;1, 0, IF($E409="", "", I409+J409+M409+N409+P409-R409))</f>
        <v>466836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484319</v>
      </c>
      <c r="L409" s="92">
        <f>IFERROR(VLOOKUP($E409, V一般接種!$A:$G, L$4, FALSE), 0)</f>
        <v>127032</v>
      </c>
      <c r="M409" s="92">
        <f>IFERROR(VLOOKUP($E409, V一般接種!$A:$G, M$4, FALSE), 0)</f>
        <v>977</v>
      </c>
      <c r="N409" s="93">
        <f>IFERROR(VLOOKUP($E409, V一般接種!$A:$G, N$4, FALSE), 0)</f>
        <v>465859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484319</v>
      </c>
      <c r="L410" s="92">
        <f>IFERROR(VLOOKUP($E410, V一般接種!$A:$G, L$4, FALSE), 0)</f>
        <v>127032</v>
      </c>
      <c r="M410" s="92">
        <f>IFERROR(VLOOKUP($E410, V一般接種!$A:$G, M$4, FALSE), 0)</f>
        <v>977</v>
      </c>
      <c r="N410" s="93">
        <f>IFERROR(VLOOKUP($E410, V一般接種!$A:$G, N$4, FALSE), 0)</f>
        <v>465859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484319</v>
      </c>
      <c r="L411" s="92">
        <f>IFERROR(VLOOKUP($E411, V一般接種!$A:$G, L$4, FALSE), 0)</f>
        <v>127032</v>
      </c>
      <c r="M411" s="92">
        <f>IFERROR(VLOOKUP($E411, V一般接種!$A:$G, M$4, FALSE), 0)</f>
        <v>977</v>
      </c>
      <c r="N411" s="93">
        <f>IFERROR(VLOOKUP($E411, V一般接種!$A:$G, N$4, FALSE), 0)</f>
        <v>465859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602908</v>
      </c>
      <c r="C412" s="109">
        <f>IF(COUNTIF($A$7:$A412, $A412)&gt;1, 0, IF($E412="", "", I412+J412+M412+N412+P412-R412))</f>
        <v>459470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480340</v>
      </c>
      <c r="L412" s="92">
        <f>IFERROR(VLOOKUP($E412, V一般接種!$A:$G, L$4, FALSE), 0)</f>
        <v>122568</v>
      </c>
      <c r="M412" s="92">
        <f>IFERROR(VLOOKUP($E412, V一般接種!$A:$G, M$4, FALSE), 0)</f>
        <v>1942</v>
      </c>
      <c r="N412" s="93">
        <f>IFERROR(VLOOKUP($E412, V一般接種!$A:$G, N$4, FALSE), 0)</f>
        <v>457528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480340</v>
      </c>
      <c r="L413" s="92">
        <f>IFERROR(VLOOKUP($E413, V一般接種!$A:$G, L$4, FALSE), 0)</f>
        <v>122568</v>
      </c>
      <c r="M413" s="92">
        <f>IFERROR(VLOOKUP($E413, V一般接種!$A:$G, M$4, FALSE), 0)</f>
        <v>1942</v>
      </c>
      <c r="N413" s="93">
        <f>IFERROR(VLOOKUP($E413, V一般接種!$A:$G, N$4, FALSE), 0)</f>
        <v>457528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480340</v>
      </c>
      <c r="L414" s="92">
        <f>IFERROR(VLOOKUP($E414, V一般接種!$A:$G, L$4, FALSE), 0)</f>
        <v>122568</v>
      </c>
      <c r="M414" s="92">
        <f>IFERROR(VLOOKUP($E414, V一般接種!$A:$G, M$4, FALSE), 0)</f>
        <v>1942</v>
      </c>
      <c r="N414" s="93">
        <f>IFERROR(VLOOKUP($E414, V一般接種!$A:$G, N$4, FALSE), 0)</f>
        <v>457528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568546</v>
      </c>
      <c r="C415" s="109">
        <f>IF(COUNTIF($A$7:$A415, $A415)&gt;1, 0, IF($E415="", "", I415+J415+M415+N415+P415-R415))</f>
        <v>444179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469165</v>
      </c>
      <c r="L415" s="92">
        <f>IFERROR(VLOOKUP($E415, V一般接種!$A:$G, L$4, FALSE), 0)</f>
        <v>99381</v>
      </c>
      <c r="M415" s="92">
        <f>IFERROR(VLOOKUP($E415, V一般接種!$A:$G, M$4, FALSE), 0)</f>
        <v>2037</v>
      </c>
      <c r="N415" s="93">
        <f>IFERROR(VLOOKUP($E415, V一般接種!$A:$G, N$4, FALSE), 0)</f>
        <v>442142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469165</v>
      </c>
      <c r="L416" s="92">
        <f>IFERROR(VLOOKUP($E416, V一般接種!$A:$G, L$4, FALSE), 0)</f>
        <v>99381</v>
      </c>
      <c r="M416" s="92">
        <f>IFERROR(VLOOKUP($E416, V一般接種!$A:$G, M$4, FALSE), 0)</f>
        <v>2037</v>
      </c>
      <c r="N416" s="93">
        <f>IFERROR(VLOOKUP($E416, V一般接種!$A:$G, N$4, FALSE), 0)</f>
        <v>442142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469165</v>
      </c>
      <c r="L417" s="92">
        <f>IFERROR(VLOOKUP($E417, V一般接種!$A:$G, L$4, FALSE), 0)</f>
        <v>99381</v>
      </c>
      <c r="M417" s="92">
        <f>IFERROR(VLOOKUP($E417, V一般接種!$A:$G, M$4, FALSE), 0)</f>
        <v>2037</v>
      </c>
      <c r="N417" s="93">
        <f>IFERROR(VLOOKUP($E417, V一般接種!$A:$G, N$4, FALSE), 0)</f>
        <v>442142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640720</v>
      </c>
      <c r="C418" s="109">
        <f>IF(COUNTIF($A$7:$A418, $A418)&gt;1, 0, IF($E418="", "", I418+J418+M418+N418+P418-R418))</f>
        <v>490877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523499</v>
      </c>
      <c r="L418" s="92">
        <f>IFERROR(VLOOKUP($E418, V一般接種!$A:$G, L$4, FALSE), 0)</f>
        <v>117221</v>
      </c>
      <c r="M418" s="92">
        <f>IFERROR(VLOOKUP($E418, V一般接種!$A:$G, M$4, FALSE), 0)</f>
        <v>1000</v>
      </c>
      <c r="N418" s="93">
        <f>IFERROR(VLOOKUP($E418, V一般接種!$A:$G, N$4, FALSE), 0)</f>
        <v>489877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523499</v>
      </c>
      <c r="L419" s="92">
        <f>IFERROR(VLOOKUP($E419, V一般接種!$A:$G, L$4, FALSE), 0)</f>
        <v>117221</v>
      </c>
      <c r="M419" s="92">
        <f>IFERROR(VLOOKUP($E419, V一般接種!$A:$G, M$4, FALSE), 0)</f>
        <v>1000</v>
      </c>
      <c r="N419" s="93">
        <f>IFERROR(VLOOKUP($E419, V一般接種!$A:$G, N$4, FALSE), 0)</f>
        <v>489877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523499</v>
      </c>
      <c r="L420" s="92">
        <f>IFERROR(VLOOKUP($E420, V一般接種!$A:$G, L$4, FALSE), 0)</f>
        <v>117221</v>
      </c>
      <c r="M420" s="92">
        <f>IFERROR(VLOOKUP($E420, V一般接種!$A:$G, M$4, FALSE), 0)</f>
        <v>1000</v>
      </c>
      <c r="N420" s="93">
        <f>IFERROR(VLOOKUP($E420, V一般接種!$A:$G, N$4, FALSE), 0)</f>
        <v>489877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729800</v>
      </c>
      <c r="C421" s="109">
        <f>IF(COUNTIF($A$7:$A421, $A421)&gt;1, 0, IF($E421="", "", I421+J421+M421+N421+P421-R421))</f>
        <v>606338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590466</v>
      </c>
      <c r="L421" s="92">
        <f>IFERROR(VLOOKUP($E421, V一般接種!$A:$G, L$4, FALSE), 0)</f>
        <v>139334</v>
      </c>
      <c r="M421" s="92">
        <f>IFERROR(VLOOKUP($E421, V一般接種!$A:$G, M$4, FALSE), 0)</f>
        <v>544</v>
      </c>
      <c r="N421" s="93">
        <f>IFERROR(VLOOKUP($E421, V一般接種!$A:$G, N$4, FALSE), 0)</f>
        <v>605794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590466</v>
      </c>
      <c r="L422" s="92">
        <f>IFERROR(VLOOKUP($E422, V一般接種!$A:$G, L$4, FALSE), 0)</f>
        <v>139334</v>
      </c>
      <c r="M422" s="92">
        <f>IFERROR(VLOOKUP($E422, V一般接種!$A:$G, M$4, FALSE), 0)</f>
        <v>544</v>
      </c>
      <c r="N422" s="93">
        <f>IFERROR(VLOOKUP($E422, V一般接種!$A:$G, N$4, FALSE), 0)</f>
        <v>605794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590466</v>
      </c>
      <c r="L423" s="92">
        <f>IFERROR(VLOOKUP($E423, V一般接種!$A:$G, L$4, FALSE), 0)</f>
        <v>139334</v>
      </c>
      <c r="M423" s="92">
        <f>IFERROR(VLOOKUP($E423, V一般接種!$A:$G, M$4, FALSE), 0)</f>
        <v>544</v>
      </c>
      <c r="N423" s="93">
        <f>IFERROR(VLOOKUP($E423, V一般接種!$A:$G, N$4, FALSE), 0)</f>
        <v>605794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3319201</v>
      </c>
      <c r="C424" s="109">
        <f>IF(COUNTIF($A$7:$A424, $A424)&gt;1, 0, IF($E424="", "", I424+J424+M424+N424+P424-R424))</f>
        <v>2993952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475009</v>
      </c>
      <c r="L424" s="92">
        <f>IFERROR(VLOOKUP($E424, V一般接種!$A:$G, L$4, FALSE), 0)</f>
        <v>123314</v>
      </c>
      <c r="M424" s="92">
        <f>IFERROR(VLOOKUP($E424, V一般接種!$A:$G, M$4, FALSE), 0)</f>
        <v>1122</v>
      </c>
      <c r="N424" s="93">
        <f>IFERROR(VLOOKUP($E424, V一般接種!$A:$G, N$4, FALSE), 0)</f>
        <v>504030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475009</v>
      </c>
      <c r="L425" s="92">
        <f>IFERROR(VLOOKUP($E425, V一般接種!$A:$G, L$4, FALSE), 0)</f>
        <v>123314</v>
      </c>
      <c r="M425" s="92">
        <f>IFERROR(VLOOKUP($E425, V一般接種!$A:$G, M$4, FALSE), 0)</f>
        <v>1122</v>
      </c>
      <c r="N425" s="93">
        <f>IFERROR(VLOOKUP($E425, V一般接種!$A:$G, N$4, FALSE), 0)</f>
        <v>504030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475009</v>
      </c>
      <c r="L426" s="92">
        <f>IFERROR(VLOOKUP($E426, V一般接種!$A:$G, L$4, FALSE), 0)</f>
        <v>123314</v>
      </c>
      <c r="M426" s="92">
        <f>IFERROR(VLOOKUP($E426, V一般接種!$A:$G, M$4, FALSE), 0)</f>
        <v>1122</v>
      </c>
      <c r="N426" s="93">
        <f>IFERROR(VLOOKUP($E426, V一般接種!$A:$G, N$4, FALSE), 0)</f>
        <v>504030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389035</v>
      </c>
      <c r="C427" s="109">
        <f>IF(COUNTIF($A$7:$A427, $A427)&gt;1, 0, IF($E427="", "", I427+J427+M427+N427+P427-R427))</f>
        <v>139590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253418</v>
      </c>
      <c r="L427" s="92">
        <f>IFERROR(VLOOKUP($E427, V一般接種!$A:$G, L$4, FALSE), 0)</f>
        <v>135617</v>
      </c>
      <c r="M427" s="92">
        <f>IFERROR(VLOOKUP($E427, V一般接種!$A:$G, M$4, FALSE), 0)</f>
        <v>1330</v>
      </c>
      <c r="N427" s="93">
        <f>IFERROR(VLOOKUP($E427, V一般接種!$A:$G, N$4, FALSE), 0)</f>
        <v>138260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253418</v>
      </c>
      <c r="L428" s="92">
        <f>IFERROR(VLOOKUP($E428, V一般接種!$A:$G, L$4, FALSE), 0)</f>
        <v>135617</v>
      </c>
      <c r="M428" s="92">
        <f>IFERROR(VLOOKUP($E428, V一般接種!$A:$G, M$4, FALSE), 0)</f>
        <v>1330</v>
      </c>
      <c r="N428" s="93">
        <f>IFERROR(VLOOKUP($E428, V一般接種!$A:$G, N$4, FALSE), 0)</f>
        <v>138260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253418</v>
      </c>
      <c r="L429" s="92">
        <f>IFERROR(VLOOKUP($E429, V一般接種!$A:$G, L$4, FALSE), 0)</f>
        <v>135617</v>
      </c>
      <c r="M429" s="92">
        <f>IFERROR(VLOOKUP($E429, V一般接種!$A:$G, M$4, FALSE), 0)</f>
        <v>1330</v>
      </c>
      <c r="N429" s="93">
        <f>IFERROR(VLOOKUP($E429, V一般接種!$A:$G, N$4, FALSE), 0)</f>
        <v>138260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650217</v>
      </c>
      <c r="C430" s="109">
        <f>IF(COUNTIF($A$7:$A430, $A430)&gt;1, 0, IF($E430="", "", I430+J430+M430+N430+P430-R430))</f>
        <v>398136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509485</v>
      </c>
      <c r="L430" s="92">
        <f>IFERROR(VLOOKUP($E430, V一般接種!$A:$G, L$4, FALSE), 0)</f>
        <v>140732</v>
      </c>
      <c r="M430" s="92">
        <f>IFERROR(VLOOKUP($E430, V一般接種!$A:$G, M$4, FALSE), 0)</f>
        <v>1628</v>
      </c>
      <c r="N430" s="93">
        <f>IFERROR(VLOOKUP($E430, V一般接種!$A:$G, N$4, FALSE), 0)</f>
        <v>396508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509485</v>
      </c>
      <c r="L431" s="92">
        <f>IFERROR(VLOOKUP($E431, V一般接種!$A:$G, L$4, FALSE), 0)</f>
        <v>140732</v>
      </c>
      <c r="M431" s="92">
        <f>IFERROR(VLOOKUP($E431, V一般接種!$A:$G, M$4, FALSE), 0)</f>
        <v>1628</v>
      </c>
      <c r="N431" s="93">
        <f>IFERROR(VLOOKUP($E431, V一般接種!$A:$G, N$4, FALSE), 0)</f>
        <v>396508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509485</v>
      </c>
      <c r="L432" s="92">
        <f>IFERROR(VLOOKUP($E432, V一般接種!$A:$G, L$4, FALSE), 0)</f>
        <v>140732</v>
      </c>
      <c r="M432" s="92">
        <f>IFERROR(VLOOKUP($E432, V一般接種!$A:$G, M$4, FALSE), 0)</f>
        <v>1628</v>
      </c>
      <c r="N432" s="93">
        <f>IFERROR(VLOOKUP($E432, V一般接種!$A:$G, N$4, FALSE), 0)</f>
        <v>396508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644537</v>
      </c>
      <c r="C433" s="109">
        <f>IF(COUNTIF($A$7:$A433, $A433)&gt;1, 0, IF($E433="", "", I433+J433+M433+N433+P433-R433))</f>
        <v>379917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497721</v>
      </c>
      <c r="L433" s="92">
        <f>IFERROR(VLOOKUP($E433, V一般接種!$A:$G, L$4, FALSE), 0)</f>
        <v>146816</v>
      </c>
      <c r="M433" s="92">
        <f>IFERROR(VLOOKUP($E433, V一般接種!$A:$G, M$4, FALSE), 0)</f>
        <v>1839</v>
      </c>
      <c r="N433" s="93">
        <f>IFERROR(VLOOKUP($E433, V一般接種!$A:$G, N$4, FALSE), 0)</f>
        <v>378078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497721</v>
      </c>
      <c r="L434" s="92">
        <f>IFERROR(VLOOKUP($E434, V一般接種!$A:$G, L$4, FALSE), 0)</f>
        <v>146816</v>
      </c>
      <c r="M434" s="92">
        <f>IFERROR(VLOOKUP($E434, V一般接種!$A:$G, M$4, FALSE), 0)</f>
        <v>1839</v>
      </c>
      <c r="N434" s="93">
        <f>IFERROR(VLOOKUP($E434, V一般接種!$A:$G, N$4, FALSE), 0)</f>
        <v>378078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497721</v>
      </c>
      <c r="L435" s="92">
        <f>IFERROR(VLOOKUP($E435, V一般接種!$A:$G, L$4, FALSE), 0)</f>
        <v>146816</v>
      </c>
      <c r="M435" s="92">
        <f>IFERROR(VLOOKUP($E435, V一般接種!$A:$G, M$4, FALSE), 0)</f>
        <v>1839</v>
      </c>
      <c r="N435" s="93">
        <f>IFERROR(VLOOKUP($E435, V一般接種!$A:$G, N$4, FALSE), 0)</f>
        <v>378078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420496</v>
      </c>
      <c r="C436" s="109">
        <f>IF(COUNTIF($A$7:$A436, $A436)&gt;1, 0, IF($E436="", "", I436+J436+M436+N436+P436-R436))</f>
        <v>380512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263011</v>
      </c>
      <c r="L436" s="92">
        <f>IFERROR(VLOOKUP($E436, V一般接種!$A:$G, L$4, FALSE), 0)</f>
        <v>157485</v>
      </c>
      <c r="M436" s="92">
        <f>IFERROR(VLOOKUP($E436, V一般接種!$A:$G, M$4, FALSE), 0)</f>
        <v>1997</v>
      </c>
      <c r="N436" s="93">
        <f>IFERROR(VLOOKUP($E436, V一般接種!$A:$G, N$4, FALSE), 0)</f>
        <v>378515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263011</v>
      </c>
      <c r="L437" s="92">
        <f>IFERROR(VLOOKUP($E437, V一般接種!$A:$G, L$4, FALSE), 0)</f>
        <v>157485</v>
      </c>
      <c r="M437" s="92">
        <f>IFERROR(VLOOKUP($E437, V一般接種!$A:$G, M$4, FALSE), 0)</f>
        <v>1997</v>
      </c>
      <c r="N437" s="93">
        <f>IFERROR(VLOOKUP($E437, V一般接種!$A:$G, N$4, FALSE), 0)</f>
        <v>378515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263011</v>
      </c>
      <c r="L438" s="92">
        <f>IFERROR(VLOOKUP($E438, V一般接種!$A:$G, L$4, FALSE), 0)</f>
        <v>157485</v>
      </c>
      <c r="M438" s="92">
        <f>IFERROR(VLOOKUP($E438, V一般接種!$A:$G, M$4, FALSE), 0)</f>
        <v>1997</v>
      </c>
      <c r="N438" s="93">
        <f>IFERROR(VLOOKUP($E438, V一般接種!$A:$G, N$4, FALSE), 0)</f>
        <v>378515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739455</v>
      </c>
      <c r="C439" s="109">
        <f>IF(COUNTIF($A$7:$A439, $A439)&gt;1, 0, IF($E439="", "", I439+J439+M439+N439+P439-R439))</f>
        <v>291385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576229</v>
      </c>
      <c r="L439" s="92">
        <f>IFERROR(VLOOKUP($E439, V一般接種!$A:$G, L$4, FALSE), 0)</f>
        <v>163226</v>
      </c>
      <c r="M439" s="92">
        <f>IFERROR(VLOOKUP($E439, V一般接種!$A:$G, M$4, FALSE), 0)</f>
        <v>2077</v>
      </c>
      <c r="N439" s="93">
        <f>IFERROR(VLOOKUP($E439, V一般接種!$A:$G, N$4, FALSE), 0)</f>
        <v>289308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576229</v>
      </c>
      <c r="L440" s="92">
        <f>IFERROR(VLOOKUP($E440, V一般接種!$A:$G, L$4, FALSE), 0)</f>
        <v>163226</v>
      </c>
      <c r="M440" s="92">
        <f>IFERROR(VLOOKUP($E440, V一般接種!$A:$G, M$4, FALSE), 0)</f>
        <v>2077</v>
      </c>
      <c r="N440" s="93">
        <f>IFERROR(VLOOKUP($E440, V一般接種!$A:$G, N$4, FALSE), 0)</f>
        <v>289308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576229</v>
      </c>
      <c r="L441" s="92">
        <f>IFERROR(VLOOKUP($E441, V一般接種!$A:$G, L$4, FALSE), 0)</f>
        <v>163226</v>
      </c>
      <c r="M441" s="92">
        <f>IFERROR(VLOOKUP($E441, V一般接種!$A:$G, M$4, FALSE), 0)</f>
        <v>2077</v>
      </c>
      <c r="N441" s="93">
        <f>IFERROR(VLOOKUP($E441, V一般接種!$A:$G, N$4, FALSE), 0)</f>
        <v>289308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955507</v>
      </c>
      <c r="C442" s="109">
        <f>IF(COUNTIF($A$7:$A442, $A442)&gt;1, 0, IF($E442="", "", I442+J442+M442+N442+P442-R442))</f>
        <v>331961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767513</v>
      </c>
      <c r="L442" s="92">
        <f>IFERROR(VLOOKUP($E442, V一般接種!$A:$G, L$4, FALSE), 0)</f>
        <v>187994</v>
      </c>
      <c r="M442" s="92">
        <f>IFERROR(VLOOKUP($E442, V一般接種!$A:$G, M$4, FALSE), 0)</f>
        <v>1941</v>
      </c>
      <c r="N442" s="93">
        <f>IFERROR(VLOOKUP($E442, V一般接種!$A:$G, N$4, FALSE), 0)</f>
        <v>330020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767513</v>
      </c>
      <c r="L443" s="92">
        <f>IFERROR(VLOOKUP($E443, V一般接種!$A:$G, L$4, FALSE), 0)</f>
        <v>187994</v>
      </c>
      <c r="M443" s="92">
        <f>IFERROR(VLOOKUP($E443, V一般接種!$A:$G, M$4, FALSE), 0)</f>
        <v>1941</v>
      </c>
      <c r="N443" s="93">
        <f>IFERROR(VLOOKUP($E443, V一般接種!$A:$G, N$4, FALSE), 0)</f>
        <v>330020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767513</v>
      </c>
      <c r="L444" s="92">
        <f>IFERROR(VLOOKUP($E444, V一般接種!$A:$G, L$4, FALSE), 0)</f>
        <v>187994</v>
      </c>
      <c r="M444" s="92">
        <f>IFERROR(VLOOKUP($E444, V一般接種!$A:$G, M$4, FALSE), 0)</f>
        <v>1941</v>
      </c>
      <c r="N444" s="93">
        <f>IFERROR(VLOOKUP($E444, V一般接種!$A:$G, N$4, FALSE), 0)</f>
        <v>330020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3175868</v>
      </c>
      <c r="C445" s="109">
        <f>IF(COUNTIF($A$7:$A445, $A445)&gt;1, 0, IF($E445="", "", I445+J445+M445+N445+P445-R445))</f>
        <v>2350464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605875</v>
      </c>
      <c r="L445" s="92">
        <f>IFERROR(VLOOKUP($E445, V一般接種!$A:$G, L$4, FALSE), 0)</f>
        <v>170434</v>
      </c>
      <c r="M445" s="92">
        <f>IFERROR(VLOOKUP($E445, V一般接種!$A:$G, M$4, FALSE), 0)</f>
        <v>1580</v>
      </c>
      <c r="N445" s="93">
        <f>IFERROR(VLOOKUP($E445, V一般接種!$A:$G, N$4, FALSE), 0)</f>
        <v>285789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605875</v>
      </c>
      <c r="L446" s="92">
        <f>IFERROR(VLOOKUP($E446, V一般接種!$A:$G, L$4, FALSE), 0)</f>
        <v>170434</v>
      </c>
      <c r="M446" s="92">
        <f>IFERROR(VLOOKUP($E446, V一般接種!$A:$G, M$4, FALSE), 0)</f>
        <v>1580</v>
      </c>
      <c r="N446" s="93">
        <f>IFERROR(VLOOKUP($E446, V一般接種!$A:$G, N$4, FALSE), 0)</f>
        <v>285789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605875</v>
      </c>
      <c r="L447" s="92">
        <f>IFERROR(VLOOKUP($E447, V一般接種!$A:$G, L$4, FALSE), 0)</f>
        <v>170434</v>
      </c>
      <c r="M447" s="92">
        <f>IFERROR(VLOOKUP($E447, V一般接種!$A:$G, M$4, FALSE), 0)</f>
        <v>1580</v>
      </c>
      <c r="N447" s="93">
        <f>IFERROR(VLOOKUP($E447, V一般接種!$A:$G, N$4, FALSE), 0)</f>
        <v>285789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617161</v>
      </c>
      <c r="C448" s="109">
        <f>IF(COUNTIF($A$7:$A448, $A448)&gt;1, 0, IF($E448="", "", I448+J448+M448+N448+P448-R448))</f>
        <v>342986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463696</v>
      </c>
      <c r="L448" s="92">
        <f>IFERROR(VLOOKUP($E448, V一般接種!$A:$G, L$4, FALSE), 0)</f>
        <v>153465</v>
      </c>
      <c r="M448" s="92">
        <f>IFERROR(VLOOKUP($E448, V一般接種!$A:$G, M$4, FALSE), 0)</f>
        <v>1516</v>
      </c>
      <c r="N448" s="93">
        <f>IFERROR(VLOOKUP($E448, V一般接種!$A:$G, N$4, FALSE), 0)</f>
        <v>341470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463696</v>
      </c>
      <c r="L449" s="92">
        <f>IFERROR(VLOOKUP($E449, V一般接種!$A:$G, L$4, FALSE), 0)</f>
        <v>153465</v>
      </c>
      <c r="M449" s="92">
        <f>IFERROR(VLOOKUP($E449, V一般接種!$A:$G, M$4, FALSE), 0)</f>
        <v>1516</v>
      </c>
      <c r="N449" s="93">
        <f>IFERROR(VLOOKUP($E449, V一般接種!$A:$G, N$4, FALSE), 0)</f>
        <v>341470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463696</v>
      </c>
      <c r="L450" s="92">
        <f>IFERROR(VLOOKUP($E450, V一般接種!$A:$G, L$4, FALSE), 0)</f>
        <v>153465</v>
      </c>
      <c r="M450" s="92">
        <f>IFERROR(VLOOKUP($E450, V一般接種!$A:$G, M$4, FALSE), 0)</f>
        <v>1516</v>
      </c>
      <c r="N450" s="93">
        <f>IFERROR(VLOOKUP($E450, V一般接種!$A:$G, N$4, FALSE), 0)</f>
        <v>341470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629937</v>
      </c>
      <c r="C451" s="109">
        <f>IF(COUNTIF($A$7:$A451, $A451)&gt;1, 0, IF($E451="", "", I451+J451+M451+N451+P451-R451))</f>
        <v>436873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474982</v>
      </c>
      <c r="L451" s="92">
        <f>IFERROR(VLOOKUP($E451, V一般接種!$A:$G, L$4, FALSE), 0)</f>
        <v>154955</v>
      </c>
      <c r="M451" s="92">
        <f>IFERROR(VLOOKUP($E451, V一般接種!$A:$G, M$4, FALSE), 0)</f>
        <v>1744</v>
      </c>
      <c r="N451" s="93">
        <f>IFERROR(VLOOKUP($E451, V一般接種!$A:$G, N$4, FALSE), 0)</f>
        <v>435129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474982</v>
      </c>
      <c r="L452" s="92">
        <f>IFERROR(VLOOKUP($E452, V一般接種!$A:$G, L$4, FALSE), 0)</f>
        <v>154955</v>
      </c>
      <c r="M452" s="92">
        <f>IFERROR(VLOOKUP($E452, V一般接種!$A:$G, M$4, FALSE), 0)</f>
        <v>1744</v>
      </c>
      <c r="N452" s="93">
        <f>IFERROR(VLOOKUP($E452, V一般接種!$A:$G, N$4, FALSE), 0)</f>
        <v>435129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474982</v>
      </c>
      <c r="L453" s="92">
        <f>IFERROR(VLOOKUP($E453, V一般接種!$A:$G, L$4, FALSE), 0)</f>
        <v>154955</v>
      </c>
      <c r="M453" s="92">
        <f>IFERROR(VLOOKUP($E453, V一般接種!$A:$G, M$4, FALSE), 0)</f>
        <v>1744</v>
      </c>
      <c r="N453" s="93">
        <f>IFERROR(VLOOKUP($E453, V一般接種!$A:$G, N$4, FALSE), 0)</f>
        <v>435129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597013</v>
      </c>
      <c r="C454" s="109">
        <f>IF(COUNTIF($A$7:$A454, $A454)&gt;1, 0, IF($E454="", "", I454+J454+M454+N454+P454-R454))</f>
        <v>464900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446665</v>
      </c>
      <c r="L454" s="92">
        <f>IFERROR(VLOOKUP($E454, V一般接種!$A:$G, L$4, FALSE), 0)</f>
        <v>150348</v>
      </c>
      <c r="M454" s="92">
        <f>IFERROR(VLOOKUP($E454, V一般接種!$A:$G, M$4, FALSE), 0)</f>
        <v>1537</v>
      </c>
      <c r="N454" s="93">
        <f>IFERROR(VLOOKUP($E454, V一般接種!$A:$G, N$4, FALSE), 0)</f>
        <v>463363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446665</v>
      </c>
      <c r="L455" s="92">
        <f>IFERROR(VLOOKUP($E455, V一般接種!$A:$G, L$4, FALSE), 0)</f>
        <v>150348</v>
      </c>
      <c r="M455" s="92">
        <f>IFERROR(VLOOKUP($E455, V一般接種!$A:$G, M$4, FALSE), 0)</f>
        <v>1537</v>
      </c>
      <c r="N455" s="93">
        <f>IFERROR(VLOOKUP($E455, V一般接種!$A:$G, N$4, FALSE), 0)</f>
        <v>463363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446665</v>
      </c>
      <c r="L456" s="92">
        <f>IFERROR(VLOOKUP($E456, V一般接種!$A:$G, L$4, FALSE), 0)</f>
        <v>150348</v>
      </c>
      <c r="M456" s="92">
        <f>IFERROR(VLOOKUP($E456, V一般接種!$A:$G, M$4, FALSE), 0)</f>
        <v>1537</v>
      </c>
      <c r="N456" s="93">
        <f>IFERROR(VLOOKUP($E456, V一般接種!$A:$G, N$4, FALSE), 0)</f>
        <v>463363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583983</v>
      </c>
      <c r="C457" s="109">
        <f>IF(COUNTIF($A$7:$A457, $A457)&gt;1, 0, IF($E457="", "", I457+J457+M457+N457+P457-R457))</f>
        <v>450727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424146</v>
      </c>
      <c r="L457" s="92">
        <f>IFERROR(VLOOKUP($E457, V一般接種!$A:$G, L$4, FALSE), 0)</f>
        <v>159837</v>
      </c>
      <c r="M457" s="92">
        <f>IFERROR(VLOOKUP($E457, V一般接種!$A:$G, M$4, FALSE), 0)</f>
        <v>1851</v>
      </c>
      <c r="N457" s="93">
        <f>IFERROR(VLOOKUP($E457, V一般接種!$A:$G, N$4, FALSE), 0)</f>
        <v>448876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424146</v>
      </c>
      <c r="L458" s="92">
        <f>IFERROR(VLOOKUP($E458, V一般接種!$A:$G, L$4, FALSE), 0)</f>
        <v>159837</v>
      </c>
      <c r="M458" s="92">
        <f>IFERROR(VLOOKUP($E458, V一般接種!$A:$G, M$4, FALSE), 0)</f>
        <v>1851</v>
      </c>
      <c r="N458" s="93">
        <f>IFERROR(VLOOKUP($E458, V一般接種!$A:$G, N$4, FALSE), 0)</f>
        <v>448876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424146</v>
      </c>
      <c r="L459" s="92">
        <f>IFERROR(VLOOKUP($E459, V一般接種!$A:$G, L$4, FALSE), 0)</f>
        <v>159837</v>
      </c>
      <c r="M459" s="92">
        <f>IFERROR(VLOOKUP($E459, V一般接種!$A:$G, M$4, FALSE), 0)</f>
        <v>1851</v>
      </c>
      <c r="N459" s="93">
        <f>IFERROR(VLOOKUP($E459, V一般接種!$A:$G, N$4, FALSE), 0)</f>
        <v>448876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648141</v>
      </c>
      <c r="C460" s="109">
        <f>IF(COUNTIF($A$7:$A460, $A460)&gt;1, 0, IF($E460="", "", I460+J460+M460+N460+P460-R460))</f>
        <v>518769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467070</v>
      </c>
      <c r="L460" s="92">
        <f>IFERROR(VLOOKUP($E460, V一般接種!$A:$G, L$4, FALSE), 0)</f>
        <v>181071</v>
      </c>
      <c r="M460" s="92">
        <f>IFERROR(VLOOKUP($E460, V一般接種!$A:$G, M$4, FALSE), 0)</f>
        <v>1649</v>
      </c>
      <c r="N460" s="93">
        <f>IFERROR(VLOOKUP($E460, V一般接種!$A:$G, N$4, FALSE), 0)</f>
        <v>517120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467070</v>
      </c>
      <c r="L461" s="92">
        <f>IFERROR(VLOOKUP($E461, V一般接種!$A:$G, L$4, FALSE), 0)</f>
        <v>181071</v>
      </c>
      <c r="M461" s="92">
        <f>IFERROR(VLOOKUP($E461, V一般接種!$A:$G, M$4, FALSE), 0)</f>
        <v>1649</v>
      </c>
      <c r="N461" s="93">
        <f>IFERROR(VLOOKUP($E461, V一般接種!$A:$G, N$4, FALSE), 0)</f>
        <v>517120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467070</v>
      </c>
      <c r="L462" s="92">
        <f>IFERROR(VLOOKUP($E462, V一般接種!$A:$G, L$4, FALSE), 0)</f>
        <v>181071</v>
      </c>
      <c r="M462" s="92">
        <f>IFERROR(VLOOKUP($E462, V一般接種!$A:$G, M$4, FALSE), 0)</f>
        <v>1649</v>
      </c>
      <c r="N462" s="93">
        <f>IFERROR(VLOOKUP($E462, V一般接種!$A:$G, N$4, FALSE), 0)</f>
        <v>517120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785226</v>
      </c>
      <c r="C463" s="109">
        <f>IF(COUNTIF($A$7:$A463, $A463)&gt;1, 0, IF($E463="", "", I463+J463+M463+N463+P463-R463))</f>
        <v>625930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583876</v>
      </c>
      <c r="L463" s="92">
        <f>IFERROR(VLOOKUP($E463, V一般接種!$A:$G, L$4, FALSE), 0)</f>
        <v>201350</v>
      </c>
      <c r="M463" s="92">
        <f>IFERROR(VLOOKUP($E463, V一般接種!$A:$G, M$4, FALSE), 0)</f>
        <v>1825</v>
      </c>
      <c r="N463" s="93">
        <f>IFERROR(VLOOKUP($E463, V一般接種!$A:$G, N$4, FALSE), 0)</f>
        <v>624105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583876</v>
      </c>
      <c r="L464" s="92">
        <f>IFERROR(VLOOKUP($E464, V一般接種!$A:$G, L$4, FALSE), 0)</f>
        <v>201350</v>
      </c>
      <c r="M464" s="92">
        <f>IFERROR(VLOOKUP($E464, V一般接種!$A:$G, M$4, FALSE), 0)</f>
        <v>1825</v>
      </c>
      <c r="N464" s="93">
        <f>IFERROR(VLOOKUP($E464, V一般接種!$A:$G, N$4, FALSE), 0)</f>
        <v>624105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583876</v>
      </c>
      <c r="L465" s="92">
        <f>IFERROR(VLOOKUP($E465, V一般接種!$A:$G, L$4, FALSE), 0)</f>
        <v>201350</v>
      </c>
      <c r="M465" s="92">
        <f>IFERROR(VLOOKUP($E465, V一般接種!$A:$G, M$4, FALSE), 0)</f>
        <v>1825</v>
      </c>
      <c r="N465" s="93">
        <f>IFERROR(VLOOKUP($E465, V一般接種!$A:$G, N$4, FALSE), 0)</f>
        <v>624105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2766899</v>
      </c>
      <c r="C466" s="109">
        <f>IF(COUNTIF($A$7:$A466, $A466)&gt;1, 0, IF($E466="", "", I466+J466+M466+N466+P466-R466))</f>
        <v>2262396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458204</v>
      </c>
      <c r="L466" s="92">
        <f>IFERROR(VLOOKUP($E466, V一般接種!$A:$G, L$4, FALSE), 0)</f>
        <v>159618</v>
      </c>
      <c r="M466" s="92">
        <f>IFERROR(VLOOKUP($E466, V一般接種!$A:$G, M$4, FALSE), 0)</f>
        <v>1647</v>
      </c>
      <c r="N466" s="93">
        <f>IFERROR(VLOOKUP($E466, V一般接種!$A:$G, N$4, FALSE), 0)</f>
        <v>503602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458204</v>
      </c>
      <c r="L467" s="92">
        <f>IFERROR(VLOOKUP($E467, V一般接種!$A:$G, L$4, FALSE), 0)</f>
        <v>159618</v>
      </c>
      <c r="M467" s="92">
        <f>IFERROR(VLOOKUP($E467, V一般接種!$A:$G, M$4, FALSE), 0)</f>
        <v>1647</v>
      </c>
      <c r="N467" s="93">
        <f>IFERROR(VLOOKUP($E467, V一般接種!$A:$G, N$4, FALSE), 0)</f>
        <v>503602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458204</v>
      </c>
      <c r="L468" s="92">
        <f>IFERROR(VLOOKUP($E468, V一般接種!$A:$G, L$4, FALSE), 0)</f>
        <v>159618</v>
      </c>
      <c r="M468" s="92">
        <f>IFERROR(VLOOKUP($E468, V一般接種!$A:$G, M$4, FALSE), 0)</f>
        <v>1647</v>
      </c>
      <c r="N468" s="93">
        <f>IFERROR(VLOOKUP($E468, V一般接種!$A:$G, N$4, FALSE), 0)</f>
        <v>503602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509050</v>
      </c>
      <c r="C469" s="109">
        <f>IF(COUNTIF($A$7:$A469, $A469)&gt;1, 0, IF($E469="", "", I469+J469+M469+N469+P469-R469))</f>
        <v>439766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399720</v>
      </c>
      <c r="L469" s="92">
        <f>IFERROR(VLOOKUP($E469, V一般接種!$A:$G, L$4, FALSE), 0)</f>
        <v>109330</v>
      </c>
      <c r="M469" s="92">
        <f>IFERROR(VLOOKUP($E469, V一般接種!$A:$G, M$4, FALSE), 0)</f>
        <v>2309</v>
      </c>
      <c r="N469" s="93">
        <f>IFERROR(VLOOKUP($E469, V一般接種!$A:$G, N$4, FALSE), 0)</f>
        <v>437457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399720</v>
      </c>
      <c r="L470" s="92">
        <f>IFERROR(VLOOKUP($E470, V一般接種!$A:$G, L$4, FALSE), 0)</f>
        <v>109330</v>
      </c>
      <c r="M470" s="92">
        <f>IFERROR(VLOOKUP($E470, V一般接種!$A:$G, M$4, FALSE), 0)</f>
        <v>2309</v>
      </c>
      <c r="N470" s="93">
        <f>IFERROR(VLOOKUP($E470, V一般接種!$A:$G, N$4, FALSE), 0)</f>
        <v>437457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399720</v>
      </c>
      <c r="L471" s="92">
        <f>IFERROR(VLOOKUP($E471, V一般接種!$A:$G, L$4, FALSE), 0)</f>
        <v>109330</v>
      </c>
      <c r="M471" s="92">
        <f>IFERROR(VLOOKUP($E471, V一般接種!$A:$G, M$4, FALSE), 0)</f>
        <v>2309</v>
      </c>
      <c r="N471" s="93">
        <f>IFERROR(VLOOKUP($E471, V一般接種!$A:$G, N$4, FALSE), 0)</f>
        <v>437457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535462</v>
      </c>
      <c r="C472" s="109">
        <f>IF(COUNTIF($A$7:$A472, $A472)&gt;1, 0, IF($E472="", "", I472+J472+M472+N472+P472-R472))</f>
        <v>470287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430964</v>
      </c>
      <c r="L472" s="92">
        <f>IFERROR(VLOOKUP($E472, V一般接種!$A:$G, L$4, FALSE), 0)</f>
        <v>104498</v>
      </c>
      <c r="M472" s="92">
        <f>IFERROR(VLOOKUP($E472, V一般接種!$A:$G, M$4, FALSE), 0)</f>
        <v>1895</v>
      </c>
      <c r="N472" s="93">
        <f>IFERROR(VLOOKUP($E472, V一般接種!$A:$G, N$4, FALSE), 0)</f>
        <v>468392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430964</v>
      </c>
      <c r="L473" s="92">
        <f>IFERROR(VLOOKUP($E473, V一般接種!$A:$G, L$4, FALSE), 0)</f>
        <v>104498</v>
      </c>
      <c r="M473" s="92">
        <f>IFERROR(VLOOKUP($E473, V一般接種!$A:$G, M$4, FALSE), 0)</f>
        <v>1895</v>
      </c>
      <c r="N473" s="93">
        <f>IFERROR(VLOOKUP($E473, V一般接種!$A:$G, N$4, FALSE), 0)</f>
        <v>468392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430964</v>
      </c>
      <c r="L474" s="92">
        <f>IFERROR(VLOOKUP($E474, V一般接種!$A:$G, L$4, FALSE), 0)</f>
        <v>104498</v>
      </c>
      <c r="M474" s="92">
        <f>IFERROR(VLOOKUP($E474, V一般接種!$A:$G, M$4, FALSE), 0)</f>
        <v>1895</v>
      </c>
      <c r="N474" s="93">
        <f>IFERROR(VLOOKUP($E474, V一般接種!$A:$G, N$4, FALSE), 0)</f>
        <v>468392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513015</v>
      </c>
      <c r="C475" s="109">
        <f>IF(COUNTIF($A$7:$A475, $A475)&gt;1, 0, IF($E475="", "", I475+J475+M475+N475+P475-R475))</f>
        <v>468893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415138</v>
      </c>
      <c r="L475" s="92">
        <f>IFERROR(VLOOKUP($E475, V一般接種!$A:$G, L$4, FALSE), 0)</f>
        <v>97877</v>
      </c>
      <c r="M475" s="92">
        <f>IFERROR(VLOOKUP($E475, V一般接種!$A:$G, M$4, FALSE), 0)</f>
        <v>1580</v>
      </c>
      <c r="N475" s="93">
        <f>IFERROR(VLOOKUP($E475, V一般接種!$A:$G, N$4, FALSE), 0)</f>
        <v>467313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415138</v>
      </c>
      <c r="L476" s="92">
        <f>IFERROR(VLOOKUP($E476, V一般接種!$A:$G, L$4, FALSE), 0)</f>
        <v>97877</v>
      </c>
      <c r="M476" s="92">
        <f>IFERROR(VLOOKUP($E476, V一般接種!$A:$G, M$4, FALSE), 0)</f>
        <v>1580</v>
      </c>
      <c r="N476" s="93">
        <f>IFERROR(VLOOKUP($E476, V一般接種!$A:$G, N$4, FALSE), 0)</f>
        <v>467313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415138</v>
      </c>
      <c r="L477" s="92">
        <f>IFERROR(VLOOKUP($E477, V一般接種!$A:$G, L$4, FALSE), 0)</f>
        <v>97877</v>
      </c>
      <c r="M477" s="92">
        <f>IFERROR(VLOOKUP($E477, V一般接種!$A:$G, M$4, FALSE), 0)</f>
        <v>1580</v>
      </c>
      <c r="N477" s="93">
        <f>IFERROR(VLOOKUP($E477, V一般接種!$A:$G, N$4, FALSE), 0)</f>
        <v>467313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498940</v>
      </c>
      <c r="C478" s="109">
        <f>IF(COUNTIF($A$7:$A478, $A478)&gt;1, 0, IF($E478="", "", I478+J478+M478+N478+P478-R478))</f>
        <v>458424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397617</v>
      </c>
      <c r="L478" s="92">
        <f>IFERROR(VLOOKUP($E478, V一般接種!$A:$G, L$4, FALSE), 0)</f>
        <v>101323</v>
      </c>
      <c r="M478" s="92">
        <f>IFERROR(VLOOKUP($E478, V一般接種!$A:$G, M$4, FALSE), 0)</f>
        <v>1731</v>
      </c>
      <c r="N478" s="93">
        <f>IFERROR(VLOOKUP($E478, V一般接種!$A:$G, N$4, FALSE), 0)</f>
        <v>456693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397617</v>
      </c>
      <c r="L479" s="92">
        <f>IFERROR(VLOOKUP($E479, V一般接種!$A:$G, L$4, FALSE), 0)</f>
        <v>101323</v>
      </c>
      <c r="M479" s="92">
        <f>IFERROR(VLOOKUP($E479, V一般接種!$A:$G, M$4, FALSE), 0)</f>
        <v>1731</v>
      </c>
      <c r="N479" s="93">
        <f>IFERROR(VLOOKUP($E479, V一般接種!$A:$G, N$4, FALSE), 0)</f>
        <v>456693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397617</v>
      </c>
      <c r="L480" s="92">
        <f>IFERROR(VLOOKUP($E480, V一般接種!$A:$G, L$4, FALSE), 0)</f>
        <v>101323</v>
      </c>
      <c r="M480" s="92">
        <f>IFERROR(VLOOKUP($E480, V一般接種!$A:$G, M$4, FALSE), 0)</f>
        <v>1731</v>
      </c>
      <c r="N480" s="93">
        <f>IFERROR(VLOOKUP($E480, V一般接種!$A:$G, N$4, FALSE), 0)</f>
        <v>456693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575794</v>
      </c>
      <c r="C481" s="109">
        <f>IF(COUNTIF($A$7:$A481, $A481)&gt;1, 0, IF($E481="", "", I481+J481+M481+N481+P481-R481))</f>
        <v>537106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458064</v>
      </c>
      <c r="L481" s="92">
        <f>IFERROR(VLOOKUP($E481, V一般接種!$A:$G, L$4, FALSE), 0)</f>
        <v>117730</v>
      </c>
      <c r="M481" s="92">
        <f>IFERROR(VLOOKUP($E481, V一般接種!$A:$G, M$4, FALSE), 0)</f>
        <v>1992</v>
      </c>
      <c r="N481" s="93">
        <f>IFERROR(VLOOKUP($E481, V一般接種!$A:$G, N$4, FALSE), 0)</f>
        <v>535114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458064</v>
      </c>
      <c r="L482" s="92">
        <f>IFERROR(VLOOKUP($E482, V一般接種!$A:$G, L$4, FALSE), 0)</f>
        <v>117730</v>
      </c>
      <c r="M482" s="92">
        <f>IFERROR(VLOOKUP($E482, V一般接種!$A:$G, M$4, FALSE), 0)</f>
        <v>1992</v>
      </c>
      <c r="N482" s="93">
        <f>IFERROR(VLOOKUP($E482, V一般接種!$A:$G, N$4, FALSE), 0)</f>
        <v>535114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458064</v>
      </c>
      <c r="L483" s="92">
        <f>IFERROR(VLOOKUP($E483, V一般接種!$A:$G, L$4, FALSE), 0)</f>
        <v>117730</v>
      </c>
      <c r="M483" s="92">
        <f>IFERROR(VLOOKUP($E483, V一般接種!$A:$G, M$4, FALSE), 0)</f>
        <v>1992</v>
      </c>
      <c r="N483" s="93">
        <f>IFERROR(VLOOKUP($E483, V一般接種!$A:$G, N$4, FALSE), 0)</f>
        <v>535114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737427</v>
      </c>
      <c r="C484" s="109">
        <f>IF(COUNTIF($A$7:$A484, $A484)&gt;1, 0, IF($E484="", "", I484+J484+M484+N484+P484-R484))</f>
        <v>618454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598460</v>
      </c>
      <c r="L484" s="92">
        <f>IFERROR(VLOOKUP($E484, V一般接種!$A:$G, L$4, FALSE), 0)</f>
        <v>138967</v>
      </c>
      <c r="M484" s="92">
        <f>IFERROR(VLOOKUP($E484, V一般接種!$A:$G, M$4, FALSE), 0)</f>
        <v>2400</v>
      </c>
      <c r="N484" s="93">
        <f>IFERROR(VLOOKUP($E484, V一般接種!$A:$G, N$4, FALSE), 0)</f>
        <v>616054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598460</v>
      </c>
      <c r="L485" s="92">
        <f>IFERROR(VLOOKUP($E485, V一般接種!$A:$G, L$4, FALSE), 0)</f>
        <v>138967</v>
      </c>
      <c r="M485" s="92">
        <f>IFERROR(VLOOKUP($E485, V一般接種!$A:$G, M$4, FALSE), 0)</f>
        <v>2400</v>
      </c>
      <c r="N485" s="93">
        <f>IFERROR(VLOOKUP($E485, V一般接種!$A:$G, N$4, FALSE), 0)</f>
        <v>616054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598460</v>
      </c>
      <c r="L486" s="92">
        <f>IFERROR(VLOOKUP($E486, V一般接種!$A:$G, L$4, FALSE), 0)</f>
        <v>138967</v>
      </c>
      <c r="M486" s="92">
        <f>IFERROR(VLOOKUP($E486, V一般接種!$A:$G, M$4, FALSE), 0)</f>
        <v>2400</v>
      </c>
      <c r="N486" s="93">
        <f>IFERROR(VLOOKUP($E486, V一般接種!$A:$G, N$4, FALSE), 0)</f>
        <v>616054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2389221</v>
      </c>
      <c r="C487" s="109">
        <f>IF(COUNTIF($A$7:$A487, $A487)&gt;1, 0, IF($E487="", "", I487+J487+M487+N487+P487-R487))</f>
        <v>1961270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458336</v>
      </c>
      <c r="L487" s="92">
        <f>IFERROR(VLOOKUP($E487, V一般接種!$A:$G, L$4, FALSE), 0)</f>
        <v>116738</v>
      </c>
      <c r="M487" s="92">
        <f>IFERROR(VLOOKUP($E487, V一般接種!$A:$G, M$4, FALSE), 0)</f>
        <v>1547</v>
      </c>
      <c r="N487" s="93">
        <f>IFERROR(VLOOKUP($E487, V一般接種!$A:$G, N$4, FALSE), 0)</f>
        <v>464531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458336</v>
      </c>
      <c r="L488" s="92">
        <f>IFERROR(VLOOKUP($E488, V一般接種!$A:$G, L$4, FALSE), 0)</f>
        <v>116738</v>
      </c>
      <c r="M488" s="92">
        <f>IFERROR(VLOOKUP($E488, V一般接種!$A:$G, M$4, FALSE), 0)</f>
        <v>1547</v>
      </c>
      <c r="N488" s="93">
        <f>IFERROR(VLOOKUP($E488, V一般接種!$A:$G, N$4, FALSE), 0)</f>
        <v>464531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458336</v>
      </c>
      <c r="L489" s="92">
        <f>IFERROR(VLOOKUP($E489, V一般接種!$A:$G, L$4, FALSE), 0)</f>
        <v>116738</v>
      </c>
      <c r="M489" s="92">
        <f>IFERROR(VLOOKUP($E489, V一般接種!$A:$G, M$4, FALSE), 0)</f>
        <v>1547</v>
      </c>
      <c r="N489" s="93">
        <f>IFERROR(VLOOKUP($E489, V一般接種!$A:$G, N$4, FALSE), 0)</f>
        <v>464531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155651</v>
      </c>
      <c r="C490" s="109">
        <f>IF(COUNTIF($A$7:$A490, $A490)&gt;1, 0, IF($E490="", "", I490+J490+M490+N490+P490-R490))</f>
        <v>81289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102116</v>
      </c>
      <c r="L490" s="92">
        <f>IFERROR(VLOOKUP($E490, V一般接種!$A:$G, L$4, FALSE), 0)</f>
        <v>53535</v>
      </c>
      <c r="M490" s="92">
        <f>IFERROR(VLOOKUP($E490, V一般接種!$A:$G, M$4, FALSE), 0)</f>
        <v>671</v>
      </c>
      <c r="N490" s="93">
        <f>IFERROR(VLOOKUP($E490, V一般接種!$A:$G, N$4, FALSE), 0)</f>
        <v>80618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102116</v>
      </c>
      <c r="L491" s="92">
        <f>IFERROR(VLOOKUP($E491, V一般接種!$A:$G, L$4, FALSE), 0)</f>
        <v>53535</v>
      </c>
      <c r="M491" s="92">
        <f>IFERROR(VLOOKUP($E491, V一般接種!$A:$G, M$4, FALSE), 0)</f>
        <v>671</v>
      </c>
      <c r="N491" s="93">
        <f>IFERROR(VLOOKUP($E491, V一般接種!$A:$G, N$4, FALSE), 0)</f>
        <v>80618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102116</v>
      </c>
      <c r="L492" s="92">
        <f>IFERROR(VLOOKUP($E492, V一般接種!$A:$G, L$4, FALSE), 0)</f>
        <v>53535</v>
      </c>
      <c r="M492" s="92">
        <f>IFERROR(VLOOKUP($E492, V一般接種!$A:$G, M$4, FALSE), 0)</f>
        <v>671</v>
      </c>
      <c r="N492" s="93">
        <f>IFERROR(VLOOKUP($E492, V一般接種!$A:$G, N$4, FALSE), 0)</f>
        <v>80618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410907</v>
      </c>
      <c r="C493" s="109">
        <f>IF(COUNTIF($A$7:$A493, $A493)&gt;1, 0, IF($E493="", "", I493+J493+M493+N493+P493-R493))</f>
        <v>564445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341940</v>
      </c>
      <c r="L493" s="92">
        <f>IFERROR(VLOOKUP($E493, V一般接種!$A:$G, L$4, FALSE), 0)</f>
        <v>68967</v>
      </c>
      <c r="M493" s="92">
        <f>IFERROR(VLOOKUP($E493, V一般接種!$A:$G, M$4, FALSE), 0)</f>
        <v>629</v>
      </c>
      <c r="N493" s="93">
        <f>IFERROR(VLOOKUP($E493, V一般接種!$A:$G, N$4, FALSE), 0)</f>
        <v>563816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341940</v>
      </c>
      <c r="L494" s="92">
        <f>IFERROR(VLOOKUP($E494, V一般接種!$A:$G, L$4, FALSE), 0)</f>
        <v>68967</v>
      </c>
      <c r="M494" s="92">
        <f>IFERROR(VLOOKUP($E494, V一般接種!$A:$G, M$4, FALSE), 0)</f>
        <v>629</v>
      </c>
      <c r="N494" s="93">
        <f>IFERROR(VLOOKUP($E494, V一般接種!$A:$G, N$4, FALSE), 0)</f>
        <v>563816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341940</v>
      </c>
      <c r="L495" s="92">
        <f>IFERROR(VLOOKUP($E495, V一般接種!$A:$G, L$4, FALSE), 0)</f>
        <v>68967</v>
      </c>
      <c r="M495" s="92">
        <f>IFERROR(VLOOKUP($E495, V一般接種!$A:$G, M$4, FALSE), 0)</f>
        <v>629</v>
      </c>
      <c r="N495" s="93">
        <f>IFERROR(VLOOKUP($E495, V一般接種!$A:$G, N$4, FALSE), 0)</f>
        <v>563816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419702</v>
      </c>
      <c r="C496" s="109">
        <f>IF(COUNTIF($A$7:$A496, $A496)&gt;1, 0, IF($E496="", "", I496+J496+M496+N496+P496-R496))</f>
        <v>529948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351077</v>
      </c>
      <c r="L496" s="92">
        <f>IFERROR(VLOOKUP($E496, V一般接種!$A:$G, L$4, FALSE), 0)</f>
        <v>68625</v>
      </c>
      <c r="M496" s="92">
        <f>IFERROR(VLOOKUP($E496, V一般接種!$A:$G, M$4, FALSE), 0)</f>
        <v>1031</v>
      </c>
      <c r="N496" s="93">
        <f>IFERROR(VLOOKUP($E496, V一般接種!$A:$G, N$4, FALSE), 0)</f>
        <v>528917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351077</v>
      </c>
      <c r="L497" s="92">
        <f>IFERROR(VLOOKUP($E497, V一般接種!$A:$G, L$4, FALSE), 0)</f>
        <v>68625</v>
      </c>
      <c r="M497" s="92">
        <f>IFERROR(VLOOKUP($E497, V一般接種!$A:$G, M$4, FALSE), 0)</f>
        <v>1031</v>
      </c>
      <c r="N497" s="93">
        <f>IFERROR(VLOOKUP($E497, V一般接種!$A:$G, N$4, FALSE), 0)</f>
        <v>528917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351077</v>
      </c>
      <c r="L498" s="92">
        <f>IFERROR(VLOOKUP($E498, V一般接種!$A:$G, L$4, FALSE), 0)</f>
        <v>68625</v>
      </c>
      <c r="M498" s="92">
        <f>IFERROR(VLOOKUP($E498, V一般接種!$A:$G, M$4, FALSE), 0)</f>
        <v>1031</v>
      </c>
      <c r="N498" s="93">
        <f>IFERROR(VLOOKUP($E498, V一般接種!$A:$G, N$4, FALSE), 0)</f>
        <v>528917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193961</v>
      </c>
      <c r="C499" s="109">
        <f>IF(COUNTIF($A$7:$A499, $A499)&gt;1, 0, IF($E499="", "", I499+J499+M499+N499+P499-R499))</f>
        <v>149546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144960</v>
      </c>
      <c r="L499" s="92">
        <f>IFERROR(VLOOKUP($E499, V一般接種!$A:$G, L$4, FALSE), 0)</f>
        <v>49001</v>
      </c>
      <c r="M499" s="92">
        <f>IFERROR(VLOOKUP($E499, V一般接種!$A:$G, M$4, FALSE), 0)</f>
        <v>887</v>
      </c>
      <c r="N499" s="93">
        <f>IFERROR(VLOOKUP($E499, V一般接種!$A:$G, N$4, FALSE), 0)</f>
        <v>148659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144960</v>
      </c>
      <c r="L500" s="92">
        <f>IFERROR(VLOOKUP($E500, V一般接種!$A:$G, L$4, FALSE), 0)</f>
        <v>49001</v>
      </c>
      <c r="M500" s="92">
        <f>IFERROR(VLOOKUP($E500, V一般接種!$A:$G, M$4, FALSE), 0)</f>
        <v>887</v>
      </c>
      <c r="N500" s="93">
        <f>IFERROR(VLOOKUP($E500, V一般接種!$A:$G, N$4, FALSE), 0)</f>
        <v>148659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144960</v>
      </c>
      <c r="L501" s="92">
        <f>IFERROR(VLOOKUP($E501, V一般接種!$A:$G, L$4, FALSE), 0)</f>
        <v>49001</v>
      </c>
      <c r="M501" s="92">
        <f>IFERROR(VLOOKUP($E501, V一般接種!$A:$G, M$4, FALSE), 0)</f>
        <v>887</v>
      </c>
      <c r="N501" s="93">
        <f>IFERROR(VLOOKUP($E501, V一般接種!$A:$G, N$4, FALSE), 0)</f>
        <v>148659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435558</v>
      </c>
      <c r="C502" s="109">
        <f>IF(COUNTIF($A$7:$A502, $A502)&gt;1, 0, IF($E502="", "", I502+J502+M502+N502+P502-R502))</f>
        <v>636535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359584</v>
      </c>
      <c r="L502" s="92">
        <f>IFERROR(VLOOKUP($E502, V一般接種!$A:$G, L$4, FALSE), 0)</f>
        <v>75974</v>
      </c>
      <c r="M502" s="92">
        <f>IFERROR(VLOOKUP($E502, V一般接種!$A:$G, M$4, FALSE), 0)</f>
        <v>815</v>
      </c>
      <c r="N502" s="93">
        <f>IFERROR(VLOOKUP($E502, V一般接種!$A:$G, N$4, FALSE), 0)</f>
        <v>635720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359584</v>
      </c>
      <c r="L503" s="92">
        <f>IFERROR(VLOOKUP($E503, V一般接種!$A:$G, L$4, FALSE), 0)</f>
        <v>75974</v>
      </c>
      <c r="M503" s="92">
        <f>IFERROR(VLOOKUP($E503, V一般接種!$A:$G, M$4, FALSE), 0)</f>
        <v>815</v>
      </c>
      <c r="N503" s="93">
        <f>IFERROR(VLOOKUP($E503, V一般接種!$A:$G, N$4, FALSE), 0)</f>
        <v>635720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359584</v>
      </c>
      <c r="L504" s="92">
        <f>IFERROR(VLOOKUP($E504, V一般接種!$A:$G, L$4, FALSE), 0)</f>
        <v>75974</v>
      </c>
      <c r="M504" s="92">
        <f>IFERROR(VLOOKUP($E504, V一般接種!$A:$G, M$4, FALSE), 0)</f>
        <v>815</v>
      </c>
      <c r="N504" s="93">
        <f>IFERROR(VLOOKUP($E504, V一般接種!$A:$G, N$4, FALSE), 0)</f>
        <v>635720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574213</v>
      </c>
      <c r="C505" s="109">
        <f>IF(COUNTIF($A$7:$A505, $A505)&gt;1, 0, IF($E505="", "", I505+J505+M505+N505+P505-R505))</f>
        <v>795893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470070</v>
      </c>
      <c r="L505" s="92">
        <f>IFERROR(VLOOKUP($E505, V一般接種!$A:$G, L$4, FALSE), 0)</f>
        <v>104143</v>
      </c>
      <c r="M505" s="92">
        <f>IFERROR(VLOOKUP($E505, V一般接種!$A:$G, M$4, FALSE), 0)</f>
        <v>1477</v>
      </c>
      <c r="N505" s="93">
        <f>IFERROR(VLOOKUP($E505, V一般接種!$A:$G, N$4, FALSE), 0)</f>
        <v>794416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470070</v>
      </c>
      <c r="L506" s="92">
        <f>IFERROR(VLOOKUP($E506, V一般接種!$A:$G, L$4, FALSE), 0)</f>
        <v>104143</v>
      </c>
      <c r="M506" s="92">
        <f>IFERROR(VLOOKUP($E506, V一般接種!$A:$G, M$4, FALSE), 0)</f>
        <v>1477</v>
      </c>
      <c r="N506" s="93">
        <f>IFERROR(VLOOKUP($E506, V一般接種!$A:$G, N$4, FALSE), 0)</f>
        <v>794416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470070</v>
      </c>
      <c r="L507" s="92">
        <f>IFERROR(VLOOKUP($E507, V一般接種!$A:$G, L$4, FALSE), 0)</f>
        <v>104143</v>
      </c>
      <c r="M507" s="92">
        <f>IFERROR(VLOOKUP($E507, V一般接種!$A:$G, M$4, FALSE), 0)</f>
        <v>1477</v>
      </c>
      <c r="N507" s="93">
        <f>IFERROR(VLOOKUP($E507, V一般接種!$A:$G, N$4, FALSE), 0)</f>
        <v>794416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1963985</v>
      </c>
      <c r="C508" s="109">
        <f>IF(COUNTIF($A$7:$A508, $A508)&gt;1, 0, IF($E508="", "", I508+J508+M508+N508+P508-R508))</f>
        <v>1953760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366565</v>
      </c>
      <c r="L508" s="92">
        <f>IFERROR(VLOOKUP($E508, V一般接種!$A:$G, L$4, FALSE), 0)</f>
        <v>80264</v>
      </c>
      <c r="M508" s="92">
        <f>IFERROR(VLOOKUP($E508, V一般接種!$A:$G, M$4, FALSE), 0)</f>
        <v>775</v>
      </c>
      <c r="N508" s="93">
        <f>IFERROR(VLOOKUP($E508, V一般接種!$A:$G, N$4, FALSE), 0)</f>
        <v>611596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366565</v>
      </c>
      <c r="L509" s="92">
        <f>IFERROR(VLOOKUP($E509, V一般接種!$A:$G, L$4, FALSE), 0)</f>
        <v>80264</v>
      </c>
      <c r="M509" s="92">
        <f>IFERROR(VLOOKUP($E509, V一般接種!$A:$G, M$4, FALSE), 0)</f>
        <v>775</v>
      </c>
      <c r="N509" s="93">
        <f>IFERROR(VLOOKUP($E509, V一般接種!$A:$G, N$4, FALSE), 0)</f>
        <v>611596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366565</v>
      </c>
      <c r="L510" s="92">
        <f>IFERROR(VLOOKUP($E510, V一般接種!$A:$G, L$4, FALSE), 0)</f>
        <v>80264</v>
      </c>
      <c r="M510" s="92">
        <f>IFERROR(VLOOKUP($E510, V一般接種!$A:$G, M$4, FALSE), 0)</f>
        <v>775</v>
      </c>
      <c r="N510" s="93">
        <f>IFERROR(VLOOKUP($E510, V一般接種!$A:$G, N$4, FALSE), 0)</f>
        <v>611596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376847</v>
      </c>
      <c r="C511" s="109">
        <f>IF(COUNTIF($A$7:$A511, $A511)&gt;1, 0, IF($E511="", "", I511+J511+M511+N511+P511-R511))</f>
        <v>479361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332839</v>
      </c>
      <c r="L511" s="92">
        <f>IFERROR(VLOOKUP($E511, V一般接種!$A:$G, L$4, FALSE), 0)</f>
        <v>44008</v>
      </c>
      <c r="M511" s="92">
        <f>IFERROR(VLOOKUP($E511, V一般接種!$A:$G, M$4, FALSE), 0)</f>
        <v>448</v>
      </c>
      <c r="N511" s="93">
        <f>IFERROR(VLOOKUP($E511, V一般接種!$A:$G, N$4, FALSE), 0)</f>
        <v>478913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332839</v>
      </c>
      <c r="L512" s="92">
        <f>IFERROR(VLOOKUP($E512, V一般接種!$A:$G, L$4, FALSE), 0)</f>
        <v>44008</v>
      </c>
      <c r="M512" s="92">
        <f>IFERROR(VLOOKUP($E512, V一般接種!$A:$G, M$4, FALSE), 0)</f>
        <v>448</v>
      </c>
      <c r="N512" s="93">
        <f>IFERROR(VLOOKUP($E512, V一般接種!$A:$G, N$4, FALSE), 0)</f>
        <v>478913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332839</v>
      </c>
      <c r="L513" s="92">
        <f>IFERROR(VLOOKUP($E513, V一般接種!$A:$G, L$4, FALSE), 0)</f>
        <v>44008</v>
      </c>
      <c r="M513" s="92">
        <f>IFERROR(VLOOKUP($E513, V一般接種!$A:$G, M$4, FALSE), 0)</f>
        <v>448</v>
      </c>
      <c r="N513" s="93">
        <f>IFERROR(VLOOKUP($E513, V一般接種!$A:$G, N$4, FALSE), 0)</f>
        <v>478913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407010</v>
      </c>
      <c r="C514" s="109">
        <f>IF(COUNTIF($A$7:$A514, $A514)&gt;1, 0, IF($E514="", "", I514+J514+M514+N514+P514-R514))</f>
        <v>487262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365587</v>
      </c>
      <c r="L514" s="92">
        <f>IFERROR(VLOOKUP($E514, V一般接種!$A:$G, L$4, FALSE), 0)</f>
        <v>41423</v>
      </c>
      <c r="M514" s="92">
        <f>IFERROR(VLOOKUP($E514, V一般接種!$A:$G, M$4, FALSE), 0)</f>
        <v>346</v>
      </c>
      <c r="N514" s="93">
        <f>IFERROR(VLOOKUP($E514, V一般接種!$A:$G, N$4, FALSE), 0)</f>
        <v>486916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365587</v>
      </c>
      <c r="L515" s="92">
        <f>IFERROR(VLOOKUP($E515, V一般接種!$A:$G, L$4, FALSE), 0)</f>
        <v>41423</v>
      </c>
      <c r="M515" s="92">
        <f>IFERROR(VLOOKUP($E515, V一般接種!$A:$G, M$4, FALSE), 0)</f>
        <v>346</v>
      </c>
      <c r="N515" s="93">
        <f>IFERROR(VLOOKUP($E515, V一般接種!$A:$G, N$4, FALSE), 0)</f>
        <v>486916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365587</v>
      </c>
      <c r="L516" s="92">
        <f>IFERROR(VLOOKUP($E516, V一般接種!$A:$G, L$4, FALSE), 0)</f>
        <v>41423</v>
      </c>
      <c r="M516" s="92">
        <f>IFERROR(VLOOKUP($E516, V一般接種!$A:$G, M$4, FALSE), 0)</f>
        <v>346</v>
      </c>
      <c r="N516" s="93">
        <f>IFERROR(VLOOKUP($E516, V一般接種!$A:$G, N$4, FALSE), 0)</f>
        <v>486916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403247</v>
      </c>
      <c r="C517" s="109">
        <f>IF(COUNTIF($A$7:$A517, $A517)&gt;1, 0, IF($E517="", "", I517+J517+M517+N517+P517-R517))</f>
        <v>451442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360770</v>
      </c>
      <c r="L517" s="92">
        <f>IFERROR(VLOOKUP($E517, V一般接種!$A:$G, L$4, FALSE), 0)</f>
        <v>42477</v>
      </c>
      <c r="M517" s="92">
        <f>IFERROR(VLOOKUP($E517, V一般接種!$A:$G, M$4, FALSE), 0)</f>
        <v>509</v>
      </c>
      <c r="N517" s="93">
        <f>IFERROR(VLOOKUP($E517, V一般接種!$A:$G, N$4, FALSE), 0)</f>
        <v>450933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360770</v>
      </c>
      <c r="L518" s="92">
        <f>IFERROR(VLOOKUP($E518, V一般接種!$A:$G, L$4, FALSE), 0)</f>
        <v>42477</v>
      </c>
      <c r="M518" s="92">
        <f>IFERROR(VLOOKUP($E518, V一般接種!$A:$G, M$4, FALSE), 0)</f>
        <v>509</v>
      </c>
      <c r="N518" s="93">
        <f>IFERROR(VLOOKUP($E518, V一般接種!$A:$G, N$4, FALSE), 0)</f>
        <v>450933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360770</v>
      </c>
      <c r="L519" s="92">
        <f>IFERROR(VLOOKUP($E519, V一般接種!$A:$G, L$4, FALSE), 0)</f>
        <v>42477</v>
      </c>
      <c r="M519" s="92">
        <f>IFERROR(VLOOKUP($E519, V一般接種!$A:$G, M$4, FALSE), 0)</f>
        <v>509</v>
      </c>
      <c r="N519" s="93">
        <f>IFERROR(VLOOKUP($E519, V一般接種!$A:$G, N$4, FALSE), 0)</f>
        <v>450933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388590</v>
      </c>
      <c r="C520" s="109">
        <f>IF(COUNTIF($A$7:$A520, $A520)&gt;1, 0, IF($E520="", "", I520+J520+M520+N520+P520-R520))</f>
        <v>440662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347363</v>
      </c>
      <c r="L520" s="92">
        <f>IFERROR(VLOOKUP($E520, V一般接種!$A:$G, L$4, FALSE), 0)</f>
        <v>41227</v>
      </c>
      <c r="M520" s="92">
        <f>IFERROR(VLOOKUP($E520, V一般接種!$A:$G, M$4, FALSE), 0)</f>
        <v>380</v>
      </c>
      <c r="N520" s="93">
        <f>IFERROR(VLOOKUP($E520, V一般接種!$A:$G, N$4, FALSE), 0)</f>
        <v>440282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347363</v>
      </c>
      <c r="L521" s="92">
        <f>IFERROR(VLOOKUP($E521, V一般接種!$A:$G, L$4, FALSE), 0)</f>
        <v>41227</v>
      </c>
      <c r="M521" s="92">
        <f>IFERROR(VLOOKUP($E521, V一般接種!$A:$G, M$4, FALSE), 0)</f>
        <v>380</v>
      </c>
      <c r="N521" s="93">
        <f>IFERROR(VLOOKUP($E521, V一般接種!$A:$G, N$4, FALSE), 0)</f>
        <v>440282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347363</v>
      </c>
      <c r="L522" s="92">
        <f>IFERROR(VLOOKUP($E522, V一般接種!$A:$G, L$4, FALSE), 0)</f>
        <v>41227</v>
      </c>
      <c r="M522" s="92">
        <f>IFERROR(VLOOKUP($E522, V一般接種!$A:$G, M$4, FALSE), 0)</f>
        <v>380</v>
      </c>
      <c r="N522" s="93">
        <f>IFERROR(VLOOKUP($E522, V一般接種!$A:$G, N$4, FALSE), 0)</f>
        <v>440282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439675</v>
      </c>
      <c r="C523" s="109">
        <f>IF(COUNTIF($A$7:$A523, $A523)&gt;1, 0, IF($E523="", "", I523+J523+M523+N523+P523-R523))</f>
        <v>480234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394927</v>
      </c>
      <c r="L523" s="92">
        <f>IFERROR(VLOOKUP($E523, V一般接種!$A:$G, L$4, FALSE), 0)</f>
        <v>44748</v>
      </c>
      <c r="M523" s="92">
        <f>IFERROR(VLOOKUP($E523, V一般接種!$A:$G, M$4, FALSE), 0)</f>
        <v>243</v>
      </c>
      <c r="N523" s="93">
        <f>IFERROR(VLOOKUP($E523, V一般接種!$A:$G, N$4, FALSE), 0)</f>
        <v>479991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394927</v>
      </c>
      <c r="L524" s="92">
        <f>IFERROR(VLOOKUP($E524, V一般接種!$A:$G, L$4, FALSE), 0)</f>
        <v>44748</v>
      </c>
      <c r="M524" s="92">
        <f>IFERROR(VLOOKUP($E524, V一般接種!$A:$G, M$4, FALSE), 0)</f>
        <v>243</v>
      </c>
      <c r="N524" s="93">
        <f>IFERROR(VLOOKUP($E524, V一般接種!$A:$G, N$4, FALSE), 0)</f>
        <v>479991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394927</v>
      </c>
      <c r="L525" s="92">
        <f>IFERROR(VLOOKUP($E525, V一般接種!$A:$G, L$4, FALSE), 0)</f>
        <v>44748</v>
      </c>
      <c r="M525" s="92">
        <f>IFERROR(VLOOKUP($E525, V一般接種!$A:$G, M$4, FALSE), 0)</f>
        <v>243</v>
      </c>
      <c r="N525" s="93">
        <f>IFERROR(VLOOKUP($E525, V一般接種!$A:$G, N$4, FALSE), 0)</f>
        <v>479991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597844</v>
      </c>
      <c r="C526" s="109">
        <f>IF(COUNTIF($A$7:$A526, $A526)&gt;1, 0, IF($E526="", "", I526+J526+M526+N526+P526-R526))</f>
        <v>597883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526922</v>
      </c>
      <c r="L526" s="92">
        <f>IFERROR(VLOOKUP($E526, V一般接種!$A:$G, L$4, FALSE), 0)</f>
        <v>70922</v>
      </c>
      <c r="M526" s="92">
        <f>IFERROR(VLOOKUP($E526, V一般接種!$A:$G, M$4, FALSE), 0)</f>
        <v>555</v>
      </c>
      <c r="N526" s="93">
        <f>IFERROR(VLOOKUP($E526, V一般接種!$A:$G, N$4, FALSE), 0)</f>
        <v>597328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526922</v>
      </c>
      <c r="L527" s="92">
        <f>IFERROR(VLOOKUP($E527, V一般接種!$A:$G, L$4, FALSE), 0)</f>
        <v>70922</v>
      </c>
      <c r="M527" s="92">
        <f>IFERROR(VLOOKUP($E527, V一般接種!$A:$G, M$4, FALSE), 0)</f>
        <v>555</v>
      </c>
      <c r="N527" s="93">
        <f>IFERROR(VLOOKUP($E527, V一般接種!$A:$G, N$4, FALSE), 0)</f>
        <v>597328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526922</v>
      </c>
      <c r="L528" s="92">
        <f>IFERROR(VLOOKUP($E528, V一般接種!$A:$G, L$4, FALSE), 0)</f>
        <v>70922</v>
      </c>
      <c r="M528" s="92">
        <f>IFERROR(VLOOKUP($E528, V一般接種!$A:$G, M$4, FALSE), 0)</f>
        <v>555</v>
      </c>
      <c r="N528" s="93">
        <f>IFERROR(VLOOKUP($E528, V一般接種!$A:$G, N$4, FALSE), 0)</f>
        <v>597328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1777988</v>
      </c>
      <c r="C529" s="109">
        <f>IF(COUNTIF($A$7:$A529, $A529)&gt;1, 0, IF($E529="", "", I529+J529+M529+N529+P529-R529))</f>
        <v>1639056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408636</v>
      </c>
      <c r="L529" s="92">
        <f>IFERROR(VLOOKUP($E529, V一般接種!$A:$G, L$4, FALSE), 0)</f>
        <v>60054</v>
      </c>
      <c r="M529" s="92">
        <f>IFERROR(VLOOKUP($E529, V一般接種!$A:$G, M$4, FALSE), 0)</f>
        <v>185</v>
      </c>
      <c r="N529" s="93">
        <f>IFERROR(VLOOKUP($E529, V一般接種!$A:$G, N$4, FALSE), 0)</f>
        <v>443430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408636</v>
      </c>
      <c r="L530" s="92">
        <f>IFERROR(VLOOKUP($E530, V一般接種!$A:$G, L$4, FALSE), 0)</f>
        <v>60054</v>
      </c>
      <c r="M530" s="92">
        <f>IFERROR(VLOOKUP($E530, V一般接種!$A:$G, M$4, FALSE), 0)</f>
        <v>185</v>
      </c>
      <c r="N530" s="93">
        <f>IFERROR(VLOOKUP($E530, V一般接種!$A:$G, N$4, FALSE), 0)</f>
        <v>443430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408636</v>
      </c>
      <c r="L531" s="92">
        <f>IFERROR(VLOOKUP($E531, V一般接種!$A:$G, L$4, FALSE), 0)</f>
        <v>60054</v>
      </c>
      <c r="M531" s="92">
        <f>IFERROR(VLOOKUP($E531, V一般接種!$A:$G, M$4, FALSE), 0)</f>
        <v>185</v>
      </c>
      <c r="N531" s="93">
        <f>IFERROR(VLOOKUP($E531, V一般接種!$A:$G, N$4, FALSE), 0)</f>
        <v>443430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331062</v>
      </c>
      <c r="C532" s="109">
        <f>IF(COUNTIF($A$7:$A532, $A532)&gt;1, 0, IF($E532="", "", I532+J532+M532+N532+P532-R532))</f>
        <v>385737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307984</v>
      </c>
      <c r="L532" s="92">
        <f>IFERROR(VLOOKUP($E532, V一般接種!$A:$G, L$4, FALSE), 0)</f>
        <v>23078</v>
      </c>
      <c r="M532" s="92">
        <f>IFERROR(VLOOKUP($E532, V一般接種!$A:$G, M$4, FALSE), 0)</f>
        <v>183</v>
      </c>
      <c r="N532" s="93">
        <f>IFERROR(VLOOKUP($E532, V一般接種!$A:$G, N$4, FALSE), 0)</f>
        <v>385554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307984</v>
      </c>
      <c r="L533" s="92">
        <f>IFERROR(VLOOKUP($E533, V一般接種!$A:$G, L$4, FALSE), 0)</f>
        <v>23078</v>
      </c>
      <c r="M533" s="92">
        <f>IFERROR(VLOOKUP($E533, V一般接種!$A:$G, M$4, FALSE), 0)</f>
        <v>183</v>
      </c>
      <c r="N533" s="93">
        <f>IFERROR(VLOOKUP($E533, V一般接種!$A:$G, N$4, FALSE), 0)</f>
        <v>385554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307984</v>
      </c>
      <c r="L534" s="92">
        <f>IFERROR(VLOOKUP($E534, V一般接種!$A:$G, L$4, FALSE), 0)</f>
        <v>23078</v>
      </c>
      <c r="M534" s="92">
        <f>IFERROR(VLOOKUP($E534, V一般接種!$A:$G, M$4, FALSE), 0)</f>
        <v>183</v>
      </c>
      <c r="N534" s="93">
        <f>IFERROR(VLOOKUP($E534, V一般接種!$A:$G, N$4, FALSE), 0)</f>
        <v>385554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346132</v>
      </c>
      <c r="C535" s="109">
        <f>IF(COUNTIF($A$7:$A535, $A535)&gt;1, 0, IF($E535="", "", I535+J535+M535+N535+P535-R535))</f>
        <v>410602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321671</v>
      </c>
      <c r="L535" s="92">
        <f>IFERROR(VLOOKUP($E535, V一般接種!$A:$G, L$4, FALSE), 0)</f>
        <v>24461</v>
      </c>
      <c r="M535" s="92">
        <f>IFERROR(VLOOKUP($E535, V一般接種!$A:$G, M$4, FALSE), 0)</f>
        <v>109</v>
      </c>
      <c r="N535" s="93">
        <f>IFERROR(VLOOKUP($E535, V一般接種!$A:$G, N$4, FALSE), 0)</f>
        <v>410493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321671</v>
      </c>
      <c r="L536" s="92">
        <f>IFERROR(VLOOKUP($E536, V一般接種!$A:$G, L$4, FALSE), 0)</f>
        <v>24461</v>
      </c>
      <c r="M536" s="92">
        <f>IFERROR(VLOOKUP($E536, V一般接種!$A:$G, M$4, FALSE), 0)</f>
        <v>109</v>
      </c>
      <c r="N536" s="93">
        <f>IFERROR(VLOOKUP($E536, V一般接種!$A:$G, N$4, FALSE), 0)</f>
        <v>410493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321671</v>
      </c>
      <c r="L537" s="92">
        <f>IFERROR(VLOOKUP($E537, V一般接種!$A:$G, L$4, FALSE), 0)</f>
        <v>24461</v>
      </c>
      <c r="M537" s="92">
        <f>IFERROR(VLOOKUP($E537, V一般接種!$A:$G, M$4, FALSE), 0)</f>
        <v>109</v>
      </c>
      <c r="N537" s="93">
        <f>IFERROR(VLOOKUP($E537, V一般接種!$A:$G, N$4, FALSE), 0)</f>
        <v>410493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331145</v>
      </c>
      <c r="C538" s="109">
        <f>IF(COUNTIF($A$7:$A538, $A538)&gt;1, 0, IF($E538="", "", I538+J538+M538+N538+P538-R538))</f>
        <v>394248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305880</v>
      </c>
      <c r="L538" s="92">
        <f>IFERROR(VLOOKUP($E538, V一般接種!$A:$G, L$4, FALSE), 0)</f>
        <v>25265</v>
      </c>
      <c r="M538" s="92">
        <f>IFERROR(VLOOKUP($E538, V一般接種!$A:$G, M$4, FALSE), 0)</f>
        <v>109</v>
      </c>
      <c r="N538" s="93">
        <f>IFERROR(VLOOKUP($E538, V一般接種!$A:$G, N$4, FALSE), 0)</f>
        <v>394139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305880</v>
      </c>
      <c r="L539" s="92">
        <f>IFERROR(VLOOKUP($E539, V一般接種!$A:$G, L$4, FALSE), 0)</f>
        <v>25265</v>
      </c>
      <c r="M539" s="92">
        <f>IFERROR(VLOOKUP($E539, V一般接種!$A:$G, M$4, FALSE), 0)</f>
        <v>109</v>
      </c>
      <c r="N539" s="93">
        <f>IFERROR(VLOOKUP($E539, V一般接種!$A:$G, N$4, FALSE), 0)</f>
        <v>394139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305880</v>
      </c>
      <c r="L540" s="92">
        <f>IFERROR(VLOOKUP($E540, V一般接種!$A:$G, L$4, FALSE), 0)</f>
        <v>25265</v>
      </c>
      <c r="M540" s="92">
        <f>IFERROR(VLOOKUP($E540, V一般接種!$A:$G, M$4, FALSE), 0)</f>
        <v>109</v>
      </c>
      <c r="N540" s="93">
        <f>IFERROR(VLOOKUP($E540, V一般接種!$A:$G, N$4, FALSE), 0)</f>
        <v>394139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317549</v>
      </c>
      <c r="C541" s="109">
        <f>IF(COUNTIF($A$7:$A541, $A541)&gt;1, 0, IF($E541="", "", I541+J541+M541+N541+P541-R541))</f>
        <v>383958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293595</v>
      </c>
      <c r="L541" s="92">
        <f>IFERROR(VLOOKUP($E541, V一般接種!$A:$G, L$4, FALSE), 0)</f>
        <v>23954</v>
      </c>
      <c r="M541" s="92">
        <f>IFERROR(VLOOKUP($E541, V一般接種!$A:$G, M$4, FALSE), 0)</f>
        <v>452</v>
      </c>
      <c r="N541" s="93">
        <f>IFERROR(VLOOKUP($E541, V一般接種!$A:$G, N$4, FALSE), 0)</f>
        <v>383506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293595</v>
      </c>
      <c r="L542" s="92">
        <f>IFERROR(VLOOKUP($E542, V一般接種!$A:$G, L$4, FALSE), 0)</f>
        <v>23954</v>
      </c>
      <c r="M542" s="92">
        <f>IFERROR(VLOOKUP($E542, V一般接種!$A:$G, M$4, FALSE), 0)</f>
        <v>452</v>
      </c>
      <c r="N542" s="93">
        <f>IFERROR(VLOOKUP($E542, V一般接種!$A:$G, N$4, FALSE), 0)</f>
        <v>383506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293595</v>
      </c>
      <c r="L543" s="92">
        <f>IFERROR(VLOOKUP($E543, V一般接種!$A:$G, L$4, FALSE), 0)</f>
        <v>23954</v>
      </c>
      <c r="M543" s="92">
        <f>IFERROR(VLOOKUP($E543, V一般接種!$A:$G, M$4, FALSE), 0)</f>
        <v>452</v>
      </c>
      <c r="N543" s="93">
        <f>IFERROR(VLOOKUP($E543, V一般接種!$A:$G, N$4, FALSE), 0)</f>
        <v>383506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377226</v>
      </c>
      <c r="C544" s="109">
        <f>IF(COUNTIF($A$7:$A544, $A544)&gt;1, 0, IF($E544="", "", I544+J544+M544+N544+P544-R544))</f>
        <v>476032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348323</v>
      </c>
      <c r="L544" s="92">
        <f>IFERROR(VLOOKUP($E544, V一般接種!$A:$G, L$4, FALSE), 0)</f>
        <v>28903</v>
      </c>
      <c r="M544" s="92">
        <f>IFERROR(VLOOKUP($E544, V一般接種!$A:$G, M$4, FALSE), 0)</f>
        <v>285</v>
      </c>
      <c r="N544" s="93">
        <f>IFERROR(VLOOKUP($E544, V一般接種!$A:$G, N$4, FALSE), 0)</f>
        <v>475747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348323</v>
      </c>
      <c r="L545" s="92">
        <f>IFERROR(VLOOKUP($E545, V一般接種!$A:$G, L$4, FALSE), 0)</f>
        <v>28903</v>
      </c>
      <c r="M545" s="92">
        <f>IFERROR(VLOOKUP($E545, V一般接種!$A:$G, M$4, FALSE), 0)</f>
        <v>285</v>
      </c>
      <c r="N545" s="93">
        <f>IFERROR(VLOOKUP($E545, V一般接種!$A:$G, N$4, FALSE), 0)</f>
        <v>475747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348323</v>
      </c>
      <c r="L546" s="92">
        <f>IFERROR(VLOOKUP($E546, V一般接種!$A:$G, L$4, FALSE), 0)</f>
        <v>28903</v>
      </c>
      <c r="M546" s="92">
        <f>IFERROR(VLOOKUP($E546, V一般接種!$A:$G, M$4, FALSE), 0)</f>
        <v>285</v>
      </c>
      <c r="N546" s="93">
        <f>IFERROR(VLOOKUP($E546, V一般接種!$A:$G, N$4, FALSE), 0)</f>
        <v>475747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508767</v>
      </c>
      <c r="C547" s="109">
        <f>IF(COUNTIF($A$7:$A547, $A547)&gt;1, 0, IF($E547="", "", I547+J547+M547+N547+P547-R547))</f>
        <v>620005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461880</v>
      </c>
      <c r="L547" s="92">
        <f>IFERROR(VLOOKUP($E547, V一般接種!$A:$G, L$4, FALSE), 0)</f>
        <v>46887</v>
      </c>
      <c r="M547" s="92">
        <f>IFERROR(VLOOKUP($E547, V一般接種!$A:$G, M$4, FALSE), 0)</f>
        <v>130</v>
      </c>
      <c r="N547" s="93">
        <f>IFERROR(VLOOKUP($E547, V一般接種!$A:$G, N$4, FALSE), 0)</f>
        <v>619875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461880</v>
      </c>
      <c r="L548" s="92">
        <f>IFERROR(VLOOKUP($E548, V一般接種!$A:$G, L$4, FALSE), 0)</f>
        <v>46887</v>
      </c>
      <c r="M548" s="92">
        <f>IFERROR(VLOOKUP($E548, V一般接種!$A:$G, M$4, FALSE), 0)</f>
        <v>130</v>
      </c>
      <c r="N548" s="93">
        <f>IFERROR(VLOOKUP($E548, V一般接種!$A:$G, N$4, FALSE), 0)</f>
        <v>619875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461880</v>
      </c>
      <c r="L549" s="92">
        <f>IFERROR(VLOOKUP($E549, V一般接種!$A:$G, L$4, FALSE), 0)</f>
        <v>46887</v>
      </c>
      <c r="M549" s="92">
        <f>IFERROR(VLOOKUP($E549, V一般接種!$A:$G, M$4, FALSE), 0)</f>
        <v>130</v>
      </c>
      <c r="N549" s="93">
        <f>IFERROR(VLOOKUP($E549, V一般接種!$A:$G, N$4, FALSE), 0)</f>
        <v>619875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1476604</v>
      </c>
      <c r="C550" s="109">
        <f>IF(COUNTIF($A$7:$A550, $A550)&gt;1, 0, IF($E550="", "", I550+J550+M550+N550+P550-R550))</f>
        <v>1449359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337698</v>
      </c>
      <c r="L550" s="92">
        <f>IFERROR(VLOOKUP($E550, V一般接種!$A:$G, L$4, FALSE), 0)</f>
        <v>41747</v>
      </c>
      <c r="M550" s="92">
        <f>IFERROR(VLOOKUP($E550, V一般接種!$A:$G, M$4, FALSE), 0)</f>
        <v>54</v>
      </c>
      <c r="N550" s="93">
        <f>IFERROR(VLOOKUP($E550, V一般接種!$A:$G, N$4, FALSE), 0)</f>
        <v>446451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337698</v>
      </c>
      <c r="L551" s="92">
        <f>IFERROR(VLOOKUP($E551, V一般接種!$A:$G, L$4, FALSE), 0)</f>
        <v>41747</v>
      </c>
      <c r="M551" s="92">
        <f>IFERROR(VLOOKUP($E551, V一般接種!$A:$G, M$4, FALSE), 0)</f>
        <v>54</v>
      </c>
      <c r="N551" s="93">
        <f>IFERROR(VLOOKUP($E551, V一般接種!$A:$G, N$4, FALSE), 0)</f>
        <v>446451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337698</v>
      </c>
      <c r="L552" s="92">
        <f>IFERROR(VLOOKUP($E552, V一般接種!$A:$G, L$4, FALSE), 0)</f>
        <v>41747</v>
      </c>
      <c r="M552" s="92">
        <f>IFERROR(VLOOKUP($E552, V一般接種!$A:$G, M$4, FALSE), 0)</f>
        <v>54</v>
      </c>
      <c r="N552" s="93">
        <f>IFERROR(VLOOKUP($E552, V一般接種!$A:$G, N$4, FALSE), 0)</f>
        <v>446451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285029</v>
      </c>
      <c r="C553" s="109">
        <f>IF(COUNTIF($A$7:$A553, $A553)&gt;1, 0, IF($E553="", "", I553+J553+M553+N553+P553-R553))</f>
        <v>115731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268879</v>
      </c>
      <c r="L553" s="92">
        <f>IFERROR(VLOOKUP($E553, V一般接種!$A:$G, L$4, FALSE), 0)</f>
        <v>16150</v>
      </c>
      <c r="M553" s="92">
        <f>IFERROR(VLOOKUP($E553, V一般接種!$A:$G, M$4, FALSE), 0)</f>
        <v>48</v>
      </c>
      <c r="N553" s="93">
        <f>IFERROR(VLOOKUP($E553, V一般接種!$A:$G, N$4, FALSE), 0)</f>
        <v>115683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268879</v>
      </c>
      <c r="L554" s="92">
        <f>IFERROR(VLOOKUP($E554, V一般接種!$A:$G, L$4, FALSE), 0)</f>
        <v>16150</v>
      </c>
      <c r="M554" s="92">
        <f>IFERROR(VLOOKUP($E554, V一般接種!$A:$G, M$4, FALSE), 0)</f>
        <v>48</v>
      </c>
      <c r="N554" s="93">
        <f>IFERROR(VLOOKUP($E554, V一般接種!$A:$G, N$4, FALSE), 0)</f>
        <v>115683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268879</v>
      </c>
      <c r="L555" s="92">
        <f>IFERROR(VLOOKUP($E555, V一般接種!$A:$G, L$4, FALSE), 0)</f>
        <v>16150</v>
      </c>
      <c r="M555" s="92">
        <f>IFERROR(VLOOKUP($E555, V一般接種!$A:$G, M$4, FALSE), 0)</f>
        <v>48</v>
      </c>
      <c r="N555" s="93">
        <f>IFERROR(VLOOKUP($E555, V一般接種!$A:$G, N$4, FALSE), 0)</f>
        <v>115683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270550</v>
      </c>
      <c r="C556" s="109">
        <f>IF(COUNTIF($A$7:$A556, $A556)&gt;1, 0, IF($E556="", "", I556+J556+M556+N556+P556-R556))</f>
        <v>341757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255726</v>
      </c>
      <c r="L556" s="92">
        <f>IFERROR(VLOOKUP($E556, V一般接種!$A:$G, L$4, FALSE), 0)</f>
        <v>14824</v>
      </c>
      <c r="M556" s="92">
        <f>IFERROR(VLOOKUP($E556, V一般接種!$A:$G, M$4, FALSE), 0)</f>
        <v>64</v>
      </c>
      <c r="N556" s="93">
        <f>IFERROR(VLOOKUP($E556, V一般接種!$A:$G, N$4, FALSE), 0)</f>
        <v>341693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255726</v>
      </c>
      <c r="L557" s="92">
        <f>IFERROR(VLOOKUP($E557, V一般接種!$A:$G, L$4, FALSE), 0)</f>
        <v>14824</v>
      </c>
      <c r="M557" s="92">
        <f>IFERROR(VLOOKUP($E557, V一般接種!$A:$G, M$4, FALSE), 0)</f>
        <v>64</v>
      </c>
      <c r="N557" s="93">
        <f>IFERROR(VLOOKUP($E557, V一般接種!$A:$G, N$4, FALSE), 0)</f>
        <v>341693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255726</v>
      </c>
      <c r="L558" s="92">
        <f>IFERROR(VLOOKUP($E558, V一般接種!$A:$G, L$4, FALSE), 0)</f>
        <v>14824</v>
      </c>
      <c r="M558" s="92">
        <f>IFERROR(VLOOKUP($E558, V一般接種!$A:$G, M$4, FALSE), 0)</f>
        <v>64</v>
      </c>
      <c r="N558" s="93">
        <f>IFERROR(VLOOKUP($E558, V一般接種!$A:$G, N$4, FALSE), 0)</f>
        <v>341693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141959</v>
      </c>
      <c r="C559" s="109">
        <f>IF(COUNTIF($A$7:$A559, $A559)&gt;1, 0, IF($E559="", "", I559+J559+M559+N559+P559-R559))</f>
        <v>342809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124543</v>
      </c>
      <c r="L559" s="92">
        <f>IFERROR(VLOOKUP($E559, V一般接種!$A:$G, L$4, FALSE), 0)</f>
        <v>17416</v>
      </c>
      <c r="M559" s="92">
        <f>IFERROR(VLOOKUP($E559, V一般接種!$A:$G, M$4, FALSE), 0)</f>
        <v>35</v>
      </c>
      <c r="N559" s="93">
        <f>IFERROR(VLOOKUP($E559, V一般接種!$A:$G, N$4, FALSE), 0)</f>
        <v>342774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124543</v>
      </c>
      <c r="L560" s="92">
        <f>IFERROR(VLOOKUP($E560, V一般接種!$A:$G, L$4, FALSE), 0)</f>
        <v>17416</v>
      </c>
      <c r="M560" s="92">
        <f>IFERROR(VLOOKUP($E560, V一般接種!$A:$G, M$4, FALSE), 0)</f>
        <v>35</v>
      </c>
      <c r="N560" s="93">
        <f>IFERROR(VLOOKUP($E560, V一般接種!$A:$G, N$4, FALSE), 0)</f>
        <v>342774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124543</v>
      </c>
      <c r="L561" s="92">
        <f>IFERROR(VLOOKUP($E561, V一般接種!$A:$G, L$4, FALSE), 0)</f>
        <v>17416</v>
      </c>
      <c r="M561" s="92">
        <f>IFERROR(VLOOKUP($E561, V一般接種!$A:$G, M$4, FALSE), 0)</f>
        <v>35</v>
      </c>
      <c r="N561" s="93">
        <f>IFERROR(VLOOKUP($E561, V一般接種!$A:$G, N$4, FALSE), 0)</f>
        <v>342774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263281</v>
      </c>
      <c r="C562" s="109">
        <f>IF(COUNTIF($A$7:$A562, $A562)&gt;1, 0, IF($E562="", "", I562+J562+M562+N562+P562-R562))</f>
        <v>149918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247218</v>
      </c>
      <c r="L562" s="92">
        <f>IFERROR(VLOOKUP($E562, V一般接種!$A:$G, L$4, FALSE), 0)</f>
        <v>16063</v>
      </c>
      <c r="M562" s="92">
        <f>IFERROR(VLOOKUP($E562, V一般接種!$A:$G, M$4, FALSE), 0)</f>
        <v>73</v>
      </c>
      <c r="N562" s="93">
        <f>IFERROR(VLOOKUP($E562, V一般接種!$A:$G, N$4, FALSE), 0)</f>
        <v>149845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247218</v>
      </c>
      <c r="L563" s="92">
        <f>IFERROR(VLOOKUP($E563, V一般接種!$A:$G, L$4, FALSE), 0)</f>
        <v>16063</v>
      </c>
      <c r="M563" s="92">
        <f>IFERROR(VLOOKUP($E563, V一般接種!$A:$G, M$4, FALSE), 0)</f>
        <v>73</v>
      </c>
      <c r="N563" s="93">
        <f>IFERROR(VLOOKUP($E563, V一般接種!$A:$G, N$4, FALSE), 0)</f>
        <v>149845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247218</v>
      </c>
      <c r="L564" s="92">
        <f>IFERROR(VLOOKUP($E564, V一般接種!$A:$G, L$4, FALSE), 0)</f>
        <v>16063</v>
      </c>
      <c r="M564" s="92">
        <f>IFERROR(VLOOKUP($E564, V一般接種!$A:$G, M$4, FALSE), 0)</f>
        <v>73</v>
      </c>
      <c r="N564" s="93">
        <f>IFERROR(VLOOKUP($E564, V一般接種!$A:$G, N$4, FALSE), 0)</f>
        <v>149845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304271</v>
      </c>
      <c r="C565" s="109">
        <f>IF(COUNTIF($A$7:$A565, $A565)&gt;1, 0, IF($E565="", "", I565+J565+M565+N565+P565-R565))</f>
        <v>385945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283556</v>
      </c>
      <c r="L565" s="92">
        <f>IFERROR(VLOOKUP($E565, V一般接種!$A:$G, L$4, FALSE), 0)</f>
        <v>20715</v>
      </c>
      <c r="M565" s="92">
        <f>IFERROR(VLOOKUP($E565, V一般接種!$A:$G, M$4, FALSE), 0)</f>
        <v>235</v>
      </c>
      <c r="N565" s="93">
        <f>IFERROR(VLOOKUP($E565, V一般接種!$A:$G, N$4, FALSE), 0)</f>
        <v>385710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283556</v>
      </c>
      <c r="L566" s="92">
        <f>IFERROR(VLOOKUP($E566, V一般接種!$A:$G, L$4, FALSE), 0)</f>
        <v>20715</v>
      </c>
      <c r="M566" s="92">
        <f>IFERROR(VLOOKUP($E566, V一般接種!$A:$G, M$4, FALSE), 0)</f>
        <v>235</v>
      </c>
      <c r="N566" s="93">
        <f>IFERROR(VLOOKUP($E566, V一般接種!$A:$G, N$4, FALSE), 0)</f>
        <v>385710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283556</v>
      </c>
      <c r="L567" s="92">
        <f>IFERROR(VLOOKUP($E567, V一般接種!$A:$G, L$4, FALSE), 0)</f>
        <v>20715</v>
      </c>
      <c r="M567" s="92">
        <f>IFERROR(VLOOKUP($E567, V一般接種!$A:$G, M$4, FALSE), 0)</f>
        <v>235</v>
      </c>
      <c r="N567" s="93">
        <f>IFERROR(VLOOKUP($E567, V一般接種!$A:$G, N$4, FALSE), 0)</f>
        <v>385710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398790</v>
      </c>
      <c r="C568" s="109">
        <f>IF(COUNTIF($A$7:$A568, $A568)&gt;1, 0, IF($E568="", "", I568+J568+M568+N568+P568-R568))</f>
        <v>508740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370672</v>
      </c>
      <c r="L568" s="92">
        <f>IFERROR(VLOOKUP($E568, V一般接種!$A:$G, L$4, FALSE), 0)</f>
        <v>28118</v>
      </c>
      <c r="M568" s="92">
        <f>IFERROR(VLOOKUP($E568, V一般接種!$A:$G, M$4, FALSE), 0)</f>
        <v>17</v>
      </c>
      <c r="N568" s="93">
        <f>IFERROR(VLOOKUP($E568, V一般接種!$A:$G, N$4, FALSE), 0)</f>
        <v>508723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370672</v>
      </c>
      <c r="L569" s="92">
        <f>IFERROR(VLOOKUP($E569, V一般接種!$A:$G, L$4, FALSE), 0)</f>
        <v>28118</v>
      </c>
      <c r="M569" s="92">
        <f>IFERROR(VLOOKUP($E569, V一般接種!$A:$G, M$4, FALSE), 0)</f>
        <v>17</v>
      </c>
      <c r="N569" s="93">
        <f>IFERROR(VLOOKUP($E569, V一般接種!$A:$G, N$4, FALSE), 0)</f>
        <v>508723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370672</v>
      </c>
      <c r="L570" s="92">
        <f>IFERROR(VLOOKUP($E570, V一般接種!$A:$G, L$4, FALSE), 0)</f>
        <v>28118</v>
      </c>
      <c r="M570" s="92">
        <f>IFERROR(VLOOKUP($E570, V一般接種!$A:$G, M$4, FALSE), 0)</f>
        <v>17</v>
      </c>
      <c r="N570" s="93">
        <f>IFERROR(VLOOKUP($E570, V一般接種!$A:$G, N$4, FALSE), 0)</f>
        <v>508723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1167654</v>
      </c>
      <c r="C571" s="109">
        <f>IF(COUNTIF($A$7:$A571, $A571)&gt;1, 0, IF($E571="", "", I571+J571+M571+N571+P571-R571))</f>
        <v>1141617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226641</v>
      </c>
      <c r="L571" s="92">
        <f>IFERROR(VLOOKUP($E571, V一般接種!$A:$G, L$4, FALSE), 0)</f>
        <v>22928</v>
      </c>
      <c r="M571" s="92">
        <f>IFERROR(VLOOKUP($E571, V一般接種!$A:$G, M$4, FALSE), 0)</f>
        <v>13</v>
      </c>
      <c r="N571" s="93">
        <f>IFERROR(VLOOKUP($E571, V一般接種!$A:$G, N$4, FALSE), 0)</f>
        <v>376029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226641</v>
      </c>
      <c r="L572" s="92">
        <f>IFERROR(VLOOKUP($E572, V一般接種!$A:$G, L$4, FALSE), 0)</f>
        <v>22928</v>
      </c>
      <c r="M572" s="92">
        <f>IFERROR(VLOOKUP($E572, V一般接種!$A:$G, M$4, FALSE), 0)</f>
        <v>13</v>
      </c>
      <c r="N572" s="93">
        <f>IFERROR(VLOOKUP($E572, V一般接種!$A:$G, N$4, FALSE), 0)</f>
        <v>376029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226641</v>
      </c>
      <c r="L573" s="92">
        <f>IFERROR(VLOOKUP($E573, V一般接種!$A:$G, L$4, FALSE), 0)</f>
        <v>22928</v>
      </c>
      <c r="M573" s="92">
        <f>IFERROR(VLOOKUP($E573, V一般接種!$A:$G, M$4, FALSE), 0)</f>
        <v>13</v>
      </c>
      <c r="N573" s="93">
        <f>IFERROR(VLOOKUP($E573, V一般接種!$A:$G, N$4, FALSE), 0)</f>
        <v>376029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177034</v>
      </c>
      <c r="C574" s="109">
        <f>IF(COUNTIF($A$7:$A574, $A574)&gt;1, 0, IF($E574="", "", I574+J574+M574+N574+P574-R574))</f>
        <v>327841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167009</v>
      </c>
      <c r="L574" s="92">
        <f>IFERROR(VLOOKUP($E574, V一般接種!$A:$G, L$4, FALSE), 0)</f>
        <v>10025</v>
      </c>
      <c r="M574" s="92">
        <f>IFERROR(VLOOKUP($E574, V一般接種!$A:$G, M$4, FALSE), 0)</f>
        <v>30</v>
      </c>
      <c r="N574" s="93">
        <f>IFERROR(VLOOKUP($E574, V一般接種!$A:$G, N$4, FALSE), 0)</f>
        <v>327811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167009</v>
      </c>
      <c r="L575" s="92">
        <f>IFERROR(VLOOKUP($E575, V一般接種!$A:$G, L$4, FALSE), 0)</f>
        <v>10025</v>
      </c>
      <c r="M575" s="92">
        <f>IFERROR(VLOOKUP($E575, V一般接種!$A:$G, M$4, FALSE), 0)</f>
        <v>30</v>
      </c>
      <c r="N575" s="93">
        <f>IFERROR(VLOOKUP($E575, V一般接種!$A:$G, N$4, FALSE), 0)</f>
        <v>327811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167009</v>
      </c>
      <c r="L576" s="92">
        <f>IFERROR(VLOOKUP($E576, V一般接種!$A:$G, L$4, FALSE), 0)</f>
        <v>10025</v>
      </c>
      <c r="M576" s="92">
        <f>IFERROR(VLOOKUP($E576, V一般接種!$A:$G, M$4, FALSE), 0)</f>
        <v>30</v>
      </c>
      <c r="N576" s="93">
        <f>IFERROR(VLOOKUP($E576, V一般接種!$A:$G, N$4, FALSE), 0)</f>
        <v>327811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173609</v>
      </c>
      <c r="C577" s="109">
        <f>IF(COUNTIF($A$7:$A577, $A577)&gt;1, 0, IF($E577="", "", I577+J577+M577+N577+P577-R577))</f>
        <v>355831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165566</v>
      </c>
      <c r="L577" s="92">
        <f>IFERROR(VLOOKUP($E577, V一般接種!$A:$G, L$4, FALSE), 0)</f>
        <v>8043</v>
      </c>
      <c r="M577" s="92">
        <f>IFERROR(VLOOKUP($E577, V一般接種!$A:$G, M$4, FALSE), 0)</f>
        <v>107</v>
      </c>
      <c r="N577" s="93">
        <f>IFERROR(VLOOKUP($E577, V一般接種!$A:$G, N$4, FALSE), 0)</f>
        <v>355724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165566</v>
      </c>
      <c r="L578" s="92">
        <f>IFERROR(VLOOKUP($E578, V一般接種!$A:$G, L$4, FALSE), 0)</f>
        <v>8043</v>
      </c>
      <c r="M578" s="92">
        <f>IFERROR(VLOOKUP($E578, V一般接種!$A:$G, M$4, FALSE), 0)</f>
        <v>107</v>
      </c>
      <c r="N578" s="93">
        <f>IFERROR(VLOOKUP($E578, V一般接種!$A:$G, N$4, FALSE), 0)</f>
        <v>355724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165566</v>
      </c>
      <c r="L579" s="92">
        <f>IFERROR(VLOOKUP($E579, V一般接種!$A:$G, L$4, FALSE), 0)</f>
        <v>8043</v>
      </c>
      <c r="M579" s="92">
        <f>IFERROR(VLOOKUP($E579, V一般接種!$A:$G, M$4, FALSE), 0)</f>
        <v>107</v>
      </c>
      <c r="N579" s="93">
        <f>IFERROR(VLOOKUP($E579, V一般接種!$A:$G, N$4, FALSE), 0)</f>
        <v>355724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165782</v>
      </c>
      <c r="C580" s="109">
        <f>IF(COUNTIF($A$7:$A580, $A580)&gt;1, 0, IF($E580="", "", I580+J580+M580+N580+P580-R580))</f>
        <v>352597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153868</v>
      </c>
      <c r="L580" s="92">
        <f>IFERROR(VLOOKUP($E580, V一般接種!$A:$G, L$4, FALSE), 0)</f>
        <v>11914</v>
      </c>
      <c r="M580" s="92">
        <f>IFERROR(VLOOKUP($E580, V一般接種!$A:$G, M$4, FALSE), 0)</f>
        <v>31</v>
      </c>
      <c r="N580" s="93">
        <f>IFERROR(VLOOKUP($E580, V一般接種!$A:$G, N$4, FALSE), 0)</f>
        <v>352566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153868</v>
      </c>
      <c r="L581" s="92">
        <f>IFERROR(VLOOKUP($E581, V一般接種!$A:$G, L$4, FALSE), 0)</f>
        <v>11914</v>
      </c>
      <c r="M581" s="92">
        <f>IFERROR(VLOOKUP($E581, V一般接種!$A:$G, M$4, FALSE), 0)</f>
        <v>31</v>
      </c>
      <c r="N581" s="93">
        <f>IFERROR(VLOOKUP($E581, V一般接種!$A:$G, N$4, FALSE), 0)</f>
        <v>352566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153868</v>
      </c>
      <c r="L582" s="92">
        <f>IFERROR(VLOOKUP($E582, V一般接種!$A:$G, L$4, FALSE), 0)</f>
        <v>11914</v>
      </c>
      <c r="M582" s="92">
        <f>IFERROR(VLOOKUP($E582, V一般接種!$A:$G, M$4, FALSE), 0)</f>
        <v>31</v>
      </c>
      <c r="N582" s="93">
        <f>IFERROR(VLOOKUP($E582, V一般接種!$A:$G, N$4, FALSE), 0)</f>
        <v>352566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148830</v>
      </c>
      <c r="C583" s="109">
        <f>IF(COUNTIF($A$7:$A583, $A583)&gt;1, 0, IF($E583="", "", I583+J583+M583+N583+P583-R583))</f>
        <v>337802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139467</v>
      </c>
      <c r="L583" s="92">
        <f>IFERROR(VLOOKUP($E583, V一般接種!$A:$G, L$4, FALSE), 0)</f>
        <v>9363</v>
      </c>
      <c r="M583" s="92">
        <f>IFERROR(VLOOKUP($E583, V一般接種!$A:$G, M$4, FALSE), 0)</f>
        <v>83</v>
      </c>
      <c r="N583" s="93">
        <f>IFERROR(VLOOKUP($E583, V一般接種!$A:$G, N$4, FALSE), 0)</f>
        <v>337719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139467</v>
      </c>
      <c r="L584" s="92">
        <f>IFERROR(VLOOKUP($E584, V一般接種!$A:$G, L$4, FALSE), 0)</f>
        <v>9363</v>
      </c>
      <c r="M584" s="92">
        <f>IFERROR(VLOOKUP($E584, V一般接種!$A:$G, M$4, FALSE), 0)</f>
        <v>83</v>
      </c>
      <c r="N584" s="93">
        <f>IFERROR(VLOOKUP($E584, V一般接種!$A:$G, N$4, FALSE), 0)</f>
        <v>337719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139467</v>
      </c>
      <c r="L585" s="92">
        <f>IFERROR(VLOOKUP($E585, V一般接種!$A:$G, L$4, FALSE), 0)</f>
        <v>9363</v>
      </c>
      <c r="M585" s="92">
        <f>IFERROR(VLOOKUP($E585, V一般接種!$A:$G, M$4, FALSE), 0)</f>
        <v>83</v>
      </c>
      <c r="N585" s="93">
        <f>IFERROR(VLOOKUP($E585, V一般接種!$A:$G, N$4, FALSE), 0)</f>
        <v>337719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194775</v>
      </c>
      <c r="C586" s="109">
        <f>IF(COUNTIF($A$7:$A586, $A586)&gt;1, 0, IF($E586="", "", I586+J586+M586+N586+P586-R586))</f>
        <v>415445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181180</v>
      </c>
      <c r="L586" s="92">
        <f>IFERROR(VLOOKUP($E586, V一般接種!$A:$G, L$4, FALSE), 0)</f>
        <v>13595</v>
      </c>
      <c r="M586" s="92">
        <f>IFERROR(VLOOKUP($E586, V一般接種!$A:$G, M$4, FALSE), 0)</f>
        <v>43</v>
      </c>
      <c r="N586" s="93">
        <f>IFERROR(VLOOKUP($E586, V一般接種!$A:$G, N$4, FALSE), 0)</f>
        <v>415402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181180</v>
      </c>
      <c r="L587" s="92">
        <f>IFERROR(VLOOKUP($E587, V一般接種!$A:$G, L$4, FALSE), 0)</f>
        <v>13595</v>
      </c>
      <c r="M587" s="92">
        <f>IFERROR(VLOOKUP($E587, V一般接種!$A:$G, M$4, FALSE), 0)</f>
        <v>43</v>
      </c>
      <c r="N587" s="93">
        <f>IFERROR(VLOOKUP($E587, V一般接種!$A:$G, N$4, FALSE), 0)</f>
        <v>415402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181180</v>
      </c>
      <c r="L588" s="92">
        <f>IFERROR(VLOOKUP($E588, V一般接種!$A:$G, L$4, FALSE), 0)</f>
        <v>13595</v>
      </c>
      <c r="M588" s="92">
        <f>IFERROR(VLOOKUP($E588, V一般接種!$A:$G, M$4, FALSE), 0)</f>
        <v>43</v>
      </c>
      <c r="N588" s="93">
        <f>IFERROR(VLOOKUP($E588, V一般接種!$A:$G, N$4, FALSE), 0)</f>
        <v>415402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265968</v>
      </c>
      <c r="C589" s="109">
        <f>IF(COUNTIF($A$7:$A589, $A589)&gt;1, 0, IF($E589="", "", I589+J589+M589+N589+P589-R589))</f>
        <v>554740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239748</v>
      </c>
      <c r="L589" s="92">
        <f>IFERROR(VLOOKUP($E589, V一般接種!$A:$G, L$4, FALSE), 0)</f>
        <v>26220</v>
      </c>
      <c r="M589" s="92">
        <f>IFERROR(VLOOKUP($E589, V一般接種!$A:$G, M$4, FALSE), 0)</f>
        <v>57</v>
      </c>
      <c r="N589" s="93">
        <f>IFERROR(VLOOKUP($E589, V一般接種!$A:$G, N$4, FALSE), 0)</f>
        <v>554683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239748</v>
      </c>
      <c r="L590" s="92">
        <f>IFERROR(VLOOKUP($E590, V一般接種!$A:$G, L$4, FALSE), 0)</f>
        <v>26220</v>
      </c>
      <c r="M590" s="92">
        <f>IFERROR(VLOOKUP($E590, V一般接種!$A:$G, M$4, FALSE), 0)</f>
        <v>57</v>
      </c>
      <c r="N590" s="93">
        <f>IFERROR(VLOOKUP($E590, V一般接種!$A:$G, N$4, FALSE), 0)</f>
        <v>554683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239748</v>
      </c>
      <c r="L591" s="92">
        <f>IFERROR(VLOOKUP($E591, V一般接種!$A:$G, L$4, FALSE), 0)</f>
        <v>26220</v>
      </c>
      <c r="M591" s="92">
        <f>IFERROR(VLOOKUP($E591, V一般接種!$A:$G, M$4, FALSE), 0)</f>
        <v>57</v>
      </c>
      <c r="N591" s="93">
        <f>IFERROR(VLOOKUP($E591, V一般接種!$A:$G, N$4, FALSE), 0)</f>
        <v>554683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966508</v>
      </c>
      <c r="C592" s="109">
        <f>IF(COUNTIF($A$7:$A592, $A592)&gt;1, 0, IF($E592="", "", I592+J592+M592+N592+P592-R592))</f>
        <v>1020248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150276</v>
      </c>
      <c r="L592" s="92">
        <f>IFERROR(VLOOKUP($E592, V一般接種!$A:$G, L$4, FALSE), 0)</f>
        <v>17042</v>
      </c>
      <c r="M592" s="92">
        <f>IFERROR(VLOOKUP($E592, V一般接種!$A:$G, M$4, FALSE), 0)</f>
        <v>21</v>
      </c>
      <c r="N592" s="93">
        <f>IFERROR(VLOOKUP($E592, V一般接種!$A:$G, N$4, FALSE), 0)</f>
        <v>419337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150276</v>
      </c>
      <c r="L593" s="92">
        <f>IFERROR(VLOOKUP($E593, V一般接種!$A:$G, L$4, FALSE), 0)</f>
        <v>17042</v>
      </c>
      <c r="M593" s="92">
        <f>IFERROR(VLOOKUP($E593, V一般接種!$A:$G, M$4, FALSE), 0)</f>
        <v>21</v>
      </c>
      <c r="N593" s="93">
        <f>IFERROR(VLOOKUP($E593, V一般接種!$A:$G, N$4, FALSE), 0)</f>
        <v>419337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150276</v>
      </c>
      <c r="L594" s="92">
        <f>IFERROR(VLOOKUP($E594, V一般接種!$A:$G, L$4, FALSE), 0)</f>
        <v>17042</v>
      </c>
      <c r="M594" s="92">
        <f>IFERROR(VLOOKUP($E594, V一般接種!$A:$G, M$4, FALSE), 0)</f>
        <v>21</v>
      </c>
      <c r="N594" s="93">
        <f>IFERROR(VLOOKUP($E594, V一般接種!$A:$G, N$4, FALSE), 0)</f>
        <v>419337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110099</v>
      </c>
      <c r="C595" s="109">
        <f>IF(COUNTIF($A$7:$A595, $A595)&gt;1, 0, IF($E595="", "", I595+J595+M595+N595+P595-R595))</f>
        <v>309522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104261</v>
      </c>
      <c r="L595" s="92">
        <f>IFERROR(VLOOKUP($E595, V一般接種!$A:$G, L$4, FALSE), 0)</f>
        <v>5838</v>
      </c>
      <c r="M595" s="92">
        <f>IFERROR(VLOOKUP($E595, V一般接種!$A:$G, M$4, FALSE), 0)</f>
        <v>29</v>
      </c>
      <c r="N595" s="93">
        <f>IFERROR(VLOOKUP($E595, V一般接種!$A:$G, N$4, FALSE), 0)</f>
        <v>309493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104261</v>
      </c>
      <c r="L596" s="92">
        <f>IFERROR(VLOOKUP($E596, V一般接種!$A:$G, L$4, FALSE), 0)</f>
        <v>5838</v>
      </c>
      <c r="M596" s="92">
        <f>IFERROR(VLOOKUP($E596, V一般接種!$A:$G, M$4, FALSE), 0)</f>
        <v>29</v>
      </c>
      <c r="N596" s="93">
        <f>IFERROR(VLOOKUP($E596, V一般接種!$A:$G, N$4, FALSE), 0)</f>
        <v>309493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104261</v>
      </c>
      <c r="L597" s="92">
        <f>IFERROR(VLOOKUP($E597, V一般接種!$A:$G, L$4, FALSE), 0)</f>
        <v>5838</v>
      </c>
      <c r="M597" s="92">
        <f>IFERROR(VLOOKUP($E597, V一般接種!$A:$G, M$4, FALSE), 0)</f>
        <v>29</v>
      </c>
      <c r="N597" s="93">
        <f>IFERROR(VLOOKUP($E597, V一般接種!$A:$G, N$4, FALSE), 0)</f>
        <v>309493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113482</v>
      </c>
      <c r="C598" s="109">
        <f>IF(COUNTIF($A$7:$A598, $A598)&gt;1, 0, IF($E598="", "", I598+J598+M598+N598+P598-R598))</f>
        <v>318129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108515</v>
      </c>
      <c r="L598" s="92">
        <f>IFERROR(VLOOKUP($E598, V一般接種!$A:$G, L$4, FALSE), 0)</f>
        <v>4967</v>
      </c>
      <c r="M598" s="92">
        <f>IFERROR(VLOOKUP($E598, V一般接種!$A:$G, M$4, FALSE), 0)</f>
        <v>64</v>
      </c>
      <c r="N598" s="93">
        <f>IFERROR(VLOOKUP($E598, V一般接種!$A:$G, N$4, FALSE), 0)</f>
        <v>318065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108515</v>
      </c>
      <c r="L599" s="92">
        <f>IFERROR(VLOOKUP($E599, V一般接種!$A:$G, L$4, FALSE), 0)</f>
        <v>4967</v>
      </c>
      <c r="M599" s="92">
        <f>IFERROR(VLOOKUP($E599, V一般接種!$A:$G, M$4, FALSE), 0)</f>
        <v>64</v>
      </c>
      <c r="N599" s="93">
        <f>IFERROR(VLOOKUP($E599, V一般接種!$A:$G, N$4, FALSE), 0)</f>
        <v>318065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108515</v>
      </c>
      <c r="L600" s="92">
        <f>IFERROR(VLOOKUP($E600, V一般接種!$A:$G, L$4, FALSE), 0)</f>
        <v>4967</v>
      </c>
      <c r="M600" s="92">
        <f>IFERROR(VLOOKUP($E600, V一般接種!$A:$G, M$4, FALSE), 0)</f>
        <v>64</v>
      </c>
      <c r="N600" s="93">
        <f>IFERROR(VLOOKUP($E600, V一般接種!$A:$G, N$4, FALSE), 0)</f>
        <v>318065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105814</v>
      </c>
      <c r="C601" s="109">
        <f>IF(COUNTIF($A$7:$A601, $A601)&gt;1, 0, IF($E601="", "", I601+J601+M601+N601+P601-R601))</f>
        <v>302401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98316</v>
      </c>
      <c r="L601" s="92">
        <f>IFERROR(VLOOKUP($E601, V一般接種!$A:$G, L$4, FALSE), 0)</f>
        <v>7498</v>
      </c>
      <c r="M601" s="92">
        <f>IFERROR(VLOOKUP($E601, V一般接種!$A:$G, M$4, FALSE), 0)</f>
        <v>53</v>
      </c>
      <c r="N601" s="93">
        <f>IFERROR(VLOOKUP($E601, V一般接種!$A:$G, N$4, FALSE), 0)</f>
        <v>302348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98316</v>
      </c>
      <c r="L602" s="92">
        <f>IFERROR(VLOOKUP($E602, V一般接種!$A:$G, L$4, FALSE), 0)</f>
        <v>7498</v>
      </c>
      <c r="M602" s="92">
        <f>IFERROR(VLOOKUP($E602, V一般接種!$A:$G, M$4, FALSE), 0)</f>
        <v>53</v>
      </c>
      <c r="N602" s="93">
        <f>IFERROR(VLOOKUP($E602, V一般接種!$A:$G, N$4, FALSE), 0)</f>
        <v>302348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98316</v>
      </c>
      <c r="L603" s="92">
        <f>IFERROR(VLOOKUP($E603, V一般接種!$A:$G, L$4, FALSE), 0)</f>
        <v>7498</v>
      </c>
      <c r="M603" s="92">
        <f>IFERROR(VLOOKUP($E603, V一般接種!$A:$G, M$4, FALSE), 0)</f>
        <v>53</v>
      </c>
      <c r="N603" s="93">
        <f>IFERROR(VLOOKUP($E603, V一般接種!$A:$G, N$4, FALSE), 0)</f>
        <v>302348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102669</v>
      </c>
      <c r="C604" s="109">
        <f>IF(COUNTIF($A$7:$A604, $A604)&gt;1, 0, IF($E604="", "", I604+J604+M604+N604+P604-R604))</f>
        <v>290550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96087</v>
      </c>
      <c r="L604" s="92">
        <f>IFERROR(VLOOKUP($E604, V一般接種!$A:$G, L$4, FALSE), 0)</f>
        <v>6582</v>
      </c>
      <c r="M604" s="92">
        <f>IFERROR(VLOOKUP($E604, V一般接種!$A:$G, M$4, FALSE), 0)</f>
        <v>62</v>
      </c>
      <c r="N604" s="93">
        <f>IFERROR(VLOOKUP($E604, V一般接種!$A:$G, N$4, FALSE), 0)</f>
        <v>290488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96087</v>
      </c>
      <c r="L605" s="92">
        <f>IFERROR(VLOOKUP($E605, V一般接種!$A:$G, L$4, FALSE), 0)</f>
        <v>6582</v>
      </c>
      <c r="M605" s="92">
        <f>IFERROR(VLOOKUP($E605, V一般接種!$A:$G, M$4, FALSE), 0)</f>
        <v>62</v>
      </c>
      <c r="N605" s="93">
        <f>IFERROR(VLOOKUP($E605, V一般接種!$A:$G, N$4, FALSE), 0)</f>
        <v>290488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96087</v>
      </c>
      <c r="L606" s="92">
        <f>IFERROR(VLOOKUP($E606, V一般接種!$A:$G, L$4, FALSE), 0)</f>
        <v>6582</v>
      </c>
      <c r="M606" s="92">
        <f>IFERROR(VLOOKUP($E606, V一般接種!$A:$G, M$4, FALSE), 0)</f>
        <v>62</v>
      </c>
      <c r="N606" s="93">
        <f>IFERROR(VLOOKUP($E606, V一般接種!$A:$G, N$4, FALSE), 0)</f>
        <v>290488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131340</v>
      </c>
      <c r="C607" s="109">
        <f>IF(COUNTIF($A$7:$A607, $A607)&gt;1, 0, IF($E607="", "", I607+J607+M607+N607+P607-R607))</f>
        <v>372300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123950</v>
      </c>
      <c r="L607" s="92">
        <f>IFERROR(VLOOKUP($E607, V一般接種!$A:$G, L$4, FALSE), 0)</f>
        <v>7390</v>
      </c>
      <c r="M607" s="92">
        <f>IFERROR(VLOOKUP($E607, V一般接種!$A:$G, M$4, FALSE), 0)</f>
        <v>31</v>
      </c>
      <c r="N607" s="93">
        <f>IFERROR(VLOOKUP($E607, V一般接種!$A:$G, N$4, FALSE), 0)</f>
        <v>372269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123950</v>
      </c>
      <c r="L608" s="92">
        <f>IFERROR(VLOOKUP($E608, V一般接種!$A:$G, L$4, FALSE), 0)</f>
        <v>7390</v>
      </c>
      <c r="M608" s="92">
        <f>IFERROR(VLOOKUP($E608, V一般接種!$A:$G, M$4, FALSE), 0)</f>
        <v>31</v>
      </c>
      <c r="N608" s="93">
        <f>IFERROR(VLOOKUP($E608, V一般接種!$A:$G, N$4, FALSE), 0)</f>
        <v>372269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123950</v>
      </c>
      <c r="L609" s="92">
        <f>IFERROR(VLOOKUP($E609, V一般接種!$A:$G, L$4, FALSE), 0)</f>
        <v>7390</v>
      </c>
      <c r="M609" s="92">
        <f>IFERROR(VLOOKUP($E609, V一般接種!$A:$G, M$4, FALSE), 0)</f>
        <v>31</v>
      </c>
      <c r="N609" s="93">
        <f>IFERROR(VLOOKUP($E609, V一般接種!$A:$G, N$4, FALSE), 0)</f>
        <v>372269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182066</v>
      </c>
      <c r="C610" s="109">
        <f>IF(COUNTIF($A$7:$A610, $A610)&gt;1, 0, IF($E610="", "", I610+J610+M610+N610+P610-R610))</f>
        <v>495537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169125</v>
      </c>
      <c r="L610" s="92">
        <f>IFERROR(VLOOKUP($E610, V一般接種!$A:$G, L$4, FALSE), 0)</f>
        <v>12941</v>
      </c>
      <c r="M610" s="92">
        <f>IFERROR(VLOOKUP($E610, V一般接種!$A:$G, M$4, FALSE), 0)</f>
        <v>18</v>
      </c>
      <c r="N610" s="93">
        <f>IFERROR(VLOOKUP($E610, V一般接種!$A:$G, N$4, FALSE), 0)</f>
        <v>495519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169125</v>
      </c>
      <c r="L611" s="92">
        <f>IFERROR(VLOOKUP($E611, V一般接種!$A:$G, L$4, FALSE), 0)</f>
        <v>12941</v>
      </c>
      <c r="M611" s="92">
        <f>IFERROR(VLOOKUP($E611, V一般接種!$A:$G, M$4, FALSE), 0)</f>
        <v>18</v>
      </c>
      <c r="N611" s="93">
        <f>IFERROR(VLOOKUP($E611, V一般接種!$A:$G, N$4, FALSE), 0)</f>
        <v>495519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169125</v>
      </c>
      <c r="L612" s="92">
        <f>IFERROR(VLOOKUP($E612, V一般接種!$A:$G, L$4, FALSE), 0)</f>
        <v>12941</v>
      </c>
      <c r="M612" s="92">
        <f>IFERROR(VLOOKUP($E612, V一般接種!$A:$G, M$4, FALSE), 0)</f>
        <v>18</v>
      </c>
      <c r="N612" s="93">
        <f>IFERROR(VLOOKUP($E612, V一般接種!$A:$G, N$4, FALSE), 0)</f>
        <v>495519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812420</v>
      </c>
      <c r="C613" s="109">
        <f>IF(COUNTIF($A$7:$A613, $A613)&gt;1, 0, IF($E613="", "", I613+J613+M613+N613+P613-R613))</f>
        <v>829376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109801</v>
      </c>
      <c r="L613" s="92">
        <f>IFERROR(VLOOKUP($E613, V一般接種!$A:$G, L$4, FALSE), 0)</f>
        <v>9853</v>
      </c>
      <c r="M613" s="92">
        <f>IFERROR(VLOOKUP($E613, V一般接種!$A:$G, M$4, FALSE), 0)</f>
        <v>5</v>
      </c>
      <c r="N613" s="93">
        <f>IFERROR(VLOOKUP($E613, V一般接種!$A:$G, N$4, FALSE), 0)</f>
        <v>345899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109801</v>
      </c>
      <c r="L614" s="92">
        <f>IFERROR(VLOOKUP($E614, V一般接種!$A:$G, L$4, FALSE), 0)</f>
        <v>9853</v>
      </c>
      <c r="M614" s="92">
        <f>IFERROR(VLOOKUP($E614, V一般接種!$A:$G, M$4, FALSE), 0)</f>
        <v>5</v>
      </c>
      <c r="N614" s="93">
        <f>IFERROR(VLOOKUP($E614, V一般接種!$A:$G, N$4, FALSE), 0)</f>
        <v>345899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109801</v>
      </c>
      <c r="L615" s="92">
        <f>IFERROR(VLOOKUP($E615, V一般接種!$A:$G, L$4, FALSE), 0)</f>
        <v>9853</v>
      </c>
      <c r="M615" s="92">
        <f>IFERROR(VLOOKUP($E615, V一般接種!$A:$G, M$4, FALSE), 0)</f>
        <v>5</v>
      </c>
      <c r="N615" s="93">
        <f>IFERROR(VLOOKUP($E615, V一般接種!$A:$G, N$4, FALSE), 0)</f>
        <v>345899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57180</v>
      </c>
      <c r="C616" s="109">
        <f>IF(COUNTIF($A$7:$A616, $A616)&gt;1, 0, IF($E616="", "", I616+J616+M616+N616+P616-R616))</f>
        <v>251264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54677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251258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54677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251258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54677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251258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38605</v>
      </c>
      <c r="C619" s="109">
        <f>IF(COUNTIF($A$7:$A619, $A619)&gt;1, 0, IF($E619="", "", I619+J619+M619+N619+P619-R619))</f>
        <v>246538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36429</v>
      </c>
      <c r="L619" s="92">
        <f>IFERROR(VLOOKUP($E619, V一般接種!$A:$G, L$4, FALSE), 0)</f>
        <v>2176</v>
      </c>
      <c r="M619" s="92">
        <f>IFERROR(VLOOKUP($E619, V一般接種!$A:$G, M$4, FALSE), 0)</f>
        <v>51</v>
      </c>
      <c r="N619" s="93">
        <f>IFERROR(VLOOKUP($E619, V一般接種!$A:$G, N$4, FALSE), 0)</f>
        <v>246487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36429</v>
      </c>
      <c r="L620" s="92">
        <f>IFERROR(VLOOKUP($E620, V一般接種!$A:$G, L$4, FALSE), 0)</f>
        <v>2176</v>
      </c>
      <c r="M620" s="92">
        <f>IFERROR(VLOOKUP($E620, V一般接種!$A:$G, M$4, FALSE), 0)</f>
        <v>51</v>
      </c>
      <c r="N620" s="93">
        <f>IFERROR(VLOOKUP($E620, V一般接種!$A:$G, N$4, FALSE), 0)</f>
        <v>246487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36429</v>
      </c>
      <c r="L621" s="92">
        <f>IFERROR(VLOOKUP($E621, V一般接種!$A:$G, L$4, FALSE), 0)</f>
        <v>2176</v>
      </c>
      <c r="M621" s="92">
        <f>IFERROR(VLOOKUP($E621, V一般接種!$A:$G, M$4, FALSE), 0)</f>
        <v>51</v>
      </c>
      <c r="N621" s="93">
        <f>IFERROR(VLOOKUP($E621, V一般接種!$A:$G, N$4, FALSE), 0)</f>
        <v>246487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21710</v>
      </c>
      <c r="C622" s="109">
        <f>IF(COUNTIF($A$7:$A622, $A622)&gt;1, 0, IF($E622="", "", I622+J622+M622+N622+P622-R622))</f>
        <v>55419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20754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55417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20754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55417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20754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55417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54831</v>
      </c>
      <c r="C625" s="109">
        <f>IF(COUNTIF($A$7:$A625, $A625)&gt;1, 0, IF($E625="", "", I625+J625+M625+N625+P625-R625))</f>
        <v>245876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53447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245867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53447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245867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53447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245867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84575</v>
      </c>
      <c r="C628" s="109">
        <f>IF(COUNTIF($A$7:$A628, $A628)&gt;1, 0, IF($E628="", "", I628+J628+M628+N628+P628-R628))</f>
        <v>295101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83281</v>
      </c>
      <c r="L628" s="92">
        <f>IFERROR(VLOOKUP($E628, V一般接種!$A:$G, L$4, FALSE), 0)</f>
        <v>1294</v>
      </c>
      <c r="M628" s="92">
        <f>IFERROR(VLOOKUP($E628, V一般接種!$A:$G, M$4, FALSE), 0)</f>
        <v>12</v>
      </c>
      <c r="N628" s="93">
        <f>IFERROR(VLOOKUP($E628, V一般接種!$A:$G, N$4, FALSE), 0)</f>
        <v>295089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83281</v>
      </c>
      <c r="L629" s="92">
        <f>IFERROR(VLOOKUP($E629, V一般接種!$A:$G, L$4, FALSE), 0)</f>
        <v>1294</v>
      </c>
      <c r="M629" s="92">
        <f>IFERROR(VLOOKUP($E629, V一般接種!$A:$G, M$4, FALSE), 0)</f>
        <v>12</v>
      </c>
      <c r="N629" s="93">
        <f>IFERROR(VLOOKUP($E629, V一般接種!$A:$G, N$4, FALSE), 0)</f>
        <v>295089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83281</v>
      </c>
      <c r="L630" s="92">
        <f>IFERROR(VLOOKUP($E630, V一般接種!$A:$G, L$4, FALSE), 0)</f>
        <v>1294</v>
      </c>
      <c r="M630" s="92">
        <f>IFERROR(VLOOKUP($E630, V一般接種!$A:$G, M$4, FALSE), 0)</f>
        <v>12</v>
      </c>
      <c r="N630" s="93">
        <f>IFERROR(VLOOKUP($E630, V一般接種!$A:$G, N$4, FALSE), 0)</f>
        <v>295089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116262</v>
      </c>
      <c r="C631" s="109">
        <f>IF(COUNTIF($A$7:$A631, $A631)&gt;1, 0, IF($E631="", "", I631+J631+M631+N631+P631-R631))</f>
        <v>389149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113289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389137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113289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389137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113289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389137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710062</v>
      </c>
      <c r="C634" s="109">
        <f>IF(COUNTIF($A$7:$A634, $A634)&gt;1, 0, IF($E634="", "", I634+J634+M634+N634+P634-R634))</f>
        <v>682180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71328</v>
      </c>
      <c r="L634" s="92">
        <f>IFERROR(VLOOKUP($E634, V一般接種!$A:$G, L$4, FALSE), 0)</f>
        <v>2171</v>
      </c>
      <c r="M634" s="92">
        <f>IFERROR(VLOOKUP($E634, V一般接種!$A:$G, M$4, FALSE), 0)</f>
        <v>8</v>
      </c>
      <c r="N634" s="93">
        <f>IFERROR(VLOOKUP($E634, V一般接種!$A:$G, N$4, FALSE), 0)</f>
        <v>234755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71328</v>
      </c>
      <c r="L635" s="92">
        <f>IFERROR(VLOOKUP($E635, V一般接種!$A:$G, L$4, FALSE), 0)</f>
        <v>2171</v>
      </c>
      <c r="M635" s="92">
        <f>IFERROR(VLOOKUP($E635, V一般接種!$A:$G, M$4, FALSE), 0)</f>
        <v>8</v>
      </c>
      <c r="N635" s="93">
        <f>IFERROR(VLOOKUP($E635, V一般接種!$A:$G, N$4, FALSE), 0)</f>
        <v>234755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71328</v>
      </c>
      <c r="L636" s="92">
        <f>IFERROR(VLOOKUP($E636, V一般接種!$A:$G, L$4, FALSE), 0)</f>
        <v>2171</v>
      </c>
      <c r="M636" s="92">
        <f>IFERROR(VLOOKUP($E636, V一般接種!$A:$G, M$4, FALSE), 0)</f>
        <v>8</v>
      </c>
      <c r="N636" s="93">
        <f>IFERROR(VLOOKUP($E636, V一般接種!$A:$G, N$4, FALSE), 0)</f>
        <v>234755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48180</v>
      </c>
      <c r="C637" s="109">
        <f>IF(COUNTIF($A$7:$A637, $A637)&gt;1, 0, IF($E637="", "", I637+J637+M637+N637+P637-R637))</f>
        <v>162634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47362</v>
      </c>
      <c r="L637" s="92">
        <f>IFERROR(VLOOKUP($E637, V一般接種!$A:$G, L$4, FALSE), 0)</f>
        <v>818</v>
      </c>
      <c r="M637" s="92">
        <f>IFERROR(VLOOKUP($E637, V一般接種!$A:$G, M$4, FALSE), 0)</f>
        <v>12</v>
      </c>
      <c r="N637" s="93">
        <f>IFERROR(VLOOKUP($E637, V一般接種!$A:$G, N$4, FALSE), 0)</f>
        <v>162622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47362</v>
      </c>
      <c r="L638" s="92">
        <f>IFERROR(VLOOKUP($E638, V一般接種!$A:$G, L$4, FALSE), 0)</f>
        <v>818</v>
      </c>
      <c r="M638" s="92">
        <f>IFERROR(VLOOKUP($E638, V一般接種!$A:$G, M$4, FALSE), 0)</f>
        <v>12</v>
      </c>
      <c r="N638" s="93">
        <f>IFERROR(VLOOKUP($E638, V一般接種!$A:$G, N$4, FALSE), 0)</f>
        <v>162622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47362</v>
      </c>
      <c r="L639" s="92">
        <f>IFERROR(VLOOKUP($E639, V一般接種!$A:$G, L$4, FALSE), 0)</f>
        <v>818</v>
      </c>
      <c r="M639" s="92">
        <f>IFERROR(VLOOKUP($E639, V一般接種!$A:$G, M$4, FALSE), 0)</f>
        <v>12</v>
      </c>
      <c r="N639" s="93">
        <f>IFERROR(VLOOKUP($E639, V一般接種!$A:$G, N$4, FALSE), 0)</f>
        <v>162622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50241</v>
      </c>
      <c r="C640" s="109">
        <f>IF(COUNTIF($A$7:$A640, $A640)&gt;1, 0, IF($E640="", "", I640+J640+M640+N640+P640-R640))</f>
        <v>159960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49729</v>
      </c>
      <c r="L640" s="92">
        <f>IFERROR(VLOOKUP($E640, V一般接種!$A:$G, L$4, FALSE), 0)</f>
        <v>512</v>
      </c>
      <c r="M640" s="92">
        <f>IFERROR(VLOOKUP($E640, V一般接種!$A:$G, M$4, FALSE), 0)</f>
        <v>18</v>
      </c>
      <c r="N640" s="93">
        <f>IFERROR(VLOOKUP($E640, V一般接種!$A:$G, N$4, FALSE), 0)</f>
        <v>159942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49729</v>
      </c>
      <c r="L641" s="92">
        <f>IFERROR(VLOOKUP($E641, V一般接種!$A:$G, L$4, FALSE), 0)</f>
        <v>512</v>
      </c>
      <c r="M641" s="92">
        <f>IFERROR(VLOOKUP($E641, V一般接種!$A:$G, M$4, FALSE), 0)</f>
        <v>18</v>
      </c>
      <c r="N641" s="93">
        <f>IFERROR(VLOOKUP($E641, V一般接種!$A:$G, N$4, FALSE), 0)</f>
        <v>159942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49729</v>
      </c>
      <c r="L642" s="92">
        <f>IFERROR(VLOOKUP($E642, V一般接種!$A:$G, L$4, FALSE), 0)</f>
        <v>512</v>
      </c>
      <c r="M642" s="92">
        <f>IFERROR(VLOOKUP($E642, V一般接種!$A:$G, M$4, FALSE), 0)</f>
        <v>18</v>
      </c>
      <c r="N642" s="93">
        <f>IFERROR(VLOOKUP($E642, V一般接種!$A:$G, N$4, FALSE), 0)</f>
        <v>159942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33934</v>
      </c>
      <c r="C643" s="109">
        <f>IF(COUNTIF($A$7:$A643, $A643)&gt;1, 0, IF($E643="", "", I643+J643+M643+N643+P643-R643))</f>
        <v>154673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32933</v>
      </c>
      <c r="L643" s="92">
        <f>IFERROR(VLOOKUP($E643, V一般接種!$A:$G, L$4, FALSE), 0)</f>
        <v>1001</v>
      </c>
      <c r="M643" s="92">
        <f>IFERROR(VLOOKUP($E643, V一般接種!$A:$G, M$4, FALSE), 0)</f>
        <v>14</v>
      </c>
      <c r="N643" s="93">
        <f>IFERROR(VLOOKUP($E643, V一般接種!$A:$G, N$4, FALSE), 0)</f>
        <v>154659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32933</v>
      </c>
      <c r="L644" s="92">
        <f>IFERROR(VLOOKUP($E644, V一般接種!$A:$G, L$4, FALSE), 0)</f>
        <v>1001</v>
      </c>
      <c r="M644" s="92">
        <f>IFERROR(VLOOKUP($E644, V一般接種!$A:$G, M$4, FALSE), 0)</f>
        <v>14</v>
      </c>
      <c r="N644" s="93">
        <f>IFERROR(VLOOKUP($E644, V一般接種!$A:$G, N$4, FALSE), 0)</f>
        <v>154659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32933</v>
      </c>
      <c r="L645" s="92">
        <f>IFERROR(VLOOKUP($E645, V一般接種!$A:$G, L$4, FALSE), 0)</f>
        <v>1001</v>
      </c>
      <c r="M645" s="92">
        <f>IFERROR(VLOOKUP($E645, V一般接種!$A:$G, M$4, FALSE), 0)</f>
        <v>14</v>
      </c>
      <c r="N645" s="93">
        <f>IFERROR(VLOOKUP($E645, V一般接種!$A:$G, N$4, FALSE), 0)</f>
        <v>154659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30577</v>
      </c>
      <c r="C646" s="109">
        <f>IF(COUNTIF($A$7:$A646, $A646)&gt;1, 0, IF($E646="", "", I646+J646+M646+N646+P646-R646))</f>
        <v>135513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29813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135474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29813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135474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29813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135474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50747</v>
      </c>
      <c r="C649" s="109">
        <f>IF(COUNTIF($A$7:$A649, $A649)&gt;1, 0, IF($E649="", "", I649+J649+M649+N649+P649-R649))</f>
        <v>196495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49758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196492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49758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196492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49758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196492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67561</v>
      </c>
      <c r="C652" s="109">
        <f>IF(COUNTIF($A$7:$A652, $A652)&gt;1, 0, IF($E652="", "", I652+J652+M652+N652+P652-R652))</f>
        <v>260292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66290</v>
      </c>
      <c r="L652" s="92">
        <f>IFERROR(VLOOKUP($E652, V一般接種!$A:$G, L$4, FALSE), 0)</f>
        <v>1271</v>
      </c>
      <c r="M652" s="92">
        <f>IFERROR(VLOOKUP($E652, V一般接種!$A:$G, M$4, FALSE), 0)</f>
        <v>13</v>
      </c>
      <c r="N652" s="93">
        <f>IFERROR(VLOOKUP($E652, V一般接種!$A:$G, N$4, FALSE), 0)</f>
        <v>260279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66290</v>
      </c>
      <c r="L653" s="92">
        <f>IFERROR(VLOOKUP($E653, V一般接種!$A:$G, L$4, FALSE), 0)</f>
        <v>1271</v>
      </c>
      <c r="M653" s="92">
        <f>IFERROR(VLOOKUP($E653, V一般接種!$A:$G, M$4, FALSE), 0)</f>
        <v>13</v>
      </c>
      <c r="N653" s="93">
        <f>IFERROR(VLOOKUP($E653, V一般接種!$A:$G, N$4, FALSE), 0)</f>
        <v>260279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66290</v>
      </c>
      <c r="L654" s="92">
        <f>IFERROR(VLOOKUP($E654, V一般接種!$A:$G, L$4, FALSE), 0)</f>
        <v>1271</v>
      </c>
      <c r="M654" s="92">
        <f>IFERROR(VLOOKUP($E654, V一般接種!$A:$G, M$4, FALSE), 0)</f>
        <v>13</v>
      </c>
      <c r="N654" s="93">
        <f>IFERROR(VLOOKUP($E654, V一般接種!$A:$G, N$4, FALSE), 0)</f>
        <v>260279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600693</v>
      </c>
      <c r="C655" s="109">
        <f>IF(COUNTIF($A$7:$A655, $A655)&gt;1, 0, IF($E655="", "", I655+J655+M655+N655+P655-R655))</f>
        <v>550011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29985</v>
      </c>
      <c r="L655" s="92">
        <f>IFERROR(VLOOKUP($E655, V一般接種!$A:$G, L$4, FALSE), 0)</f>
        <v>901</v>
      </c>
      <c r="M655" s="92">
        <f>IFERROR(VLOOKUP($E655, V一般接種!$A:$G, M$4, FALSE), 0)</f>
        <v>2</v>
      </c>
      <c r="N655" s="93">
        <f>IFERROR(VLOOKUP($E655, V一般接種!$A:$G, N$4, FALSE), 0)</f>
        <v>151336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29985</v>
      </c>
      <c r="L656" s="92">
        <f>IFERROR(VLOOKUP($E656, V一般接種!$A:$G, L$4, FALSE), 0)</f>
        <v>901</v>
      </c>
      <c r="M656" s="92">
        <f>IFERROR(VLOOKUP($E656, V一般接種!$A:$G, M$4, FALSE), 0)</f>
        <v>2</v>
      </c>
      <c r="N656" s="93">
        <f>IFERROR(VLOOKUP($E656, V一般接種!$A:$G, N$4, FALSE), 0)</f>
        <v>151336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29985</v>
      </c>
      <c r="L657" s="92">
        <f>IFERROR(VLOOKUP($E657, V一般接種!$A:$G, L$4, FALSE), 0)</f>
        <v>901</v>
      </c>
      <c r="M657" s="92">
        <f>IFERROR(VLOOKUP($E657, V一般接種!$A:$G, M$4, FALSE), 0)</f>
        <v>2</v>
      </c>
      <c r="N657" s="93">
        <f>IFERROR(VLOOKUP($E657, V一般接種!$A:$G, N$4, FALSE), 0)</f>
        <v>151336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25892</v>
      </c>
      <c r="C658" s="109">
        <f>IF(COUNTIF($A$7:$A658, $A658)&gt;1, 0, IF($E658="", "", I658+J658+M658+N658+P658-R658))</f>
        <v>109436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25172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109435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25172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109435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25172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109435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25287</v>
      </c>
      <c r="C661" s="109">
        <f>IF(COUNTIF($A$7:$A661, $A661)&gt;1, 0, IF($E661="", "", I661+J661+M661+N661+P661-R661))</f>
        <v>111703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24624</v>
      </c>
      <c r="L661" s="92">
        <f>IFERROR(VLOOKUP($E661, V一般接種!$A:$G, L$4, FALSE), 0)</f>
        <v>663</v>
      </c>
      <c r="M661" s="92">
        <f>IFERROR(VLOOKUP($E661, V一般接種!$A:$G, M$4, FALSE), 0)</f>
        <v>28</v>
      </c>
      <c r="N661" s="93">
        <f>IFERROR(VLOOKUP($E661, V一般接種!$A:$G, N$4, FALSE), 0)</f>
        <v>111675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24624</v>
      </c>
      <c r="L662" s="92">
        <f>IFERROR(VLOOKUP($E662, V一般接種!$A:$G, L$4, FALSE), 0)</f>
        <v>663</v>
      </c>
      <c r="M662" s="92">
        <f>IFERROR(VLOOKUP($E662, V一般接種!$A:$G, M$4, FALSE), 0)</f>
        <v>28</v>
      </c>
      <c r="N662" s="93">
        <f>IFERROR(VLOOKUP($E662, V一般接種!$A:$G, N$4, FALSE), 0)</f>
        <v>111675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24624</v>
      </c>
      <c r="L663" s="92">
        <f>IFERROR(VLOOKUP($E663, V一般接種!$A:$G, L$4, FALSE), 0)</f>
        <v>663</v>
      </c>
      <c r="M663" s="92">
        <f>IFERROR(VLOOKUP($E663, V一般接種!$A:$G, M$4, FALSE), 0)</f>
        <v>28</v>
      </c>
      <c r="N663" s="93">
        <f>IFERROR(VLOOKUP($E663, V一般接種!$A:$G, N$4, FALSE), 0)</f>
        <v>111675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24912</v>
      </c>
      <c r="C664" s="109">
        <f>IF(COUNTIF($A$7:$A664, $A664)&gt;1, 0, IF($E664="", "", I664+J664+M664+N664+P664-R664))</f>
        <v>102833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24024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102829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24024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102829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24024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102829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23307</v>
      </c>
      <c r="C667" s="109">
        <f>IF(COUNTIF($A$7:$A667, $A667)&gt;1, 0, IF($E667="", "", I667+J667+M667+N667+P667-R667))</f>
        <v>97381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22604</v>
      </c>
      <c r="L667" s="92">
        <f>IFERROR(VLOOKUP($E667, V一般接種!$A:$G, L$4, FALSE), 0)</f>
        <v>703</v>
      </c>
      <c r="M667" s="92">
        <f>IFERROR(VLOOKUP($E667, V一般接種!$A:$G, M$4, FALSE), 0)</f>
        <v>4</v>
      </c>
      <c r="N667" s="93">
        <f>IFERROR(VLOOKUP($E667, V一般接種!$A:$G, N$4, FALSE), 0)</f>
        <v>97377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22604</v>
      </c>
      <c r="L668" s="92">
        <f>IFERROR(VLOOKUP($E668, V一般接種!$A:$G, L$4, FALSE), 0)</f>
        <v>703</v>
      </c>
      <c r="M668" s="92">
        <f>IFERROR(VLOOKUP($E668, V一般接種!$A:$G, M$4, FALSE), 0)</f>
        <v>4</v>
      </c>
      <c r="N668" s="93">
        <f>IFERROR(VLOOKUP($E668, V一般接種!$A:$G, N$4, FALSE), 0)</f>
        <v>97377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22604</v>
      </c>
      <c r="L669" s="92">
        <f>IFERROR(VLOOKUP($E669, V一般接種!$A:$G, L$4, FALSE), 0)</f>
        <v>703</v>
      </c>
      <c r="M669" s="92">
        <f>IFERROR(VLOOKUP($E669, V一般接種!$A:$G, M$4, FALSE), 0)</f>
        <v>4</v>
      </c>
      <c r="N669" s="93">
        <f>IFERROR(VLOOKUP($E669, V一般接種!$A:$G, N$4, FALSE), 0)</f>
        <v>97377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42087</v>
      </c>
      <c r="C670" s="109">
        <f>IF(COUNTIF($A$7:$A670, $A670)&gt;1, 0, IF($E670="", "", I670+J670+M670+N670+P670-R670))</f>
        <v>142107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40372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142087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40372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142087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40372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142087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55886</v>
      </c>
      <c r="C673" s="109">
        <f>IF(COUNTIF($A$7:$A673, $A673)&gt;1, 0, IF($E673="", "", I673+J673+M673+N673+P673-R673))</f>
        <v>194665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54885</v>
      </c>
      <c r="L673" s="92">
        <f>IFERROR(VLOOKUP($E673, V一般接種!$A:$G, L$4, FALSE), 0)</f>
        <v>1001</v>
      </c>
      <c r="M673" s="92">
        <f>IFERROR(VLOOKUP($E673, V一般接種!$A:$G, M$4, FALSE), 0)</f>
        <v>12</v>
      </c>
      <c r="N673" s="93">
        <f>IFERROR(VLOOKUP($E673, V一般接種!$A:$G, N$4, FALSE), 0)</f>
        <v>194653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54885</v>
      </c>
      <c r="L674" s="92">
        <f>IFERROR(VLOOKUP($E674, V一般接種!$A:$G, L$4, FALSE), 0)</f>
        <v>1001</v>
      </c>
      <c r="M674" s="92">
        <f>IFERROR(VLOOKUP($E674, V一般接種!$A:$G, M$4, FALSE), 0)</f>
        <v>12</v>
      </c>
      <c r="N674" s="93">
        <f>IFERROR(VLOOKUP($E674, V一般接種!$A:$G, N$4, FALSE), 0)</f>
        <v>194653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54885</v>
      </c>
      <c r="L675" s="92">
        <f>IFERROR(VLOOKUP($E675, V一般接種!$A:$G, L$4, FALSE), 0)</f>
        <v>1001</v>
      </c>
      <c r="M675" s="92">
        <f>IFERROR(VLOOKUP($E675, V一般接種!$A:$G, M$4, FALSE), 0)</f>
        <v>12</v>
      </c>
      <c r="N675" s="93">
        <f>IFERROR(VLOOKUP($E675, V一般接種!$A:$G, N$4, FALSE), 0)</f>
        <v>194653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533506</v>
      </c>
      <c r="C676" s="109">
        <f>IF(COUNTIF($A$7:$A676, $A676)&gt;1, 0, IF($E676="", "", I676+J676+M676+N676+P676-R676))</f>
        <v>409802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23926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115581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23926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115581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23926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115581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22564</v>
      </c>
      <c r="C679" s="109">
        <f>IF(COUNTIF($A$7:$A679, $A679)&gt;1, 0, IF($E679="", "", I679+J679+M679+N679+P679-R679))</f>
        <v>63251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21912</v>
      </c>
      <c r="L679" s="92">
        <f>IFERROR(VLOOKUP($E679, V一般接種!$A:$G, L$4, FALSE), 0)</f>
        <v>652</v>
      </c>
      <c r="M679" s="92">
        <f>IFERROR(VLOOKUP($E679, V一般接種!$A:$G, M$4, FALSE), 0)</f>
        <v>13</v>
      </c>
      <c r="N679" s="93">
        <f>IFERROR(VLOOKUP($E679, V一般接種!$A:$G, N$4, FALSE), 0)</f>
        <v>63238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21912</v>
      </c>
      <c r="L680" s="92">
        <f>IFERROR(VLOOKUP($E680, V一般接種!$A:$G, L$4, FALSE), 0)</f>
        <v>652</v>
      </c>
      <c r="M680" s="92">
        <f>IFERROR(VLOOKUP($E680, V一般接種!$A:$G, M$4, FALSE), 0)</f>
        <v>13</v>
      </c>
      <c r="N680" s="93">
        <f>IFERROR(VLOOKUP($E680, V一般接種!$A:$G, N$4, FALSE), 0)</f>
        <v>63238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21912</v>
      </c>
      <c r="L681" s="92">
        <f>IFERROR(VLOOKUP($E681, V一般接種!$A:$G, L$4, FALSE), 0)</f>
        <v>652</v>
      </c>
      <c r="M681" s="92">
        <f>IFERROR(VLOOKUP($E681, V一般接種!$A:$G, M$4, FALSE), 0)</f>
        <v>13</v>
      </c>
      <c r="N681" s="93">
        <f>IFERROR(VLOOKUP($E681, V一般接種!$A:$G, N$4, FALSE), 0)</f>
        <v>63238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4965</v>
      </c>
      <c r="C682" s="109">
        <f>IF(COUNTIF($A$7:$A682, $A682)&gt;1, 0, IF($E682="", "", I682+J682+M682+N682+P682-R682))</f>
        <v>16147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4728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16142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4728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16142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4728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16142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22415</v>
      </c>
      <c r="C685" s="109">
        <f>IF(COUNTIF($A$7:$A685, $A685)&gt;1, 0, IF($E685="", "", I685+J685+M685+N685+P685-R685))</f>
        <v>40810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21651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40797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21651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40797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21651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40797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20174</v>
      </c>
      <c r="C688" s="109">
        <f>IF(COUNTIF($A$7:$A688, $A688)&gt;1, 0, IF($E688="", "", I688+J688+M688+N688+P688-R688))</f>
        <v>59297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19483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59260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19483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59260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19483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59260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38280</v>
      </c>
      <c r="C691" s="109">
        <f>IF(COUNTIF($A$7:$A691, $A691)&gt;1, 0, IF($E691="", "", I691+J691+M691+N691+P691-R691))</f>
        <v>102059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36573</v>
      </c>
      <c r="L691" s="92">
        <f>IFERROR(VLOOKUP($E691, V一般接種!$A:$G, L$4, FALSE), 0)</f>
        <v>1707</v>
      </c>
      <c r="M691" s="92">
        <f>IFERROR(VLOOKUP($E691, V一般接種!$A:$G, M$4, FALSE), 0)</f>
        <v>5</v>
      </c>
      <c r="N691" s="93">
        <f>IFERROR(VLOOKUP($E691, V一般接種!$A:$G, N$4, FALSE), 0)</f>
        <v>102054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36573</v>
      </c>
      <c r="L692" s="92">
        <f>IFERROR(VLOOKUP($E692, V一般接種!$A:$G, L$4, FALSE), 0)</f>
        <v>1707</v>
      </c>
      <c r="M692" s="92">
        <f>IFERROR(VLOOKUP($E692, V一般接種!$A:$G, M$4, FALSE), 0)</f>
        <v>5</v>
      </c>
      <c r="N692" s="93">
        <f>IFERROR(VLOOKUP($E692, V一般接種!$A:$G, N$4, FALSE), 0)</f>
        <v>102054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36573</v>
      </c>
      <c r="L693" s="92">
        <f>IFERROR(VLOOKUP($E693, V一般接種!$A:$G, L$4, FALSE), 0)</f>
        <v>1707</v>
      </c>
      <c r="M693" s="92">
        <f>IFERROR(VLOOKUP($E693, V一般接種!$A:$G, M$4, FALSE), 0)</f>
        <v>5</v>
      </c>
      <c r="N693" s="93">
        <f>IFERROR(VLOOKUP($E693, V一般接種!$A:$G, N$4, FALSE), 0)</f>
        <v>102054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51470</v>
      </c>
      <c r="C694" s="109">
        <f>IF(COUNTIF($A$7:$A694, $A694)&gt;1, 0, IF($E694="", "", I694+J694+M694+N694+P694-R694))</f>
        <v>140908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50558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140875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50558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140875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50558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140875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481238</v>
      </c>
      <c r="C697" s="109">
        <f>IF(COUNTIF($A$7:$A697, $A697)&gt;1, 0, IF($E697="", "", I697+J697+M697+N697+P697-R697))</f>
        <v>336425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19257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83675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19257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83675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19257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83675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18291</v>
      </c>
      <c r="C700" s="109">
        <f>IF(COUNTIF($A$7:$A700, $A700)&gt;1, 0, IF($E700="", "", I700+J700+M700+N700+P700-R700))</f>
        <v>54284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17751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54281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17751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54281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17751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54281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17978</v>
      </c>
      <c r="C703" s="109">
        <f>IF(COUNTIF($A$7:$A703, $A703)&gt;1, 0, IF($E703="", "", I703+J703+M703+N703+P703-R703))</f>
        <v>58795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17563</v>
      </c>
      <c r="L703" s="92">
        <f>IFERROR(VLOOKUP($E703, V一般接種!$A:$G, L$4, FALSE), 0)</f>
        <v>415</v>
      </c>
      <c r="M703" s="92">
        <f>IFERROR(VLOOKUP($E703, V一般接種!$A:$G, M$4, FALSE), 0)</f>
        <v>24</v>
      </c>
      <c r="N703" s="93">
        <f>IFERROR(VLOOKUP($E703, V一般接種!$A:$G, N$4, FALSE), 0)</f>
        <v>58771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17563</v>
      </c>
      <c r="L704" s="92">
        <f>IFERROR(VLOOKUP($E704, V一般接種!$A:$G, L$4, FALSE), 0)</f>
        <v>415</v>
      </c>
      <c r="M704" s="92">
        <f>IFERROR(VLOOKUP($E704, V一般接種!$A:$G, M$4, FALSE), 0)</f>
        <v>24</v>
      </c>
      <c r="N704" s="93">
        <f>IFERROR(VLOOKUP($E704, V一般接種!$A:$G, N$4, FALSE), 0)</f>
        <v>58771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17563</v>
      </c>
      <c r="L705" s="92">
        <f>IFERROR(VLOOKUP($E705, V一般接種!$A:$G, L$4, FALSE), 0)</f>
        <v>415</v>
      </c>
      <c r="M705" s="92">
        <f>IFERROR(VLOOKUP($E705, V一般接種!$A:$G, M$4, FALSE), 0)</f>
        <v>24</v>
      </c>
      <c r="N705" s="93">
        <f>IFERROR(VLOOKUP($E705, V一般接種!$A:$G, N$4, FALSE), 0)</f>
        <v>58771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16107</v>
      </c>
      <c r="C706" s="109">
        <f>IF(COUNTIF($A$7:$A706, $A706)&gt;1, 0, IF($E706="", "", I706+J706+M706+N706+P706-R706))</f>
        <v>31382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15805</v>
      </c>
      <c r="L706" s="92">
        <f>IFERROR(VLOOKUP($E706, V一般接種!$A:$G, L$4, FALSE), 0)</f>
        <v>302</v>
      </c>
      <c r="M706" s="92">
        <f>IFERROR(VLOOKUP($E706, V一般接種!$A:$G, M$4, FALSE), 0)</f>
        <v>6</v>
      </c>
      <c r="N706" s="93">
        <f>IFERROR(VLOOKUP($E706, V一般接種!$A:$G, N$4, FALSE), 0)</f>
        <v>31376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15805</v>
      </c>
      <c r="L707" s="92">
        <f>IFERROR(VLOOKUP($E707, V一般接種!$A:$G, L$4, FALSE), 0)</f>
        <v>302</v>
      </c>
      <c r="M707" s="92">
        <f>IFERROR(VLOOKUP($E707, V一般接種!$A:$G, M$4, FALSE), 0)</f>
        <v>6</v>
      </c>
      <c r="N707" s="93">
        <f>IFERROR(VLOOKUP($E707, V一般接種!$A:$G, N$4, FALSE), 0)</f>
        <v>31376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15805</v>
      </c>
      <c r="L708" s="92">
        <f>IFERROR(VLOOKUP($E708, V一般接種!$A:$G, L$4, FALSE), 0)</f>
        <v>302</v>
      </c>
      <c r="M708" s="92">
        <f>IFERROR(VLOOKUP($E708, V一般接種!$A:$G, M$4, FALSE), 0)</f>
        <v>6</v>
      </c>
      <c r="N708" s="93">
        <f>IFERROR(VLOOKUP($E708, V一般接種!$A:$G, N$4, FALSE), 0)</f>
        <v>31376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15231</v>
      </c>
      <c r="C709" s="109">
        <f>IF(COUNTIF($A$7:$A709, $A709)&gt;1, 0, IF($E709="", "", I709+J709+M709+N709+P709-R709))</f>
        <v>28276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14970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28275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14970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28275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14970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28275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29062</v>
      </c>
      <c r="C712" s="109">
        <f>IF(COUNTIF($A$7:$A712, $A712)&gt;1, 0, IF($E712="", "", I712+J712+M712+N712+P712-R712))</f>
        <v>51243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28818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51240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28818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51240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28818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51240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44496</v>
      </c>
      <c r="C715" s="109">
        <f>IF(COUNTIF($A$7:$A715, $A715)&gt;1, 0, IF($E715="", "", I715+J715+M715+N715+P715-R715))</f>
        <v>73051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44290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73048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44290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73048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44290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73048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437934</v>
      </c>
      <c r="C718" s="109">
        <f>IF(COUNTIF($A$7:$A718, $A718)&gt;1, 0, IF($E718="", "", I718+J718+M718+N718+P718-R718))</f>
        <v>257990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31034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31034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31034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13973</v>
      </c>
      <c r="C721" s="109">
        <f>IF(COUNTIF($A$7:$A721, $A721)&gt;1, 0, IF($E721="", "", I721+J721+M721+N721+P721-R721))</f>
        <v>24567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13800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24565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13800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24565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13800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24565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11766</v>
      </c>
      <c r="C724" s="109">
        <f>IF(COUNTIF($A$7:$A724, $A724)&gt;1, 0, IF($E724="", "", I724+J724+M724+N724+P724-R724))</f>
        <v>23686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11600</v>
      </c>
      <c r="L724" s="92">
        <f>IFERROR(VLOOKUP($E724, V一般接種!$A:$G, L$4, FALSE), 0)</f>
        <v>166</v>
      </c>
      <c r="M724" s="92">
        <f>IFERROR(VLOOKUP($E724, V一般接種!$A:$G, M$4, FALSE), 0)</f>
        <v>1</v>
      </c>
      <c r="N724" s="93">
        <f>IFERROR(VLOOKUP($E724, V一般接種!$A:$G, N$4, FALSE), 0)</f>
        <v>23685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11600</v>
      </c>
      <c r="L725" s="92">
        <f>IFERROR(VLOOKUP($E725, V一般接種!$A:$G, L$4, FALSE), 0)</f>
        <v>166</v>
      </c>
      <c r="M725" s="92">
        <f>IFERROR(VLOOKUP($E725, V一般接種!$A:$G, M$4, FALSE), 0)</f>
        <v>1</v>
      </c>
      <c r="N725" s="93">
        <f>IFERROR(VLOOKUP($E725, V一般接種!$A:$G, N$4, FALSE), 0)</f>
        <v>23685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11600</v>
      </c>
      <c r="L726" s="92">
        <f>IFERROR(VLOOKUP($E726, V一般接種!$A:$G, L$4, FALSE), 0)</f>
        <v>166</v>
      </c>
      <c r="M726" s="92">
        <f>IFERROR(VLOOKUP($E726, V一般接種!$A:$G, M$4, FALSE), 0)</f>
        <v>1</v>
      </c>
      <c r="N726" s="93">
        <f>IFERROR(VLOOKUP($E726, V一般接種!$A:$G, N$4, FALSE), 0)</f>
        <v>23685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6791</v>
      </c>
      <c r="C727" s="109">
        <f>IF(COUNTIF($A$7:$A727, $A727)&gt;1, 0, IF($E727="", "", I727+J727+M727+N727+P727-R727))</f>
        <v>22541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6300</v>
      </c>
      <c r="L727" s="92">
        <f>IFERROR(VLOOKUP($E727, V一般接種!$A:$G, L$4, FALSE), 0)</f>
        <v>491</v>
      </c>
      <c r="M727" s="92">
        <f>IFERROR(VLOOKUP($E727, V一般接種!$A:$G, M$4, FALSE), 0)</f>
        <v>6</v>
      </c>
      <c r="N727" s="93">
        <f>IFERROR(VLOOKUP($E727, V一般接種!$A:$G, N$4, FALSE), 0)</f>
        <v>22535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6300</v>
      </c>
      <c r="L728" s="92">
        <f>IFERROR(VLOOKUP($E728, V一般接種!$A:$G, L$4, FALSE), 0)</f>
        <v>491</v>
      </c>
      <c r="M728" s="92">
        <f>IFERROR(VLOOKUP($E728, V一般接種!$A:$G, M$4, FALSE), 0)</f>
        <v>6</v>
      </c>
      <c r="N728" s="93">
        <f>IFERROR(VLOOKUP($E728, V一般接種!$A:$G, N$4, FALSE), 0)</f>
        <v>22535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6300</v>
      </c>
      <c r="L729" s="92">
        <f>IFERROR(VLOOKUP($E729, V一般接種!$A:$G, L$4, FALSE), 0)</f>
        <v>491</v>
      </c>
      <c r="M729" s="92">
        <f>IFERROR(VLOOKUP($E729, V一般接種!$A:$G, M$4, FALSE), 0)</f>
        <v>6</v>
      </c>
      <c r="N729" s="93">
        <f>IFERROR(VLOOKUP($E729, V一般接種!$A:$G, N$4, FALSE), 0)</f>
        <v>22535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4827</v>
      </c>
      <c r="C730" s="109">
        <f>IF(COUNTIF($A$7:$A730, $A730)&gt;1, 0, IF($E730="", "", I730+J730+M730+N730+P730-R730))</f>
        <v>20848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4408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20839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4408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20839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4408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20839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7898</v>
      </c>
      <c r="C733" s="109">
        <f>IF(COUNTIF($A$7:$A733, $A733)&gt;1, 0, IF($E733="", "", I733+J733+M733+N733+P733-R733))</f>
        <v>42599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7165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42596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7165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42596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7165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42596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10983</v>
      </c>
      <c r="C736" s="109">
        <f>IF(COUNTIF($A$7:$A736, $A736)&gt;1, 0, IF($E736="", "", I736+J736+M736+N736+P736-R736))</f>
        <v>59804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10392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59800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10392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59800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10392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59800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407053</v>
      </c>
      <c r="C739" s="109">
        <f>IF(COUNTIF($A$7:$A739, $A739)&gt;1, 0, IF($E739="", "", I739+J739+M739+N739+P739-R739))</f>
        <v>245461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4149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23626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4149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23626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4149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23626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4669</v>
      </c>
      <c r="C742" s="109">
        <f>IF(COUNTIF($A$7:$A742, $A742)&gt;1, 0, IF($E742="", "", I742+J742+M742+N742+P742-R742))</f>
        <v>21043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4475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21043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4475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21043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4475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21043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7302</v>
      </c>
      <c r="C745" s="109">
        <f>IF(COUNTIF($A$7:$A745, $A745)&gt;1, 0, IF($E745="", "", I745+J745+M745+N745+P745-R745))</f>
        <v>7074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7048</v>
      </c>
      <c r="L745" s="92">
        <f>IFERROR(VLOOKUP($E745, V一般接種!$A:$G, L$4, FALSE), 0)</f>
        <v>254</v>
      </c>
      <c r="M745" s="92">
        <f>IFERROR(VLOOKUP($E745, V一般接種!$A:$G, M$4, FALSE), 0)</f>
        <v>15</v>
      </c>
      <c r="N745" s="93">
        <f>IFERROR(VLOOKUP($E745, V一般接種!$A:$G, N$4, FALSE), 0)</f>
        <v>7059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7048</v>
      </c>
      <c r="L746" s="92">
        <f>IFERROR(VLOOKUP($E746, V一般接種!$A:$G, L$4, FALSE), 0)</f>
        <v>254</v>
      </c>
      <c r="M746" s="92">
        <f>IFERROR(VLOOKUP($E746, V一般接種!$A:$G, M$4, FALSE), 0)</f>
        <v>15</v>
      </c>
      <c r="N746" s="93">
        <f>IFERROR(VLOOKUP($E746, V一般接種!$A:$G, N$4, FALSE), 0)</f>
        <v>7059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7048</v>
      </c>
      <c r="L747" s="92">
        <f>IFERROR(VLOOKUP($E747, V一般接種!$A:$G, L$4, FALSE), 0)</f>
        <v>254</v>
      </c>
      <c r="M747" s="92">
        <f>IFERROR(VLOOKUP($E747, V一般接種!$A:$G, M$4, FALSE), 0)</f>
        <v>15</v>
      </c>
      <c r="N747" s="93">
        <f>IFERROR(VLOOKUP($E747, V一般接種!$A:$G, N$4, FALSE), 0)</f>
        <v>7059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9616</v>
      </c>
      <c r="C748" s="109">
        <f>IF(COUNTIF($A$7:$A748, $A748)&gt;1, 0, IF($E748="", "", I748+J748+M748+N748+P748-R748))</f>
        <v>21325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9014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21305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9014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21305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9014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21305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10166</v>
      </c>
      <c r="C751" s="109">
        <f>IF(COUNTIF($A$7:$A751, $A751)&gt;1, 0, IF($E751="", "", I751+J751+M751+N751+P751-R751))</f>
        <v>19427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9502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19421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9502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19421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9502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19421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22873</v>
      </c>
      <c r="C754" s="109">
        <f>IF(COUNTIF($A$7:$A754, $A754)&gt;1, 0, IF($E754="", "", I754+J754+M754+N754+P754-R754))</f>
        <v>39134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21859</v>
      </c>
      <c r="L754" s="92">
        <f>IFERROR(VLOOKUP($E754, V一般接種!$A:$G, L$4, FALSE), 0)</f>
        <v>1014</v>
      </c>
      <c r="M754" s="92">
        <f>IFERROR(VLOOKUP($E754, V一般接種!$A:$G, M$4, FALSE), 0)</f>
        <v>2</v>
      </c>
      <c r="N754" s="93">
        <f>IFERROR(VLOOKUP($E754, V一般接種!$A:$G, N$4, FALSE), 0)</f>
        <v>39132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21859</v>
      </c>
      <c r="L755" s="92">
        <f>IFERROR(VLOOKUP($E755, V一般接種!$A:$G, L$4, FALSE), 0)</f>
        <v>1014</v>
      </c>
      <c r="M755" s="92">
        <f>IFERROR(VLOOKUP($E755, V一般接種!$A:$G, M$4, FALSE), 0)</f>
        <v>2</v>
      </c>
      <c r="N755" s="93">
        <f>IFERROR(VLOOKUP($E755, V一般接種!$A:$G, N$4, FALSE), 0)</f>
        <v>39132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21859</v>
      </c>
      <c r="L756" s="92">
        <f>IFERROR(VLOOKUP($E756, V一般接種!$A:$G, L$4, FALSE), 0)</f>
        <v>1014</v>
      </c>
      <c r="M756" s="92">
        <f>IFERROR(VLOOKUP($E756, V一般接種!$A:$G, M$4, FALSE), 0)</f>
        <v>2</v>
      </c>
      <c r="N756" s="93">
        <f>IFERROR(VLOOKUP($E756, V一般接種!$A:$G, N$4, FALSE), 0)</f>
        <v>39132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35390</v>
      </c>
      <c r="C757" s="109">
        <f>IF(COUNTIF($A$7:$A757, $A757)&gt;1, 0, IF($E757="", "", I757+J757+M757+N757+P757-R757))</f>
        <v>57044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34716</v>
      </c>
      <c r="L757" s="92">
        <f>IFERROR(VLOOKUP($E757, V一般接種!$A:$G, L$4, FALSE), 0)</f>
        <v>674</v>
      </c>
      <c r="M757" s="92">
        <f>IFERROR(VLOOKUP($E757, V一般接種!$A:$G, M$4, FALSE), 0)</f>
        <v>3</v>
      </c>
      <c r="N757" s="93">
        <f>IFERROR(VLOOKUP($E757, V一般接種!$A:$G, N$4, FALSE), 0)</f>
        <v>57041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34716</v>
      </c>
      <c r="L758" s="92">
        <f>IFERROR(VLOOKUP($E758, V一般接種!$A:$G, L$4, FALSE), 0)</f>
        <v>674</v>
      </c>
      <c r="M758" s="92">
        <f>IFERROR(VLOOKUP($E758, V一般接種!$A:$G, M$4, FALSE), 0)</f>
        <v>3</v>
      </c>
      <c r="N758" s="93">
        <f>IFERROR(VLOOKUP($E758, V一般接種!$A:$G, N$4, FALSE), 0)</f>
        <v>57041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34716</v>
      </c>
      <c r="L759" s="92">
        <f>IFERROR(VLOOKUP($E759, V一般接種!$A:$G, L$4, FALSE), 0)</f>
        <v>674</v>
      </c>
      <c r="M759" s="92">
        <f>IFERROR(VLOOKUP($E759, V一般接種!$A:$G, M$4, FALSE), 0)</f>
        <v>3</v>
      </c>
      <c r="N759" s="93">
        <f>IFERROR(VLOOKUP($E759, V一般接種!$A:$G, N$4, FALSE), 0)</f>
        <v>57041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402572</v>
      </c>
      <c r="C760" s="109">
        <f>IF(COUNTIF($A$7:$A760, $A760)&gt;1, 0, IF($E760="", "", I760+J760+M760+N760+P760-R760))</f>
        <v>232800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13131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20926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13131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20926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13131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20926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6449</v>
      </c>
      <c r="C763" s="109">
        <f>IF(COUNTIF($A$7:$A763, $A763)&gt;1, 0, IF($E763="", "", I763+J763+M763+N763+P763-R763))</f>
        <v>18461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6071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18459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6071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18459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6071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18459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12442</v>
      </c>
      <c r="C766" s="109">
        <f>IF(COUNTIF($A$7:$A766, $A766)&gt;1, 0, IF($E766="", "", I766+J766+M766+N766+P766-R766))</f>
        <v>18372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12271</v>
      </c>
      <c r="L766" s="92">
        <f>IFERROR(VLOOKUP($E766, V一般接種!$A:$G, L$4, FALSE), 0)</f>
        <v>171</v>
      </c>
      <c r="M766" s="92">
        <f>IFERROR(VLOOKUP($E766, V一般接種!$A:$G, M$4, FALSE), 0)</f>
        <v>12</v>
      </c>
      <c r="N766" s="93">
        <f>IFERROR(VLOOKUP($E766, V一般接種!$A:$G, N$4, FALSE), 0)</f>
        <v>18360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12271</v>
      </c>
      <c r="L767" s="92">
        <f>IFERROR(VLOOKUP($E767, V一般接種!$A:$G, L$4, FALSE), 0)</f>
        <v>171</v>
      </c>
      <c r="M767" s="92">
        <f>IFERROR(VLOOKUP($E767, V一般接種!$A:$G, M$4, FALSE), 0)</f>
        <v>12</v>
      </c>
      <c r="N767" s="93">
        <f>IFERROR(VLOOKUP($E767, V一般接種!$A:$G, N$4, FALSE), 0)</f>
        <v>18360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12271</v>
      </c>
      <c r="L768" s="92">
        <f>IFERROR(VLOOKUP($E768, V一般接種!$A:$G, L$4, FALSE), 0)</f>
        <v>171</v>
      </c>
      <c r="M768" s="92">
        <f>IFERROR(VLOOKUP($E768, V一般接種!$A:$G, M$4, FALSE), 0)</f>
        <v>12</v>
      </c>
      <c r="N768" s="93">
        <f>IFERROR(VLOOKUP($E768, V一般接種!$A:$G, N$4, FALSE), 0)</f>
        <v>18360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12663</v>
      </c>
      <c r="C769" s="109">
        <f>IF(COUNTIF($A$7:$A769, $A769)&gt;1, 0, IF($E769="", "", I769+J769+M769+N769+P769-R769))</f>
        <v>17822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12116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17814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12116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17814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12116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17814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10461</v>
      </c>
      <c r="C772" s="109">
        <f>IF(COUNTIF($A$7:$A772, $A772)&gt;1, 0, IF($E772="", "", I772+J772+M772+N772+P772-R772))</f>
        <v>15823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10023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15819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10023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15819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10023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15819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18348</v>
      </c>
      <c r="C775" s="109">
        <f>IF(COUNTIF($A$7:$A775, $A775)&gt;1, 0, IF($E775="", "", I775+J775+M775+N775+P775-R775))</f>
        <v>30486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17686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30482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17686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30482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17686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30482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27802</v>
      </c>
      <c r="C778" s="109">
        <f>IF(COUNTIF($A$7:$A778, $A778)&gt;1, 0, IF($E778="", "", I778+J778+M778+N778+P778-R778))</f>
        <v>50246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27070</v>
      </c>
      <c r="L778" s="92">
        <f>IFERROR(VLOOKUP($E778, V一般接種!$A:$G, L$4, FALSE), 0)</f>
        <v>732</v>
      </c>
      <c r="M778" s="92">
        <f>IFERROR(VLOOKUP($E778, V一般接種!$A:$G, M$4, FALSE), 0)</f>
        <v>43</v>
      </c>
      <c r="N778" s="93">
        <f>IFERROR(VLOOKUP($E778, V一般接種!$A:$G, N$4, FALSE), 0)</f>
        <v>50203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27070</v>
      </c>
      <c r="L779" s="92">
        <f>IFERROR(VLOOKUP($E779, V一般接種!$A:$G, L$4, FALSE), 0)</f>
        <v>732</v>
      </c>
      <c r="M779" s="92">
        <f>IFERROR(VLOOKUP($E779, V一般接種!$A:$G, M$4, FALSE), 0)</f>
        <v>43</v>
      </c>
      <c r="N779" s="93">
        <f>IFERROR(VLOOKUP($E779, V一般接種!$A:$G, N$4, FALSE), 0)</f>
        <v>50203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27070</v>
      </c>
      <c r="L780" s="92">
        <f>IFERROR(VLOOKUP($E780, V一般接種!$A:$G, L$4, FALSE), 0)</f>
        <v>732</v>
      </c>
      <c r="M780" s="92">
        <f>IFERROR(VLOOKUP($E780, V一般接種!$A:$G, M$4, FALSE), 0)</f>
        <v>43</v>
      </c>
      <c r="N780" s="93">
        <f>IFERROR(VLOOKUP($E780, V一般接種!$A:$G, N$4, FALSE), 0)</f>
        <v>50203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261193</v>
      </c>
      <c r="C781" s="109">
        <f>IF(COUNTIF($A$7:$A781, $A781)&gt;1, 0, IF($E781="", "", I781+J781+M781+N781+P781-R781))</f>
        <v>102525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11183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20674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11183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20674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11183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20674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8888</v>
      </c>
      <c r="C784" s="109">
        <f>IF(COUNTIF($A$7:$A784, $A784)&gt;1, 0, IF($E784="", "", I784+J784+M784+N784+P784-R784))</f>
        <v>15678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8654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15677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8654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15677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8654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15677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7103</v>
      </c>
      <c r="C787" s="109">
        <f>IF(COUNTIF($A$7:$A787, $A787)&gt;1, 0, IF($E787="", "", I787+J787+M787+N787+P787-R787))</f>
        <v>12365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6854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12362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6854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12362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6854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12362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2916</v>
      </c>
      <c r="C790" s="109">
        <f>IF(COUNTIF($A$7:$A790, $A790)&gt;1, 0, IF($E790="", "", I790+J790+M790+N790+P790-R790))</f>
        <v>4460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2899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4460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2899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4460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2899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4460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927</v>
      </c>
      <c r="C793" s="109">
        <f>IF(COUNTIF($A$7:$A793, $A793)&gt;1, 0, IF($E793="", "", I793+J793+M793+N793+P793-R793))</f>
        <v>1127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913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1127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913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1127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913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1127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82418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61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61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61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3253</v>
      </c>
      <c r="C808" s="109">
        <f>IF(COUNTIF($A$7:$A808, $A808)&gt;1, 0, IF($E808="", "", I808+J808+M808+N808+P808-R808))</f>
        <v>6355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3215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6354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3215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6354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3215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6354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5955</v>
      </c>
      <c r="C811" s="109">
        <f>IF(COUNTIF($A$7:$A811, $A811)&gt;1, 0, IF($E811="", "", I811+J811+M811+N811+P811-R811))</f>
        <v>9895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5794</v>
      </c>
      <c r="L811" s="92">
        <f>IFERROR(VLOOKUP($E811, V一般接種!$A:$G, L$4, FALSE), 0)</f>
        <v>161</v>
      </c>
      <c r="M811" s="92">
        <f>IFERROR(VLOOKUP($E811, V一般接種!$A:$G, M$4, FALSE), 0)</f>
        <v>8</v>
      </c>
      <c r="N811" s="93">
        <f>IFERROR(VLOOKUP($E811, V一般接種!$A:$G, N$4, FALSE), 0)</f>
        <v>9887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5794</v>
      </c>
      <c r="L812" s="92">
        <f>IFERROR(VLOOKUP($E812, V一般接種!$A:$G, L$4, FALSE), 0)</f>
        <v>161</v>
      </c>
      <c r="M812" s="92">
        <f>IFERROR(VLOOKUP($E812, V一般接種!$A:$G, M$4, FALSE), 0)</f>
        <v>8</v>
      </c>
      <c r="N812" s="93">
        <f>IFERROR(VLOOKUP($E812, V一般接種!$A:$G, N$4, FALSE), 0)</f>
        <v>9887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5794</v>
      </c>
      <c r="L813" s="92">
        <f>IFERROR(VLOOKUP($E813, V一般接種!$A:$G, L$4, FALSE), 0)</f>
        <v>161</v>
      </c>
      <c r="M813" s="92">
        <f>IFERROR(VLOOKUP($E813, V一般接種!$A:$G, M$4, FALSE), 0)</f>
        <v>8</v>
      </c>
      <c r="N813" s="93">
        <f>IFERROR(VLOOKUP($E813, V一般接種!$A:$G, N$4, FALSE), 0)</f>
        <v>9887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6636</v>
      </c>
      <c r="C814" s="109">
        <f>IF(COUNTIF($A$7:$A814, $A814)&gt;1, 0, IF($E814="", "", I814+J814+M814+N814+P814-R814))</f>
        <v>10244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6435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10240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6435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10240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6435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10240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16278</v>
      </c>
      <c r="C817" s="109">
        <f>IF(COUNTIF($A$7:$A817, $A817)&gt;1, 0, IF($E817="", "", I817+J817+M817+N817+P817-R817))</f>
        <v>24377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15942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24373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15942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24373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15942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24373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27061</v>
      </c>
      <c r="C820" s="109">
        <f>IF(COUNTIF($A$7:$A820, $A820)&gt;1, 0, IF($E820="", "", I820+J820+M820+N820+P820-R820))</f>
        <v>39336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26710</v>
      </c>
      <c r="L820" s="92">
        <f>IFERROR(VLOOKUP($E820, V一般接種!$A:$G, L$4, FALSE), 0)</f>
        <v>351</v>
      </c>
      <c r="M820" s="92">
        <f>IFERROR(VLOOKUP($E820, V一般接種!$A:$G, M$4, FALSE), 0)</f>
        <v>3</v>
      </c>
      <c r="N820" s="93">
        <f>IFERROR(VLOOKUP($E820, V一般接種!$A:$G, N$4, FALSE), 0)</f>
        <v>39333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26710</v>
      </c>
      <c r="L821" s="92">
        <f>IFERROR(VLOOKUP($E821, V一般接種!$A:$G, L$4, FALSE), 0)</f>
        <v>351</v>
      </c>
      <c r="M821" s="92">
        <f>IFERROR(VLOOKUP($E821, V一般接種!$A:$G, M$4, FALSE), 0)</f>
        <v>3</v>
      </c>
      <c r="N821" s="93">
        <f>IFERROR(VLOOKUP($E821, V一般接種!$A:$G, N$4, FALSE), 0)</f>
        <v>39333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26710</v>
      </c>
      <c r="L822" s="92">
        <f>IFERROR(VLOOKUP($E822, V一般接種!$A:$G, L$4, FALSE), 0)</f>
        <v>351</v>
      </c>
      <c r="M822" s="92">
        <f>IFERROR(VLOOKUP($E822, V一般接種!$A:$G, M$4, FALSE), 0)</f>
        <v>3</v>
      </c>
      <c r="N822" s="93">
        <f>IFERROR(VLOOKUP($E822, V一般接種!$A:$G, N$4, FALSE), 0)</f>
        <v>39333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224160</v>
      </c>
      <c r="C823" s="109">
        <f>IF(COUNTIF($A$7:$A823, $A823)&gt;1, 0, IF($E823="", "", I823+J823+M823+N823+P823-R823))</f>
        <v>80690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13885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13885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13885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1312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1221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1221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1221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8919</v>
      </c>
      <c r="C829" s="109">
        <f>IF(COUNTIF($A$7:$A829, $A829)&gt;1, 0, IF($E829="", "", I829+J829+M829+N829+P829-R829))</f>
        <v>14780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8523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14779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8523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14779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8523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14779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9091</v>
      </c>
      <c r="C832" s="109">
        <f>IF(COUNTIF($A$7:$A832, $A832)&gt;1, 0, IF($E832="", "", I832+J832+M832+N832+P832-R832))</f>
        <v>13191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8666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13191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8666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13191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8666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13191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8188</v>
      </c>
      <c r="C835" s="109">
        <f>IF(COUNTIF($A$7:$A835, $A835)&gt;1, 0, IF($E835="", "", I835+J835+M835+N835+P835-R835))</f>
        <v>10503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7862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10501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7862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10501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7862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10501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17285</v>
      </c>
      <c r="C838" s="109">
        <f>IF(COUNTIF($A$7:$A838, $A838)&gt;1, 0, IF($E838="", "", I838+J838+M838+N838+P838-R838))</f>
        <v>19308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16717</v>
      </c>
      <c r="L838" s="92">
        <f>IFERROR(VLOOKUP($E838, V一般接種!$A:$G, L$4, FALSE), 0)</f>
        <v>568</v>
      </c>
      <c r="M838" s="92">
        <f>IFERROR(VLOOKUP($E838, V一般接種!$A:$G, M$4, FALSE), 0)</f>
        <v>5</v>
      </c>
      <c r="N838" s="93">
        <f>IFERROR(VLOOKUP($E838, V一般接種!$A:$G, N$4, FALSE), 0)</f>
        <v>19303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16717</v>
      </c>
      <c r="L839" s="92">
        <f>IFERROR(VLOOKUP($E839, V一般接種!$A:$G, L$4, FALSE), 0)</f>
        <v>568</v>
      </c>
      <c r="M839" s="92">
        <f>IFERROR(VLOOKUP($E839, V一般接種!$A:$G, M$4, FALSE), 0)</f>
        <v>5</v>
      </c>
      <c r="N839" s="93">
        <f>IFERROR(VLOOKUP($E839, V一般接種!$A:$G, N$4, FALSE), 0)</f>
        <v>19303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16717</v>
      </c>
      <c r="L840" s="92">
        <f>IFERROR(VLOOKUP($E840, V一般接種!$A:$G, L$4, FALSE), 0)</f>
        <v>568</v>
      </c>
      <c r="M840" s="92">
        <f>IFERROR(VLOOKUP($E840, V一般接種!$A:$G, M$4, FALSE), 0)</f>
        <v>5</v>
      </c>
      <c r="N840" s="93">
        <f>IFERROR(VLOOKUP($E840, V一般接種!$A:$G, N$4, FALSE), 0)</f>
        <v>19303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27000</v>
      </c>
      <c r="C841" s="109">
        <f>IF(COUNTIF($A$7:$A841, $A841)&gt;1, 0, IF($E841="", "", I841+J841+M841+N841+P841-R841))</f>
        <v>30877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25984</v>
      </c>
      <c r="L841" s="92">
        <f>IFERROR(VLOOKUP($E841, V一般接種!$A:$G, L$4, FALSE), 0)</f>
        <v>1016</v>
      </c>
      <c r="M841" s="92">
        <f>IFERROR(VLOOKUP($E841, V一般接種!$A:$G, M$4, FALSE), 0)</f>
        <v>1</v>
      </c>
      <c r="N841" s="93">
        <f>IFERROR(VLOOKUP($E841, V一般接種!$A:$G, N$4, FALSE), 0)</f>
        <v>30876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25984</v>
      </c>
      <c r="L842" s="92">
        <f>IFERROR(VLOOKUP($E842, V一般接種!$A:$G, L$4, FALSE), 0)</f>
        <v>1016</v>
      </c>
      <c r="M842" s="92">
        <f>IFERROR(VLOOKUP($E842, V一般接種!$A:$G, M$4, FALSE), 0)</f>
        <v>1</v>
      </c>
      <c r="N842" s="93">
        <f>IFERROR(VLOOKUP($E842, V一般接種!$A:$G, N$4, FALSE), 0)</f>
        <v>30876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25984</v>
      </c>
      <c r="L843" s="92">
        <f>IFERROR(VLOOKUP($E843, V一般接種!$A:$G, L$4, FALSE), 0)</f>
        <v>1016</v>
      </c>
      <c r="M843" s="92">
        <f>IFERROR(VLOOKUP($E843, V一般接種!$A:$G, M$4, FALSE), 0)</f>
        <v>1</v>
      </c>
      <c r="N843" s="93">
        <f>IFERROR(VLOOKUP($E843, V一般接種!$A:$G, N$4, FALSE), 0)</f>
        <v>30876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10774</v>
      </c>
      <c r="C844" s="109">
        <f>IF(COUNTIF($A$7:$A844, $A844)&gt;1, 0, IF($E844="", "", I844+J844+M844+N844+P844-R844))</f>
        <v>11818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10120</v>
      </c>
      <c r="L844" s="92">
        <f>IFERROR(VLOOKUP($E844, V一般接種!$A:$G, L$4, FALSE), 0)</f>
        <v>654</v>
      </c>
      <c r="M844" s="92">
        <f>IFERROR(VLOOKUP($E844, V一般接種!$A:$G, M$4, FALSE), 0)</f>
        <v>1</v>
      </c>
      <c r="N844" s="93">
        <f>IFERROR(VLOOKUP($E844, V一般接種!$A:$G, N$4, FALSE), 0)</f>
        <v>11817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10120</v>
      </c>
      <c r="L845" s="92">
        <f>IFERROR(VLOOKUP($E845, V一般接種!$A:$G, L$4, FALSE), 0)</f>
        <v>654</v>
      </c>
      <c r="M845" s="92">
        <f>IFERROR(VLOOKUP($E845, V一般接種!$A:$G, M$4, FALSE), 0)</f>
        <v>1</v>
      </c>
      <c r="N845" s="93">
        <f>IFERROR(VLOOKUP($E845, V一般接種!$A:$G, N$4, FALSE), 0)</f>
        <v>11817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10120</v>
      </c>
      <c r="L846" s="92">
        <f>IFERROR(VLOOKUP($E846, V一般接種!$A:$G, L$4, FALSE), 0)</f>
        <v>654</v>
      </c>
      <c r="M846" s="92">
        <f>IFERROR(VLOOKUP($E846, V一般接種!$A:$G, M$4, FALSE), 0)</f>
        <v>1</v>
      </c>
      <c r="N846" s="93">
        <f>IFERROR(VLOOKUP($E846, V一般接種!$A:$G, N$4, FALSE), 0)</f>
        <v>11817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10950</v>
      </c>
      <c r="C847" s="109">
        <f>IF(COUNTIF($A$7:$A847, $A847)&gt;1, 0, IF($E847="", "", I847+J847+M847+N847+P847-R847))</f>
        <v>9937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10643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9936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10643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9936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10643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9936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11320</v>
      </c>
      <c r="C850" s="109">
        <f>IF(COUNTIF($A$7:$A850, $A850)&gt;1, 0, IF($E850="", "", I850+J850+M850+N850+P850-R850))</f>
        <v>7288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11021</v>
      </c>
      <c r="L850" s="92">
        <f>IFERROR(VLOOKUP($E850, V一般接種!$A:$G, L$4, FALSE), 0)</f>
        <v>299</v>
      </c>
      <c r="M850" s="92">
        <f>IFERROR(VLOOKUP($E850, V一般接種!$A:$G, M$4, FALSE), 0)</f>
        <v>3</v>
      </c>
      <c r="N850" s="93">
        <f>IFERROR(VLOOKUP($E850, V一般接種!$A:$G, N$4, FALSE), 0)</f>
        <v>7285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11021</v>
      </c>
      <c r="L851" s="92">
        <f>IFERROR(VLOOKUP($E851, V一般接種!$A:$G, L$4, FALSE), 0)</f>
        <v>299</v>
      </c>
      <c r="M851" s="92">
        <f>IFERROR(VLOOKUP($E851, V一般接種!$A:$G, M$4, FALSE), 0)</f>
        <v>3</v>
      </c>
      <c r="N851" s="93">
        <f>IFERROR(VLOOKUP($E851, V一般接種!$A:$G, N$4, FALSE), 0)</f>
        <v>7285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11021</v>
      </c>
      <c r="L852" s="92">
        <f>IFERROR(VLOOKUP($E852, V一般接種!$A:$G, L$4, FALSE), 0)</f>
        <v>299</v>
      </c>
      <c r="M852" s="92">
        <f>IFERROR(VLOOKUP($E852, V一般接種!$A:$G, M$4, FALSE), 0)</f>
        <v>3</v>
      </c>
      <c r="N852" s="93">
        <f>IFERROR(VLOOKUP($E852, V一般接種!$A:$G, N$4, FALSE), 0)</f>
        <v>7285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10645</v>
      </c>
      <c r="C853" s="109">
        <f>IF(COUNTIF($A$7:$A853, $A853)&gt;1, 0, IF($E853="", "", I853+J853+M853+N853+P853-R853))</f>
        <v>4774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10162</v>
      </c>
      <c r="L853" s="92">
        <f>IFERROR(VLOOKUP($E853, V一般接種!$A:$G, L$4, FALSE), 0)</f>
        <v>483</v>
      </c>
      <c r="M853" s="92">
        <f>IFERROR(VLOOKUP($E853, V一般接種!$A:$G, M$4, FALSE), 0)</f>
        <v>2</v>
      </c>
      <c r="N853" s="93">
        <f>IFERROR(VLOOKUP($E853, V一般接種!$A:$G, N$4, FALSE), 0)</f>
        <v>4772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10162</v>
      </c>
      <c r="L854" s="92">
        <f>IFERROR(VLOOKUP($E854, V一般接種!$A:$G, L$4, FALSE), 0)</f>
        <v>483</v>
      </c>
      <c r="M854" s="92">
        <f>IFERROR(VLOOKUP($E854, V一般接種!$A:$G, M$4, FALSE), 0)</f>
        <v>2</v>
      </c>
      <c r="N854" s="93">
        <f>IFERROR(VLOOKUP($E854, V一般接種!$A:$G, N$4, FALSE), 0)</f>
        <v>4772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10162</v>
      </c>
      <c r="L855" s="92">
        <f>IFERROR(VLOOKUP($E855, V一般接種!$A:$G, L$4, FALSE), 0)</f>
        <v>483</v>
      </c>
      <c r="M855" s="92">
        <f>IFERROR(VLOOKUP($E855, V一般接種!$A:$G, M$4, FALSE), 0)</f>
        <v>2</v>
      </c>
      <c r="N855" s="93">
        <f>IFERROR(VLOOKUP($E855, V一般接種!$A:$G, N$4, FALSE), 0)</f>
        <v>4772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10242</v>
      </c>
      <c r="C856" s="109">
        <f>IF(COUNTIF($A$7:$A856, $A856)&gt;1, 0, IF($E856="", "", I856+J856+M856+N856+P856-R856))</f>
        <v>3167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9740</v>
      </c>
      <c r="L856" s="92">
        <f>IFERROR(VLOOKUP($E856, V一般接種!$A:$G, L$4, FALSE), 0)</f>
        <v>502</v>
      </c>
      <c r="M856" s="92">
        <f>IFERROR(VLOOKUP($E856, V一般接種!$A:$G, M$4, FALSE), 0)</f>
        <v>6</v>
      </c>
      <c r="N856" s="93">
        <f>IFERROR(VLOOKUP($E856, V一般接種!$A:$G, N$4, FALSE), 0)</f>
        <v>3161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9740</v>
      </c>
      <c r="L857" s="92">
        <f>IFERROR(VLOOKUP($E857, V一般接種!$A:$G, L$4, FALSE), 0)</f>
        <v>502</v>
      </c>
      <c r="M857" s="92">
        <f>IFERROR(VLOOKUP($E857, V一般接種!$A:$G, M$4, FALSE), 0)</f>
        <v>6</v>
      </c>
      <c r="N857" s="93">
        <f>IFERROR(VLOOKUP($E857, V一般接種!$A:$G, N$4, FALSE), 0)</f>
        <v>3161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9740</v>
      </c>
      <c r="L858" s="92">
        <f>IFERROR(VLOOKUP($E858, V一般接種!$A:$G, L$4, FALSE), 0)</f>
        <v>502</v>
      </c>
      <c r="M858" s="92">
        <f>IFERROR(VLOOKUP($E858, V一般接種!$A:$G, M$4, FALSE), 0)</f>
        <v>6</v>
      </c>
      <c r="N858" s="93">
        <f>IFERROR(VLOOKUP($E858, V一般接種!$A:$G, N$4, FALSE), 0)</f>
        <v>3161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12075</v>
      </c>
      <c r="C859" s="109">
        <f>IF(COUNTIF($A$7:$A859, $A859)&gt;1, 0, IF($E859="", "", I859+J859+M859+N859+P859-R859))</f>
        <v>5286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11192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5283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11192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5283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11192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5283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27578</v>
      </c>
      <c r="C862" s="109">
        <f>IF(COUNTIF($A$7:$A862, $A862)&gt;1, 0, IF($E862="", "", I862+J862+M862+N862+P862-R862))</f>
        <v>6160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26688</v>
      </c>
      <c r="L862" s="92">
        <f>IFERROR(VLOOKUP($E862, V一般接種!$A:$G, L$4, FALSE), 0)</f>
        <v>890</v>
      </c>
      <c r="M862" s="92">
        <f>IFERROR(VLOOKUP($E862, V一般接種!$A:$G, M$4, FALSE), 0)</f>
        <v>2</v>
      </c>
      <c r="N862" s="93">
        <f>IFERROR(VLOOKUP($E862, V一般接種!$A:$G, N$4, FALSE), 0)</f>
        <v>6158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26688</v>
      </c>
      <c r="L863" s="92">
        <f>IFERROR(VLOOKUP($E863, V一般接種!$A:$G, L$4, FALSE), 0)</f>
        <v>890</v>
      </c>
      <c r="M863" s="92">
        <f>IFERROR(VLOOKUP($E863, V一般接種!$A:$G, M$4, FALSE), 0)</f>
        <v>2</v>
      </c>
      <c r="N863" s="93">
        <f>IFERROR(VLOOKUP($E863, V一般接種!$A:$G, N$4, FALSE), 0)</f>
        <v>6158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26688</v>
      </c>
      <c r="L864" s="92">
        <f>IFERROR(VLOOKUP($E864, V一般接種!$A:$G, L$4, FALSE), 0)</f>
        <v>890</v>
      </c>
      <c r="M864" s="92">
        <f>IFERROR(VLOOKUP($E864, V一般接種!$A:$G, M$4, FALSE), 0)</f>
        <v>2</v>
      </c>
      <c r="N864" s="93">
        <f>IFERROR(VLOOKUP($E864, V一般接種!$A:$G, N$4, FALSE), 0)</f>
        <v>6158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10019</v>
      </c>
      <c r="C865" s="109">
        <f>IF(COUNTIF($A$7:$A865, $A865)&gt;1, 0, IF($E865="", "", I865+J865+M865+N865+P865-R865))</f>
        <v>2961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9692</v>
      </c>
      <c r="L865" s="92">
        <f>IFERROR(VLOOKUP($E865, V一般接種!$A:$G, L$4, FALSE), 0)</f>
        <v>327</v>
      </c>
      <c r="M865" s="92">
        <f>IFERROR(VLOOKUP($E865, V一般接種!$A:$G, M$4, FALSE), 0)</f>
        <v>0</v>
      </c>
      <c r="N865" s="93">
        <f>IFERROR(VLOOKUP($E865, V一般接種!$A:$G, N$4, FALSE), 0)</f>
        <v>2961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9692</v>
      </c>
      <c r="L866" s="92">
        <f>IFERROR(VLOOKUP($E866, V一般接種!$A:$G, L$4, FALSE), 0)</f>
        <v>327</v>
      </c>
      <c r="M866" s="92">
        <f>IFERROR(VLOOKUP($E866, V一般接種!$A:$G, M$4, FALSE), 0)</f>
        <v>0</v>
      </c>
      <c r="N866" s="93">
        <f>IFERROR(VLOOKUP($E866, V一般接種!$A:$G, N$4, FALSE), 0)</f>
        <v>2961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9692</v>
      </c>
      <c r="L867" s="92">
        <f>IFERROR(VLOOKUP($E867, V一般接種!$A:$G, L$4, FALSE), 0)</f>
        <v>327</v>
      </c>
      <c r="M867" s="92">
        <f>IFERROR(VLOOKUP($E867, V一般接種!$A:$G, M$4, FALSE), 0)</f>
        <v>0</v>
      </c>
      <c r="N867" s="93">
        <f>IFERROR(VLOOKUP($E867, V一般接種!$A:$G, N$4, FALSE), 0)</f>
        <v>2961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10898</v>
      </c>
      <c r="C868" s="109">
        <f>IF(COUNTIF($A$7:$A868, $A868)&gt;1, 0, IF($E868="", "", I868+J868+M868+N868+P868-R868))</f>
        <v>2241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10527</v>
      </c>
      <c r="L868" s="92">
        <f>IFERROR(VLOOKUP($E868, V一般接種!$A:$G, L$4, FALSE), 0)</f>
        <v>371</v>
      </c>
      <c r="M868" s="92">
        <f>IFERROR(VLOOKUP($E868, V一般接種!$A:$G, M$4, FALSE), 0)</f>
        <v>1</v>
      </c>
      <c r="N868" s="93">
        <f>IFERROR(VLOOKUP($E868, V一般接種!$A:$G, N$4, FALSE), 0)</f>
        <v>2240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10527</v>
      </c>
      <c r="L869" s="92">
        <f>IFERROR(VLOOKUP($E869, V一般接種!$A:$G, L$4, FALSE), 0)</f>
        <v>371</v>
      </c>
      <c r="M869" s="92">
        <f>IFERROR(VLOOKUP($E869, V一般接種!$A:$G, M$4, FALSE), 0)</f>
        <v>1</v>
      </c>
      <c r="N869" s="93">
        <f>IFERROR(VLOOKUP($E869, V一般接種!$A:$G, N$4, FALSE), 0)</f>
        <v>2240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10527</v>
      </c>
      <c r="L870" s="92">
        <f>IFERROR(VLOOKUP($E870, V一般接種!$A:$G, L$4, FALSE), 0)</f>
        <v>371</v>
      </c>
      <c r="M870" s="92">
        <f>IFERROR(VLOOKUP($E870, V一般接種!$A:$G, M$4, FALSE), 0)</f>
        <v>1</v>
      </c>
      <c r="N870" s="93">
        <f>IFERROR(VLOOKUP($E870, V一般接種!$A:$G, N$4, FALSE), 0)</f>
        <v>2240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10917</v>
      </c>
      <c r="C871" s="109">
        <f>IF(COUNTIF($A$7:$A871, $A871)&gt;1, 0, IF($E871="", "", I871+J871+M871+N871+P871-R871))</f>
        <v>3927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10459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3909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10459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3909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10459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3909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10275</v>
      </c>
      <c r="C874" s="109">
        <f>IF(COUNTIF($A$7:$A874, $A874)&gt;1, 0, IF($E874="", "", I874+J874+M874+N874+P874-R874))</f>
        <v>5781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9428</v>
      </c>
      <c r="L874" s="92">
        <f>IFERROR(VLOOKUP($E874, V一般接種!$A:$G, L$4, FALSE), 0)</f>
        <v>847</v>
      </c>
      <c r="M874" s="92">
        <f>IFERROR(VLOOKUP($E874, V一般接種!$A:$G, M$4, FALSE), 0)</f>
        <v>2</v>
      </c>
      <c r="N874" s="93">
        <f>IFERROR(VLOOKUP($E874, V一般接種!$A:$G, N$4, FALSE), 0)</f>
        <v>5779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9428</v>
      </c>
      <c r="L875" s="92">
        <f>IFERROR(VLOOKUP($E875, V一般接種!$A:$G, L$4, FALSE), 0)</f>
        <v>847</v>
      </c>
      <c r="M875" s="92">
        <f>IFERROR(VLOOKUP($E875, V一般接種!$A:$G, M$4, FALSE), 0)</f>
        <v>2</v>
      </c>
      <c r="N875" s="93">
        <f>IFERROR(VLOOKUP($E875, V一般接種!$A:$G, N$4, FALSE), 0)</f>
        <v>5779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9428</v>
      </c>
      <c r="L876" s="92">
        <f>IFERROR(VLOOKUP($E876, V一般接種!$A:$G, L$4, FALSE), 0)</f>
        <v>847</v>
      </c>
      <c r="M876" s="92">
        <f>IFERROR(VLOOKUP($E876, V一般接種!$A:$G, M$4, FALSE), 0)</f>
        <v>2</v>
      </c>
      <c r="N876" s="93">
        <f>IFERROR(VLOOKUP($E876, V一般接種!$A:$G, N$4, FALSE), 0)</f>
        <v>5779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9529</v>
      </c>
      <c r="C877" s="109">
        <f>IF(COUNTIF($A$7:$A877, $A877)&gt;1, 0, IF($E877="", "", I877+J877+M877+N877+P877-R877))</f>
        <v>6404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8880</v>
      </c>
      <c r="L877" s="92">
        <f>IFERROR(VLOOKUP($E877, V一般接種!$A:$G, L$4, FALSE), 0)</f>
        <v>649</v>
      </c>
      <c r="M877" s="92">
        <f>IFERROR(VLOOKUP($E877, V一般接種!$A:$G, M$4, FALSE), 0)</f>
        <v>4</v>
      </c>
      <c r="N877" s="93">
        <f>IFERROR(VLOOKUP($E877, V一般接種!$A:$G, N$4, FALSE), 0)</f>
        <v>6400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8880</v>
      </c>
      <c r="L878" s="92">
        <f>IFERROR(VLOOKUP($E878, V一般接種!$A:$G, L$4, FALSE), 0)</f>
        <v>649</v>
      </c>
      <c r="M878" s="92">
        <f>IFERROR(VLOOKUP($E878, V一般接種!$A:$G, M$4, FALSE), 0)</f>
        <v>4</v>
      </c>
      <c r="N878" s="93">
        <f>IFERROR(VLOOKUP($E878, V一般接種!$A:$G, N$4, FALSE), 0)</f>
        <v>6400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8880</v>
      </c>
      <c r="L879" s="92">
        <f>IFERROR(VLOOKUP($E879, V一般接種!$A:$G, L$4, FALSE), 0)</f>
        <v>649</v>
      </c>
      <c r="M879" s="92">
        <f>IFERROR(VLOOKUP($E879, V一般接種!$A:$G, M$4, FALSE), 0)</f>
        <v>4</v>
      </c>
      <c r="N879" s="93">
        <f>IFERROR(VLOOKUP($E879, V一般接種!$A:$G, N$4, FALSE), 0)</f>
        <v>6400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19118</v>
      </c>
      <c r="C880" s="109">
        <f>IF(COUNTIF($A$7:$A880, $A880)&gt;1, 0, IF($E880="", "", I880+J880+M880+N880+P880-R880))</f>
        <v>15823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17996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15822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17996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15822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17996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15822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26143</v>
      </c>
      <c r="C883" s="109">
        <f>IF(COUNTIF($A$7:$A883, $A883)&gt;1, 0, IF($E883="", "", I883+J883+M883+N883+P883-R883))</f>
        <v>27053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24972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27048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24972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27048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24972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27048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66846</v>
      </c>
      <c r="C886" s="109">
        <f>IF(COUNTIF($A$7:$A886, $A886)&gt;1, 0, IF($E886="", "", I886+J886+M886+N886+P886-R886))</f>
        <v>95176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8524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11006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8524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11006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8524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11006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9456</v>
      </c>
      <c r="C889" s="109">
        <f>IF(COUNTIF($A$7:$A889, $A889)&gt;1, 0, IF($E889="", "", I889+J889+M889+N889+P889-R889))</f>
        <v>2756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8909</v>
      </c>
      <c r="L889" s="92">
        <f>IFERROR(VLOOKUP($E889, V一般接種!$A:$G, L$4, FALSE), 0)</f>
        <v>547</v>
      </c>
      <c r="M889" s="92">
        <f>IFERROR(VLOOKUP($E889, V一般接種!$A:$G, M$4, FALSE), 0)</f>
        <v>0</v>
      </c>
      <c r="N889" s="93">
        <f>IFERROR(VLOOKUP($E889, V一般接種!$A:$G, N$4, FALSE), 0)</f>
        <v>2756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8909</v>
      </c>
      <c r="L890" s="92">
        <f>IFERROR(VLOOKUP($E890, V一般接種!$A:$G, L$4, FALSE), 0)</f>
        <v>547</v>
      </c>
      <c r="M890" s="92">
        <f>IFERROR(VLOOKUP($E890, V一般接種!$A:$G, M$4, FALSE), 0)</f>
        <v>0</v>
      </c>
      <c r="N890" s="93">
        <f>IFERROR(VLOOKUP($E890, V一般接種!$A:$G, N$4, FALSE), 0)</f>
        <v>2756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8909</v>
      </c>
      <c r="L891" s="92">
        <f>IFERROR(VLOOKUP($E891, V一般接種!$A:$G, L$4, FALSE), 0)</f>
        <v>547</v>
      </c>
      <c r="M891" s="92">
        <f>IFERROR(VLOOKUP($E891, V一般接種!$A:$G, M$4, FALSE), 0)</f>
        <v>0</v>
      </c>
      <c r="N891" s="93">
        <f>IFERROR(VLOOKUP($E891, V一般接種!$A:$G, N$4, FALSE), 0)</f>
        <v>2756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12262</v>
      </c>
      <c r="C892" s="109">
        <f>IF(COUNTIF($A$7:$A892, $A892)&gt;1, 0, IF($E892="", "", I892+J892+M892+N892+P892-R892))</f>
        <v>7106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11200</v>
      </c>
      <c r="L892" s="92">
        <f>IFERROR(VLOOKUP($E892, V一般接種!$A:$G, L$4, FALSE), 0)</f>
        <v>1062</v>
      </c>
      <c r="M892" s="92">
        <f>IFERROR(VLOOKUP($E892, V一般接種!$A:$G, M$4, FALSE), 0)</f>
        <v>5</v>
      </c>
      <c r="N892" s="93">
        <f>IFERROR(VLOOKUP($E892, V一般接種!$A:$G, N$4, FALSE), 0)</f>
        <v>7101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11200</v>
      </c>
      <c r="L893" s="92">
        <f>IFERROR(VLOOKUP($E893, V一般接種!$A:$G, L$4, FALSE), 0)</f>
        <v>1062</v>
      </c>
      <c r="M893" s="92">
        <f>IFERROR(VLOOKUP($E893, V一般接種!$A:$G, M$4, FALSE), 0)</f>
        <v>5</v>
      </c>
      <c r="N893" s="93">
        <f>IFERROR(VLOOKUP($E893, V一般接種!$A:$G, N$4, FALSE), 0)</f>
        <v>7101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11200</v>
      </c>
      <c r="L894" s="92">
        <f>IFERROR(VLOOKUP($E894, V一般接種!$A:$G, L$4, FALSE), 0)</f>
        <v>1062</v>
      </c>
      <c r="M894" s="92">
        <f>IFERROR(VLOOKUP($E894, V一般接種!$A:$G, M$4, FALSE), 0)</f>
        <v>5</v>
      </c>
      <c r="N894" s="93">
        <f>IFERROR(VLOOKUP($E894, V一般接種!$A:$G, N$4, FALSE), 0)</f>
        <v>7101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7038</v>
      </c>
      <c r="C895" s="109">
        <f>IF(COUNTIF($A$7:$A895, $A895)&gt;1, 0, IF($E895="", "", I895+J895+M895+N895+P895-R895))</f>
        <v>7387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6123</v>
      </c>
      <c r="L895" s="92">
        <f>IFERROR(VLOOKUP($E895, V一般接種!$A:$G, L$4, FALSE), 0)</f>
        <v>915</v>
      </c>
      <c r="M895" s="92">
        <f>IFERROR(VLOOKUP($E895, V一般接種!$A:$G, M$4, FALSE), 0)</f>
        <v>5</v>
      </c>
      <c r="N895" s="93">
        <f>IFERROR(VLOOKUP($E895, V一般接種!$A:$G, N$4, FALSE), 0)</f>
        <v>7382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6123</v>
      </c>
      <c r="L896" s="92">
        <f>IFERROR(VLOOKUP($E896, V一般接種!$A:$G, L$4, FALSE), 0)</f>
        <v>915</v>
      </c>
      <c r="M896" s="92">
        <f>IFERROR(VLOOKUP($E896, V一般接種!$A:$G, M$4, FALSE), 0)</f>
        <v>5</v>
      </c>
      <c r="N896" s="93">
        <f>IFERROR(VLOOKUP($E896, V一般接種!$A:$G, N$4, FALSE), 0)</f>
        <v>7382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6123</v>
      </c>
      <c r="L897" s="92">
        <f>IFERROR(VLOOKUP($E897, V一般接種!$A:$G, L$4, FALSE), 0)</f>
        <v>915</v>
      </c>
      <c r="M897" s="92">
        <f>IFERROR(VLOOKUP($E897, V一般接種!$A:$G, M$4, FALSE), 0)</f>
        <v>5</v>
      </c>
      <c r="N897" s="93">
        <f>IFERROR(VLOOKUP($E897, V一般接種!$A:$G, N$4, FALSE), 0)</f>
        <v>7382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9489</v>
      </c>
      <c r="C898" s="109">
        <f>IF(COUNTIF($A$7:$A898, $A898)&gt;1, 0, IF($E898="", "", I898+J898+M898+N898+P898-R898))</f>
        <v>7203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8916</v>
      </c>
      <c r="L898" s="92">
        <f>IFERROR(VLOOKUP($E898, V一般接種!$A:$G, L$4, FALSE), 0)</f>
        <v>573</v>
      </c>
      <c r="M898" s="92">
        <f>IFERROR(VLOOKUP($E898, V一般接種!$A:$G, M$4, FALSE), 0)</f>
        <v>3</v>
      </c>
      <c r="N898" s="93">
        <f>IFERROR(VLOOKUP($E898, V一般接種!$A:$G, N$4, FALSE), 0)</f>
        <v>7200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8916</v>
      </c>
      <c r="L899" s="92">
        <f>IFERROR(VLOOKUP($E899, V一般接種!$A:$G, L$4, FALSE), 0)</f>
        <v>573</v>
      </c>
      <c r="M899" s="92">
        <f>IFERROR(VLOOKUP($E899, V一般接種!$A:$G, M$4, FALSE), 0)</f>
        <v>3</v>
      </c>
      <c r="N899" s="93">
        <f>IFERROR(VLOOKUP($E899, V一般接種!$A:$G, N$4, FALSE), 0)</f>
        <v>7200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8916</v>
      </c>
      <c r="L900" s="92">
        <f>IFERROR(VLOOKUP($E900, V一般接種!$A:$G, L$4, FALSE), 0)</f>
        <v>573</v>
      </c>
      <c r="M900" s="92">
        <f>IFERROR(VLOOKUP($E900, V一般接種!$A:$G, M$4, FALSE), 0)</f>
        <v>3</v>
      </c>
      <c r="N900" s="93">
        <f>IFERROR(VLOOKUP($E900, V一般接種!$A:$G, N$4, FALSE), 0)</f>
        <v>7200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18400</v>
      </c>
      <c r="C901" s="109">
        <f>IF(COUNTIF($A$7:$A901, $A901)&gt;1, 0, IF($E901="", "", I901+J901+M901+N901+P901-R901))</f>
        <v>15348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17081</v>
      </c>
      <c r="L901" s="92">
        <f>IFERROR(VLOOKUP($E901, V一般接種!$A:$G, L$4, FALSE), 0)</f>
        <v>1319</v>
      </c>
      <c r="M901" s="92">
        <f>IFERROR(VLOOKUP($E901, V一般接種!$A:$G, M$4, FALSE), 0)</f>
        <v>2</v>
      </c>
      <c r="N901" s="93">
        <f>IFERROR(VLOOKUP($E901, V一般接種!$A:$G, N$4, FALSE), 0)</f>
        <v>15346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17081</v>
      </c>
      <c r="L902" s="92">
        <f>IFERROR(VLOOKUP($E902, V一般接種!$A:$G, L$4, FALSE), 0)</f>
        <v>1319</v>
      </c>
      <c r="M902" s="92">
        <f>IFERROR(VLOOKUP($E902, V一般接種!$A:$G, M$4, FALSE), 0)</f>
        <v>2</v>
      </c>
      <c r="N902" s="93">
        <f>IFERROR(VLOOKUP($E902, V一般接種!$A:$G, N$4, FALSE), 0)</f>
        <v>15346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17081</v>
      </c>
      <c r="L903" s="92">
        <f>IFERROR(VLOOKUP($E903, V一般接種!$A:$G, L$4, FALSE), 0)</f>
        <v>1319</v>
      </c>
      <c r="M903" s="92">
        <f>IFERROR(VLOOKUP($E903, V一般接種!$A:$G, M$4, FALSE), 0)</f>
        <v>2</v>
      </c>
      <c r="N903" s="93">
        <f>IFERROR(VLOOKUP($E903, V一般接種!$A:$G, N$4, FALSE), 0)</f>
        <v>15346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25148</v>
      </c>
      <c r="C904" s="109">
        <f>IF(COUNTIF($A$7:$A904, $A904)&gt;1, 0, IF($E904="", "", I904+J904+M904+N904+P904-R904))</f>
        <v>23780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23727</v>
      </c>
      <c r="L904" s="92">
        <f>IFERROR(VLOOKUP($E904, V一般接種!$A:$G, L$4, FALSE), 0)</f>
        <v>1421</v>
      </c>
      <c r="M904" s="92">
        <f>IFERROR(VLOOKUP($E904, V一般接種!$A:$G, M$4, FALSE), 0)</f>
        <v>0</v>
      </c>
      <c r="N904" s="93">
        <f>IFERROR(VLOOKUP($E904, V一般接種!$A:$G, N$4, FALSE), 0)</f>
        <v>23780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23727</v>
      </c>
      <c r="L905" s="92">
        <f>IFERROR(VLOOKUP($E905, V一般接種!$A:$G, L$4, FALSE), 0)</f>
        <v>1421</v>
      </c>
      <c r="M905" s="92">
        <f>IFERROR(VLOOKUP($E905, V一般接種!$A:$G, M$4, FALSE), 0)</f>
        <v>0</v>
      </c>
      <c r="N905" s="93">
        <f>IFERROR(VLOOKUP($E905, V一般接種!$A:$G, N$4, FALSE), 0)</f>
        <v>23780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23727</v>
      </c>
      <c r="L906" s="92">
        <f>IFERROR(VLOOKUP($E906, V一般接種!$A:$G, L$4, FALSE), 0)</f>
        <v>1421</v>
      </c>
      <c r="M906" s="92">
        <f>IFERROR(VLOOKUP($E906, V一般接種!$A:$G, M$4, FALSE), 0)</f>
        <v>0</v>
      </c>
      <c r="N906" s="93">
        <f>IFERROR(VLOOKUP($E906, V一般接種!$A:$G, N$4, FALSE), 0)</f>
        <v>23780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9318</v>
      </c>
      <c r="C907" s="109">
        <f>IF(COUNTIF($A$7:$A907, $A907)&gt;1, 0, IF($E907="", "", I907+J907+M907+N907+P907-R907))</f>
        <v>9395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8539</v>
      </c>
      <c r="L907" s="92">
        <f>IFERROR(VLOOKUP($E907, V一般接種!$A:$G, L$4, FALSE), 0)</f>
        <v>779</v>
      </c>
      <c r="M907" s="92">
        <f>IFERROR(VLOOKUP($E907, V一般接種!$A:$G, M$4, FALSE), 0)</f>
        <v>0</v>
      </c>
      <c r="N907" s="93">
        <f>IFERROR(VLOOKUP($E907, V一般接種!$A:$G, N$4, FALSE), 0)</f>
        <v>9395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8539</v>
      </c>
      <c r="L908" s="92">
        <f>IFERROR(VLOOKUP($E908, V一般接種!$A:$G, L$4, FALSE), 0)</f>
        <v>779</v>
      </c>
      <c r="M908" s="92">
        <f>IFERROR(VLOOKUP($E908, V一般接種!$A:$G, M$4, FALSE), 0)</f>
        <v>0</v>
      </c>
      <c r="N908" s="93">
        <f>IFERROR(VLOOKUP($E908, V一般接種!$A:$G, N$4, FALSE), 0)</f>
        <v>9395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8539</v>
      </c>
      <c r="L909" s="92">
        <f>IFERROR(VLOOKUP($E909, V一般接種!$A:$G, L$4, FALSE), 0)</f>
        <v>779</v>
      </c>
      <c r="M909" s="92">
        <f>IFERROR(VLOOKUP($E909, V一般接種!$A:$G, M$4, FALSE), 0)</f>
        <v>0</v>
      </c>
      <c r="N909" s="93">
        <f>IFERROR(VLOOKUP($E909, V一般接種!$A:$G, N$4, FALSE), 0)</f>
        <v>9395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11587</v>
      </c>
      <c r="C910" s="109">
        <f>IF(COUNTIF($A$7:$A910, $A910)&gt;1, 0, IF($E910="", "", I910+J910+M910+N910+P910-R910))</f>
        <v>9371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10684</v>
      </c>
      <c r="L910" s="92">
        <f>IFERROR(VLOOKUP($E910, V一般接種!$A:$G, L$4, FALSE), 0)</f>
        <v>903</v>
      </c>
      <c r="M910" s="92">
        <f>IFERROR(VLOOKUP($E910, V一般接種!$A:$G, M$4, FALSE), 0)</f>
        <v>10</v>
      </c>
      <c r="N910" s="93">
        <f>IFERROR(VLOOKUP($E910, V一般接種!$A:$G, N$4, FALSE), 0)</f>
        <v>9361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10684</v>
      </c>
      <c r="L911" s="92">
        <f>IFERROR(VLOOKUP($E911, V一般接種!$A:$G, L$4, FALSE), 0)</f>
        <v>903</v>
      </c>
      <c r="M911" s="92">
        <f>IFERROR(VLOOKUP($E911, V一般接種!$A:$G, M$4, FALSE), 0)</f>
        <v>10</v>
      </c>
      <c r="N911" s="93">
        <f>IFERROR(VLOOKUP($E911, V一般接種!$A:$G, N$4, FALSE), 0)</f>
        <v>9361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10684</v>
      </c>
      <c r="L912" s="92">
        <f>IFERROR(VLOOKUP($E912, V一般接種!$A:$G, L$4, FALSE), 0)</f>
        <v>903</v>
      </c>
      <c r="M912" s="92">
        <f>IFERROR(VLOOKUP($E912, V一般接種!$A:$G, M$4, FALSE), 0)</f>
        <v>10</v>
      </c>
      <c r="N912" s="93">
        <f>IFERROR(VLOOKUP($E912, V一般接種!$A:$G, N$4, FALSE), 0)</f>
        <v>9361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9659</v>
      </c>
      <c r="C913" s="109">
        <f>IF(COUNTIF($A$7:$A913, $A913)&gt;1, 0, IF($E913="", "", I913+J913+M913+N913+P913-R913))</f>
        <v>10146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8942</v>
      </c>
      <c r="L913" s="92">
        <f>IFERROR(VLOOKUP($E913, V一般接種!$A:$G, L$4, FALSE), 0)</f>
        <v>717</v>
      </c>
      <c r="M913" s="92">
        <f>IFERROR(VLOOKUP($E913, V一般接種!$A:$G, M$4, FALSE), 0)</f>
        <v>6</v>
      </c>
      <c r="N913" s="93">
        <f>IFERROR(VLOOKUP($E913, V一般接種!$A:$G, N$4, FALSE), 0)</f>
        <v>10140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8942</v>
      </c>
      <c r="L914" s="92">
        <f>IFERROR(VLOOKUP($E914, V一般接種!$A:$G, L$4, FALSE), 0)</f>
        <v>717</v>
      </c>
      <c r="M914" s="92">
        <f>IFERROR(VLOOKUP($E914, V一般接種!$A:$G, M$4, FALSE), 0)</f>
        <v>6</v>
      </c>
      <c r="N914" s="93">
        <f>IFERROR(VLOOKUP($E914, V一般接種!$A:$G, N$4, FALSE), 0)</f>
        <v>10140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8942</v>
      </c>
      <c r="L915" s="92">
        <f>IFERROR(VLOOKUP($E915, V一般接種!$A:$G, L$4, FALSE), 0)</f>
        <v>717</v>
      </c>
      <c r="M915" s="92">
        <f>IFERROR(VLOOKUP($E915, V一般接種!$A:$G, M$4, FALSE), 0)</f>
        <v>6</v>
      </c>
      <c r="N915" s="93">
        <f>IFERROR(VLOOKUP($E915, V一般接種!$A:$G, N$4, FALSE), 0)</f>
        <v>10140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9305</v>
      </c>
      <c r="C916" s="109">
        <f>IF(COUNTIF($A$7:$A916, $A916)&gt;1, 0, IF($E916="", "", I916+J916+M916+N916+P916-R916))</f>
        <v>9238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8460</v>
      </c>
      <c r="L916" s="92">
        <f>IFERROR(VLOOKUP($E916, V一般接種!$A:$G, L$4, FALSE), 0)</f>
        <v>845</v>
      </c>
      <c r="M916" s="92">
        <f>IFERROR(VLOOKUP($E916, V一般接種!$A:$G, M$4, FALSE), 0)</f>
        <v>3</v>
      </c>
      <c r="N916" s="93">
        <f>IFERROR(VLOOKUP($E916, V一般接種!$A:$G, N$4, FALSE), 0)</f>
        <v>9235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8460</v>
      </c>
      <c r="L917" s="92">
        <f>IFERROR(VLOOKUP($E917, V一般接種!$A:$G, L$4, FALSE), 0)</f>
        <v>845</v>
      </c>
      <c r="M917" s="92">
        <f>IFERROR(VLOOKUP($E917, V一般接種!$A:$G, M$4, FALSE), 0)</f>
        <v>3</v>
      </c>
      <c r="N917" s="93">
        <f>IFERROR(VLOOKUP($E917, V一般接種!$A:$G, N$4, FALSE), 0)</f>
        <v>9235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8460</v>
      </c>
      <c r="L918" s="92">
        <f>IFERROR(VLOOKUP($E918, V一般接種!$A:$G, L$4, FALSE), 0)</f>
        <v>845</v>
      </c>
      <c r="M918" s="92">
        <f>IFERROR(VLOOKUP($E918, V一般接種!$A:$G, M$4, FALSE), 0)</f>
        <v>3</v>
      </c>
      <c r="N918" s="93">
        <f>IFERROR(VLOOKUP($E918, V一般接種!$A:$G, N$4, FALSE), 0)</f>
        <v>9235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8781</v>
      </c>
      <c r="C919" s="109">
        <f>IF(COUNTIF($A$7:$A919, $A919)&gt;1, 0, IF($E919="", "", I919+J919+M919+N919+P919-R919))</f>
        <v>10024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8052</v>
      </c>
      <c r="L919" s="92">
        <f>IFERROR(VLOOKUP($E919, V一般接種!$A:$G, L$4, FALSE), 0)</f>
        <v>729</v>
      </c>
      <c r="M919" s="92">
        <f>IFERROR(VLOOKUP($E919, V一般接種!$A:$G, M$4, FALSE), 0)</f>
        <v>13</v>
      </c>
      <c r="N919" s="93">
        <f>IFERROR(VLOOKUP($E919, V一般接種!$A:$G, N$4, FALSE), 0)</f>
        <v>10011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8052</v>
      </c>
      <c r="L920" s="92">
        <f>IFERROR(VLOOKUP($E920, V一般接種!$A:$G, L$4, FALSE), 0)</f>
        <v>729</v>
      </c>
      <c r="M920" s="92">
        <f>IFERROR(VLOOKUP($E920, V一般接種!$A:$G, M$4, FALSE), 0)</f>
        <v>13</v>
      </c>
      <c r="N920" s="93">
        <f>IFERROR(VLOOKUP($E920, V一般接種!$A:$G, N$4, FALSE), 0)</f>
        <v>10011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8052</v>
      </c>
      <c r="L921" s="92">
        <f>IFERROR(VLOOKUP($E921, V一般接種!$A:$G, L$4, FALSE), 0)</f>
        <v>729</v>
      </c>
      <c r="M921" s="92">
        <f>IFERROR(VLOOKUP($E921, V一般接種!$A:$G, M$4, FALSE), 0)</f>
        <v>13</v>
      </c>
      <c r="N921" s="93">
        <f>IFERROR(VLOOKUP($E921, V一般接種!$A:$G, N$4, FALSE), 0)</f>
        <v>10011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4256</v>
      </c>
      <c r="C922" s="109">
        <f>IF(COUNTIF($A$7:$A922, $A922)&gt;1, 0, IF($E922="", "", I922+J922+M922+N922+P922-R922))</f>
        <v>2706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3489</v>
      </c>
      <c r="L922" s="92">
        <f>IFERROR(VLOOKUP($E922, V一般接種!$A:$G, L$4, FALSE), 0)</f>
        <v>767</v>
      </c>
      <c r="M922" s="92">
        <f>IFERROR(VLOOKUP($E922, V一般接種!$A:$G, M$4, FALSE), 0)</f>
        <v>1</v>
      </c>
      <c r="N922" s="93">
        <f>IFERROR(VLOOKUP($E922, V一般接種!$A:$G, N$4, FALSE), 0)</f>
        <v>2705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3489</v>
      </c>
      <c r="L923" s="92">
        <f>IFERROR(VLOOKUP($E923, V一般接種!$A:$G, L$4, FALSE), 0)</f>
        <v>767</v>
      </c>
      <c r="M923" s="92">
        <f>IFERROR(VLOOKUP($E923, V一般接種!$A:$G, M$4, FALSE), 0)</f>
        <v>1</v>
      </c>
      <c r="N923" s="93">
        <f>IFERROR(VLOOKUP($E923, V一般接種!$A:$G, N$4, FALSE), 0)</f>
        <v>2705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3489</v>
      </c>
      <c r="L924" s="92">
        <f>IFERROR(VLOOKUP($E924, V一般接種!$A:$G, L$4, FALSE), 0)</f>
        <v>767</v>
      </c>
      <c r="M924" s="92">
        <f>IFERROR(VLOOKUP($E924, V一般接種!$A:$G, M$4, FALSE), 0)</f>
        <v>1</v>
      </c>
      <c r="N924" s="93">
        <f>IFERROR(VLOOKUP($E924, V一般接種!$A:$G, N$4, FALSE), 0)</f>
        <v>2705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17936</v>
      </c>
      <c r="C925" s="109">
        <f>IF(COUNTIF($A$7:$A925, $A925)&gt;1, 0, IF($E925="", "", I925+J925+M925+N925+P925-R925))</f>
        <v>24977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16261</v>
      </c>
      <c r="L925" s="92">
        <f>IFERROR(VLOOKUP($E925, V一般接種!$A:$G, L$4, FALSE), 0)</f>
        <v>1675</v>
      </c>
      <c r="M925" s="92">
        <f>IFERROR(VLOOKUP($E925, V一般接種!$A:$G, M$4, FALSE), 0)</f>
        <v>2</v>
      </c>
      <c r="N925" s="93">
        <f>IFERROR(VLOOKUP($E925, V一般接種!$A:$G, N$4, FALSE), 0)</f>
        <v>24975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16261</v>
      </c>
      <c r="L926" s="92">
        <f>IFERROR(VLOOKUP($E926, V一般接種!$A:$G, L$4, FALSE), 0)</f>
        <v>1675</v>
      </c>
      <c r="M926" s="92">
        <f>IFERROR(VLOOKUP($E926, V一般接種!$A:$G, M$4, FALSE), 0)</f>
        <v>2</v>
      </c>
      <c r="N926" s="93">
        <f>IFERROR(VLOOKUP($E926, V一般接種!$A:$G, N$4, FALSE), 0)</f>
        <v>24975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16261</v>
      </c>
      <c r="L927" s="92">
        <f>IFERROR(VLOOKUP($E927, V一般接種!$A:$G, L$4, FALSE), 0)</f>
        <v>1675</v>
      </c>
      <c r="M927" s="92">
        <f>IFERROR(VLOOKUP($E927, V一般接種!$A:$G, M$4, FALSE), 0)</f>
        <v>2</v>
      </c>
      <c r="N927" s="93">
        <f>IFERROR(VLOOKUP($E927, V一般接種!$A:$G, N$4, FALSE), 0)</f>
        <v>24975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7393</v>
      </c>
      <c r="C928" s="109">
        <f>IF(COUNTIF($A$7:$A928, $A928)&gt;1, 0, IF($E928="", "", I928+J928+M928+N928+P928-R928))</f>
        <v>8611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6333</v>
      </c>
      <c r="L928" s="92">
        <f>IFERROR(VLOOKUP($E928, V一般接種!$A:$G, L$4, FALSE), 0)</f>
        <v>1060</v>
      </c>
      <c r="M928" s="92">
        <f>IFERROR(VLOOKUP($E928, V一般接種!$A:$G, M$4, FALSE), 0)</f>
        <v>0</v>
      </c>
      <c r="N928" s="93">
        <f>IFERROR(VLOOKUP($E928, V一般接種!$A:$G, N$4, FALSE), 0)</f>
        <v>8611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6333</v>
      </c>
      <c r="L929" s="92">
        <f>IFERROR(VLOOKUP($E929, V一般接種!$A:$G, L$4, FALSE), 0)</f>
        <v>1060</v>
      </c>
      <c r="M929" s="92">
        <f>IFERROR(VLOOKUP($E929, V一般接種!$A:$G, M$4, FALSE), 0)</f>
        <v>0</v>
      </c>
      <c r="N929" s="93">
        <f>IFERROR(VLOOKUP($E929, V一般接種!$A:$G, N$4, FALSE), 0)</f>
        <v>8611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6333</v>
      </c>
      <c r="L930" s="92">
        <f>IFERROR(VLOOKUP($E930, V一般接種!$A:$G, L$4, FALSE), 0)</f>
        <v>1060</v>
      </c>
      <c r="M930" s="92">
        <f>IFERROR(VLOOKUP($E930, V一般接種!$A:$G, M$4, FALSE), 0)</f>
        <v>0</v>
      </c>
      <c r="N930" s="93">
        <f>IFERROR(VLOOKUP($E930, V一般接種!$A:$G, N$4, FALSE), 0)</f>
        <v>8611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7888</v>
      </c>
      <c r="C931" s="109">
        <f>IF(COUNTIF($A$7:$A931, $A931)&gt;1, 0, IF($E931="", "", I931+J931+M931+N931+P931-R931))</f>
        <v>10003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7160</v>
      </c>
      <c r="L931" s="92">
        <f>IFERROR(VLOOKUP($E931, V一般接種!$A:$G, L$4, FALSE), 0)</f>
        <v>728</v>
      </c>
      <c r="M931" s="92">
        <f>IFERROR(VLOOKUP($E931, V一般接種!$A:$G, M$4, FALSE), 0)</f>
        <v>0</v>
      </c>
      <c r="N931" s="93">
        <f>IFERROR(VLOOKUP($E931, V一般接種!$A:$G, N$4, FALSE), 0)</f>
        <v>10003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7160</v>
      </c>
      <c r="L932" s="92">
        <f>IFERROR(VLOOKUP($E932, V一般接種!$A:$G, L$4, FALSE), 0)</f>
        <v>728</v>
      </c>
      <c r="M932" s="92">
        <f>IFERROR(VLOOKUP($E932, V一般接種!$A:$G, M$4, FALSE), 0)</f>
        <v>0</v>
      </c>
      <c r="N932" s="93">
        <f>IFERROR(VLOOKUP($E932, V一般接種!$A:$G, N$4, FALSE), 0)</f>
        <v>10003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7160</v>
      </c>
      <c r="L933" s="92">
        <f>IFERROR(VLOOKUP($E933, V一般接種!$A:$G, L$4, FALSE), 0)</f>
        <v>728</v>
      </c>
      <c r="M933" s="92">
        <f>IFERROR(VLOOKUP($E933, V一般接種!$A:$G, M$4, FALSE), 0)</f>
        <v>0</v>
      </c>
      <c r="N933" s="93">
        <f>IFERROR(VLOOKUP($E933, V一般接種!$A:$G, N$4, FALSE), 0)</f>
        <v>10003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9146</v>
      </c>
      <c r="C934" s="109">
        <f>IF(COUNTIF($A$7:$A934, $A934)&gt;1, 0, IF($E934="", "", I934+J934+M934+N934+P934-R934))</f>
        <v>10347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8089</v>
      </c>
      <c r="L934" s="92">
        <f>IFERROR(VLOOKUP($E934, V一般接種!$A:$G, L$4, FALSE), 0)</f>
        <v>1057</v>
      </c>
      <c r="M934" s="92">
        <f>IFERROR(VLOOKUP($E934, V一般接種!$A:$G, M$4, FALSE), 0)</f>
        <v>6</v>
      </c>
      <c r="N934" s="93">
        <f>IFERROR(VLOOKUP($E934, V一般接種!$A:$G, N$4, FALSE), 0)</f>
        <v>10341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8089</v>
      </c>
      <c r="L935" s="92">
        <f>IFERROR(VLOOKUP($E935, V一般接種!$A:$G, L$4, FALSE), 0)</f>
        <v>1057</v>
      </c>
      <c r="M935" s="92">
        <f>IFERROR(VLOOKUP($E935, V一般接種!$A:$G, M$4, FALSE), 0)</f>
        <v>6</v>
      </c>
      <c r="N935" s="93">
        <f>IFERROR(VLOOKUP($E935, V一般接種!$A:$G, N$4, FALSE), 0)</f>
        <v>10341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8089</v>
      </c>
      <c r="L936" s="92">
        <f>IFERROR(VLOOKUP($E936, V一般接種!$A:$G, L$4, FALSE), 0)</f>
        <v>1057</v>
      </c>
      <c r="M936" s="92">
        <f>IFERROR(VLOOKUP($E936, V一般接種!$A:$G, M$4, FALSE), 0)</f>
        <v>6</v>
      </c>
      <c r="N936" s="93">
        <f>IFERROR(VLOOKUP($E936, V一般接種!$A:$G, N$4, FALSE), 0)</f>
        <v>10341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8919</v>
      </c>
      <c r="C937" s="109">
        <f>IF(COUNTIF($A$7:$A937, $A937)&gt;1, 0, IF($E937="", "", I937+J937+M937+N937+P937-R937))</f>
        <v>8987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7797</v>
      </c>
      <c r="L937" s="92">
        <f>IFERROR(VLOOKUP($E937, V一般接種!$A:$G, L$4, FALSE), 0)</f>
        <v>1122</v>
      </c>
      <c r="M937" s="92">
        <f>IFERROR(VLOOKUP($E937, V一般接種!$A:$G, M$4, FALSE), 0)</f>
        <v>1</v>
      </c>
      <c r="N937" s="93">
        <f>IFERROR(VLOOKUP($E937, V一般接種!$A:$G, N$4, FALSE), 0)</f>
        <v>8986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7797</v>
      </c>
      <c r="L938" s="92">
        <f>IFERROR(VLOOKUP($E938, V一般接種!$A:$G, L$4, FALSE), 0)</f>
        <v>1122</v>
      </c>
      <c r="M938" s="92">
        <f>IFERROR(VLOOKUP($E938, V一般接種!$A:$G, M$4, FALSE), 0)</f>
        <v>1</v>
      </c>
      <c r="N938" s="93">
        <f>IFERROR(VLOOKUP($E938, V一般接種!$A:$G, N$4, FALSE), 0)</f>
        <v>8986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7797</v>
      </c>
      <c r="L939" s="92">
        <f>IFERROR(VLOOKUP($E939, V一般接種!$A:$G, L$4, FALSE), 0)</f>
        <v>1122</v>
      </c>
      <c r="M939" s="92">
        <f>IFERROR(VLOOKUP($E939, V一般接種!$A:$G, M$4, FALSE), 0)</f>
        <v>1</v>
      </c>
      <c r="N939" s="93">
        <f>IFERROR(VLOOKUP($E939, V一般接種!$A:$G, N$4, FALSE), 0)</f>
        <v>8986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8365</v>
      </c>
      <c r="C940" s="109">
        <f>IF(COUNTIF($A$7:$A940, $A940)&gt;1, 0, IF($E940="", "", I940+J940+M940+N940+P940-R940))</f>
        <v>8494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7606</v>
      </c>
      <c r="L940" s="92">
        <f>IFERROR(VLOOKUP($E940, V一般接種!$A:$G, L$4, FALSE), 0)</f>
        <v>759</v>
      </c>
      <c r="M940" s="92">
        <f>IFERROR(VLOOKUP($E940, V一般接種!$A:$G, M$4, FALSE), 0)</f>
        <v>5</v>
      </c>
      <c r="N940" s="93">
        <f>IFERROR(VLOOKUP($E940, V一般接種!$A:$G, N$4, FALSE), 0)</f>
        <v>8489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7606</v>
      </c>
      <c r="L941" s="92">
        <f>IFERROR(VLOOKUP($E941, V一般接種!$A:$G, L$4, FALSE), 0)</f>
        <v>759</v>
      </c>
      <c r="M941" s="92">
        <f>IFERROR(VLOOKUP($E941, V一般接種!$A:$G, M$4, FALSE), 0)</f>
        <v>5</v>
      </c>
      <c r="N941" s="93">
        <f>IFERROR(VLOOKUP($E941, V一般接種!$A:$G, N$4, FALSE), 0)</f>
        <v>8489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7606</v>
      </c>
      <c r="L942" s="92">
        <f>IFERROR(VLOOKUP($E942, V一般接種!$A:$G, L$4, FALSE), 0)</f>
        <v>759</v>
      </c>
      <c r="M942" s="92">
        <f>IFERROR(VLOOKUP($E942, V一般接種!$A:$G, M$4, FALSE), 0)</f>
        <v>5</v>
      </c>
      <c r="N942" s="93">
        <f>IFERROR(VLOOKUP($E942, V一般接種!$A:$G, N$4, FALSE), 0)</f>
        <v>8489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15218</v>
      </c>
      <c r="C943" s="109">
        <f>IF(COUNTIF($A$7:$A943, $A943)&gt;1, 0, IF($E943="", "", I943+J943+M943+N943+P943-R943))</f>
        <v>18437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13607</v>
      </c>
      <c r="L943" s="92">
        <f>IFERROR(VLOOKUP($E943, V一般接種!$A:$G, L$4, FALSE), 0)</f>
        <v>1611</v>
      </c>
      <c r="M943" s="92">
        <f>IFERROR(VLOOKUP($E943, V一般接種!$A:$G, M$4, FALSE), 0)</f>
        <v>0</v>
      </c>
      <c r="N943" s="93">
        <f>IFERROR(VLOOKUP($E943, V一般接種!$A:$G, N$4, FALSE), 0)</f>
        <v>18437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13607</v>
      </c>
      <c r="L944" s="92">
        <f>IFERROR(VLOOKUP($E944, V一般接種!$A:$G, L$4, FALSE), 0)</f>
        <v>1611</v>
      </c>
      <c r="M944" s="92">
        <f>IFERROR(VLOOKUP($E944, V一般接種!$A:$G, M$4, FALSE), 0)</f>
        <v>0</v>
      </c>
      <c r="N944" s="93">
        <f>IFERROR(VLOOKUP($E944, V一般接種!$A:$G, N$4, FALSE), 0)</f>
        <v>18437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13607</v>
      </c>
      <c r="L945" s="92">
        <f>IFERROR(VLOOKUP($E945, V一般接種!$A:$G, L$4, FALSE), 0)</f>
        <v>1611</v>
      </c>
      <c r="M945" s="92">
        <f>IFERROR(VLOOKUP($E945, V一般接種!$A:$G, M$4, FALSE), 0)</f>
        <v>0</v>
      </c>
      <c r="N945" s="93">
        <f>IFERROR(VLOOKUP($E945, V一般接種!$A:$G, N$4, FALSE), 0)</f>
        <v>18437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20052</v>
      </c>
      <c r="C946" s="109">
        <f>IF(COUNTIF($A$7:$A946, $A946)&gt;1, 0, IF($E946="", "", I946+J946+M946+N946+P946-R946))</f>
        <v>24370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18701</v>
      </c>
      <c r="L946" s="92">
        <f>IFERROR(VLOOKUP($E946, V一般接種!$A:$G, L$4, FALSE), 0)</f>
        <v>1351</v>
      </c>
      <c r="M946" s="92">
        <f>IFERROR(VLOOKUP($E946, V一般接種!$A:$G, M$4, FALSE), 0)</f>
        <v>3</v>
      </c>
      <c r="N946" s="93">
        <f>IFERROR(VLOOKUP($E946, V一般接種!$A:$G, N$4, FALSE), 0)</f>
        <v>24367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18701</v>
      </c>
      <c r="L947" s="92">
        <f>IFERROR(VLOOKUP($E947, V一般接種!$A:$G, L$4, FALSE), 0)</f>
        <v>1351</v>
      </c>
      <c r="M947" s="92">
        <f>IFERROR(VLOOKUP($E947, V一般接種!$A:$G, M$4, FALSE), 0)</f>
        <v>3</v>
      </c>
      <c r="N947" s="93">
        <f>IFERROR(VLOOKUP($E947, V一般接種!$A:$G, N$4, FALSE), 0)</f>
        <v>24367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18701</v>
      </c>
      <c r="L948" s="92">
        <f>IFERROR(VLOOKUP($E948, V一般接種!$A:$G, L$4, FALSE), 0)</f>
        <v>1351</v>
      </c>
      <c r="M948" s="92">
        <f>IFERROR(VLOOKUP($E948, V一般接種!$A:$G, M$4, FALSE), 0)</f>
        <v>3</v>
      </c>
      <c r="N948" s="93">
        <f>IFERROR(VLOOKUP($E948, V一般接種!$A:$G, N$4, FALSE), 0)</f>
        <v>24367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63541</v>
      </c>
      <c r="C949" s="109">
        <f>IF(COUNTIF($A$7:$A949, $A949)&gt;1, 0, IF($E949="", "", I949+J949+M949+N949+P949-R949))</f>
        <v>96021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7097</v>
      </c>
      <c r="L949" s="92">
        <f>IFERROR(VLOOKUP($E949, V一般接種!$A:$G, L$4, FALSE), 0)</f>
        <v>1462</v>
      </c>
      <c r="M949" s="92">
        <f>IFERROR(VLOOKUP($E949, V一般接種!$A:$G, M$4, FALSE), 0)</f>
        <v>1</v>
      </c>
      <c r="N949" s="93">
        <f>IFERROR(VLOOKUP($E949, V一般接種!$A:$G, N$4, FALSE), 0)</f>
        <v>8446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7097</v>
      </c>
      <c r="L950" s="92">
        <f>IFERROR(VLOOKUP($E950, V一般接種!$A:$G, L$4, FALSE), 0)</f>
        <v>1462</v>
      </c>
      <c r="M950" s="92">
        <f>IFERROR(VLOOKUP($E950, V一般接種!$A:$G, M$4, FALSE), 0)</f>
        <v>1</v>
      </c>
      <c r="N950" s="93">
        <f>IFERROR(VLOOKUP($E950, V一般接種!$A:$G, N$4, FALSE), 0)</f>
        <v>8446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7097</v>
      </c>
      <c r="L951" s="92">
        <f>IFERROR(VLOOKUP($E951, V一般接種!$A:$G, L$4, FALSE), 0)</f>
        <v>1462</v>
      </c>
      <c r="M951" s="92">
        <f>IFERROR(VLOOKUP($E951, V一般接種!$A:$G, M$4, FALSE), 0)</f>
        <v>1</v>
      </c>
      <c r="N951" s="93">
        <f>IFERROR(VLOOKUP($E951, V一般接種!$A:$G, N$4, FALSE), 0)</f>
        <v>8446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7531</v>
      </c>
      <c r="C952" s="109">
        <f>IF(COUNTIF($A$7:$A952, $A952)&gt;1, 0, IF($E952="", "", I952+J952+M952+N952+P952-R952))</f>
        <v>9184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6789</v>
      </c>
      <c r="L952" s="92">
        <f>IFERROR(VLOOKUP($E952, V一般接種!$A:$G, L$4, FALSE), 0)</f>
        <v>742</v>
      </c>
      <c r="M952" s="92">
        <f>IFERROR(VLOOKUP($E952, V一般接種!$A:$G, M$4, FALSE), 0)</f>
        <v>1</v>
      </c>
      <c r="N952" s="93">
        <f>IFERROR(VLOOKUP($E952, V一般接種!$A:$G, N$4, FALSE), 0)</f>
        <v>9183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6789</v>
      </c>
      <c r="L953" s="92">
        <f>IFERROR(VLOOKUP($E953, V一般接種!$A:$G, L$4, FALSE), 0)</f>
        <v>742</v>
      </c>
      <c r="M953" s="92">
        <f>IFERROR(VLOOKUP($E953, V一般接種!$A:$G, M$4, FALSE), 0)</f>
        <v>1</v>
      </c>
      <c r="N953" s="93">
        <f>IFERROR(VLOOKUP($E953, V一般接種!$A:$G, N$4, FALSE), 0)</f>
        <v>9183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6789</v>
      </c>
      <c r="L954" s="92">
        <f>IFERROR(VLOOKUP($E954, V一般接種!$A:$G, L$4, FALSE), 0)</f>
        <v>742</v>
      </c>
      <c r="M954" s="92">
        <f>IFERROR(VLOOKUP($E954, V一般接種!$A:$G, M$4, FALSE), 0)</f>
        <v>1</v>
      </c>
      <c r="N954" s="93">
        <f>IFERROR(VLOOKUP($E954, V一般接種!$A:$G, N$4, FALSE), 0)</f>
        <v>9183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8559</v>
      </c>
      <c r="C955" s="109">
        <f>IF(COUNTIF($A$7:$A955, $A955)&gt;1, 0, IF($E955="", "", I955+J955+M955+N955+P955-R955))</f>
        <v>12278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7713</v>
      </c>
      <c r="L955" s="92">
        <f>IFERROR(VLOOKUP($E955, V一般接種!$A:$G, L$4, FALSE), 0)</f>
        <v>846</v>
      </c>
      <c r="M955" s="92">
        <f>IFERROR(VLOOKUP($E955, V一般接種!$A:$G, M$4, FALSE), 0)</f>
        <v>11</v>
      </c>
      <c r="N955" s="93">
        <f>IFERROR(VLOOKUP($E955, V一般接種!$A:$G, N$4, FALSE), 0)</f>
        <v>12267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7713</v>
      </c>
      <c r="L956" s="92">
        <f>IFERROR(VLOOKUP($E956, V一般接種!$A:$G, L$4, FALSE), 0)</f>
        <v>846</v>
      </c>
      <c r="M956" s="92">
        <f>IFERROR(VLOOKUP($E956, V一般接種!$A:$G, M$4, FALSE), 0)</f>
        <v>11</v>
      </c>
      <c r="N956" s="93">
        <f>IFERROR(VLOOKUP($E956, V一般接種!$A:$G, N$4, FALSE), 0)</f>
        <v>12267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7713</v>
      </c>
      <c r="L957" s="92">
        <f>IFERROR(VLOOKUP($E957, V一般接種!$A:$G, L$4, FALSE), 0)</f>
        <v>846</v>
      </c>
      <c r="M957" s="92">
        <f>IFERROR(VLOOKUP($E957, V一般接種!$A:$G, M$4, FALSE), 0)</f>
        <v>11</v>
      </c>
      <c r="N957" s="93">
        <f>IFERROR(VLOOKUP($E957, V一般接種!$A:$G, N$4, FALSE), 0)</f>
        <v>12267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2430</v>
      </c>
      <c r="C958" s="109">
        <f>IF(COUNTIF($A$7:$A958, $A958)&gt;1, 0, IF($E958="", "", I958+J958+M958+N958+P958-R958))</f>
        <v>1975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1652</v>
      </c>
      <c r="L958" s="92">
        <f>IFERROR(VLOOKUP($E958, V一般接種!$A:$G, L$4, FALSE), 0)</f>
        <v>778</v>
      </c>
      <c r="M958" s="92">
        <f>IFERROR(VLOOKUP($E958, V一般接種!$A:$G, M$4, FALSE), 0)</f>
        <v>2</v>
      </c>
      <c r="N958" s="93">
        <f>IFERROR(VLOOKUP($E958, V一般接種!$A:$G, N$4, FALSE), 0)</f>
        <v>1973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1652</v>
      </c>
      <c r="L959" s="92">
        <f>IFERROR(VLOOKUP($E959, V一般接種!$A:$G, L$4, FALSE), 0)</f>
        <v>778</v>
      </c>
      <c r="M959" s="92">
        <f>IFERROR(VLOOKUP($E959, V一般接種!$A:$G, M$4, FALSE), 0)</f>
        <v>2</v>
      </c>
      <c r="N959" s="93">
        <f>IFERROR(VLOOKUP($E959, V一般接種!$A:$G, N$4, FALSE), 0)</f>
        <v>1973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1652</v>
      </c>
      <c r="L960" s="92">
        <f>IFERROR(VLOOKUP($E960, V一般接種!$A:$G, L$4, FALSE), 0)</f>
        <v>778</v>
      </c>
      <c r="M960" s="92">
        <f>IFERROR(VLOOKUP($E960, V一般接種!$A:$G, M$4, FALSE), 0)</f>
        <v>2</v>
      </c>
      <c r="N960" s="93">
        <f>IFERROR(VLOOKUP($E960, V一般接種!$A:$G, N$4, FALSE), 0)</f>
        <v>1973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7270</v>
      </c>
      <c r="C961" s="109">
        <f>IF(COUNTIF($A$7:$A961, $A961)&gt;1, 0, IF($E961="", "", I961+J961+M961+N961+P961-R961))</f>
        <v>10224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6197</v>
      </c>
      <c r="L961" s="92">
        <f>IFERROR(VLOOKUP($E961, V一般接種!$A:$G, L$4, FALSE), 0)</f>
        <v>1073</v>
      </c>
      <c r="M961" s="92">
        <f>IFERROR(VLOOKUP($E961, V一般接種!$A:$G, M$4, FALSE), 0)</f>
        <v>5</v>
      </c>
      <c r="N961" s="93">
        <f>IFERROR(VLOOKUP($E961, V一般接種!$A:$G, N$4, FALSE), 0)</f>
        <v>10219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6197</v>
      </c>
      <c r="L962" s="92">
        <f>IFERROR(VLOOKUP($E962, V一般接種!$A:$G, L$4, FALSE), 0)</f>
        <v>1073</v>
      </c>
      <c r="M962" s="92">
        <f>IFERROR(VLOOKUP($E962, V一般接種!$A:$G, M$4, FALSE), 0)</f>
        <v>5</v>
      </c>
      <c r="N962" s="93">
        <f>IFERROR(VLOOKUP($E962, V一般接種!$A:$G, N$4, FALSE), 0)</f>
        <v>10219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6197</v>
      </c>
      <c r="L963" s="92">
        <f>IFERROR(VLOOKUP($E963, V一般接種!$A:$G, L$4, FALSE), 0)</f>
        <v>1073</v>
      </c>
      <c r="M963" s="92">
        <f>IFERROR(VLOOKUP($E963, V一般接種!$A:$G, M$4, FALSE), 0)</f>
        <v>5</v>
      </c>
      <c r="N963" s="93">
        <f>IFERROR(VLOOKUP($E963, V一般接種!$A:$G, N$4, FALSE), 0)</f>
        <v>10219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11812</v>
      </c>
      <c r="C964" s="109">
        <f>IF(COUNTIF($A$7:$A964, $A964)&gt;1, 0, IF($E964="", "", I964+J964+M964+N964+P964-R964))</f>
        <v>18236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10497</v>
      </c>
      <c r="L964" s="92">
        <f>IFERROR(VLOOKUP($E964, V一般接種!$A:$G, L$4, FALSE), 0)</f>
        <v>1315</v>
      </c>
      <c r="M964" s="92">
        <f>IFERROR(VLOOKUP($E964, V一般接種!$A:$G, M$4, FALSE), 0)</f>
        <v>3</v>
      </c>
      <c r="N964" s="93">
        <f>IFERROR(VLOOKUP($E964, V一般接種!$A:$G, N$4, FALSE), 0)</f>
        <v>18233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10497</v>
      </c>
      <c r="L965" s="92">
        <f>IFERROR(VLOOKUP($E965, V一般接種!$A:$G, L$4, FALSE), 0)</f>
        <v>1315</v>
      </c>
      <c r="M965" s="92">
        <f>IFERROR(VLOOKUP($E965, V一般接種!$A:$G, M$4, FALSE), 0)</f>
        <v>3</v>
      </c>
      <c r="N965" s="93">
        <f>IFERROR(VLOOKUP($E965, V一般接種!$A:$G, N$4, FALSE), 0)</f>
        <v>18233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10497</v>
      </c>
      <c r="L966" s="92">
        <f>IFERROR(VLOOKUP($E966, V一般接種!$A:$G, L$4, FALSE), 0)</f>
        <v>1315</v>
      </c>
      <c r="M966" s="92">
        <f>IFERROR(VLOOKUP($E966, V一般接種!$A:$G, M$4, FALSE), 0)</f>
        <v>3</v>
      </c>
      <c r="N966" s="93">
        <f>IFERROR(VLOOKUP($E966, V一般接種!$A:$G, N$4, FALSE), 0)</f>
        <v>18233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16797</v>
      </c>
      <c r="C967" s="109">
        <f>IF(COUNTIF($A$7:$A967, $A967)&gt;1, 0, IF($E967="", "", I967+J967+M967+N967+P967-R967))</f>
        <v>24485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14362</v>
      </c>
      <c r="L967" s="92">
        <f>IFERROR(VLOOKUP($E967, V一般接種!$A:$G, L$4, FALSE), 0)</f>
        <v>2435</v>
      </c>
      <c r="M967" s="92">
        <f>IFERROR(VLOOKUP($E967, V一般接種!$A:$G, M$4, FALSE), 0)</f>
        <v>2</v>
      </c>
      <c r="N967" s="93">
        <f>IFERROR(VLOOKUP($E967, V一般接種!$A:$G, N$4, FALSE), 0)</f>
        <v>24483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14362</v>
      </c>
      <c r="L968" s="92">
        <f>IFERROR(VLOOKUP($E968, V一般接種!$A:$G, L$4, FALSE), 0)</f>
        <v>2435</v>
      </c>
      <c r="M968" s="92">
        <f>IFERROR(VLOOKUP($E968, V一般接種!$A:$G, M$4, FALSE), 0)</f>
        <v>2</v>
      </c>
      <c r="N968" s="93">
        <f>IFERROR(VLOOKUP($E968, V一般接種!$A:$G, N$4, FALSE), 0)</f>
        <v>24483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14362</v>
      </c>
      <c r="L969" s="92">
        <f>IFERROR(VLOOKUP($E969, V一般接種!$A:$G, L$4, FALSE), 0)</f>
        <v>2435</v>
      </c>
      <c r="M969" s="92">
        <f>IFERROR(VLOOKUP($E969, V一般接種!$A:$G, M$4, FALSE), 0)</f>
        <v>2</v>
      </c>
      <c r="N969" s="93">
        <f>IFERROR(VLOOKUP($E969, V一般接種!$A:$G, N$4, FALSE), 0)</f>
        <v>24483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60756</v>
      </c>
      <c r="C970" s="109">
        <f>IF(COUNTIF($A$7:$A970, $A970)&gt;1, 0, IF($E970="", "", I970+J970+M970+N970+P970-R970))</f>
        <v>98974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5917</v>
      </c>
      <c r="L970" s="92">
        <f>IFERROR(VLOOKUP($E970, V一般接種!$A:$G, L$4, FALSE), 0)</f>
        <v>1570</v>
      </c>
      <c r="M970" s="92">
        <f>IFERROR(VLOOKUP($E970, V一般接種!$A:$G, M$4, FALSE), 0)</f>
        <v>0</v>
      </c>
      <c r="N970" s="93">
        <f>IFERROR(VLOOKUP($E970, V一般接種!$A:$G, N$4, FALSE), 0)</f>
        <v>9053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5917</v>
      </c>
      <c r="L971" s="92">
        <f>IFERROR(VLOOKUP($E971, V一般接種!$A:$G, L$4, FALSE), 0)</f>
        <v>1570</v>
      </c>
      <c r="M971" s="92">
        <f>IFERROR(VLOOKUP($E971, V一般接種!$A:$G, M$4, FALSE), 0)</f>
        <v>0</v>
      </c>
      <c r="N971" s="93">
        <f>IFERROR(VLOOKUP($E971, V一般接種!$A:$G, N$4, FALSE), 0)</f>
        <v>9053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5917</v>
      </c>
      <c r="L972" s="92">
        <f>IFERROR(VLOOKUP($E972, V一般接種!$A:$G, L$4, FALSE), 0)</f>
        <v>1570</v>
      </c>
      <c r="M972" s="92">
        <f>IFERROR(VLOOKUP($E972, V一般接種!$A:$G, M$4, FALSE), 0)</f>
        <v>0</v>
      </c>
      <c r="N972" s="93">
        <f>IFERROR(VLOOKUP($E972, V一般接種!$A:$G, N$4, FALSE), 0)</f>
        <v>9053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5437</v>
      </c>
      <c r="C973" s="109">
        <f>IF(COUNTIF($A$7:$A973, $A973)&gt;1, 0, IF($E973="", "", I973+J973+M973+N973+P973-R973))</f>
        <v>11018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4580</v>
      </c>
      <c r="L973" s="92">
        <f>IFERROR(VLOOKUP($E973, V一般接種!$A:$G, L$4, FALSE), 0)</f>
        <v>857</v>
      </c>
      <c r="M973" s="92">
        <f>IFERROR(VLOOKUP($E973, V一般接種!$A:$G, M$4, FALSE), 0)</f>
        <v>1</v>
      </c>
      <c r="N973" s="93">
        <f>IFERROR(VLOOKUP($E973, V一般接種!$A:$G, N$4, FALSE), 0)</f>
        <v>11017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4580</v>
      </c>
      <c r="L974" s="92">
        <f>IFERROR(VLOOKUP($E974, V一般接種!$A:$G, L$4, FALSE), 0)</f>
        <v>857</v>
      </c>
      <c r="M974" s="92">
        <f>IFERROR(VLOOKUP($E974, V一般接種!$A:$G, M$4, FALSE), 0)</f>
        <v>1</v>
      </c>
      <c r="N974" s="93">
        <f>IFERROR(VLOOKUP($E974, V一般接種!$A:$G, N$4, FALSE), 0)</f>
        <v>11017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4580</v>
      </c>
      <c r="L975" s="92">
        <f>IFERROR(VLOOKUP($E975, V一般接種!$A:$G, L$4, FALSE), 0)</f>
        <v>857</v>
      </c>
      <c r="M975" s="92">
        <f>IFERROR(VLOOKUP($E975, V一般接種!$A:$G, M$4, FALSE), 0)</f>
        <v>1</v>
      </c>
      <c r="N975" s="93">
        <f>IFERROR(VLOOKUP($E975, V一般接種!$A:$G, N$4, FALSE), 0)</f>
        <v>11017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8054</v>
      </c>
      <c r="C976" s="109">
        <f>IF(COUNTIF($A$7:$A976, $A976)&gt;1, 0, IF($E976="", "", I976+J976+M976+N976+P976-R976))</f>
        <v>7884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6958</v>
      </c>
      <c r="L976" s="92">
        <f>IFERROR(VLOOKUP($E976, V一般接種!$A:$G, L$4, FALSE), 0)</f>
        <v>1096</v>
      </c>
      <c r="M976" s="92">
        <f>IFERROR(VLOOKUP($E976, V一般接種!$A:$G, M$4, FALSE), 0)</f>
        <v>0</v>
      </c>
      <c r="N976" s="93">
        <f>IFERROR(VLOOKUP($E976, V一般接種!$A:$G, N$4, FALSE), 0)</f>
        <v>7884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6958</v>
      </c>
      <c r="L977" s="92">
        <f>IFERROR(VLOOKUP($E977, V一般接種!$A:$G, L$4, FALSE), 0)</f>
        <v>1096</v>
      </c>
      <c r="M977" s="92">
        <f>IFERROR(VLOOKUP($E977, V一般接種!$A:$G, M$4, FALSE), 0)</f>
        <v>0</v>
      </c>
      <c r="N977" s="93">
        <f>IFERROR(VLOOKUP($E977, V一般接種!$A:$G, N$4, FALSE), 0)</f>
        <v>7884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6958</v>
      </c>
      <c r="L978" s="92">
        <f>IFERROR(VLOOKUP($E978, V一般接種!$A:$G, L$4, FALSE), 0)</f>
        <v>1096</v>
      </c>
      <c r="M978" s="92">
        <f>IFERROR(VLOOKUP($E978, V一般接種!$A:$G, M$4, FALSE), 0)</f>
        <v>0</v>
      </c>
      <c r="N978" s="93">
        <f>IFERROR(VLOOKUP($E978, V一般接種!$A:$G, N$4, FALSE), 0)</f>
        <v>7884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6840</v>
      </c>
      <c r="C979" s="109">
        <f>IF(COUNTIF($A$7:$A979, $A979)&gt;1, 0, IF($E979="", "", I979+J979+M979+N979+P979-R979))</f>
        <v>7424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6047</v>
      </c>
      <c r="L979" s="92">
        <f>IFERROR(VLOOKUP($E979, V一般接種!$A:$G, L$4, FALSE), 0)</f>
        <v>793</v>
      </c>
      <c r="M979" s="92">
        <f>IFERROR(VLOOKUP($E979, V一般接種!$A:$G, M$4, FALSE), 0)</f>
        <v>1</v>
      </c>
      <c r="N979" s="93">
        <f>IFERROR(VLOOKUP($E979, V一般接種!$A:$G, N$4, FALSE), 0)</f>
        <v>7423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6047</v>
      </c>
      <c r="L980" s="92">
        <f>IFERROR(VLOOKUP($E980, V一般接種!$A:$G, L$4, FALSE), 0)</f>
        <v>793</v>
      </c>
      <c r="M980" s="92">
        <f>IFERROR(VLOOKUP($E980, V一般接種!$A:$G, M$4, FALSE), 0)</f>
        <v>1</v>
      </c>
      <c r="N980" s="93">
        <f>IFERROR(VLOOKUP($E980, V一般接種!$A:$G, N$4, FALSE), 0)</f>
        <v>7423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6047</v>
      </c>
      <c r="L981" s="92">
        <f>IFERROR(VLOOKUP($E981, V一般接種!$A:$G, L$4, FALSE), 0)</f>
        <v>793</v>
      </c>
      <c r="M981" s="92">
        <f>IFERROR(VLOOKUP($E981, V一般接種!$A:$G, M$4, FALSE), 0)</f>
        <v>1</v>
      </c>
      <c r="N981" s="93">
        <f>IFERROR(VLOOKUP($E981, V一般接種!$A:$G, N$4, FALSE), 0)</f>
        <v>7423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7299</v>
      </c>
      <c r="C982" s="109">
        <f>IF(COUNTIF($A$7:$A982, $A982)&gt;1, 0, IF($E982="", "", I982+J982+M982+N982+P982-R982))</f>
        <v>6665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6409</v>
      </c>
      <c r="L982" s="92">
        <f>IFERROR(VLOOKUP($E982, V一般接種!$A:$G, L$4, FALSE), 0)</f>
        <v>890</v>
      </c>
      <c r="M982" s="92">
        <f>IFERROR(VLOOKUP($E982, V一般接種!$A:$G, M$4, FALSE), 0)</f>
        <v>0</v>
      </c>
      <c r="N982" s="93">
        <f>IFERROR(VLOOKUP($E982, V一般接種!$A:$G, N$4, FALSE), 0)</f>
        <v>6665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6409</v>
      </c>
      <c r="L983" s="92">
        <f>IFERROR(VLOOKUP($E983, V一般接種!$A:$G, L$4, FALSE), 0)</f>
        <v>890</v>
      </c>
      <c r="M983" s="92">
        <f>IFERROR(VLOOKUP($E983, V一般接種!$A:$G, M$4, FALSE), 0)</f>
        <v>0</v>
      </c>
      <c r="N983" s="93">
        <f>IFERROR(VLOOKUP($E983, V一般接種!$A:$G, N$4, FALSE), 0)</f>
        <v>6665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6409</v>
      </c>
      <c r="L984" s="92">
        <f>IFERROR(VLOOKUP($E984, V一般接種!$A:$G, L$4, FALSE), 0)</f>
        <v>890</v>
      </c>
      <c r="M984" s="92">
        <f>IFERROR(VLOOKUP($E984, V一般接種!$A:$G, M$4, FALSE), 0)</f>
        <v>0</v>
      </c>
      <c r="N984" s="93">
        <f>IFERROR(VLOOKUP($E984, V一般接種!$A:$G, N$4, FALSE), 0)</f>
        <v>6665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14139</v>
      </c>
      <c r="C985" s="109">
        <f>IF(COUNTIF($A$7:$A985, $A985)&gt;1, 0, IF($E985="", "", I985+J985+M985+N985+P985-R985))</f>
        <v>5769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13072</v>
      </c>
      <c r="L985" s="92">
        <f>IFERROR(VLOOKUP($E985, V一般接種!$A:$G, L$4, FALSE), 0)</f>
        <v>1067</v>
      </c>
      <c r="M985" s="92">
        <f>IFERROR(VLOOKUP($E985, V一般接種!$A:$G, M$4, FALSE), 0)</f>
        <v>0</v>
      </c>
      <c r="N985" s="93">
        <f>IFERROR(VLOOKUP($E985, V一般接種!$A:$G, N$4, FALSE), 0)</f>
        <v>5769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13072</v>
      </c>
      <c r="L986" s="92">
        <f>IFERROR(VLOOKUP($E986, V一般接種!$A:$G, L$4, FALSE), 0)</f>
        <v>1067</v>
      </c>
      <c r="M986" s="92">
        <f>IFERROR(VLOOKUP($E986, V一般接種!$A:$G, M$4, FALSE), 0)</f>
        <v>0</v>
      </c>
      <c r="N986" s="93">
        <f>IFERROR(VLOOKUP($E986, V一般接種!$A:$G, N$4, FALSE), 0)</f>
        <v>5769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13072</v>
      </c>
      <c r="L987" s="92">
        <f>IFERROR(VLOOKUP($E987, V一般接種!$A:$G, L$4, FALSE), 0)</f>
        <v>1067</v>
      </c>
      <c r="M987" s="92">
        <f>IFERROR(VLOOKUP($E987, V一般接種!$A:$G, M$4, FALSE), 0)</f>
        <v>0</v>
      </c>
      <c r="N987" s="93">
        <f>IFERROR(VLOOKUP($E987, V一般接種!$A:$G, N$4, FALSE), 0)</f>
        <v>5769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26917</v>
      </c>
      <c r="C988" s="109">
        <f>IF(COUNTIF($A$7:$A988, $A988)&gt;1, 0, IF($E988="", "", I988+J988+M988+N988+P988-R988))</f>
        <v>17225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25447</v>
      </c>
      <c r="L988" s="92">
        <f>IFERROR(VLOOKUP($E988, V一般接種!$A:$G, L$4, FALSE), 0)</f>
        <v>1470</v>
      </c>
      <c r="M988" s="92">
        <f>IFERROR(VLOOKUP($E988, V一般接種!$A:$G, M$4, FALSE), 0)</f>
        <v>1</v>
      </c>
      <c r="N988" s="93">
        <f>IFERROR(VLOOKUP($E988, V一般接種!$A:$G, N$4, FALSE), 0)</f>
        <v>17224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25447</v>
      </c>
      <c r="L989" s="92">
        <f>IFERROR(VLOOKUP($E989, V一般接種!$A:$G, L$4, FALSE), 0)</f>
        <v>1470</v>
      </c>
      <c r="M989" s="92">
        <f>IFERROR(VLOOKUP($E989, V一般接種!$A:$G, M$4, FALSE), 0)</f>
        <v>1</v>
      </c>
      <c r="N989" s="93">
        <f>IFERROR(VLOOKUP($E989, V一般接種!$A:$G, N$4, FALSE), 0)</f>
        <v>17224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25447</v>
      </c>
      <c r="L990" s="92">
        <f>IFERROR(VLOOKUP($E990, V一般接種!$A:$G, L$4, FALSE), 0)</f>
        <v>1470</v>
      </c>
      <c r="M990" s="92">
        <f>IFERROR(VLOOKUP($E990, V一般接種!$A:$G, M$4, FALSE), 0)</f>
        <v>1</v>
      </c>
      <c r="N990" s="93">
        <f>IFERROR(VLOOKUP($E990, V一般接種!$A:$G, N$4, FALSE), 0)</f>
        <v>17224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64833</v>
      </c>
      <c r="C991" s="109">
        <f>IF(COUNTIF($A$7:$A991, $A991)&gt;1, 0, IF($E991="", "", I991+J991+M991+N991+P991-R991))</f>
        <v>93261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14396</v>
      </c>
      <c r="L991" s="92">
        <f>IFERROR(VLOOKUP($E991, V一般接種!$A:$G, L$4, FALSE), 0)</f>
        <v>604</v>
      </c>
      <c r="M991" s="92">
        <f>IFERROR(VLOOKUP($E991, V一般接種!$A:$G, M$4, FALSE), 0)</f>
        <v>0</v>
      </c>
      <c r="N991" s="93">
        <f>IFERROR(VLOOKUP($E991, V一般接種!$A:$G, N$4, FALSE), 0)</f>
        <v>6079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14396</v>
      </c>
      <c r="L992" s="92">
        <f>IFERROR(VLOOKUP($E992, V一般接種!$A:$G, L$4, FALSE), 0)</f>
        <v>604</v>
      </c>
      <c r="M992" s="92">
        <f>IFERROR(VLOOKUP($E992, V一般接種!$A:$G, M$4, FALSE), 0)</f>
        <v>0</v>
      </c>
      <c r="N992" s="93">
        <f>IFERROR(VLOOKUP($E992, V一般接種!$A:$G, N$4, FALSE), 0)</f>
        <v>6079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14396</v>
      </c>
      <c r="L993" s="92">
        <f>IFERROR(VLOOKUP($E993, V一般接種!$A:$G, L$4, FALSE), 0)</f>
        <v>604</v>
      </c>
      <c r="M993" s="92">
        <f>IFERROR(VLOOKUP($E993, V一般接種!$A:$G, M$4, FALSE), 0)</f>
        <v>0</v>
      </c>
      <c r="N993" s="93">
        <f>IFERROR(VLOOKUP($E993, V一般接種!$A:$G, N$4, FALSE), 0)</f>
        <v>6079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11962</v>
      </c>
      <c r="C994" s="109">
        <f>IF(COUNTIF($A$7:$A994, $A994)&gt;1, 0, IF($E994="", "", I994+J994+M994+N994+P994-R994))</f>
        <v>6807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11173</v>
      </c>
      <c r="L994" s="92">
        <f>IFERROR(VLOOKUP($E994, V一般接種!$A:$G, L$4, FALSE), 0)</f>
        <v>789</v>
      </c>
      <c r="M994" s="92">
        <f>IFERROR(VLOOKUP($E994, V一般接種!$A:$G, M$4, FALSE), 0)</f>
        <v>2</v>
      </c>
      <c r="N994" s="93">
        <f>IFERROR(VLOOKUP($E994, V一般接種!$A:$G, N$4, FALSE), 0)</f>
        <v>6805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11173</v>
      </c>
      <c r="L995" s="92">
        <f>IFERROR(VLOOKUP($E995, V一般接種!$A:$G, L$4, FALSE), 0)</f>
        <v>789</v>
      </c>
      <c r="M995" s="92">
        <f>IFERROR(VLOOKUP($E995, V一般接種!$A:$G, M$4, FALSE), 0)</f>
        <v>2</v>
      </c>
      <c r="N995" s="93">
        <f>IFERROR(VLOOKUP($E995, V一般接種!$A:$G, N$4, FALSE), 0)</f>
        <v>6805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11173</v>
      </c>
      <c r="L996" s="92">
        <f>IFERROR(VLOOKUP($E996, V一般接種!$A:$G, L$4, FALSE), 0)</f>
        <v>789</v>
      </c>
      <c r="M996" s="92">
        <f>IFERROR(VLOOKUP($E996, V一般接種!$A:$G, M$4, FALSE), 0)</f>
        <v>2</v>
      </c>
      <c r="N996" s="93">
        <f>IFERROR(VLOOKUP($E996, V一般接種!$A:$G, N$4, FALSE), 0)</f>
        <v>6805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13496</v>
      </c>
      <c r="C997" s="109">
        <f>IF(COUNTIF($A$7:$A997, $A997)&gt;1, 0, IF($E997="", "", I997+J997+M997+N997+P997-R997))</f>
        <v>7351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12783</v>
      </c>
      <c r="L997" s="92">
        <f>IFERROR(VLOOKUP($E997, V一般接種!$A:$G, L$4, FALSE), 0)</f>
        <v>713</v>
      </c>
      <c r="M997" s="92">
        <f>IFERROR(VLOOKUP($E997, V一般接種!$A:$G, M$4, FALSE), 0)</f>
        <v>6</v>
      </c>
      <c r="N997" s="93">
        <f>IFERROR(VLOOKUP($E997, V一般接種!$A:$G, N$4, FALSE), 0)</f>
        <v>7345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12783</v>
      </c>
      <c r="L998" s="92">
        <f>IFERROR(VLOOKUP($E998, V一般接種!$A:$G, L$4, FALSE), 0)</f>
        <v>713</v>
      </c>
      <c r="M998" s="92">
        <f>IFERROR(VLOOKUP($E998, V一般接種!$A:$G, M$4, FALSE), 0)</f>
        <v>6</v>
      </c>
      <c r="N998" s="93">
        <f>IFERROR(VLOOKUP($E998, V一般接種!$A:$G, N$4, FALSE), 0)</f>
        <v>7345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12783</v>
      </c>
      <c r="L999" s="92">
        <f>IFERROR(VLOOKUP($E999, V一般接種!$A:$G, L$4, FALSE), 0)</f>
        <v>713</v>
      </c>
      <c r="M999" s="92">
        <f>IFERROR(VLOOKUP($E999, V一般接種!$A:$G, M$4, FALSE), 0)</f>
        <v>6</v>
      </c>
      <c r="N999" s="93">
        <f>IFERROR(VLOOKUP($E999, V一般接種!$A:$G, N$4, FALSE), 0)</f>
        <v>7345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13246</v>
      </c>
      <c r="C1000" s="109">
        <f>IF(COUNTIF($A$7:$A1000, $A1000)&gt;1, 0, IF($E1000="", "", I1000+J1000+M1000+N1000+P1000-R1000))</f>
        <v>7262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12572</v>
      </c>
      <c r="L1000" s="92">
        <f>IFERROR(VLOOKUP($E1000, V一般接種!$A:$G, L$4, FALSE), 0)</f>
        <v>674</v>
      </c>
      <c r="M1000" s="92">
        <f>IFERROR(VLOOKUP($E1000, V一般接種!$A:$G, M$4, FALSE), 0)</f>
        <v>0</v>
      </c>
      <c r="N1000" s="93">
        <f>IFERROR(VLOOKUP($E1000, V一般接種!$A:$G, N$4, FALSE), 0)</f>
        <v>7262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12572</v>
      </c>
      <c r="L1001" s="92">
        <f>IFERROR(VLOOKUP($E1001, V一般接種!$A:$G, L$4, FALSE), 0)</f>
        <v>674</v>
      </c>
      <c r="M1001" s="92">
        <f>IFERROR(VLOOKUP($E1001, V一般接種!$A:$G, M$4, FALSE), 0)</f>
        <v>0</v>
      </c>
      <c r="N1001" s="93">
        <f>IFERROR(VLOOKUP($E1001, V一般接種!$A:$G, N$4, FALSE), 0)</f>
        <v>7262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12572</v>
      </c>
      <c r="L1002" s="92">
        <f>IFERROR(VLOOKUP($E1002, V一般接種!$A:$G, L$4, FALSE), 0)</f>
        <v>674</v>
      </c>
      <c r="M1002" s="92">
        <f>IFERROR(VLOOKUP($E1002, V一般接種!$A:$G, M$4, FALSE), 0)</f>
        <v>0</v>
      </c>
      <c r="N1002" s="93">
        <f>IFERROR(VLOOKUP($E1002, V一般接種!$A:$G, N$4, FALSE), 0)</f>
        <v>7262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14091</v>
      </c>
      <c r="C1003" s="109">
        <f>IF(COUNTIF($A$7:$A1003, $A1003)&gt;1, 0, IF($E1003="", "", I1003+J1003+M1003+N1003+P1003-R1003))</f>
        <v>6865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13035</v>
      </c>
      <c r="L1003" s="92">
        <f>IFERROR(VLOOKUP($E1003, V一般接種!$A:$G, L$4, FALSE), 0)</f>
        <v>1056</v>
      </c>
      <c r="M1003" s="92">
        <f>IFERROR(VLOOKUP($E1003, V一般接種!$A:$G, M$4, FALSE), 0)</f>
        <v>2</v>
      </c>
      <c r="N1003" s="93">
        <f>IFERROR(VLOOKUP($E1003, V一般接種!$A:$G, N$4, FALSE), 0)</f>
        <v>6863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13035</v>
      </c>
      <c r="L1004" s="92">
        <f>IFERROR(VLOOKUP($E1004, V一般接種!$A:$G, L$4, FALSE), 0)</f>
        <v>1056</v>
      </c>
      <c r="M1004" s="92">
        <f>IFERROR(VLOOKUP($E1004, V一般接種!$A:$G, M$4, FALSE), 0)</f>
        <v>2</v>
      </c>
      <c r="N1004" s="93">
        <f>IFERROR(VLOOKUP($E1004, V一般接種!$A:$G, N$4, FALSE), 0)</f>
        <v>6863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13035</v>
      </c>
      <c r="L1005" s="92">
        <f>IFERROR(VLOOKUP($E1005, V一般接種!$A:$G, L$4, FALSE), 0)</f>
        <v>1056</v>
      </c>
      <c r="M1005" s="92">
        <f>IFERROR(VLOOKUP($E1005, V一般接種!$A:$G, M$4, FALSE), 0)</f>
        <v>2</v>
      </c>
      <c r="N1005" s="93">
        <f>IFERROR(VLOOKUP($E1005, V一般接種!$A:$G, N$4, FALSE), 0)</f>
        <v>6863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23925</v>
      </c>
      <c r="C1006" s="109">
        <f>IF(COUNTIF($A$7:$A1006, $A1006)&gt;1, 0, IF($E1006="", "", I1006+J1006+M1006+N1006+P1006-R1006))</f>
        <v>12842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23111</v>
      </c>
      <c r="L1006" s="92">
        <f>IFERROR(VLOOKUP($E1006, V一般接種!$A:$G, L$4, FALSE), 0)</f>
        <v>814</v>
      </c>
      <c r="M1006" s="92">
        <f>IFERROR(VLOOKUP($E1006, V一般接種!$A:$G, M$4, FALSE), 0)</f>
        <v>0</v>
      </c>
      <c r="N1006" s="93">
        <f>IFERROR(VLOOKUP($E1006, V一般接種!$A:$G, N$4, FALSE), 0)</f>
        <v>12842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23111</v>
      </c>
      <c r="L1007" s="92">
        <f>IFERROR(VLOOKUP($E1007, V一般接種!$A:$G, L$4, FALSE), 0)</f>
        <v>814</v>
      </c>
      <c r="M1007" s="92">
        <f>IFERROR(VLOOKUP($E1007, V一般接種!$A:$G, M$4, FALSE), 0)</f>
        <v>0</v>
      </c>
      <c r="N1007" s="93">
        <f>IFERROR(VLOOKUP($E1007, V一般接種!$A:$G, N$4, FALSE), 0)</f>
        <v>12842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23111</v>
      </c>
      <c r="L1008" s="92">
        <f>IFERROR(VLOOKUP($E1008, V一般接種!$A:$G, L$4, FALSE), 0)</f>
        <v>814</v>
      </c>
      <c r="M1008" s="92">
        <f>IFERROR(VLOOKUP($E1008, V一般接種!$A:$G, M$4, FALSE), 0)</f>
        <v>0</v>
      </c>
      <c r="N1008" s="93">
        <f>IFERROR(VLOOKUP($E1008, V一般接種!$A:$G, N$4, FALSE), 0)</f>
        <v>12842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53211</v>
      </c>
      <c r="C1009" s="109">
        <f>IF(COUNTIF($A$7:$A1009, $A1009)&gt;1, 0, IF($E1009="", "", I1009+J1009+M1009+N1009+P1009-R1009))</f>
        <v>18216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51699</v>
      </c>
      <c r="L1009" s="92">
        <f>IFERROR(VLOOKUP($E1009, V一般接種!$A:$G, L$4, FALSE), 0)</f>
        <v>1512</v>
      </c>
      <c r="M1009" s="92">
        <f>IFERROR(VLOOKUP($E1009, V一般接種!$A:$G, M$4, FALSE), 0)</f>
        <v>1</v>
      </c>
      <c r="N1009" s="93">
        <f>IFERROR(VLOOKUP($E1009, V一般接種!$A:$G, N$4, FALSE), 0)</f>
        <v>18215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51699</v>
      </c>
      <c r="L1010" s="92">
        <f>IFERROR(VLOOKUP($E1010, V一般接種!$A:$G, L$4, FALSE), 0)</f>
        <v>1512</v>
      </c>
      <c r="M1010" s="92">
        <f>IFERROR(VLOOKUP($E1010, V一般接種!$A:$G, M$4, FALSE), 0)</f>
        <v>1</v>
      </c>
      <c r="N1010" s="93">
        <f>IFERROR(VLOOKUP($E1010, V一般接種!$A:$G, N$4, FALSE), 0)</f>
        <v>18215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51699</v>
      </c>
      <c r="L1011" s="92">
        <f>IFERROR(VLOOKUP($E1011, V一般接種!$A:$G, L$4, FALSE), 0)</f>
        <v>1512</v>
      </c>
      <c r="M1011" s="92">
        <f>IFERROR(VLOOKUP($E1011, V一般接種!$A:$G, M$4, FALSE), 0)</f>
        <v>1</v>
      </c>
      <c r="N1011" s="93">
        <f>IFERROR(VLOOKUP($E1011, V一般接種!$A:$G, N$4, FALSE), 0)</f>
        <v>18215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72446</v>
      </c>
      <c r="C1012" s="109">
        <f>IF(COUNTIF($A$7:$A1012, $A1012)&gt;1, 0, IF($E1012="", "", I1012+J1012+M1012+N1012+P1012-R1012))</f>
        <v>91647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22888</v>
      </c>
      <c r="L1012" s="92">
        <f>IFERROR(VLOOKUP($E1012, V一般接種!$A:$G, L$4, FALSE), 0)</f>
        <v>641</v>
      </c>
      <c r="M1012" s="92">
        <f>IFERROR(VLOOKUP($E1012, V一般接種!$A:$G, M$4, FALSE), 0)</f>
        <v>0</v>
      </c>
      <c r="N1012" s="93">
        <f>IFERROR(VLOOKUP($E1012, V一般接種!$A:$G, N$4, FALSE), 0)</f>
        <v>6875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22888</v>
      </c>
      <c r="L1013" s="92">
        <f>IFERROR(VLOOKUP($E1013, V一般接種!$A:$G, L$4, FALSE), 0)</f>
        <v>641</v>
      </c>
      <c r="M1013" s="92">
        <f>IFERROR(VLOOKUP($E1013, V一般接種!$A:$G, M$4, FALSE), 0)</f>
        <v>0</v>
      </c>
      <c r="N1013" s="93">
        <f>IFERROR(VLOOKUP($E1013, V一般接種!$A:$G, N$4, FALSE), 0)</f>
        <v>6875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22888</v>
      </c>
      <c r="L1014" s="92">
        <f>IFERROR(VLOOKUP($E1014, V一般接種!$A:$G, L$4, FALSE), 0)</f>
        <v>641</v>
      </c>
      <c r="M1014" s="92">
        <f>IFERROR(VLOOKUP($E1014, V一般接種!$A:$G, M$4, FALSE), 0)</f>
        <v>0</v>
      </c>
      <c r="N1014" s="93">
        <f>IFERROR(VLOOKUP($E1014, V一般接種!$A:$G, N$4, FALSE), 0)</f>
        <v>6875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18381</v>
      </c>
      <c r="C1015" s="109">
        <f>IF(COUNTIF($A$7:$A1015, $A1015)&gt;1, 0, IF($E1015="", "", I1015+J1015+M1015+N1015+P1015-R1015))</f>
        <v>6387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17858</v>
      </c>
      <c r="L1015" s="92">
        <f>IFERROR(VLOOKUP($E1015, V一般接種!$A:$G, L$4, FALSE), 0)</f>
        <v>523</v>
      </c>
      <c r="M1015" s="92">
        <f>IFERROR(VLOOKUP($E1015, V一般接種!$A:$G, M$4, FALSE), 0)</f>
        <v>1</v>
      </c>
      <c r="N1015" s="93">
        <f>IFERROR(VLOOKUP($E1015, V一般接種!$A:$G, N$4, FALSE), 0)</f>
        <v>6386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17858</v>
      </c>
      <c r="L1016" s="92">
        <f>IFERROR(VLOOKUP($E1016, V一般接種!$A:$G, L$4, FALSE), 0)</f>
        <v>523</v>
      </c>
      <c r="M1016" s="92">
        <f>IFERROR(VLOOKUP($E1016, V一般接種!$A:$G, M$4, FALSE), 0)</f>
        <v>1</v>
      </c>
      <c r="N1016" s="93">
        <f>IFERROR(VLOOKUP($E1016, V一般接種!$A:$G, N$4, FALSE), 0)</f>
        <v>6386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17858</v>
      </c>
      <c r="L1017" s="92">
        <f>IFERROR(VLOOKUP($E1017, V一般接種!$A:$G, L$4, FALSE), 0)</f>
        <v>523</v>
      </c>
      <c r="M1017" s="92">
        <f>IFERROR(VLOOKUP($E1017, V一般接種!$A:$G, M$4, FALSE), 0)</f>
        <v>1</v>
      </c>
      <c r="N1017" s="93">
        <f>IFERROR(VLOOKUP($E1017, V一般接種!$A:$G, N$4, FALSE), 0)</f>
        <v>6386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21112</v>
      </c>
      <c r="C1018" s="109">
        <f>IF(COUNTIF($A$7:$A1018, $A1018)&gt;1, 0, IF($E1018="", "", I1018+J1018+M1018+N1018+P1018-R1018))</f>
        <v>6654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20396</v>
      </c>
      <c r="L1018" s="92">
        <f>IFERROR(VLOOKUP($E1018, V一般接種!$A:$G, L$4, FALSE), 0)</f>
        <v>716</v>
      </c>
      <c r="M1018" s="92">
        <f>IFERROR(VLOOKUP($E1018, V一般接種!$A:$G, M$4, FALSE), 0)</f>
        <v>0</v>
      </c>
      <c r="N1018" s="93">
        <f>IFERROR(VLOOKUP($E1018, V一般接種!$A:$G, N$4, FALSE), 0)</f>
        <v>6654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20396</v>
      </c>
      <c r="L1019" s="92">
        <f>IFERROR(VLOOKUP($E1019, V一般接種!$A:$G, L$4, FALSE), 0)</f>
        <v>716</v>
      </c>
      <c r="M1019" s="92">
        <f>IFERROR(VLOOKUP($E1019, V一般接種!$A:$G, M$4, FALSE), 0)</f>
        <v>0</v>
      </c>
      <c r="N1019" s="93">
        <f>IFERROR(VLOOKUP($E1019, V一般接種!$A:$G, N$4, FALSE), 0)</f>
        <v>6654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20396</v>
      </c>
      <c r="L1020" s="92">
        <f>IFERROR(VLOOKUP($E1020, V一般接種!$A:$G, L$4, FALSE), 0)</f>
        <v>716</v>
      </c>
      <c r="M1020" s="92">
        <f>IFERROR(VLOOKUP($E1020, V一般接種!$A:$G, M$4, FALSE), 0)</f>
        <v>0</v>
      </c>
      <c r="N1020" s="93">
        <f>IFERROR(VLOOKUP($E1020, V一般接種!$A:$G, N$4, FALSE), 0)</f>
        <v>6654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18303</v>
      </c>
      <c r="C1021" s="109">
        <f>IF(COUNTIF($A$7:$A1021, $A1021)&gt;1, 0, IF($E1021="", "", I1021+J1021+M1021+N1021+P1021-R1021))</f>
        <v>3425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17495</v>
      </c>
      <c r="L1021" s="92">
        <f>IFERROR(VLOOKUP($E1021, V一般接種!$A:$G, L$4, FALSE), 0)</f>
        <v>808</v>
      </c>
      <c r="M1021" s="92">
        <f>IFERROR(VLOOKUP($E1021, V一般接種!$A:$G, M$4, FALSE), 0)</f>
        <v>1</v>
      </c>
      <c r="N1021" s="93">
        <f>IFERROR(VLOOKUP($E1021, V一般接種!$A:$G, N$4, FALSE), 0)</f>
        <v>3424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17495</v>
      </c>
      <c r="L1022" s="92">
        <f>IFERROR(VLOOKUP($E1022, V一般接種!$A:$G, L$4, FALSE), 0)</f>
        <v>808</v>
      </c>
      <c r="M1022" s="92">
        <f>IFERROR(VLOOKUP($E1022, V一般接種!$A:$G, M$4, FALSE), 0)</f>
        <v>1</v>
      </c>
      <c r="N1022" s="93">
        <f>IFERROR(VLOOKUP($E1022, V一般接種!$A:$G, N$4, FALSE), 0)</f>
        <v>3424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17495</v>
      </c>
      <c r="L1023" s="92">
        <f>IFERROR(VLOOKUP($E1023, V一般接種!$A:$G, L$4, FALSE), 0)</f>
        <v>808</v>
      </c>
      <c r="M1023" s="92">
        <f>IFERROR(VLOOKUP($E1023, V一般接種!$A:$G, M$4, FALSE), 0)</f>
        <v>1</v>
      </c>
      <c r="N1023" s="93">
        <f>IFERROR(VLOOKUP($E1023, V一般接種!$A:$G, N$4, FALSE), 0)</f>
        <v>3424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16626</v>
      </c>
      <c r="C1024" s="109">
        <f>IF(COUNTIF($A$7:$A1024, $A1024)&gt;1, 0, IF($E1024="", "", I1024+J1024+M1024+N1024+P1024-R1024))</f>
        <v>5452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15981</v>
      </c>
      <c r="L1024" s="92">
        <f>IFERROR(VLOOKUP($E1024, V一般接種!$A:$G, L$4, FALSE), 0)</f>
        <v>645</v>
      </c>
      <c r="M1024" s="92">
        <f>IFERROR(VLOOKUP($E1024, V一般接種!$A:$G, M$4, FALSE), 0)</f>
        <v>0</v>
      </c>
      <c r="N1024" s="93">
        <f>IFERROR(VLOOKUP($E1024, V一般接種!$A:$G, N$4, FALSE), 0)</f>
        <v>5452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15981</v>
      </c>
      <c r="L1025" s="92">
        <f>IFERROR(VLOOKUP($E1025, V一般接種!$A:$G, L$4, FALSE), 0)</f>
        <v>645</v>
      </c>
      <c r="M1025" s="92">
        <f>IFERROR(VLOOKUP($E1025, V一般接種!$A:$G, M$4, FALSE), 0)</f>
        <v>0</v>
      </c>
      <c r="N1025" s="93">
        <f>IFERROR(VLOOKUP($E1025, V一般接種!$A:$G, N$4, FALSE), 0)</f>
        <v>5452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15981</v>
      </c>
      <c r="L1026" s="92">
        <f>IFERROR(VLOOKUP($E1026, V一般接種!$A:$G, L$4, FALSE), 0)</f>
        <v>645</v>
      </c>
      <c r="M1026" s="92">
        <f>IFERROR(VLOOKUP($E1026, V一般接種!$A:$G, M$4, FALSE), 0)</f>
        <v>0</v>
      </c>
      <c r="N1026" s="93">
        <f>IFERROR(VLOOKUP($E1026, V一般接種!$A:$G, N$4, FALSE), 0)</f>
        <v>5452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32983</v>
      </c>
      <c r="C1027" s="109">
        <f>IF(COUNTIF($A$7:$A1027, $A1027)&gt;1, 0, IF($E1027="", "", I1027+J1027+M1027+N1027+P1027-R1027))</f>
        <v>9920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32062</v>
      </c>
      <c r="L1027" s="92">
        <f>IFERROR(VLOOKUP($E1027, V一般接種!$A:$G, L$4, FALSE), 0)</f>
        <v>921</v>
      </c>
      <c r="M1027" s="92">
        <f>IFERROR(VLOOKUP($E1027, V一般接種!$A:$G, M$4, FALSE), 0)</f>
        <v>3</v>
      </c>
      <c r="N1027" s="93">
        <f>IFERROR(VLOOKUP($E1027, V一般接種!$A:$G, N$4, FALSE), 0)</f>
        <v>9917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32062</v>
      </c>
      <c r="L1028" s="92">
        <f>IFERROR(VLOOKUP($E1028, V一般接種!$A:$G, L$4, FALSE), 0)</f>
        <v>921</v>
      </c>
      <c r="M1028" s="92">
        <f>IFERROR(VLOOKUP($E1028, V一般接種!$A:$G, M$4, FALSE), 0)</f>
        <v>3</v>
      </c>
      <c r="N1028" s="93">
        <f>IFERROR(VLOOKUP($E1028, V一般接種!$A:$G, N$4, FALSE), 0)</f>
        <v>9917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32062</v>
      </c>
      <c r="L1029" s="92">
        <f>IFERROR(VLOOKUP($E1029, V一般接種!$A:$G, L$4, FALSE), 0)</f>
        <v>921</v>
      </c>
      <c r="M1029" s="92">
        <f>IFERROR(VLOOKUP($E1029, V一般接種!$A:$G, M$4, FALSE), 0)</f>
        <v>3</v>
      </c>
      <c r="N1029" s="93">
        <f>IFERROR(VLOOKUP($E1029, V一般接種!$A:$G, N$4, FALSE), 0)</f>
        <v>9917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67694</v>
      </c>
      <c r="C1030" s="109">
        <f>IF(COUNTIF($A$7:$A1030, $A1030)&gt;1, 0, IF($E1030="", "", I1030+J1030+M1030+N1030+P1030-R1030))</f>
        <v>14402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66197</v>
      </c>
      <c r="L1030" s="92">
        <f>IFERROR(VLOOKUP($E1030, V一般接種!$A:$G, L$4, FALSE), 0)</f>
        <v>1497</v>
      </c>
      <c r="M1030" s="92">
        <f>IFERROR(VLOOKUP($E1030, V一般接種!$A:$G, M$4, FALSE), 0)</f>
        <v>3</v>
      </c>
      <c r="N1030" s="93">
        <f>IFERROR(VLOOKUP($E1030, V一般接種!$A:$G, N$4, FALSE), 0)</f>
        <v>14399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66197</v>
      </c>
      <c r="L1031" s="92">
        <f>IFERROR(VLOOKUP($E1031, V一般接種!$A:$G, L$4, FALSE), 0)</f>
        <v>1497</v>
      </c>
      <c r="M1031" s="92">
        <f>IFERROR(VLOOKUP($E1031, V一般接種!$A:$G, M$4, FALSE), 0)</f>
        <v>3</v>
      </c>
      <c r="N1031" s="93">
        <f>IFERROR(VLOOKUP($E1031, V一般接種!$A:$G, N$4, FALSE), 0)</f>
        <v>14399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66197</v>
      </c>
      <c r="L1032" s="92">
        <f>IFERROR(VLOOKUP($E1032, V一般接種!$A:$G, L$4, FALSE), 0)</f>
        <v>1497</v>
      </c>
      <c r="M1032" s="92">
        <f>IFERROR(VLOOKUP($E1032, V一般接種!$A:$G, M$4, FALSE), 0)</f>
        <v>3</v>
      </c>
      <c r="N1032" s="93">
        <f>IFERROR(VLOOKUP($E1032, V一般接種!$A:$G, N$4, FALSE), 0)</f>
        <v>14399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77787</v>
      </c>
      <c r="C1033" s="109">
        <f>IF(COUNTIF($A$7:$A1033, $A1033)&gt;1, 0, IF($E1033="", "", I1033+J1033+M1033+N1033+P1033-R1033))</f>
        <v>89194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29485</v>
      </c>
      <c r="L1033" s="92">
        <f>IFERROR(VLOOKUP($E1033, V一般接種!$A:$G, L$4, FALSE), 0)</f>
        <v>706</v>
      </c>
      <c r="M1033" s="92">
        <f>IFERROR(VLOOKUP($E1033, V一般接種!$A:$G, M$4, FALSE), 0)</f>
        <v>0</v>
      </c>
      <c r="N1033" s="93">
        <f>IFERROR(VLOOKUP($E1033, V一般接種!$A:$G, N$4, FALSE), 0)</f>
        <v>6045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29485</v>
      </c>
      <c r="L1034" s="92">
        <f>IFERROR(VLOOKUP($E1034, V一般接種!$A:$G, L$4, FALSE), 0)</f>
        <v>706</v>
      </c>
      <c r="M1034" s="92">
        <f>IFERROR(VLOOKUP($E1034, V一般接種!$A:$G, M$4, FALSE), 0)</f>
        <v>0</v>
      </c>
      <c r="N1034" s="93">
        <f>IFERROR(VLOOKUP($E1034, V一般接種!$A:$G, N$4, FALSE), 0)</f>
        <v>6045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29485</v>
      </c>
      <c r="L1035" s="92">
        <f>IFERROR(VLOOKUP($E1035, V一般接種!$A:$G, L$4, FALSE), 0)</f>
        <v>706</v>
      </c>
      <c r="M1035" s="92">
        <f>IFERROR(VLOOKUP($E1035, V一般接種!$A:$G, M$4, FALSE), 0)</f>
        <v>0</v>
      </c>
      <c r="N1035" s="93">
        <f>IFERROR(VLOOKUP($E1035, V一般接種!$A:$G, N$4, FALSE), 0)</f>
        <v>6045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3062</v>
      </c>
      <c r="C1036" s="109">
        <f>IF(COUNTIF($A$7:$A1036, $A1036)&gt;1, 0, IF($E1036="", "", I1036+J1036+M1036+N1036+P1036-R1036))</f>
        <v>993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2733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993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2733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993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2733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993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21670</v>
      </c>
      <c r="C1039" s="109">
        <f>IF(COUNTIF($A$7:$A1039, $A1039)&gt;1, 0, IF($E1039="", "", I1039+J1039+M1039+N1039+P1039-R1039))</f>
        <v>8156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21136</v>
      </c>
      <c r="L1039" s="92">
        <f>IFERROR(VLOOKUP($E1039, V一般接種!$A:$G, L$4, FALSE), 0)</f>
        <v>534</v>
      </c>
      <c r="M1039" s="92">
        <f>IFERROR(VLOOKUP($E1039, V一般接種!$A:$G, M$4, FALSE), 0)</f>
        <v>13</v>
      </c>
      <c r="N1039" s="93">
        <f>IFERROR(VLOOKUP($E1039, V一般接種!$A:$G, N$4, FALSE), 0)</f>
        <v>8143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21136</v>
      </c>
      <c r="L1040" s="92">
        <f>IFERROR(VLOOKUP($E1040, V一般接種!$A:$G, L$4, FALSE), 0)</f>
        <v>534</v>
      </c>
      <c r="M1040" s="92">
        <f>IFERROR(VLOOKUP($E1040, V一般接種!$A:$G, M$4, FALSE), 0)</f>
        <v>13</v>
      </c>
      <c r="N1040" s="93">
        <f>IFERROR(VLOOKUP($E1040, V一般接種!$A:$G, N$4, FALSE), 0)</f>
        <v>8143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21136</v>
      </c>
      <c r="L1041" s="92">
        <f>IFERROR(VLOOKUP($E1041, V一般接種!$A:$G, L$4, FALSE), 0)</f>
        <v>534</v>
      </c>
      <c r="M1041" s="92">
        <f>IFERROR(VLOOKUP($E1041, V一般接種!$A:$G, M$4, FALSE), 0)</f>
        <v>13</v>
      </c>
      <c r="N1041" s="93">
        <f>IFERROR(VLOOKUP($E1041, V一般接種!$A:$G, N$4, FALSE), 0)</f>
        <v>8143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21549</v>
      </c>
      <c r="C1042" s="109">
        <f>IF(COUNTIF($A$7:$A1042, $A1042)&gt;1, 0, IF($E1042="", "", I1042+J1042+M1042+N1042+P1042-R1042))</f>
        <v>6355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20857</v>
      </c>
      <c r="L1042" s="92">
        <f>IFERROR(VLOOKUP($E1042, V一般接種!$A:$G, L$4, FALSE), 0)</f>
        <v>692</v>
      </c>
      <c r="M1042" s="92">
        <f>IFERROR(VLOOKUP($E1042, V一般接種!$A:$G, M$4, FALSE), 0)</f>
        <v>0</v>
      </c>
      <c r="N1042" s="93">
        <f>IFERROR(VLOOKUP($E1042, V一般接種!$A:$G, N$4, FALSE), 0)</f>
        <v>6355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20857</v>
      </c>
      <c r="L1043" s="92">
        <f>IFERROR(VLOOKUP($E1043, V一般接種!$A:$G, L$4, FALSE), 0)</f>
        <v>692</v>
      </c>
      <c r="M1043" s="92">
        <f>IFERROR(VLOOKUP($E1043, V一般接種!$A:$G, M$4, FALSE), 0)</f>
        <v>0</v>
      </c>
      <c r="N1043" s="93">
        <f>IFERROR(VLOOKUP($E1043, V一般接種!$A:$G, N$4, FALSE), 0)</f>
        <v>6355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20857</v>
      </c>
      <c r="L1044" s="92">
        <f>IFERROR(VLOOKUP($E1044, V一般接種!$A:$G, L$4, FALSE), 0)</f>
        <v>692</v>
      </c>
      <c r="M1044" s="92">
        <f>IFERROR(VLOOKUP($E1044, V一般接種!$A:$G, M$4, FALSE), 0)</f>
        <v>0</v>
      </c>
      <c r="N1044" s="93">
        <f>IFERROR(VLOOKUP($E1044, V一般接種!$A:$G, N$4, FALSE), 0)</f>
        <v>6355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20097</v>
      </c>
      <c r="C1045" s="109">
        <f>IF(COUNTIF($A$7:$A1045, $A1045)&gt;1, 0, IF($E1045="", "", I1045+J1045+M1045+N1045+P1045-R1045))</f>
        <v>6811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19585</v>
      </c>
      <c r="L1045" s="92">
        <f>IFERROR(VLOOKUP($E1045, V一般接種!$A:$G, L$4, FALSE), 0)</f>
        <v>512</v>
      </c>
      <c r="M1045" s="92">
        <f>IFERROR(VLOOKUP($E1045, V一般接種!$A:$G, M$4, FALSE), 0)</f>
        <v>4</v>
      </c>
      <c r="N1045" s="93">
        <f>IFERROR(VLOOKUP($E1045, V一般接種!$A:$G, N$4, FALSE), 0)</f>
        <v>6807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19585</v>
      </c>
      <c r="L1046" s="92">
        <f>IFERROR(VLOOKUP($E1046, V一般接種!$A:$G, L$4, FALSE), 0)</f>
        <v>512</v>
      </c>
      <c r="M1046" s="92">
        <f>IFERROR(VLOOKUP($E1046, V一般接種!$A:$G, M$4, FALSE), 0)</f>
        <v>4</v>
      </c>
      <c r="N1046" s="93">
        <f>IFERROR(VLOOKUP($E1046, V一般接種!$A:$G, N$4, FALSE), 0)</f>
        <v>6807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19585</v>
      </c>
      <c r="L1047" s="92">
        <f>IFERROR(VLOOKUP($E1047, V一般接種!$A:$G, L$4, FALSE), 0)</f>
        <v>512</v>
      </c>
      <c r="M1047" s="92">
        <f>IFERROR(VLOOKUP($E1047, V一般接種!$A:$G, M$4, FALSE), 0)</f>
        <v>4</v>
      </c>
      <c r="N1047" s="93">
        <f>IFERROR(VLOOKUP($E1047, V一般接種!$A:$G, N$4, FALSE), 0)</f>
        <v>6807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36855</v>
      </c>
      <c r="C1048" s="109">
        <f>IF(COUNTIF($A$7:$A1048, $A1048)&gt;1, 0, IF($E1048="", "", I1048+J1048+M1048+N1048+P1048-R1048))</f>
        <v>12540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36066</v>
      </c>
      <c r="L1048" s="92">
        <f>IFERROR(VLOOKUP($E1048, V一般接種!$A:$G, L$4, FALSE), 0)</f>
        <v>789</v>
      </c>
      <c r="M1048" s="92">
        <f>IFERROR(VLOOKUP($E1048, V一般接種!$A:$G, M$4, FALSE), 0)</f>
        <v>0</v>
      </c>
      <c r="N1048" s="93">
        <f>IFERROR(VLOOKUP($E1048, V一般接種!$A:$G, N$4, FALSE), 0)</f>
        <v>12540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36066</v>
      </c>
      <c r="L1049" s="92">
        <f>IFERROR(VLOOKUP($E1049, V一般接種!$A:$G, L$4, FALSE), 0)</f>
        <v>789</v>
      </c>
      <c r="M1049" s="92">
        <f>IFERROR(VLOOKUP($E1049, V一般接種!$A:$G, M$4, FALSE), 0)</f>
        <v>0</v>
      </c>
      <c r="N1049" s="93">
        <f>IFERROR(VLOOKUP($E1049, V一般接種!$A:$G, N$4, FALSE), 0)</f>
        <v>12540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36066</v>
      </c>
      <c r="L1050" s="92">
        <f>IFERROR(VLOOKUP($E1050, V一般接種!$A:$G, L$4, FALSE), 0)</f>
        <v>789</v>
      </c>
      <c r="M1050" s="92">
        <f>IFERROR(VLOOKUP($E1050, V一般接種!$A:$G, M$4, FALSE), 0)</f>
        <v>0</v>
      </c>
      <c r="N1050" s="93">
        <f>IFERROR(VLOOKUP($E1050, V一般接種!$A:$G, N$4, FALSE), 0)</f>
        <v>12540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71175</v>
      </c>
      <c r="C1051" s="109">
        <f>IF(COUNTIF($A$7:$A1051, $A1051)&gt;1, 0, IF($E1051="", "", I1051+J1051+M1051+N1051+P1051-R1051))</f>
        <v>23061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70046</v>
      </c>
      <c r="L1051" s="92">
        <f>IFERROR(VLOOKUP($E1051, V一般接種!$A:$G, L$4, FALSE), 0)</f>
        <v>1129</v>
      </c>
      <c r="M1051" s="92">
        <f>IFERROR(VLOOKUP($E1051, V一般接種!$A:$G, M$4, FALSE), 0)</f>
        <v>0</v>
      </c>
      <c r="N1051" s="93">
        <f>IFERROR(VLOOKUP($E1051, V一般接種!$A:$G, N$4, FALSE), 0)</f>
        <v>23061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70046</v>
      </c>
      <c r="L1052" s="92">
        <f>IFERROR(VLOOKUP($E1052, V一般接種!$A:$G, L$4, FALSE), 0)</f>
        <v>1129</v>
      </c>
      <c r="M1052" s="92">
        <f>IFERROR(VLOOKUP($E1052, V一般接種!$A:$G, M$4, FALSE), 0)</f>
        <v>0</v>
      </c>
      <c r="N1052" s="93">
        <f>IFERROR(VLOOKUP($E1052, V一般接種!$A:$G, N$4, FALSE), 0)</f>
        <v>23061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70046</v>
      </c>
      <c r="L1053" s="92">
        <f>IFERROR(VLOOKUP($E1053, V一般接種!$A:$G, L$4, FALSE), 0)</f>
        <v>1129</v>
      </c>
      <c r="M1053" s="92">
        <f>IFERROR(VLOOKUP($E1053, V一般接種!$A:$G, M$4, FALSE), 0)</f>
        <v>0</v>
      </c>
      <c r="N1053" s="93">
        <f>IFERROR(VLOOKUP($E1053, V一般接種!$A:$G, N$4, FALSE), 0)</f>
        <v>23061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89525</v>
      </c>
      <c r="C1054" s="109">
        <f>IF(COUNTIF($A$7:$A1054, $A1054)&gt;1, 0, IF($E1054="", "", I1054+J1054+M1054+N1054+P1054-R1054))</f>
        <v>96321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35885</v>
      </c>
      <c r="L1054" s="92">
        <f>IFERROR(VLOOKUP($E1054, V一般接種!$A:$G, L$4, FALSE), 0)</f>
        <v>772</v>
      </c>
      <c r="M1054" s="92">
        <f>IFERROR(VLOOKUP($E1054, V一般接種!$A:$G, M$4, FALSE), 0)</f>
        <v>0</v>
      </c>
      <c r="N1054" s="93">
        <f>IFERROR(VLOOKUP($E1054, V一般接種!$A:$G, N$4, FALSE), 0)</f>
        <v>12111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9688891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35885</v>
      </c>
      <c r="L1055" s="92">
        <f>IFERROR(VLOOKUP($E1055, V一般接種!$A:$G, L$4, FALSE), 0)</f>
        <v>772</v>
      </c>
      <c r="M1055" s="92">
        <f>IFERROR(VLOOKUP($E1055, V一般接種!$A:$G, M$4, FALSE), 0)</f>
        <v>0</v>
      </c>
      <c r="N1055" s="93">
        <f>IFERROR(VLOOKUP($E1055, V一般接種!$A:$G, N$4, FALSE), 0)</f>
        <v>12111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9688891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35885</v>
      </c>
      <c r="L1056" s="92">
        <f>IFERROR(VLOOKUP($E1056, V一般接種!$A:$G, L$4, FALSE), 0)</f>
        <v>772</v>
      </c>
      <c r="M1056" s="92">
        <f>IFERROR(VLOOKUP($E1056, V一般接種!$A:$G, M$4, FALSE), 0)</f>
        <v>0</v>
      </c>
      <c r="N1056" s="93">
        <f>IFERROR(VLOOKUP($E1056, V一般接種!$A:$G, N$4, FALSE), 0)</f>
        <v>12111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9688891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19576</v>
      </c>
      <c r="C1057" s="109">
        <f>IF(COUNTIF($A$7:$A1057, $A1057)&gt;1, 0, IF($E1057="", "", I1057+J1057+M1057+N1057+P1057-R1057))</f>
        <v>9316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19117</v>
      </c>
      <c r="L1057" s="92">
        <f>IFERROR(VLOOKUP($E1057, V一般接種!$A:$G, L$4, FALSE), 0)</f>
        <v>459</v>
      </c>
      <c r="M1057" s="92">
        <f>IFERROR(VLOOKUP($E1057, V一般接種!$A:$G, M$4, FALSE), 0)</f>
        <v>1</v>
      </c>
      <c r="N1057" s="93">
        <f>IFERROR(VLOOKUP($E1057, V一般接種!$A:$G, N$4, FALSE), 0)</f>
        <v>9315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19117</v>
      </c>
      <c r="L1058" s="92">
        <f>IFERROR(VLOOKUP($E1058, V一般接種!$A:$G, L$4, FALSE), 0)</f>
        <v>459</v>
      </c>
      <c r="M1058" s="92">
        <f>IFERROR(VLOOKUP($E1058, V一般接種!$A:$G, M$4, FALSE), 0)</f>
        <v>1</v>
      </c>
      <c r="N1058" s="93">
        <f>IFERROR(VLOOKUP($E1058, V一般接種!$A:$G, N$4, FALSE), 0)</f>
        <v>9315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19117</v>
      </c>
      <c r="L1059" s="92">
        <f>IFERROR(VLOOKUP($E1059, V一般接種!$A:$G, L$4, FALSE), 0)</f>
        <v>459</v>
      </c>
      <c r="M1059" s="92">
        <f>IFERROR(VLOOKUP($E1059, V一般接種!$A:$G, M$4, FALSE), 0)</f>
        <v>1</v>
      </c>
      <c r="N1059" s="93">
        <f>IFERROR(VLOOKUP($E1059, V一般接種!$A:$G, N$4, FALSE), 0)</f>
        <v>9315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20105</v>
      </c>
      <c r="C1060" s="109">
        <f>IF(COUNTIF($A$7:$A1060, $A1060)&gt;1, 0, IF($E1060="", "", I1060+J1060+M1060+N1060+P1060-R1060))</f>
        <v>9525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19641</v>
      </c>
      <c r="L1060" s="92">
        <f>IFERROR(VLOOKUP($E1060, V一般接種!$A:$G, L$4, FALSE), 0)</f>
        <v>464</v>
      </c>
      <c r="M1060" s="92">
        <f>IFERROR(VLOOKUP($E1060, V一般接種!$A:$G, M$4, FALSE), 0)</f>
        <v>0</v>
      </c>
      <c r="N1060" s="93">
        <f>IFERROR(VLOOKUP($E1060, V一般接種!$A:$G, N$4, FALSE), 0)</f>
        <v>9525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19641</v>
      </c>
      <c r="L1061" s="92">
        <f>IFERROR(VLOOKUP($E1061, V一般接種!$A:$G, L$4, FALSE), 0)</f>
        <v>464</v>
      </c>
      <c r="M1061" s="92">
        <f>IFERROR(VLOOKUP($E1061, V一般接種!$A:$G, M$4, FALSE), 0)</f>
        <v>0</v>
      </c>
      <c r="N1061" s="93">
        <f>IFERROR(VLOOKUP($E1061, V一般接種!$A:$G, N$4, FALSE), 0)</f>
        <v>9525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19641</v>
      </c>
      <c r="L1062" s="92">
        <f>IFERROR(VLOOKUP($E1062, V一般接種!$A:$G, L$4, FALSE), 0)</f>
        <v>464</v>
      </c>
      <c r="M1062" s="92">
        <f>IFERROR(VLOOKUP($E1062, V一般接種!$A:$G, M$4, FALSE), 0)</f>
        <v>0</v>
      </c>
      <c r="N1062" s="93">
        <f>IFERROR(VLOOKUP($E1062, V一般接種!$A:$G, N$4, FALSE), 0)</f>
        <v>9525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16962</v>
      </c>
      <c r="C1063" s="109">
        <f>IF(COUNTIF($A$7:$A1063, $A1063)&gt;1, 0, IF($E1063="", "", I1063+J1063+M1063+N1063+P1063-R1063))</f>
        <v>8912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16593</v>
      </c>
      <c r="L1063" s="92">
        <f>IFERROR(VLOOKUP($E1063, V一般接種!$A:$G, L$4, FALSE), 0)</f>
        <v>369</v>
      </c>
      <c r="M1063" s="92">
        <f>IFERROR(VLOOKUP($E1063, V一般接種!$A:$G, M$4, FALSE), 0)</f>
        <v>0</v>
      </c>
      <c r="N1063" s="93">
        <f>IFERROR(VLOOKUP($E1063, V一般接種!$A:$G, N$4, FALSE), 0)</f>
        <v>8912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16593</v>
      </c>
      <c r="L1064" s="92">
        <f>IFERROR(VLOOKUP($E1064, V一般接種!$A:$G, L$4, FALSE), 0)</f>
        <v>369</v>
      </c>
      <c r="M1064" s="92">
        <f>IFERROR(VLOOKUP($E1064, V一般接種!$A:$G, M$4, FALSE), 0)</f>
        <v>0</v>
      </c>
      <c r="N1064" s="93">
        <f>IFERROR(VLOOKUP($E1064, V一般接種!$A:$G, N$4, FALSE), 0)</f>
        <v>8912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16593</v>
      </c>
      <c r="L1065" s="92">
        <f>IFERROR(VLOOKUP($E1065, V一般接種!$A:$G, L$4, FALSE), 0)</f>
        <v>369</v>
      </c>
      <c r="M1065" s="92">
        <f>IFERROR(VLOOKUP($E1065, V一般接種!$A:$G, M$4, FALSE), 0)</f>
        <v>0</v>
      </c>
      <c r="N1065" s="93">
        <f>IFERROR(VLOOKUP($E1065, V一般接種!$A:$G, N$4, FALSE), 0)</f>
        <v>8912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10546</v>
      </c>
      <c r="C1066" s="109">
        <f>IF(COUNTIF($A$7:$A1066, $A1066)&gt;1, 0, IF($E1066="", "", I1066+J1066+M1066+N1066+P1066-R1066))</f>
        <v>7268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10312</v>
      </c>
      <c r="L1066" s="92">
        <f>IFERROR(VLOOKUP($E1066, V一般接種!$A:$G, L$4, FALSE), 0)</f>
        <v>234</v>
      </c>
      <c r="M1066" s="92">
        <f>IFERROR(VLOOKUP($E1066, V一般接種!$A:$G, M$4, FALSE), 0)</f>
        <v>0</v>
      </c>
      <c r="N1066" s="93">
        <f>IFERROR(VLOOKUP($E1066, V一般接種!$A:$G, N$4, FALSE), 0)</f>
        <v>7268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10312</v>
      </c>
      <c r="L1067" s="92">
        <f>IFERROR(VLOOKUP($E1067, V一般接種!$A:$G, L$4, FALSE), 0)</f>
        <v>234</v>
      </c>
      <c r="M1067" s="92">
        <f>IFERROR(VLOOKUP($E1067, V一般接種!$A:$G, M$4, FALSE), 0)</f>
        <v>0</v>
      </c>
      <c r="N1067" s="93">
        <f>IFERROR(VLOOKUP($E1067, V一般接種!$A:$G, N$4, FALSE), 0)</f>
        <v>7268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10312</v>
      </c>
      <c r="L1068" s="92">
        <f>IFERROR(VLOOKUP($E1068, V一般接種!$A:$G, L$4, FALSE), 0)</f>
        <v>234</v>
      </c>
      <c r="M1068" s="92">
        <f>IFERROR(VLOOKUP($E1068, V一般接種!$A:$G, M$4, FALSE), 0)</f>
        <v>0</v>
      </c>
      <c r="N1068" s="93">
        <f>IFERROR(VLOOKUP($E1068, V一般接種!$A:$G, N$4, FALSE), 0)</f>
        <v>7268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6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TEXT(MAX(A3:A352)+1,"m月d日") &amp; "公表時点）"</f>
        <v>（4月1日公表時点）</v>
      </c>
    </row>
    <row r="3" spans="1:17">
      <c r="A3" s="178" t="s">
        <v>322</v>
      </c>
      <c r="B3" s="178" t="s">
        <v>296</v>
      </c>
      <c r="C3" s="178" t="s">
        <v>297</v>
      </c>
      <c r="D3" s="179" t="s">
        <v>323</v>
      </c>
      <c r="E3" s="179"/>
      <c r="F3" s="179"/>
      <c r="G3" s="179"/>
      <c r="H3" s="179"/>
      <c r="I3" s="179"/>
      <c r="J3" s="174" t="s">
        <v>375</v>
      </c>
      <c r="K3" s="174"/>
      <c r="L3" s="174"/>
      <c r="M3" s="174"/>
      <c r="N3" s="174"/>
      <c r="O3" s="174"/>
      <c r="P3" s="174" t="s">
        <v>376</v>
      </c>
      <c r="Q3" s="174"/>
    </row>
    <row r="4" spans="1:17">
      <c r="A4" s="178"/>
      <c r="B4" s="178"/>
      <c r="C4" s="178"/>
      <c r="D4" s="175" t="s">
        <v>298</v>
      </c>
      <c r="E4" s="175"/>
      <c r="F4" s="175"/>
      <c r="G4" s="175" t="s">
        <v>299</v>
      </c>
      <c r="H4" s="175"/>
      <c r="I4" s="175"/>
      <c r="J4" s="176" t="s">
        <v>298</v>
      </c>
      <c r="K4" s="176"/>
      <c r="L4" s="176"/>
      <c r="M4" s="176" t="s">
        <v>299</v>
      </c>
      <c r="N4" s="176"/>
      <c r="O4" s="176"/>
      <c r="P4" s="139" t="s">
        <v>298</v>
      </c>
      <c r="Q4" s="139" t="s">
        <v>299</v>
      </c>
    </row>
    <row r="5" spans="1:17">
      <c r="A5" s="178"/>
      <c r="B5" s="178"/>
      <c r="C5" s="178"/>
      <c r="D5" s="137" t="s">
        <v>300</v>
      </c>
      <c r="E5" s="137" t="s">
        <v>301</v>
      </c>
      <c r="F5" s="137" t="s">
        <v>345</v>
      </c>
      <c r="G5" s="137" t="s">
        <v>300</v>
      </c>
      <c r="H5" s="137" t="s">
        <v>301</v>
      </c>
      <c r="I5" s="137" t="s">
        <v>345</v>
      </c>
      <c r="J5" s="138" t="s">
        <v>300</v>
      </c>
      <c r="K5" s="138" t="s">
        <v>301</v>
      </c>
      <c r="L5" s="138" t="s">
        <v>345</v>
      </c>
      <c r="M5" s="138" t="s">
        <v>300</v>
      </c>
      <c r="N5" s="138" t="s">
        <v>301</v>
      </c>
      <c r="O5" s="138" t="s">
        <v>345</v>
      </c>
      <c r="P5" s="138" t="s">
        <v>300</v>
      </c>
      <c r="Q5" s="138" t="s">
        <v>300</v>
      </c>
    </row>
    <row r="6" spans="1:17">
      <c r="A6" s="177" t="s">
        <v>286</v>
      </c>
      <c r="B6" s="175"/>
      <c r="C6" s="112">
        <f ca="1">SUM(D6:I6)</f>
        <v>190762722</v>
      </c>
      <c r="D6" s="112">
        <f ca="1">SUM(OFFSET(D$6,1,0,MAX($A$6:$A360)-DATE(2021,4,12)+1,1))</f>
        <v>79720752</v>
      </c>
      <c r="E6" s="112">
        <f ca="1">SUM(OFFSET(E$6,1,0,MAX($A$6:$A360)-DATE(2021,4,12)+1,1))</f>
        <v>16164087</v>
      </c>
      <c r="F6" s="112">
        <f ca="1">SUM(OFFSET(F$6,1,0,MAX($A$6:$A360)-DATE(2021,4,12)+1,1))</f>
        <v>58459</v>
      </c>
      <c r="G6" s="112">
        <f ca="1">SUM(OFFSET(G$6,1,0,MAX($A$6:$A360)-DATE(2021,4,12)+1,1))</f>
        <v>78713051</v>
      </c>
      <c r="H6" s="112">
        <f ca="1">SUM(OFFSET(H$6,1,0,MAX($A$6:$A360)-DATE(2021,4,12)+1,1))</f>
        <v>16048050</v>
      </c>
      <c r="I6" s="112">
        <f ca="1">SUM(OFFSET(I$6,1,0,MAX($A$6:$A360)-DATE(2021,4,12)+1,1))</f>
        <v>58323</v>
      </c>
      <c r="J6" s="124">
        <f ca="1">SUM(OFFSET(J$6,1,0,MAX($A$6:$A360)-DATE(2021,4,12)+1,1))</f>
        <v>32214449</v>
      </c>
      <c r="K6" s="124">
        <f ca="1">SUM(OFFSET(K$6,1,0,MAX($A$6:$A360)-DATE(2021,4,12)+1,1))</f>
        <v>967707</v>
      </c>
      <c r="L6" s="124">
        <f ca="1">SUM(OFFSET(L$6,1,0,MAX($A$6:$A360)-DATE(2021,4,12)+1,1))</f>
        <v>3327</v>
      </c>
      <c r="M6" s="124">
        <f ca="1">SUM(OFFSET(M$6,1,0,MAX($A$6:$A360)-DATE(2021,4,12)+1,1))</f>
        <v>32111785</v>
      </c>
      <c r="N6" s="124">
        <f ca="1">SUM(OFFSET(N$6,1,0,MAX($A$6:$A360)-DATE(2021,4,12)+1,1))</f>
        <v>962978</v>
      </c>
      <c r="O6" s="124">
        <f ca="1">SUM(OFFSET(O$6,1,0,MAX($A$6:$A360)-DATE(2021,4,12)+1,1))</f>
        <v>3307</v>
      </c>
      <c r="P6" s="124">
        <f ca="1">SUM(OFFSET(P$6,1,0,MAX($A$6:$A360)-DATE(2021,4,12)+1,1))</f>
        <v>467119</v>
      </c>
      <c r="Q6" s="124">
        <f ca="1">SUM(OFFSET(Q$6,1,0,MAX($A$6:$A360)-DATE(2021,4,12)+1,1))</f>
        <v>28752</v>
      </c>
    </row>
    <row r="7" spans="1:17">
      <c r="A7" s="134">
        <v>44651</v>
      </c>
      <c r="B7" s="141" t="str">
        <f t="shared" ref="B7:B70" si="0">"(" &amp; TEXT(A7,"aaa") &amp; ")"</f>
        <v>(木)</v>
      </c>
      <c r="C7" s="112">
        <f t="shared" ref="C7:C70" si="1">SUM(D7:I7)</f>
        <v>18164</v>
      </c>
      <c r="D7" s="112">
        <v>10312</v>
      </c>
      <c r="E7" s="112">
        <v>234</v>
      </c>
      <c r="F7" s="112">
        <v>0</v>
      </c>
      <c r="G7" s="112">
        <v>7268</v>
      </c>
      <c r="H7" s="112">
        <v>348</v>
      </c>
      <c r="I7" s="112">
        <v>2</v>
      </c>
      <c r="J7" s="124">
        <v>193</v>
      </c>
      <c r="K7" s="124">
        <v>32</v>
      </c>
      <c r="L7" s="124">
        <v>0</v>
      </c>
      <c r="M7" s="124">
        <v>394</v>
      </c>
      <c r="N7" s="124">
        <v>52</v>
      </c>
      <c r="O7" s="124">
        <v>0</v>
      </c>
      <c r="P7" s="124">
        <v>7302</v>
      </c>
      <c r="Q7" s="124">
        <v>3995</v>
      </c>
    </row>
    <row r="8" spans="1:17">
      <c r="A8" s="134">
        <v>44650</v>
      </c>
      <c r="B8" s="141" t="str">
        <f t="shared" si="0"/>
        <v>(水)</v>
      </c>
      <c r="C8" s="112">
        <f t="shared" si="1"/>
        <v>26326</v>
      </c>
      <c r="D8" s="112">
        <v>16593</v>
      </c>
      <c r="E8" s="112">
        <v>369</v>
      </c>
      <c r="F8" s="112">
        <v>0</v>
      </c>
      <c r="G8" s="112">
        <v>8912</v>
      </c>
      <c r="H8" s="112">
        <v>451</v>
      </c>
      <c r="I8" s="112">
        <v>1</v>
      </c>
      <c r="J8" s="124">
        <v>309</v>
      </c>
      <c r="K8" s="124">
        <v>43</v>
      </c>
      <c r="L8" s="124">
        <v>0</v>
      </c>
      <c r="M8" s="124">
        <v>606</v>
      </c>
      <c r="N8" s="124">
        <v>94</v>
      </c>
      <c r="O8" s="124">
        <v>1</v>
      </c>
      <c r="P8" s="124">
        <v>12347</v>
      </c>
      <c r="Q8" s="124">
        <v>4207</v>
      </c>
    </row>
    <row r="9" spans="1:17">
      <c r="A9" s="134">
        <v>44649</v>
      </c>
      <c r="B9" s="141" t="str">
        <f t="shared" si="0"/>
        <v>(火)</v>
      </c>
      <c r="C9" s="112">
        <f t="shared" si="1"/>
        <v>30548</v>
      </c>
      <c r="D9" s="112">
        <v>19641</v>
      </c>
      <c r="E9" s="112">
        <v>464</v>
      </c>
      <c r="F9" s="112">
        <v>0</v>
      </c>
      <c r="G9" s="112">
        <v>9525</v>
      </c>
      <c r="H9" s="112">
        <v>916</v>
      </c>
      <c r="I9" s="112">
        <v>2</v>
      </c>
      <c r="J9" s="124">
        <v>384</v>
      </c>
      <c r="K9" s="124">
        <v>41</v>
      </c>
      <c r="L9" s="124">
        <v>0</v>
      </c>
      <c r="M9" s="124">
        <v>599</v>
      </c>
      <c r="N9" s="124">
        <v>119</v>
      </c>
      <c r="O9" s="124">
        <v>0</v>
      </c>
      <c r="P9" s="124">
        <v>14657</v>
      </c>
      <c r="Q9" s="124">
        <v>3802</v>
      </c>
    </row>
    <row r="10" spans="1:17">
      <c r="A10" s="134">
        <v>44648</v>
      </c>
      <c r="B10" s="141" t="str">
        <f t="shared" si="0"/>
        <v>(月)</v>
      </c>
      <c r="C10" s="112">
        <f t="shared" si="1"/>
        <v>29742</v>
      </c>
      <c r="D10" s="112">
        <v>19117</v>
      </c>
      <c r="E10" s="112">
        <v>459</v>
      </c>
      <c r="F10" s="112">
        <v>1</v>
      </c>
      <c r="G10" s="112">
        <v>9315</v>
      </c>
      <c r="H10" s="112">
        <v>850</v>
      </c>
      <c r="I10" s="112">
        <v>0</v>
      </c>
      <c r="J10" s="124">
        <v>427</v>
      </c>
      <c r="K10" s="124">
        <v>60</v>
      </c>
      <c r="L10" s="124">
        <v>0</v>
      </c>
      <c r="M10" s="124">
        <v>767</v>
      </c>
      <c r="N10" s="124">
        <v>115</v>
      </c>
      <c r="O10" s="124">
        <v>0</v>
      </c>
      <c r="P10" s="124">
        <v>13887</v>
      </c>
      <c r="Q10" s="124">
        <v>2777</v>
      </c>
    </row>
    <row r="11" spans="1:17">
      <c r="A11" s="134">
        <v>44647</v>
      </c>
      <c r="B11" s="141" t="str">
        <f t="shared" si="0"/>
        <v>(日)</v>
      </c>
      <c r="C11" s="112">
        <f t="shared" si="1"/>
        <v>50227</v>
      </c>
      <c r="D11" s="112">
        <v>35885</v>
      </c>
      <c r="E11" s="112">
        <v>772</v>
      </c>
      <c r="F11" s="112">
        <v>0</v>
      </c>
      <c r="G11" s="112">
        <v>12111</v>
      </c>
      <c r="H11" s="112">
        <v>1458</v>
      </c>
      <c r="I11" s="112">
        <v>1</v>
      </c>
      <c r="J11" s="124">
        <v>232</v>
      </c>
      <c r="K11" s="124">
        <v>36</v>
      </c>
      <c r="L11" s="124">
        <v>0</v>
      </c>
      <c r="M11" s="124">
        <v>537</v>
      </c>
      <c r="N11" s="124">
        <v>137</v>
      </c>
      <c r="O11" s="124">
        <v>0</v>
      </c>
      <c r="P11" s="124">
        <v>31801</v>
      </c>
      <c r="Q11" s="124">
        <v>4757</v>
      </c>
    </row>
    <row r="12" spans="1:17">
      <c r="A12" s="134">
        <v>44646</v>
      </c>
      <c r="B12" s="141" t="str">
        <f t="shared" si="0"/>
        <v>(土)</v>
      </c>
      <c r="C12" s="112">
        <f t="shared" si="1"/>
        <v>96272</v>
      </c>
      <c r="D12" s="112">
        <v>70046</v>
      </c>
      <c r="E12" s="112">
        <v>1129</v>
      </c>
      <c r="F12" s="112">
        <v>0</v>
      </c>
      <c r="G12" s="112">
        <v>23061</v>
      </c>
      <c r="H12" s="112">
        <v>2028</v>
      </c>
      <c r="I12" s="112">
        <v>8</v>
      </c>
      <c r="J12" s="124">
        <v>541</v>
      </c>
      <c r="K12" s="124">
        <v>68</v>
      </c>
      <c r="L12" s="124">
        <v>0</v>
      </c>
      <c r="M12" s="124">
        <v>1015</v>
      </c>
      <c r="N12" s="124">
        <v>146</v>
      </c>
      <c r="O12" s="124">
        <v>0</v>
      </c>
      <c r="P12" s="124">
        <v>56827</v>
      </c>
      <c r="Q12" s="124">
        <v>6677</v>
      </c>
    </row>
    <row r="13" spans="1:17">
      <c r="A13" s="134">
        <v>44645</v>
      </c>
      <c r="B13" s="141" t="str">
        <f t="shared" si="0"/>
        <v>(金)</v>
      </c>
      <c r="C13" s="112">
        <f t="shared" si="1"/>
        <v>50460</v>
      </c>
      <c r="D13" s="112">
        <v>36066</v>
      </c>
      <c r="E13" s="112">
        <v>789</v>
      </c>
      <c r="F13" s="112">
        <v>0</v>
      </c>
      <c r="G13" s="112">
        <v>12540</v>
      </c>
      <c r="H13" s="112">
        <v>1064</v>
      </c>
      <c r="I13" s="112">
        <v>1</v>
      </c>
      <c r="J13" s="124">
        <v>506</v>
      </c>
      <c r="K13" s="124">
        <v>96</v>
      </c>
      <c r="L13" s="124">
        <v>0</v>
      </c>
      <c r="M13" s="124">
        <v>987</v>
      </c>
      <c r="N13" s="124">
        <v>136</v>
      </c>
      <c r="O13" s="124">
        <v>0</v>
      </c>
      <c r="P13" s="124">
        <v>27638</v>
      </c>
      <c r="Q13" s="124">
        <v>1513</v>
      </c>
    </row>
    <row r="14" spans="1:17">
      <c r="A14" s="134">
        <v>44644</v>
      </c>
      <c r="B14" s="141" t="str">
        <f t="shared" si="0"/>
        <v>(木)</v>
      </c>
      <c r="C14" s="112">
        <f t="shared" si="1"/>
        <v>27879</v>
      </c>
      <c r="D14" s="112">
        <v>19585</v>
      </c>
      <c r="E14" s="112">
        <v>512</v>
      </c>
      <c r="F14" s="112">
        <v>4</v>
      </c>
      <c r="G14" s="112">
        <v>6807</v>
      </c>
      <c r="H14" s="112">
        <v>964</v>
      </c>
      <c r="I14" s="112">
        <v>7</v>
      </c>
      <c r="J14" s="124">
        <v>358</v>
      </c>
      <c r="K14" s="124">
        <v>72</v>
      </c>
      <c r="L14" s="124">
        <v>0</v>
      </c>
      <c r="M14" s="124">
        <v>779</v>
      </c>
      <c r="N14" s="124">
        <v>121</v>
      </c>
      <c r="O14" s="124">
        <v>1</v>
      </c>
      <c r="P14" s="124">
        <v>14757</v>
      </c>
      <c r="Q14" s="124">
        <v>396</v>
      </c>
    </row>
    <row r="15" spans="1:17">
      <c r="A15" s="134">
        <v>44643</v>
      </c>
      <c r="B15" s="141" t="str">
        <f t="shared" si="0"/>
        <v>(水)</v>
      </c>
      <c r="C15" s="112">
        <f t="shared" si="1"/>
        <v>28766</v>
      </c>
      <c r="D15" s="112">
        <v>20857</v>
      </c>
      <c r="E15" s="112">
        <v>692</v>
      </c>
      <c r="F15" s="112">
        <v>0</v>
      </c>
      <c r="G15" s="112">
        <v>6355</v>
      </c>
      <c r="H15" s="112">
        <v>860</v>
      </c>
      <c r="I15" s="112">
        <v>2</v>
      </c>
      <c r="J15" s="124">
        <v>493</v>
      </c>
      <c r="K15" s="124">
        <v>104</v>
      </c>
      <c r="L15" s="124">
        <v>0</v>
      </c>
      <c r="M15" s="124">
        <v>880</v>
      </c>
      <c r="N15" s="124">
        <v>101</v>
      </c>
      <c r="O15" s="124">
        <v>0</v>
      </c>
      <c r="P15" s="124">
        <v>15674</v>
      </c>
      <c r="Q15" s="124">
        <v>267</v>
      </c>
    </row>
    <row r="16" spans="1:17">
      <c r="A16" s="134">
        <v>44642</v>
      </c>
      <c r="B16" s="141" t="str">
        <f t="shared" si="0"/>
        <v>(火)</v>
      </c>
      <c r="C16" s="112">
        <f t="shared" si="1"/>
        <v>30672</v>
      </c>
      <c r="D16" s="112">
        <v>21136</v>
      </c>
      <c r="E16" s="112">
        <v>534</v>
      </c>
      <c r="F16" s="112">
        <v>13</v>
      </c>
      <c r="G16" s="112">
        <v>8143</v>
      </c>
      <c r="H16" s="112">
        <v>829</v>
      </c>
      <c r="I16" s="112">
        <v>17</v>
      </c>
      <c r="J16" s="124">
        <v>540</v>
      </c>
      <c r="K16" s="124">
        <v>93</v>
      </c>
      <c r="L16" s="124">
        <v>2</v>
      </c>
      <c r="M16" s="124">
        <v>1090</v>
      </c>
      <c r="N16" s="124">
        <v>149</v>
      </c>
      <c r="O16" s="124">
        <v>5</v>
      </c>
      <c r="P16" s="124">
        <v>15624</v>
      </c>
      <c r="Q16" s="124">
        <v>344</v>
      </c>
    </row>
    <row r="17" spans="1:17">
      <c r="A17" s="134">
        <v>44641</v>
      </c>
      <c r="B17" s="141" t="str">
        <f t="shared" si="0"/>
        <v>(月)</v>
      </c>
      <c r="C17" s="112">
        <f t="shared" si="1"/>
        <v>4375</v>
      </c>
      <c r="D17" s="112">
        <v>2733</v>
      </c>
      <c r="E17" s="112">
        <v>329</v>
      </c>
      <c r="F17" s="112">
        <v>0</v>
      </c>
      <c r="G17" s="112">
        <v>993</v>
      </c>
      <c r="H17" s="112">
        <v>319</v>
      </c>
      <c r="I17" s="112">
        <v>1</v>
      </c>
      <c r="J17" s="124">
        <v>65</v>
      </c>
      <c r="K17" s="124">
        <v>24</v>
      </c>
      <c r="L17" s="124">
        <v>0</v>
      </c>
      <c r="M17" s="124">
        <v>117</v>
      </c>
      <c r="N17" s="124">
        <v>22</v>
      </c>
      <c r="O17" s="124">
        <v>0</v>
      </c>
      <c r="P17" s="124">
        <v>1815</v>
      </c>
      <c r="Q17" s="124">
        <v>17</v>
      </c>
    </row>
    <row r="18" spans="1:17">
      <c r="A18" s="134">
        <v>44640</v>
      </c>
      <c r="B18" s="141" t="str">
        <f t="shared" si="0"/>
        <v>(日)</v>
      </c>
      <c r="C18" s="112">
        <f t="shared" si="1"/>
        <v>37580</v>
      </c>
      <c r="D18" s="112">
        <v>29485</v>
      </c>
      <c r="E18" s="112">
        <v>706</v>
      </c>
      <c r="F18" s="112">
        <v>0</v>
      </c>
      <c r="G18" s="112">
        <v>6045</v>
      </c>
      <c r="H18" s="112">
        <v>1342</v>
      </c>
      <c r="I18" s="112">
        <v>2</v>
      </c>
      <c r="J18" s="124">
        <v>255</v>
      </c>
      <c r="K18" s="124">
        <v>55</v>
      </c>
      <c r="L18" s="124">
        <v>0</v>
      </c>
      <c r="M18" s="124">
        <v>424</v>
      </c>
      <c r="N18" s="124">
        <v>111</v>
      </c>
      <c r="O18" s="124">
        <v>0</v>
      </c>
      <c r="P18" s="124">
        <v>24391</v>
      </c>
      <c r="Q18" s="124">
        <v>0</v>
      </c>
    </row>
    <row r="19" spans="1:17">
      <c r="A19" s="134">
        <v>44639</v>
      </c>
      <c r="B19" s="141" t="str">
        <f t="shared" si="0"/>
        <v>(土)</v>
      </c>
      <c r="C19" s="112">
        <f t="shared" si="1"/>
        <v>83664</v>
      </c>
      <c r="D19" s="112">
        <v>66197</v>
      </c>
      <c r="E19" s="112">
        <v>1497</v>
      </c>
      <c r="F19" s="112">
        <v>3</v>
      </c>
      <c r="G19" s="112">
        <v>14399</v>
      </c>
      <c r="H19" s="112">
        <v>1561</v>
      </c>
      <c r="I19" s="112">
        <v>7</v>
      </c>
      <c r="J19" s="124">
        <v>652</v>
      </c>
      <c r="K19" s="124">
        <v>146</v>
      </c>
      <c r="L19" s="124">
        <v>1</v>
      </c>
      <c r="M19" s="124">
        <v>939</v>
      </c>
      <c r="N19" s="124">
        <v>123</v>
      </c>
      <c r="O19" s="124">
        <v>0</v>
      </c>
      <c r="P19" s="124">
        <v>51636</v>
      </c>
      <c r="Q19" s="124">
        <v>0</v>
      </c>
    </row>
    <row r="20" spans="1:17">
      <c r="A20" s="134">
        <v>44638</v>
      </c>
      <c r="B20" s="141" t="str">
        <f t="shared" si="0"/>
        <v>(金)</v>
      </c>
      <c r="C20" s="112">
        <f t="shared" si="1"/>
        <v>44363</v>
      </c>
      <c r="D20" s="112">
        <v>32062</v>
      </c>
      <c r="E20" s="112">
        <v>921</v>
      </c>
      <c r="F20" s="112">
        <v>3</v>
      </c>
      <c r="G20" s="112">
        <v>9917</v>
      </c>
      <c r="H20" s="112">
        <v>1452</v>
      </c>
      <c r="I20" s="112">
        <v>8</v>
      </c>
      <c r="J20" s="124">
        <v>723</v>
      </c>
      <c r="K20" s="124">
        <v>146</v>
      </c>
      <c r="L20" s="124">
        <v>1</v>
      </c>
      <c r="M20" s="124">
        <v>1022</v>
      </c>
      <c r="N20" s="124">
        <v>167</v>
      </c>
      <c r="O20" s="124">
        <v>3</v>
      </c>
      <c r="P20" s="124">
        <v>22766</v>
      </c>
      <c r="Q20" s="124">
        <v>0</v>
      </c>
    </row>
    <row r="21" spans="1:17">
      <c r="A21" s="134">
        <v>44637</v>
      </c>
      <c r="B21" s="141" t="str">
        <f t="shared" si="0"/>
        <v>(木)</v>
      </c>
      <c r="C21" s="112">
        <f t="shared" si="1"/>
        <v>22791</v>
      </c>
      <c r="D21" s="112">
        <v>15981</v>
      </c>
      <c r="E21" s="112">
        <v>645</v>
      </c>
      <c r="F21" s="112">
        <v>0</v>
      </c>
      <c r="G21" s="112">
        <v>5452</v>
      </c>
      <c r="H21" s="112">
        <v>712</v>
      </c>
      <c r="I21" s="112">
        <v>1</v>
      </c>
      <c r="J21" s="124">
        <v>590</v>
      </c>
      <c r="K21" s="124">
        <v>110</v>
      </c>
      <c r="L21" s="124">
        <v>0</v>
      </c>
      <c r="M21" s="124">
        <v>835</v>
      </c>
      <c r="N21" s="124">
        <v>136</v>
      </c>
      <c r="O21" s="124">
        <v>1</v>
      </c>
      <c r="P21" s="124">
        <v>10715</v>
      </c>
      <c r="Q21" s="124">
        <v>0</v>
      </c>
    </row>
    <row r="22" spans="1:17">
      <c r="A22" s="134">
        <v>44636</v>
      </c>
      <c r="B22" s="141" t="str">
        <f t="shared" si="0"/>
        <v>(水)</v>
      </c>
      <c r="C22" s="112">
        <f t="shared" si="1"/>
        <v>22721</v>
      </c>
      <c r="D22" s="112">
        <v>17495</v>
      </c>
      <c r="E22" s="112">
        <v>808</v>
      </c>
      <c r="F22" s="112">
        <v>1</v>
      </c>
      <c r="G22" s="112">
        <v>3424</v>
      </c>
      <c r="H22" s="112">
        <v>993</v>
      </c>
      <c r="I22" s="112">
        <v>0</v>
      </c>
      <c r="J22" s="124">
        <v>552</v>
      </c>
      <c r="K22" s="124">
        <v>129</v>
      </c>
      <c r="L22" s="124">
        <v>0</v>
      </c>
      <c r="M22" s="124">
        <v>550</v>
      </c>
      <c r="N22" s="124">
        <v>157</v>
      </c>
      <c r="O22" s="124">
        <v>0</v>
      </c>
      <c r="P22" s="124">
        <v>12192</v>
      </c>
      <c r="Q22" s="124">
        <v>0</v>
      </c>
    </row>
    <row r="23" spans="1:17">
      <c r="A23" s="134">
        <v>44635</v>
      </c>
      <c r="B23" s="141" t="str">
        <f t="shared" si="0"/>
        <v>(火)</v>
      </c>
      <c r="C23" s="112">
        <f t="shared" si="1"/>
        <v>28690</v>
      </c>
      <c r="D23" s="112">
        <v>20396</v>
      </c>
      <c r="E23" s="112">
        <v>716</v>
      </c>
      <c r="F23" s="112">
        <v>0</v>
      </c>
      <c r="G23" s="112">
        <v>6654</v>
      </c>
      <c r="H23" s="112">
        <v>922</v>
      </c>
      <c r="I23" s="112">
        <v>2</v>
      </c>
      <c r="J23" s="124">
        <v>577</v>
      </c>
      <c r="K23" s="124">
        <v>133</v>
      </c>
      <c r="L23" s="124">
        <v>0</v>
      </c>
      <c r="M23" s="124">
        <v>924</v>
      </c>
      <c r="N23" s="124">
        <v>149</v>
      </c>
      <c r="O23" s="124">
        <v>0</v>
      </c>
      <c r="P23" s="124">
        <v>14816</v>
      </c>
      <c r="Q23" s="124">
        <v>0</v>
      </c>
    </row>
    <row r="24" spans="1:17">
      <c r="A24" s="134">
        <v>44634</v>
      </c>
      <c r="B24" s="141" t="str">
        <f t="shared" si="0"/>
        <v>(月)</v>
      </c>
      <c r="C24" s="112">
        <f t="shared" si="1"/>
        <v>25402</v>
      </c>
      <c r="D24" s="112">
        <v>17858</v>
      </c>
      <c r="E24" s="112">
        <v>523</v>
      </c>
      <c r="F24" s="112">
        <v>1</v>
      </c>
      <c r="G24" s="112">
        <v>6386</v>
      </c>
      <c r="H24" s="112">
        <v>634</v>
      </c>
      <c r="I24" s="112">
        <v>0</v>
      </c>
      <c r="J24" s="124">
        <v>551</v>
      </c>
      <c r="K24" s="124">
        <v>94</v>
      </c>
      <c r="L24" s="124">
        <v>0</v>
      </c>
      <c r="M24" s="124">
        <v>901</v>
      </c>
      <c r="N24" s="124">
        <v>102</v>
      </c>
      <c r="O24" s="124">
        <v>0</v>
      </c>
      <c r="P24" s="124">
        <v>11605</v>
      </c>
      <c r="Q24" s="124">
        <v>0</v>
      </c>
    </row>
    <row r="25" spans="1:17">
      <c r="A25" s="134">
        <v>44633</v>
      </c>
      <c r="B25" s="141" t="str">
        <f t="shared" si="0"/>
        <v>(日)</v>
      </c>
      <c r="C25" s="112">
        <f t="shared" si="1"/>
        <v>31391</v>
      </c>
      <c r="D25" s="112">
        <v>22888</v>
      </c>
      <c r="E25" s="112">
        <v>641</v>
      </c>
      <c r="F25" s="112">
        <v>0</v>
      </c>
      <c r="G25" s="112">
        <v>6875</v>
      </c>
      <c r="H25" s="112">
        <v>985</v>
      </c>
      <c r="I25" s="112">
        <v>2</v>
      </c>
      <c r="J25" s="124">
        <v>360</v>
      </c>
      <c r="K25" s="124">
        <v>41</v>
      </c>
      <c r="L25" s="124">
        <v>0</v>
      </c>
      <c r="M25" s="124">
        <v>520</v>
      </c>
      <c r="N25" s="124">
        <v>102</v>
      </c>
      <c r="O25" s="124">
        <v>1</v>
      </c>
      <c r="P25" s="124">
        <v>17667</v>
      </c>
      <c r="Q25" s="124">
        <v>0</v>
      </c>
    </row>
    <row r="26" spans="1:17">
      <c r="A26" s="134">
        <v>44632</v>
      </c>
      <c r="B26" s="141" t="str">
        <f t="shared" si="0"/>
        <v>(土)</v>
      </c>
      <c r="C26" s="112">
        <f t="shared" si="1"/>
        <v>73126</v>
      </c>
      <c r="D26" s="112">
        <v>51699</v>
      </c>
      <c r="E26" s="112">
        <v>1512</v>
      </c>
      <c r="F26" s="112">
        <v>1</v>
      </c>
      <c r="G26" s="112">
        <v>18215</v>
      </c>
      <c r="H26" s="112">
        <v>1697</v>
      </c>
      <c r="I26" s="112">
        <v>2</v>
      </c>
      <c r="J26" s="124">
        <v>803</v>
      </c>
      <c r="K26" s="124">
        <v>127</v>
      </c>
      <c r="L26" s="124">
        <v>0</v>
      </c>
      <c r="M26" s="124">
        <v>1035</v>
      </c>
      <c r="N26" s="124">
        <v>136</v>
      </c>
      <c r="O26" s="124">
        <v>0</v>
      </c>
      <c r="P26" s="124">
        <v>35029</v>
      </c>
      <c r="Q26" s="124">
        <v>0</v>
      </c>
    </row>
    <row r="27" spans="1:17">
      <c r="A27" s="134">
        <v>44631</v>
      </c>
      <c r="B27" s="141" t="str">
        <f t="shared" si="0"/>
        <v>(金)</v>
      </c>
      <c r="C27" s="112">
        <f t="shared" si="1"/>
        <v>37554</v>
      </c>
      <c r="D27" s="112">
        <v>23111</v>
      </c>
      <c r="E27" s="112">
        <v>814</v>
      </c>
      <c r="F27" s="112">
        <v>0</v>
      </c>
      <c r="G27" s="112">
        <v>12842</v>
      </c>
      <c r="H27" s="112">
        <v>786</v>
      </c>
      <c r="I27" s="112">
        <v>1</v>
      </c>
      <c r="J27" s="124">
        <v>661</v>
      </c>
      <c r="K27" s="124">
        <v>110</v>
      </c>
      <c r="L27" s="124">
        <v>0</v>
      </c>
      <c r="M27" s="124">
        <v>1155</v>
      </c>
      <c r="N27" s="124">
        <v>93</v>
      </c>
      <c r="O27" s="124">
        <v>0</v>
      </c>
      <c r="P27" s="124">
        <v>13388</v>
      </c>
      <c r="Q27" s="124">
        <v>0</v>
      </c>
    </row>
    <row r="28" spans="1:17">
      <c r="A28" s="134">
        <v>44630</v>
      </c>
      <c r="B28" s="141" t="str">
        <f t="shared" si="0"/>
        <v>(木)</v>
      </c>
      <c r="C28" s="112">
        <f t="shared" si="1"/>
        <v>21637</v>
      </c>
      <c r="D28" s="112">
        <v>13035</v>
      </c>
      <c r="E28" s="112">
        <v>1056</v>
      </c>
      <c r="F28" s="112">
        <v>2</v>
      </c>
      <c r="G28" s="112">
        <v>6863</v>
      </c>
      <c r="H28" s="112">
        <v>668</v>
      </c>
      <c r="I28" s="112">
        <v>13</v>
      </c>
      <c r="J28" s="124">
        <v>641</v>
      </c>
      <c r="K28" s="124">
        <v>165</v>
      </c>
      <c r="L28" s="124">
        <v>0</v>
      </c>
      <c r="M28" s="124">
        <v>846</v>
      </c>
      <c r="N28" s="124">
        <v>99</v>
      </c>
      <c r="O28" s="124">
        <v>2</v>
      </c>
      <c r="P28" s="124">
        <v>7257</v>
      </c>
      <c r="Q28" s="124">
        <v>0</v>
      </c>
    </row>
    <row r="29" spans="1:17">
      <c r="A29" s="134">
        <v>44629</v>
      </c>
      <c r="B29" s="141" t="str">
        <f t="shared" si="0"/>
        <v>(水)</v>
      </c>
      <c r="C29" s="112">
        <f t="shared" si="1"/>
        <v>21270</v>
      </c>
      <c r="D29" s="112">
        <v>12572</v>
      </c>
      <c r="E29" s="112">
        <v>674</v>
      </c>
      <c r="F29" s="112">
        <v>0</v>
      </c>
      <c r="G29" s="112">
        <v>7262</v>
      </c>
      <c r="H29" s="112">
        <v>759</v>
      </c>
      <c r="I29" s="112">
        <v>3</v>
      </c>
      <c r="J29" s="124">
        <v>709</v>
      </c>
      <c r="K29" s="124">
        <v>135</v>
      </c>
      <c r="L29" s="124">
        <v>0</v>
      </c>
      <c r="M29" s="124">
        <v>1019</v>
      </c>
      <c r="N29" s="124">
        <v>112</v>
      </c>
      <c r="O29" s="124">
        <v>0</v>
      </c>
      <c r="P29" s="124">
        <v>6363</v>
      </c>
      <c r="Q29" s="124">
        <v>0</v>
      </c>
    </row>
    <row r="30" spans="1:17">
      <c r="A30" s="134">
        <v>44628</v>
      </c>
      <c r="B30" s="141" t="str">
        <f t="shared" si="0"/>
        <v>(火)</v>
      </c>
      <c r="C30" s="112">
        <f t="shared" si="1"/>
        <v>21452</v>
      </c>
      <c r="D30" s="112">
        <v>12783</v>
      </c>
      <c r="E30" s="112">
        <v>713</v>
      </c>
      <c r="F30" s="112">
        <v>6</v>
      </c>
      <c r="G30" s="112">
        <v>7345</v>
      </c>
      <c r="H30" s="112">
        <v>599</v>
      </c>
      <c r="I30" s="112">
        <v>6</v>
      </c>
      <c r="J30" s="124">
        <v>747</v>
      </c>
      <c r="K30" s="124">
        <v>134</v>
      </c>
      <c r="L30" s="124">
        <v>0</v>
      </c>
      <c r="M30" s="124">
        <v>1029</v>
      </c>
      <c r="N30" s="124">
        <v>97</v>
      </c>
      <c r="O30" s="124">
        <v>2</v>
      </c>
      <c r="P30" s="124">
        <v>5403</v>
      </c>
      <c r="Q30" s="124">
        <v>0</v>
      </c>
    </row>
    <row r="31" spans="1:17">
      <c r="A31" s="134">
        <v>44627</v>
      </c>
      <c r="B31" s="141" t="str">
        <f t="shared" si="0"/>
        <v>(月)</v>
      </c>
      <c r="C31" s="112">
        <f t="shared" si="1"/>
        <v>19588</v>
      </c>
      <c r="D31" s="112">
        <v>11173</v>
      </c>
      <c r="E31" s="112">
        <v>789</v>
      </c>
      <c r="F31" s="112">
        <v>2</v>
      </c>
      <c r="G31" s="112">
        <v>6805</v>
      </c>
      <c r="H31" s="112">
        <v>807</v>
      </c>
      <c r="I31" s="112">
        <v>12</v>
      </c>
      <c r="J31" s="124">
        <v>806</v>
      </c>
      <c r="K31" s="124">
        <v>128</v>
      </c>
      <c r="L31" s="124">
        <v>0</v>
      </c>
      <c r="M31" s="124">
        <v>884</v>
      </c>
      <c r="N31" s="124">
        <v>120</v>
      </c>
      <c r="O31" s="124">
        <v>1</v>
      </c>
      <c r="P31" s="124">
        <v>3961</v>
      </c>
      <c r="Q31" s="124">
        <v>0</v>
      </c>
    </row>
    <row r="32" spans="1:17">
      <c r="A32" s="134">
        <v>44626</v>
      </c>
      <c r="B32" s="141" t="str">
        <f t="shared" si="0"/>
        <v>(日)</v>
      </c>
      <c r="C32" s="112">
        <f t="shared" si="1"/>
        <v>21773</v>
      </c>
      <c r="D32" s="112">
        <v>14396</v>
      </c>
      <c r="E32" s="112">
        <v>604</v>
      </c>
      <c r="F32" s="112">
        <v>0</v>
      </c>
      <c r="G32" s="112">
        <v>6079</v>
      </c>
      <c r="H32" s="112">
        <v>693</v>
      </c>
      <c r="I32" s="112">
        <v>1</v>
      </c>
      <c r="J32" s="124">
        <v>514</v>
      </c>
      <c r="K32" s="124">
        <v>38</v>
      </c>
      <c r="L32" s="124">
        <v>0</v>
      </c>
      <c r="M32" s="124">
        <v>462</v>
      </c>
      <c r="N32" s="124">
        <v>45</v>
      </c>
      <c r="O32" s="124">
        <v>0</v>
      </c>
      <c r="P32" s="124">
        <v>6777</v>
      </c>
      <c r="Q32" s="124">
        <v>0</v>
      </c>
    </row>
    <row r="33" spans="1:17">
      <c r="A33" s="134">
        <v>44625</v>
      </c>
      <c r="B33" s="141" t="str">
        <f t="shared" si="0"/>
        <v>(土)</v>
      </c>
      <c r="C33" s="112">
        <f t="shared" si="1"/>
        <v>45581</v>
      </c>
      <c r="D33" s="112">
        <v>25447</v>
      </c>
      <c r="E33" s="112">
        <v>1470</v>
      </c>
      <c r="F33" s="112">
        <v>1</v>
      </c>
      <c r="G33" s="112">
        <v>17224</v>
      </c>
      <c r="H33" s="112">
        <v>1435</v>
      </c>
      <c r="I33" s="112">
        <v>4</v>
      </c>
      <c r="J33" s="124">
        <v>1016</v>
      </c>
      <c r="K33" s="124">
        <v>121</v>
      </c>
      <c r="L33" s="124">
        <v>0</v>
      </c>
      <c r="M33" s="124">
        <v>947</v>
      </c>
      <c r="N33" s="124">
        <v>71</v>
      </c>
      <c r="O33" s="124">
        <v>0</v>
      </c>
      <c r="P33" s="124">
        <v>8127</v>
      </c>
      <c r="Q33" s="124">
        <v>0</v>
      </c>
    </row>
    <row r="34" spans="1:17">
      <c r="A34" s="134">
        <v>44624</v>
      </c>
      <c r="B34" s="141" t="str">
        <f t="shared" si="0"/>
        <v>(金)</v>
      </c>
      <c r="C34" s="112">
        <f t="shared" si="1"/>
        <v>21011</v>
      </c>
      <c r="D34" s="112">
        <v>13072</v>
      </c>
      <c r="E34" s="112">
        <v>1067</v>
      </c>
      <c r="F34" s="112">
        <v>0</v>
      </c>
      <c r="G34" s="112">
        <v>5769</v>
      </c>
      <c r="H34" s="112">
        <v>1102</v>
      </c>
      <c r="I34" s="112">
        <v>1</v>
      </c>
      <c r="J34" s="124">
        <v>973</v>
      </c>
      <c r="K34" s="124">
        <v>108</v>
      </c>
      <c r="L34" s="124">
        <v>0</v>
      </c>
      <c r="M34" s="124">
        <v>582</v>
      </c>
      <c r="N34" s="124">
        <v>106</v>
      </c>
      <c r="O34" s="124">
        <v>0</v>
      </c>
      <c r="P34" s="124">
        <v>1606</v>
      </c>
      <c r="Q34" s="124">
        <v>0</v>
      </c>
    </row>
    <row r="35" spans="1:17">
      <c r="A35" s="134">
        <v>44623</v>
      </c>
      <c r="B35" s="141" t="str">
        <f t="shared" si="0"/>
        <v>(木)</v>
      </c>
      <c r="C35" s="112">
        <f t="shared" si="1"/>
        <v>14538</v>
      </c>
      <c r="D35" s="112">
        <v>6409</v>
      </c>
      <c r="E35" s="112">
        <v>890</v>
      </c>
      <c r="F35" s="112">
        <v>0</v>
      </c>
      <c r="G35" s="112">
        <v>6665</v>
      </c>
      <c r="H35" s="112">
        <v>570</v>
      </c>
      <c r="I35" s="112">
        <v>4</v>
      </c>
      <c r="J35" s="124">
        <v>738</v>
      </c>
      <c r="K35" s="124">
        <v>121</v>
      </c>
      <c r="L35" s="124">
        <v>0</v>
      </c>
      <c r="M35" s="124">
        <v>895</v>
      </c>
      <c r="N35" s="124">
        <v>85</v>
      </c>
      <c r="O35" s="124">
        <v>1</v>
      </c>
      <c r="P35" s="124">
        <v>437</v>
      </c>
      <c r="Q35" s="124">
        <v>0</v>
      </c>
    </row>
    <row r="36" spans="1:17">
      <c r="A36" s="134">
        <v>44622</v>
      </c>
      <c r="B36" s="141" t="str">
        <f t="shared" si="0"/>
        <v>(水)</v>
      </c>
      <c r="C36" s="112">
        <f t="shared" si="1"/>
        <v>15171</v>
      </c>
      <c r="D36" s="112">
        <v>6047</v>
      </c>
      <c r="E36" s="112">
        <v>793</v>
      </c>
      <c r="F36" s="112">
        <v>1</v>
      </c>
      <c r="G36" s="112">
        <v>7423</v>
      </c>
      <c r="H36" s="112">
        <v>902</v>
      </c>
      <c r="I36" s="112">
        <v>5</v>
      </c>
      <c r="J36" s="124">
        <v>814</v>
      </c>
      <c r="K36" s="124">
        <v>144</v>
      </c>
      <c r="L36" s="124">
        <v>1</v>
      </c>
      <c r="M36" s="124">
        <v>967</v>
      </c>
      <c r="N36" s="124">
        <v>86</v>
      </c>
      <c r="O36" s="124">
        <v>2</v>
      </c>
      <c r="P36" s="124">
        <v>190</v>
      </c>
      <c r="Q36" s="124">
        <v>0</v>
      </c>
    </row>
    <row r="37" spans="1:17">
      <c r="A37" s="134">
        <v>44621</v>
      </c>
      <c r="B37" s="141" t="str">
        <f t="shared" si="0"/>
        <v>(火)</v>
      </c>
      <c r="C37" s="112">
        <f t="shared" si="1"/>
        <v>16898</v>
      </c>
      <c r="D37" s="112">
        <v>6958</v>
      </c>
      <c r="E37" s="112">
        <v>1096</v>
      </c>
      <c r="F37" s="112">
        <v>0</v>
      </c>
      <c r="G37" s="112">
        <v>7884</v>
      </c>
      <c r="H37" s="112">
        <v>959</v>
      </c>
      <c r="I37" s="112">
        <v>1</v>
      </c>
      <c r="J37" s="124">
        <v>886</v>
      </c>
      <c r="K37" s="124">
        <v>151</v>
      </c>
      <c r="L37" s="124">
        <v>0</v>
      </c>
      <c r="M37" s="124">
        <v>978</v>
      </c>
      <c r="N37" s="124">
        <v>118</v>
      </c>
      <c r="O37" s="124">
        <v>0</v>
      </c>
      <c r="P37" s="124">
        <v>398</v>
      </c>
      <c r="Q37" s="124">
        <v>0</v>
      </c>
    </row>
    <row r="38" spans="1:17">
      <c r="A38" s="134">
        <v>44620</v>
      </c>
      <c r="B38" s="141" t="str">
        <f t="shared" si="0"/>
        <v>(月)</v>
      </c>
      <c r="C38" s="112">
        <f t="shared" si="1"/>
        <v>17211</v>
      </c>
      <c r="D38" s="112">
        <v>4580</v>
      </c>
      <c r="E38" s="112">
        <v>857</v>
      </c>
      <c r="F38" s="112">
        <v>1</v>
      </c>
      <c r="G38" s="112">
        <v>11017</v>
      </c>
      <c r="H38" s="112">
        <v>754</v>
      </c>
      <c r="I38" s="112">
        <v>2</v>
      </c>
      <c r="J38" s="124">
        <v>656</v>
      </c>
      <c r="K38" s="124">
        <v>138</v>
      </c>
      <c r="L38" s="124">
        <v>0</v>
      </c>
      <c r="M38" s="124">
        <v>1328</v>
      </c>
      <c r="N38" s="124">
        <v>104</v>
      </c>
      <c r="O38" s="124">
        <v>0</v>
      </c>
      <c r="P38" s="124">
        <v>47</v>
      </c>
      <c r="Q38" s="124">
        <v>0</v>
      </c>
    </row>
    <row r="39" spans="1:17">
      <c r="A39" s="134">
        <v>44619</v>
      </c>
      <c r="B39" s="141" t="str">
        <f t="shared" si="0"/>
        <v>(日)</v>
      </c>
      <c r="C39" s="112">
        <f t="shared" si="1"/>
        <v>17541</v>
      </c>
      <c r="D39" s="112">
        <v>5917</v>
      </c>
      <c r="E39" s="112">
        <v>1570</v>
      </c>
      <c r="F39" s="112">
        <v>0</v>
      </c>
      <c r="G39" s="112">
        <v>9053</v>
      </c>
      <c r="H39" s="112">
        <v>1001</v>
      </c>
      <c r="I39" s="112">
        <v>0</v>
      </c>
      <c r="J39" s="124">
        <v>429</v>
      </c>
      <c r="K39" s="124">
        <v>156</v>
      </c>
      <c r="L39" s="124">
        <v>0</v>
      </c>
      <c r="M39" s="124">
        <v>559</v>
      </c>
      <c r="N39" s="124">
        <v>144</v>
      </c>
      <c r="O39" s="124">
        <v>0</v>
      </c>
      <c r="P39" s="124">
        <v>0</v>
      </c>
      <c r="Q39" s="124">
        <v>0</v>
      </c>
    </row>
    <row r="40" spans="1:17">
      <c r="A40" s="134">
        <v>44618</v>
      </c>
      <c r="B40" s="141" t="str">
        <f t="shared" si="0"/>
        <v>(土)</v>
      </c>
      <c r="C40" s="112">
        <f t="shared" si="1"/>
        <v>42737</v>
      </c>
      <c r="D40" s="112">
        <v>14362</v>
      </c>
      <c r="E40" s="112">
        <v>2435</v>
      </c>
      <c r="F40" s="112">
        <v>2</v>
      </c>
      <c r="G40" s="112">
        <v>24483</v>
      </c>
      <c r="H40" s="112">
        <v>1451</v>
      </c>
      <c r="I40" s="112">
        <v>4</v>
      </c>
      <c r="J40" s="124">
        <v>825</v>
      </c>
      <c r="K40" s="124">
        <v>184</v>
      </c>
      <c r="L40" s="124">
        <v>0</v>
      </c>
      <c r="M40" s="124">
        <v>1311</v>
      </c>
      <c r="N40" s="124">
        <v>87</v>
      </c>
      <c r="O40" s="124">
        <v>2</v>
      </c>
      <c r="P40" s="124">
        <v>19</v>
      </c>
      <c r="Q40" s="124">
        <v>0</v>
      </c>
    </row>
    <row r="41" spans="1:17">
      <c r="A41" s="134">
        <v>44617</v>
      </c>
      <c r="B41" s="141" t="str">
        <f t="shared" si="0"/>
        <v>(金)</v>
      </c>
      <c r="C41" s="112">
        <f t="shared" si="1"/>
        <v>31362</v>
      </c>
      <c r="D41" s="112">
        <v>10497</v>
      </c>
      <c r="E41" s="112">
        <v>1315</v>
      </c>
      <c r="F41" s="112">
        <v>3</v>
      </c>
      <c r="G41" s="112">
        <v>18233</v>
      </c>
      <c r="H41" s="112">
        <v>1280</v>
      </c>
      <c r="I41" s="112">
        <v>34</v>
      </c>
      <c r="J41" s="124">
        <v>1039</v>
      </c>
      <c r="K41" s="124">
        <v>173</v>
      </c>
      <c r="L41" s="124">
        <v>0</v>
      </c>
      <c r="M41" s="124">
        <v>1510</v>
      </c>
      <c r="N41" s="124">
        <v>103</v>
      </c>
      <c r="O41" s="124">
        <v>2</v>
      </c>
      <c r="P41" s="124">
        <v>0</v>
      </c>
      <c r="Q41" s="124">
        <v>0</v>
      </c>
    </row>
    <row r="42" spans="1:17">
      <c r="A42" s="134">
        <v>44616</v>
      </c>
      <c r="B42" s="141" t="str">
        <f t="shared" si="0"/>
        <v>(木)</v>
      </c>
      <c r="C42" s="112">
        <f t="shared" si="1"/>
        <v>18097</v>
      </c>
      <c r="D42" s="112">
        <v>6197</v>
      </c>
      <c r="E42" s="112">
        <v>1073</v>
      </c>
      <c r="F42" s="112">
        <v>5</v>
      </c>
      <c r="G42" s="112">
        <v>10219</v>
      </c>
      <c r="H42" s="112">
        <v>565</v>
      </c>
      <c r="I42" s="112">
        <v>38</v>
      </c>
      <c r="J42" s="124">
        <v>894</v>
      </c>
      <c r="K42" s="124">
        <v>157</v>
      </c>
      <c r="L42" s="124">
        <v>0</v>
      </c>
      <c r="M42" s="124">
        <v>1263</v>
      </c>
      <c r="N42" s="124">
        <v>75</v>
      </c>
      <c r="O42" s="124">
        <v>3</v>
      </c>
      <c r="P42" s="124">
        <v>0</v>
      </c>
      <c r="Q42" s="124">
        <v>0</v>
      </c>
    </row>
    <row r="43" spans="1:17">
      <c r="A43" s="134">
        <v>44615</v>
      </c>
      <c r="B43" s="141" t="str">
        <f t="shared" si="0"/>
        <v>(水)</v>
      </c>
      <c r="C43" s="112">
        <f t="shared" si="1"/>
        <v>4984</v>
      </c>
      <c r="D43" s="112">
        <v>1652</v>
      </c>
      <c r="E43" s="112">
        <v>778</v>
      </c>
      <c r="F43" s="112">
        <v>2</v>
      </c>
      <c r="G43" s="112">
        <v>1973</v>
      </c>
      <c r="H43" s="112">
        <v>579</v>
      </c>
      <c r="I43" s="112">
        <v>0</v>
      </c>
      <c r="J43" s="124">
        <v>169</v>
      </c>
      <c r="K43" s="124">
        <v>67</v>
      </c>
      <c r="L43" s="124">
        <v>0</v>
      </c>
      <c r="M43" s="124">
        <v>215</v>
      </c>
      <c r="N43" s="124">
        <v>27</v>
      </c>
      <c r="O43" s="124">
        <v>0</v>
      </c>
      <c r="P43" s="124">
        <v>0</v>
      </c>
      <c r="Q43" s="124">
        <v>0</v>
      </c>
    </row>
    <row r="44" spans="1:17">
      <c r="A44" s="134">
        <v>44614</v>
      </c>
      <c r="B44" s="141" t="str">
        <f t="shared" si="0"/>
        <v>(火)</v>
      </c>
      <c r="C44" s="112">
        <f t="shared" si="1"/>
        <v>21305</v>
      </c>
      <c r="D44" s="112">
        <v>7713</v>
      </c>
      <c r="E44" s="112">
        <v>846</v>
      </c>
      <c r="F44" s="112">
        <v>11</v>
      </c>
      <c r="G44" s="112">
        <v>12267</v>
      </c>
      <c r="H44" s="112">
        <v>454</v>
      </c>
      <c r="I44" s="112">
        <v>14</v>
      </c>
      <c r="J44" s="124">
        <v>991</v>
      </c>
      <c r="K44" s="124">
        <v>158</v>
      </c>
      <c r="L44" s="124">
        <v>3</v>
      </c>
      <c r="M44" s="124">
        <v>1363</v>
      </c>
      <c r="N44" s="124">
        <v>59</v>
      </c>
      <c r="O44" s="124">
        <v>1</v>
      </c>
      <c r="P44" s="124">
        <v>0</v>
      </c>
      <c r="Q44" s="124">
        <v>0</v>
      </c>
    </row>
    <row r="45" spans="1:17">
      <c r="A45" s="134">
        <v>44613</v>
      </c>
      <c r="B45" s="141" t="str">
        <f t="shared" si="0"/>
        <v>(月)</v>
      </c>
      <c r="C45" s="112">
        <f t="shared" si="1"/>
        <v>17137</v>
      </c>
      <c r="D45" s="112">
        <v>6789</v>
      </c>
      <c r="E45" s="112">
        <v>742</v>
      </c>
      <c r="F45" s="112">
        <v>1</v>
      </c>
      <c r="G45" s="112">
        <v>9183</v>
      </c>
      <c r="H45" s="112">
        <v>420</v>
      </c>
      <c r="I45" s="112">
        <v>2</v>
      </c>
      <c r="J45" s="124">
        <v>919</v>
      </c>
      <c r="K45" s="124">
        <v>120</v>
      </c>
      <c r="L45" s="124">
        <v>0</v>
      </c>
      <c r="M45" s="124">
        <v>948</v>
      </c>
      <c r="N45" s="124">
        <v>60</v>
      </c>
      <c r="O45" s="124">
        <v>0</v>
      </c>
      <c r="P45" s="124">
        <v>0</v>
      </c>
      <c r="Q45" s="124">
        <v>0</v>
      </c>
    </row>
    <row r="46" spans="1:17">
      <c r="A46" s="134">
        <v>44612</v>
      </c>
      <c r="B46" s="141" t="str">
        <f t="shared" si="0"/>
        <v>(日)</v>
      </c>
      <c r="C46" s="112">
        <f t="shared" si="1"/>
        <v>17382</v>
      </c>
      <c r="D46" s="112">
        <v>7097</v>
      </c>
      <c r="E46" s="112">
        <v>1462</v>
      </c>
      <c r="F46" s="112">
        <v>1</v>
      </c>
      <c r="G46" s="112">
        <v>8446</v>
      </c>
      <c r="H46" s="112">
        <v>370</v>
      </c>
      <c r="I46" s="112">
        <v>6</v>
      </c>
      <c r="J46" s="124">
        <v>485</v>
      </c>
      <c r="K46" s="124">
        <v>109</v>
      </c>
      <c r="L46" s="124">
        <v>0</v>
      </c>
      <c r="M46" s="124">
        <v>500</v>
      </c>
      <c r="N46" s="124">
        <v>23</v>
      </c>
      <c r="O46" s="124">
        <v>2</v>
      </c>
      <c r="P46" s="124">
        <v>0</v>
      </c>
      <c r="Q46" s="124">
        <v>0</v>
      </c>
    </row>
    <row r="47" spans="1:17">
      <c r="A47" s="134">
        <v>44611</v>
      </c>
      <c r="B47" s="141" t="str">
        <f t="shared" si="0"/>
        <v>(土)</v>
      </c>
      <c r="C47" s="112">
        <f t="shared" si="1"/>
        <v>45512</v>
      </c>
      <c r="D47" s="112">
        <v>18701</v>
      </c>
      <c r="E47" s="112">
        <v>1351</v>
      </c>
      <c r="F47" s="112">
        <v>3</v>
      </c>
      <c r="G47" s="112">
        <v>24367</v>
      </c>
      <c r="H47" s="112">
        <v>1084</v>
      </c>
      <c r="I47" s="112">
        <v>6</v>
      </c>
      <c r="J47" s="124">
        <v>985</v>
      </c>
      <c r="K47" s="124">
        <v>115</v>
      </c>
      <c r="L47" s="124">
        <v>0</v>
      </c>
      <c r="M47" s="124">
        <v>1134</v>
      </c>
      <c r="N47" s="124">
        <v>57</v>
      </c>
      <c r="O47" s="124">
        <v>1</v>
      </c>
      <c r="P47" s="124">
        <v>0</v>
      </c>
      <c r="Q47" s="124">
        <v>0</v>
      </c>
    </row>
    <row r="48" spans="1:17">
      <c r="A48" s="134">
        <v>44610</v>
      </c>
      <c r="B48" s="141" t="str">
        <f t="shared" si="0"/>
        <v>(金)</v>
      </c>
      <c r="C48" s="112">
        <f t="shared" si="1"/>
        <v>34536</v>
      </c>
      <c r="D48" s="112">
        <v>13607</v>
      </c>
      <c r="E48" s="112">
        <v>1611</v>
      </c>
      <c r="F48" s="112">
        <v>0</v>
      </c>
      <c r="G48" s="112">
        <v>18437</v>
      </c>
      <c r="H48" s="112">
        <v>872</v>
      </c>
      <c r="I48" s="112">
        <v>9</v>
      </c>
      <c r="J48" s="124">
        <v>1130</v>
      </c>
      <c r="K48" s="124">
        <v>190</v>
      </c>
      <c r="L48" s="124">
        <v>0</v>
      </c>
      <c r="M48" s="124">
        <v>1404</v>
      </c>
      <c r="N48" s="124">
        <v>59</v>
      </c>
      <c r="O48" s="124">
        <v>1</v>
      </c>
      <c r="P48" s="124">
        <v>0</v>
      </c>
      <c r="Q48" s="124">
        <v>0</v>
      </c>
    </row>
    <row r="49" spans="1:17">
      <c r="A49" s="134">
        <v>44609</v>
      </c>
      <c r="B49" s="141" t="str">
        <f t="shared" si="0"/>
        <v>(木)</v>
      </c>
      <c r="C49" s="112">
        <f t="shared" si="1"/>
        <v>17293</v>
      </c>
      <c r="D49" s="112">
        <v>7606</v>
      </c>
      <c r="E49" s="112">
        <v>759</v>
      </c>
      <c r="F49" s="112">
        <v>5</v>
      </c>
      <c r="G49" s="112">
        <v>8489</v>
      </c>
      <c r="H49" s="112">
        <v>423</v>
      </c>
      <c r="I49" s="112">
        <v>11</v>
      </c>
      <c r="J49" s="124">
        <v>924</v>
      </c>
      <c r="K49" s="124">
        <v>149</v>
      </c>
      <c r="L49" s="124">
        <v>1</v>
      </c>
      <c r="M49" s="124">
        <v>935</v>
      </c>
      <c r="N49" s="124">
        <v>55</v>
      </c>
      <c r="O49" s="124">
        <v>2</v>
      </c>
      <c r="P49" s="124">
        <v>0</v>
      </c>
      <c r="Q49" s="124">
        <v>0</v>
      </c>
    </row>
    <row r="50" spans="1:17">
      <c r="A50" s="134">
        <v>44608</v>
      </c>
      <c r="B50" s="141" t="str">
        <f t="shared" si="0"/>
        <v>(水)</v>
      </c>
      <c r="C50" s="112">
        <f t="shared" si="1"/>
        <v>18289</v>
      </c>
      <c r="D50" s="112">
        <v>7797</v>
      </c>
      <c r="E50" s="112">
        <v>1122</v>
      </c>
      <c r="F50" s="112">
        <v>1</v>
      </c>
      <c r="G50" s="112">
        <v>8986</v>
      </c>
      <c r="H50" s="112">
        <v>374</v>
      </c>
      <c r="I50" s="112">
        <v>9</v>
      </c>
      <c r="J50" s="124">
        <v>986</v>
      </c>
      <c r="K50" s="124">
        <v>160</v>
      </c>
      <c r="L50" s="124">
        <v>0</v>
      </c>
      <c r="M50" s="124">
        <v>937</v>
      </c>
      <c r="N50" s="124">
        <v>35</v>
      </c>
      <c r="O50" s="124">
        <v>0</v>
      </c>
      <c r="P50" s="124">
        <v>0</v>
      </c>
      <c r="Q50" s="124">
        <v>0</v>
      </c>
    </row>
    <row r="51" spans="1:17">
      <c r="A51" s="134">
        <v>44607</v>
      </c>
      <c r="B51" s="141" t="str">
        <f t="shared" si="0"/>
        <v>(火)</v>
      </c>
      <c r="C51" s="112">
        <f t="shared" si="1"/>
        <v>19927</v>
      </c>
      <c r="D51" s="112">
        <v>8089</v>
      </c>
      <c r="E51" s="112">
        <v>1057</v>
      </c>
      <c r="F51" s="112">
        <v>6</v>
      </c>
      <c r="G51" s="112">
        <v>10341</v>
      </c>
      <c r="H51" s="112">
        <v>414</v>
      </c>
      <c r="I51" s="112">
        <v>20</v>
      </c>
      <c r="J51" s="124">
        <v>1055</v>
      </c>
      <c r="K51" s="124">
        <v>163</v>
      </c>
      <c r="L51" s="124">
        <v>0</v>
      </c>
      <c r="M51" s="124">
        <v>1066</v>
      </c>
      <c r="N51" s="124">
        <v>51</v>
      </c>
      <c r="O51" s="124">
        <v>3</v>
      </c>
      <c r="P51" s="124">
        <v>0</v>
      </c>
      <c r="Q51" s="124">
        <v>0</v>
      </c>
    </row>
    <row r="52" spans="1:17">
      <c r="A52" s="134">
        <v>44606</v>
      </c>
      <c r="B52" s="141" t="str">
        <f t="shared" si="0"/>
        <v>(月)</v>
      </c>
      <c r="C52" s="112">
        <f t="shared" si="1"/>
        <v>18213</v>
      </c>
      <c r="D52" s="112">
        <v>7160</v>
      </c>
      <c r="E52" s="112">
        <v>728</v>
      </c>
      <c r="F52" s="112">
        <v>0</v>
      </c>
      <c r="G52" s="112">
        <v>10003</v>
      </c>
      <c r="H52" s="112">
        <v>321</v>
      </c>
      <c r="I52" s="112">
        <v>1</v>
      </c>
      <c r="J52" s="124">
        <v>888</v>
      </c>
      <c r="K52" s="124">
        <v>141</v>
      </c>
      <c r="L52" s="124">
        <v>0</v>
      </c>
      <c r="M52" s="124">
        <v>977</v>
      </c>
      <c r="N52" s="124">
        <v>32</v>
      </c>
      <c r="O52" s="124">
        <v>0</v>
      </c>
      <c r="P52" s="124">
        <v>0</v>
      </c>
      <c r="Q52" s="124">
        <v>0</v>
      </c>
    </row>
    <row r="53" spans="1:17">
      <c r="A53" s="134">
        <v>44605</v>
      </c>
      <c r="B53" s="141" t="str">
        <f t="shared" si="0"/>
        <v>(日)</v>
      </c>
      <c r="C53" s="112">
        <f t="shared" si="1"/>
        <v>16660</v>
      </c>
      <c r="D53" s="112">
        <v>6333</v>
      </c>
      <c r="E53" s="112">
        <v>1060</v>
      </c>
      <c r="F53" s="112">
        <v>0</v>
      </c>
      <c r="G53" s="112">
        <v>8611</v>
      </c>
      <c r="H53" s="112">
        <v>656</v>
      </c>
      <c r="I53" s="112">
        <v>0</v>
      </c>
      <c r="J53" s="124">
        <v>440</v>
      </c>
      <c r="K53" s="124">
        <v>98</v>
      </c>
      <c r="L53" s="124">
        <v>0</v>
      </c>
      <c r="M53" s="124">
        <v>507</v>
      </c>
      <c r="N53" s="124">
        <v>36</v>
      </c>
      <c r="O53" s="124">
        <v>0</v>
      </c>
      <c r="P53" s="124">
        <v>0</v>
      </c>
      <c r="Q53" s="124">
        <v>0</v>
      </c>
    </row>
    <row r="54" spans="1:17">
      <c r="A54" s="134">
        <v>44604</v>
      </c>
      <c r="B54" s="141" t="str">
        <f t="shared" si="0"/>
        <v>(土)</v>
      </c>
      <c r="C54" s="112">
        <f t="shared" si="1"/>
        <v>43979</v>
      </c>
      <c r="D54" s="112">
        <v>16261</v>
      </c>
      <c r="E54" s="112">
        <v>1675</v>
      </c>
      <c r="F54" s="112">
        <v>2</v>
      </c>
      <c r="G54" s="112">
        <v>24975</v>
      </c>
      <c r="H54" s="112">
        <v>1054</v>
      </c>
      <c r="I54" s="112">
        <v>12</v>
      </c>
      <c r="J54" s="124">
        <v>787</v>
      </c>
      <c r="K54" s="124">
        <v>134</v>
      </c>
      <c r="L54" s="124">
        <v>0</v>
      </c>
      <c r="M54" s="124">
        <v>1153</v>
      </c>
      <c r="N54" s="124">
        <v>69</v>
      </c>
      <c r="O54" s="124">
        <v>2</v>
      </c>
      <c r="P54" s="124">
        <v>0</v>
      </c>
      <c r="Q54" s="124">
        <v>0</v>
      </c>
    </row>
    <row r="55" spans="1:17">
      <c r="A55" s="134">
        <v>44603</v>
      </c>
      <c r="B55" s="141" t="str">
        <f t="shared" si="0"/>
        <v>(金)</v>
      </c>
      <c r="C55" s="112">
        <f t="shared" si="1"/>
        <v>7369</v>
      </c>
      <c r="D55" s="112">
        <v>3489</v>
      </c>
      <c r="E55" s="112">
        <v>767</v>
      </c>
      <c r="F55" s="112">
        <v>1</v>
      </c>
      <c r="G55" s="112">
        <v>2705</v>
      </c>
      <c r="H55" s="112">
        <v>407</v>
      </c>
      <c r="I55" s="112">
        <v>0</v>
      </c>
      <c r="J55" s="124">
        <v>173</v>
      </c>
      <c r="K55" s="124">
        <v>46</v>
      </c>
      <c r="L55" s="124">
        <v>0</v>
      </c>
      <c r="M55" s="124">
        <v>150</v>
      </c>
      <c r="N55" s="124">
        <v>29</v>
      </c>
      <c r="O55" s="124">
        <v>0</v>
      </c>
      <c r="P55" s="124">
        <v>0</v>
      </c>
      <c r="Q55" s="124">
        <v>0</v>
      </c>
    </row>
    <row r="56" spans="1:17">
      <c r="A56" s="134">
        <v>44602</v>
      </c>
      <c r="B56" s="141" t="str">
        <f t="shared" si="0"/>
        <v>(木)</v>
      </c>
      <c r="C56" s="112">
        <f t="shared" si="1"/>
        <v>19173</v>
      </c>
      <c r="D56" s="112">
        <v>8052</v>
      </c>
      <c r="E56" s="112">
        <v>729</v>
      </c>
      <c r="F56" s="112">
        <v>13</v>
      </c>
      <c r="G56" s="112">
        <v>10011</v>
      </c>
      <c r="H56" s="112">
        <v>355</v>
      </c>
      <c r="I56" s="112">
        <v>13</v>
      </c>
      <c r="J56" s="124">
        <v>887</v>
      </c>
      <c r="K56" s="124">
        <v>120</v>
      </c>
      <c r="L56" s="124">
        <v>0</v>
      </c>
      <c r="M56" s="124">
        <v>885</v>
      </c>
      <c r="N56" s="124">
        <v>62</v>
      </c>
      <c r="O56" s="124">
        <v>1</v>
      </c>
      <c r="P56" s="124">
        <v>0</v>
      </c>
      <c r="Q56" s="124">
        <v>0</v>
      </c>
    </row>
    <row r="57" spans="1:17">
      <c r="A57" s="134">
        <v>44601</v>
      </c>
      <c r="B57" s="141" t="str">
        <f t="shared" si="0"/>
        <v>(水)</v>
      </c>
      <c r="C57" s="112">
        <f t="shared" si="1"/>
        <v>18950</v>
      </c>
      <c r="D57" s="112">
        <v>8460</v>
      </c>
      <c r="E57" s="112">
        <v>845</v>
      </c>
      <c r="F57" s="112">
        <v>3</v>
      </c>
      <c r="G57" s="112">
        <v>9235</v>
      </c>
      <c r="H57" s="112">
        <v>403</v>
      </c>
      <c r="I57" s="112">
        <v>4</v>
      </c>
      <c r="J57" s="124">
        <v>944</v>
      </c>
      <c r="K57" s="124">
        <v>121</v>
      </c>
      <c r="L57" s="124">
        <v>1</v>
      </c>
      <c r="M57" s="124">
        <v>843</v>
      </c>
      <c r="N57" s="124">
        <v>50</v>
      </c>
      <c r="O57" s="124">
        <v>1</v>
      </c>
      <c r="P57" s="124">
        <v>0</v>
      </c>
      <c r="Q57" s="124">
        <v>0</v>
      </c>
    </row>
    <row r="58" spans="1:17">
      <c r="A58" s="134">
        <v>44600</v>
      </c>
      <c r="B58" s="141" t="str">
        <f t="shared" si="0"/>
        <v>(火)</v>
      </c>
      <c r="C58" s="112">
        <f t="shared" si="1"/>
        <v>20242</v>
      </c>
      <c r="D58" s="112">
        <v>8942</v>
      </c>
      <c r="E58" s="112">
        <v>717</v>
      </c>
      <c r="F58" s="112">
        <v>6</v>
      </c>
      <c r="G58" s="112">
        <v>10140</v>
      </c>
      <c r="H58" s="112">
        <v>406</v>
      </c>
      <c r="I58" s="112">
        <v>31</v>
      </c>
      <c r="J58" s="124">
        <v>986</v>
      </c>
      <c r="K58" s="124">
        <v>101</v>
      </c>
      <c r="L58" s="124">
        <v>1</v>
      </c>
      <c r="M58" s="124">
        <v>960</v>
      </c>
      <c r="N58" s="124">
        <v>53</v>
      </c>
      <c r="O58" s="124">
        <v>6</v>
      </c>
      <c r="P58" s="124">
        <v>0</v>
      </c>
      <c r="Q58" s="124">
        <v>0</v>
      </c>
    </row>
    <row r="59" spans="1:17">
      <c r="A59" s="134">
        <v>44599</v>
      </c>
      <c r="B59" s="141" t="str">
        <f t="shared" si="0"/>
        <v>(月)</v>
      </c>
      <c r="C59" s="112">
        <f t="shared" si="1"/>
        <v>21148</v>
      </c>
      <c r="D59" s="112">
        <v>10684</v>
      </c>
      <c r="E59" s="112">
        <v>903</v>
      </c>
      <c r="F59" s="112">
        <v>10</v>
      </c>
      <c r="G59" s="112">
        <v>9361</v>
      </c>
      <c r="H59" s="112">
        <v>181</v>
      </c>
      <c r="I59" s="112">
        <v>9</v>
      </c>
      <c r="J59" s="124">
        <v>1124</v>
      </c>
      <c r="K59" s="124">
        <v>125</v>
      </c>
      <c r="L59" s="124">
        <v>1</v>
      </c>
      <c r="M59" s="124">
        <v>848</v>
      </c>
      <c r="N59" s="124">
        <v>36</v>
      </c>
      <c r="O59" s="124">
        <v>2</v>
      </c>
      <c r="P59" s="124">
        <v>0</v>
      </c>
      <c r="Q59" s="124">
        <v>0</v>
      </c>
    </row>
    <row r="60" spans="1:17">
      <c r="A60" s="134">
        <v>44598</v>
      </c>
      <c r="B60" s="141" t="str">
        <f t="shared" si="0"/>
        <v>(日)</v>
      </c>
      <c r="C60" s="112">
        <f t="shared" si="1"/>
        <v>19048</v>
      </c>
      <c r="D60" s="112">
        <v>8539</v>
      </c>
      <c r="E60" s="112">
        <v>779</v>
      </c>
      <c r="F60" s="112">
        <v>0</v>
      </c>
      <c r="G60" s="112">
        <v>9395</v>
      </c>
      <c r="H60" s="112">
        <v>335</v>
      </c>
      <c r="I60" s="112">
        <v>0</v>
      </c>
      <c r="J60" s="124">
        <v>457</v>
      </c>
      <c r="K60" s="124">
        <v>49</v>
      </c>
      <c r="L60" s="124">
        <v>0</v>
      </c>
      <c r="M60" s="124">
        <v>559</v>
      </c>
      <c r="N60" s="124">
        <v>19</v>
      </c>
      <c r="O60" s="124">
        <v>0</v>
      </c>
      <c r="P60" s="124">
        <v>0</v>
      </c>
      <c r="Q60" s="124">
        <v>0</v>
      </c>
    </row>
    <row r="61" spans="1:17">
      <c r="A61" s="134">
        <v>44597</v>
      </c>
      <c r="B61" s="141" t="str">
        <f t="shared" si="0"/>
        <v>(土)</v>
      </c>
      <c r="C61" s="112">
        <f t="shared" si="1"/>
        <v>49404</v>
      </c>
      <c r="D61" s="112">
        <v>23727</v>
      </c>
      <c r="E61" s="112">
        <v>1421</v>
      </c>
      <c r="F61" s="112">
        <v>0</v>
      </c>
      <c r="G61" s="112">
        <v>23780</v>
      </c>
      <c r="H61" s="112">
        <v>473</v>
      </c>
      <c r="I61" s="112">
        <v>3</v>
      </c>
      <c r="J61" s="124">
        <v>1102</v>
      </c>
      <c r="K61" s="124">
        <v>66</v>
      </c>
      <c r="L61" s="124">
        <v>0</v>
      </c>
      <c r="M61" s="124">
        <v>1142</v>
      </c>
      <c r="N61" s="124">
        <v>29</v>
      </c>
      <c r="O61" s="124">
        <v>2</v>
      </c>
      <c r="P61" s="124">
        <v>0</v>
      </c>
      <c r="Q61" s="124">
        <v>0</v>
      </c>
    </row>
    <row r="62" spans="1:17">
      <c r="A62" s="134">
        <v>44596</v>
      </c>
      <c r="B62" s="141" t="str">
        <f t="shared" si="0"/>
        <v>(金)</v>
      </c>
      <c r="C62" s="112">
        <f t="shared" si="1"/>
        <v>34101</v>
      </c>
      <c r="D62" s="112">
        <v>17081</v>
      </c>
      <c r="E62" s="112">
        <v>1319</v>
      </c>
      <c r="F62" s="112">
        <v>2</v>
      </c>
      <c r="G62" s="112">
        <v>15346</v>
      </c>
      <c r="H62" s="112">
        <v>347</v>
      </c>
      <c r="I62" s="112">
        <v>6</v>
      </c>
      <c r="J62" s="124">
        <v>1143</v>
      </c>
      <c r="K62" s="124">
        <v>115</v>
      </c>
      <c r="L62" s="124">
        <v>0</v>
      </c>
      <c r="M62" s="124">
        <v>1077</v>
      </c>
      <c r="N62" s="124">
        <v>43</v>
      </c>
      <c r="O62" s="124">
        <v>0</v>
      </c>
      <c r="P62" s="124">
        <v>0</v>
      </c>
      <c r="Q62" s="124">
        <v>0</v>
      </c>
    </row>
    <row r="63" spans="1:17">
      <c r="A63" s="134">
        <v>44595</v>
      </c>
      <c r="B63" s="141" t="str">
        <f t="shared" si="0"/>
        <v>(木)</v>
      </c>
      <c r="C63" s="112">
        <f t="shared" si="1"/>
        <v>16880</v>
      </c>
      <c r="D63" s="112">
        <v>8916</v>
      </c>
      <c r="E63" s="112">
        <v>573</v>
      </c>
      <c r="F63" s="112">
        <v>3</v>
      </c>
      <c r="G63" s="112">
        <v>7200</v>
      </c>
      <c r="H63" s="112">
        <v>184</v>
      </c>
      <c r="I63" s="112">
        <v>4</v>
      </c>
      <c r="J63" s="124">
        <v>939</v>
      </c>
      <c r="K63" s="124">
        <v>73</v>
      </c>
      <c r="L63" s="124">
        <v>0</v>
      </c>
      <c r="M63" s="124">
        <v>687</v>
      </c>
      <c r="N63" s="124">
        <v>14</v>
      </c>
      <c r="O63" s="124">
        <v>0</v>
      </c>
      <c r="P63" s="124">
        <v>0</v>
      </c>
      <c r="Q63" s="124">
        <v>0</v>
      </c>
    </row>
    <row r="64" spans="1:17">
      <c r="A64" s="134">
        <v>44594</v>
      </c>
      <c r="B64" s="141" t="str">
        <f t="shared" si="0"/>
        <v>(水)</v>
      </c>
      <c r="C64" s="112">
        <f t="shared" si="1"/>
        <v>14537</v>
      </c>
      <c r="D64" s="112">
        <v>6123</v>
      </c>
      <c r="E64" s="112">
        <v>915</v>
      </c>
      <c r="F64" s="112">
        <v>5</v>
      </c>
      <c r="G64" s="112">
        <v>7382</v>
      </c>
      <c r="H64" s="112">
        <v>109</v>
      </c>
      <c r="I64" s="112">
        <v>3</v>
      </c>
      <c r="J64" s="124">
        <v>662</v>
      </c>
      <c r="K64" s="124">
        <v>78</v>
      </c>
      <c r="L64" s="124">
        <v>1</v>
      </c>
      <c r="M64" s="124">
        <v>786</v>
      </c>
      <c r="N64" s="124">
        <v>20</v>
      </c>
      <c r="O64" s="124">
        <v>0</v>
      </c>
      <c r="P64" s="124">
        <v>0</v>
      </c>
      <c r="Q64" s="124">
        <v>0</v>
      </c>
    </row>
    <row r="65" spans="1:17">
      <c r="A65" s="134">
        <v>44593</v>
      </c>
      <c r="B65" s="141" t="str">
        <f t="shared" si="0"/>
        <v>(火)</v>
      </c>
      <c r="C65" s="112">
        <f t="shared" si="1"/>
        <v>19572</v>
      </c>
      <c r="D65" s="112">
        <v>11200</v>
      </c>
      <c r="E65" s="112">
        <v>1062</v>
      </c>
      <c r="F65" s="112">
        <v>5</v>
      </c>
      <c r="G65" s="112">
        <v>7101</v>
      </c>
      <c r="H65" s="112">
        <v>183</v>
      </c>
      <c r="I65" s="112">
        <v>21</v>
      </c>
      <c r="J65" s="124">
        <v>1118</v>
      </c>
      <c r="K65" s="124">
        <v>113</v>
      </c>
      <c r="L65" s="124">
        <v>0</v>
      </c>
      <c r="M65" s="124">
        <v>676</v>
      </c>
      <c r="N65" s="124">
        <v>20</v>
      </c>
      <c r="O65" s="124">
        <v>2</v>
      </c>
      <c r="P65" s="124">
        <v>0</v>
      </c>
      <c r="Q65" s="124">
        <v>0</v>
      </c>
    </row>
    <row r="66" spans="1:17">
      <c r="A66" s="134">
        <v>44592</v>
      </c>
      <c r="B66" s="141" t="str">
        <f t="shared" si="0"/>
        <v>(月)</v>
      </c>
      <c r="C66" s="112">
        <f t="shared" si="1"/>
        <v>12273</v>
      </c>
      <c r="D66" s="112">
        <v>8909</v>
      </c>
      <c r="E66" s="112">
        <v>547</v>
      </c>
      <c r="F66" s="112">
        <v>0</v>
      </c>
      <c r="G66" s="112">
        <v>2756</v>
      </c>
      <c r="H66" s="112">
        <v>60</v>
      </c>
      <c r="I66" s="112">
        <v>1</v>
      </c>
      <c r="J66" s="124">
        <v>733</v>
      </c>
      <c r="K66" s="124">
        <v>64</v>
      </c>
      <c r="L66" s="124">
        <v>0</v>
      </c>
      <c r="M66" s="124">
        <v>300</v>
      </c>
      <c r="N66" s="124">
        <v>12</v>
      </c>
      <c r="O66" s="124">
        <v>0</v>
      </c>
      <c r="P66" s="124">
        <v>0</v>
      </c>
      <c r="Q66" s="124">
        <v>0</v>
      </c>
    </row>
    <row r="67" spans="1:17">
      <c r="A67" s="134">
        <v>44591</v>
      </c>
      <c r="B67" s="141" t="str">
        <f t="shared" si="0"/>
        <v>(日)</v>
      </c>
      <c r="C67" s="112">
        <f t="shared" si="1"/>
        <v>20487</v>
      </c>
      <c r="D67" s="112">
        <v>8524</v>
      </c>
      <c r="E67" s="112">
        <v>876</v>
      </c>
      <c r="F67" s="112">
        <v>1</v>
      </c>
      <c r="G67" s="112">
        <v>11006</v>
      </c>
      <c r="H67" s="112">
        <v>80</v>
      </c>
      <c r="I67" s="112">
        <v>0</v>
      </c>
      <c r="J67" s="124">
        <v>395</v>
      </c>
      <c r="K67" s="124">
        <v>131</v>
      </c>
      <c r="L67" s="124">
        <v>0</v>
      </c>
      <c r="M67" s="124">
        <v>659</v>
      </c>
      <c r="N67" s="124">
        <v>2</v>
      </c>
      <c r="O67" s="124">
        <v>0</v>
      </c>
      <c r="P67" s="124">
        <v>0</v>
      </c>
      <c r="Q67" s="124">
        <v>0</v>
      </c>
    </row>
    <row r="68" spans="1:17">
      <c r="A68" s="134">
        <v>44590</v>
      </c>
      <c r="B68" s="141" t="str">
        <f t="shared" si="0"/>
        <v>(土)</v>
      </c>
      <c r="C68" s="112">
        <f t="shared" si="1"/>
        <v>53428</v>
      </c>
      <c r="D68" s="112">
        <v>24972</v>
      </c>
      <c r="E68" s="112">
        <v>1171</v>
      </c>
      <c r="F68" s="112">
        <v>5</v>
      </c>
      <c r="G68" s="112">
        <v>27048</v>
      </c>
      <c r="H68" s="112">
        <v>221</v>
      </c>
      <c r="I68" s="112">
        <v>11</v>
      </c>
      <c r="J68" s="124">
        <v>929</v>
      </c>
      <c r="K68" s="124">
        <v>46</v>
      </c>
      <c r="L68" s="124">
        <v>0</v>
      </c>
      <c r="M68" s="124">
        <v>1297</v>
      </c>
      <c r="N68" s="124">
        <v>14</v>
      </c>
      <c r="O68" s="124">
        <v>2</v>
      </c>
      <c r="P68" s="124">
        <v>0</v>
      </c>
      <c r="Q68" s="124">
        <v>0</v>
      </c>
    </row>
    <row r="69" spans="1:17">
      <c r="A69" s="134">
        <v>44589</v>
      </c>
      <c r="B69" s="141" t="str">
        <f t="shared" si="0"/>
        <v>(金)</v>
      </c>
      <c r="C69" s="112">
        <f t="shared" si="1"/>
        <v>35123</v>
      </c>
      <c r="D69" s="112">
        <v>17996</v>
      </c>
      <c r="E69" s="112">
        <v>1122</v>
      </c>
      <c r="F69" s="112">
        <v>1</v>
      </c>
      <c r="G69" s="112">
        <v>15822</v>
      </c>
      <c r="H69" s="112">
        <v>181</v>
      </c>
      <c r="I69" s="112">
        <v>1</v>
      </c>
      <c r="J69" s="124">
        <v>1065</v>
      </c>
      <c r="K69" s="124">
        <v>45</v>
      </c>
      <c r="L69" s="124">
        <v>0</v>
      </c>
      <c r="M69" s="124">
        <v>1169</v>
      </c>
      <c r="N69" s="124">
        <v>6</v>
      </c>
      <c r="O69" s="124">
        <v>0</v>
      </c>
      <c r="P69" s="124">
        <v>0</v>
      </c>
      <c r="Q69" s="124">
        <v>0</v>
      </c>
    </row>
    <row r="70" spans="1:17">
      <c r="A70" s="134">
        <v>44588</v>
      </c>
      <c r="B70" s="141" t="str">
        <f t="shared" si="0"/>
        <v>(木)</v>
      </c>
      <c r="C70" s="112">
        <f t="shared" si="1"/>
        <v>16103</v>
      </c>
      <c r="D70" s="112">
        <v>8880</v>
      </c>
      <c r="E70" s="112">
        <v>649</v>
      </c>
      <c r="F70" s="112">
        <v>4</v>
      </c>
      <c r="G70" s="112">
        <v>6400</v>
      </c>
      <c r="H70" s="112">
        <v>148</v>
      </c>
      <c r="I70" s="112">
        <v>22</v>
      </c>
      <c r="J70" s="124">
        <v>831</v>
      </c>
      <c r="K70" s="124">
        <v>33</v>
      </c>
      <c r="L70" s="124">
        <v>0</v>
      </c>
      <c r="M70" s="124">
        <v>675</v>
      </c>
      <c r="N70" s="124">
        <v>8</v>
      </c>
      <c r="O70" s="124">
        <v>1</v>
      </c>
      <c r="P70" s="124">
        <v>0</v>
      </c>
      <c r="Q70" s="124">
        <v>0</v>
      </c>
    </row>
    <row r="71" spans="1:17">
      <c r="A71" s="134">
        <v>44587</v>
      </c>
      <c r="B71" s="141" t="str">
        <f t="shared" ref="B71:B134" si="2">"(" &amp; TEXT(A71,"aaa") &amp; ")"</f>
        <v>(水)</v>
      </c>
      <c r="C71" s="112">
        <f t="shared" ref="C71:C134" si="3">SUM(D71:I71)</f>
        <v>16173</v>
      </c>
      <c r="D71" s="112">
        <v>9428</v>
      </c>
      <c r="E71" s="112">
        <v>847</v>
      </c>
      <c r="F71" s="112">
        <v>2</v>
      </c>
      <c r="G71" s="112">
        <v>5779</v>
      </c>
      <c r="H71" s="112">
        <v>113</v>
      </c>
      <c r="I71" s="112">
        <v>4</v>
      </c>
      <c r="J71" s="124">
        <v>756</v>
      </c>
      <c r="K71" s="124">
        <v>41</v>
      </c>
      <c r="L71" s="124">
        <v>0</v>
      </c>
      <c r="M71" s="124">
        <v>517</v>
      </c>
      <c r="N71" s="124">
        <v>4</v>
      </c>
      <c r="O71" s="124">
        <v>2</v>
      </c>
      <c r="P71" s="124">
        <v>0</v>
      </c>
      <c r="Q71" s="124">
        <v>0</v>
      </c>
    </row>
    <row r="72" spans="1:17">
      <c r="A72" s="134">
        <v>44586</v>
      </c>
      <c r="B72" s="141" t="str">
        <f t="shared" si="2"/>
        <v>(火)</v>
      </c>
      <c r="C72" s="112">
        <f t="shared" si="3"/>
        <v>15135</v>
      </c>
      <c r="D72" s="112">
        <v>10459</v>
      </c>
      <c r="E72" s="112">
        <v>458</v>
      </c>
      <c r="F72" s="112">
        <v>18</v>
      </c>
      <c r="G72" s="112">
        <v>3909</v>
      </c>
      <c r="H72" s="112">
        <v>276</v>
      </c>
      <c r="I72" s="112">
        <v>15</v>
      </c>
      <c r="J72" s="124">
        <v>845</v>
      </c>
      <c r="K72" s="124">
        <v>19</v>
      </c>
      <c r="L72" s="124">
        <v>3</v>
      </c>
      <c r="M72" s="124">
        <v>383</v>
      </c>
      <c r="N72" s="124">
        <v>14</v>
      </c>
      <c r="O72" s="124">
        <v>3</v>
      </c>
      <c r="P72" s="124">
        <v>0</v>
      </c>
      <c r="Q72" s="124">
        <v>0</v>
      </c>
    </row>
    <row r="73" spans="1:17">
      <c r="A73" s="134">
        <v>44585</v>
      </c>
      <c r="B73" s="141" t="str">
        <f t="shared" si="2"/>
        <v>(月)</v>
      </c>
      <c r="C73" s="112">
        <f t="shared" si="3"/>
        <v>13366</v>
      </c>
      <c r="D73" s="112">
        <v>10527</v>
      </c>
      <c r="E73" s="112">
        <v>371</v>
      </c>
      <c r="F73" s="112">
        <v>1</v>
      </c>
      <c r="G73" s="112">
        <v>2240</v>
      </c>
      <c r="H73" s="112">
        <v>227</v>
      </c>
      <c r="I73" s="112">
        <v>0</v>
      </c>
      <c r="J73" s="124">
        <v>829</v>
      </c>
      <c r="K73" s="124">
        <v>15</v>
      </c>
      <c r="L73" s="124">
        <v>0</v>
      </c>
      <c r="M73" s="124">
        <v>233</v>
      </c>
      <c r="N73" s="124">
        <v>11</v>
      </c>
      <c r="O73" s="124">
        <v>0</v>
      </c>
      <c r="P73" s="124">
        <v>0</v>
      </c>
      <c r="Q73" s="124">
        <v>0</v>
      </c>
    </row>
    <row r="74" spans="1:17">
      <c r="A74" s="134">
        <v>44584</v>
      </c>
      <c r="B74" s="141" t="str">
        <f t="shared" si="2"/>
        <v>(日)</v>
      </c>
      <c r="C74" s="112">
        <f t="shared" si="3"/>
        <v>13209</v>
      </c>
      <c r="D74" s="112">
        <v>9692</v>
      </c>
      <c r="E74" s="112">
        <v>327</v>
      </c>
      <c r="F74" s="112">
        <v>0</v>
      </c>
      <c r="G74" s="112">
        <v>2961</v>
      </c>
      <c r="H74" s="112">
        <v>226</v>
      </c>
      <c r="I74" s="112">
        <v>3</v>
      </c>
      <c r="J74" s="124">
        <v>457</v>
      </c>
      <c r="K74" s="124">
        <v>10</v>
      </c>
      <c r="L74" s="124">
        <v>0</v>
      </c>
      <c r="M74" s="124">
        <v>140</v>
      </c>
      <c r="N74" s="124">
        <v>7</v>
      </c>
      <c r="O74" s="124">
        <v>0</v>
      </c>
      <c r="P74" s="124">
        <v>0</v>
      </c>
      <c r="Q74" s="124">
        <v>0</v>
      </c>
    </row>
    <row r="75" spans="1:17">
      <c r="A75" s="134">
        <v>44583</v>
      </c>
      <c r="B75" s="141" t="str">
        <f t="shared" si="2"/>
        <v>(土)</v>
      </c>
      <c r="C75" s="112">
        <f t="shared" si="3"/>
        <v>34530</v>
      </c>
      <c r="D75" s="112">
        <v>26688</v>
      </c>
      <c r="E75" s="112">
        <v>890</v>
      </c>
      <c r="F75" s="112">
        <v>2</v>
      </c>
      <c r="G75" s="112">
        <v>6158</v>
      </c>
      <c r="H75" s="112">
        <v>758</v>
      </c>
      <c r="I75" s="112">
        <v>34</v>
      </c>
      <c r="J75" s="124">
        <v>1056</v>
      </c>
      <c r="K75" s="124">
        <v>29</v>
      </c>
      <c r="L75" s="124">
        <v>0</v>
      </c>
      <c r="M75" s="124">
        <v>291</v>
      </c>
      <c r="N75" s="124">
        <v>36</v>
      </c>
      <c r="O75" s="124">
        <v>9</v>
      </c>
      <c r="P75" s="124">
        <v>0</v>
      </c>
      <c r="Q75" s="124">
        <v>0</v>
      </c>
    </row>
    <row r="76" spans="1:17">
      <c r="A76" s="134">
        <v>44582</v>
      </c>
      <c r="B76" s="141" t="str">
        <f t="shared" si="2"/>
        <v>(金)</v>
      </c>
      <c r="C76" s="112">
        <f t="shared" si="3"/>
        <v>18176</v>
      </c>
      <c r="D76" s="112">
        <v>11192</v>
      </c>
      <c r="E76" s="112">
        <v>883</v>
      </c>
      <c r="F76" s="112">
        <v>3</v>
      </c>
      <c r="G76" s="112">
        <v>5283</v>
      </c>
      <c r="H76" s="112">
        <v>811</v>
      </c>
      <c r="I76" s="112">
        <v>4</v>
      </c>
      <c r="J76" s="124">
        <v>686</v>
      </c>
      <c r="K76" s="124">
        <v>27</v>
      </c>
      <c r="L76" s="124">
        <v>1</v>
      </c>
      <c r="M76" s="124">
        <v>369</v>
      </c>
      <c r="N76" s="124">
        <v>29</v>
      </c>
      <c r="O76" s="124">
        <v>2</v>
      </c>
      <c r="P76" s="124">
        <v>0</v>
      </c>
      <c r="Q76" s="124">
        <v>0</v>
      </c>
    </row>
    <row r="77" spans="1:17">
      <c r="A77" s="134">
        <v>44581</v>
      </c>
      <c r="B77" s="141" t="str">
        <f t="shared" si="2"/>
        <v>(木)</v>
      </c>
      <c r="C77" s="112">
        <f t="shared" si="3"/>
        <v>13970</v>
      </c>
      <c r="D77" s="112">
        <v>9740</v>
      </c>
      <c r="E77" s="112">
        <v>502</v>
      </c>
      <c r="F77" s="112">
        <v>6</v>
      </c>
      <c r="G77" s="112">
        <v>3161</v>
      </c>
      <c r="H77" s="112">
        <v>545</v>
      </c>
      <c r="I77" s="112">
        <v>16</v>
      </c>
      <c r="J77" s="124">
        <v>691</v>
      </c>
      <c r="K77" s="124">
        <v>25</v>
      </c>
      <c r="L77" s="124">
        <v>3</v>
      </c>
      <c r="M77" s="124">
        <v>329</v>
      </c>
      <c r="N77" s="124">
        <v>17</v>
      </c>
      <c r="O77" s="124">
        <v>2</v>
      </c>
      <c r="P77" s="124">
        <v>0</v>
      </c>
      <c r="Q77" s="124">
        <v>0</v>
      </c>
    </row>
    <row r="78" spans="1:17">
      <c r="A78" s="134">
        <v>44580</v>
      </c>
      <c r="B78" s="141" t="str">
        <f t="shared" si="2"/>
        <v>(水)</v>
      </c>
      <c r="C78" s="112">
        <f t="shared" si="3"/>
        <v>15873</v>
      </c>
      <c r="D78" s="112">
        <v>10162</v>
      </c>
      <c r="E78" s="112">
        <v>483</v>
      </c>
      <c r="F78" s="112">
        <v>2</v>
      </c>
      <c r="G78" s="112">
        <v>4772</v>
      </c>
      <c r="H78" s="112">
        <v>448</v>
      </c>
      <c r="I78" s="112">
        <v>6</v>
      </c>
      <c r="J78" s="124">
        <v>752</v>
      </c>
      <c r="K78" s="124">
        <v>10</v>
      </c>
      <c r="L78" s="124">
        <v>0</v>
      </c>
      <c r="M78" s="124">
        <v>426</v>
      </c>
      <c r="N78" s="124">
        <v>11</v>
      </c>
      <c r="O78" s="124">
        <v>2</v>
      </c>
      <c r="P78" s="124">
        <v>0</v>
      </c>
      <c r="Q78" s="124">
        <v>0</v>
      </c>
    </row>
    <row r="79" spans="1:17">
      <c r="A79" s="134">
        <v>44579</v>
      </c>
      <c r="B79" s="141" t="str">
        <f t="shared" si="2"/>
        <v>(火)</v>
      </c>
      <c r="C79" s="112">
        <f t="shared" si="3"/>
        <v>18859</v>
      </c>
      <c r="D79" s="112">
        <v>11021</v>
      </c>
      <c r="E79" s="112">
        <v>299</v>
      </c>
      <c r="F79" s="112">
        <v>3</v>
      </c>
      <c r="G79" s="112">
        <v>7285</v>
      </c>
      <c r="H79" s="112">
        <v>222</v>
      </c>
      <c r="I79" s="112">
        <v>29</v>
      </c>
      <c r="J79" s="124">
        <v>792</v>
      </c>
      <c r="K79" s="124">
        <v>14</v>
      </c>
      <c r="L79" s="124">
        <v>0</v>
      </c>
      <c r="M79" s="124">
        <v>553</v>
      </c>
      <c r="N79" s="124">
        <v>13</v>
      </c>
      <c r="O79" s="124">
        <v>0</v>
      </c>
      <c r="P79" s="124">
        <v>0</v>
      </c>
      <c r="Q79" s="124">
        <v>0</v>
      </c>
    </row>
    <row r="80" spans="1:17">
      <c r="A80" s="134">
        <v>44578</v>
      </c>
      <c r="B80" s="141" t="str">
        <f t="shared" si="2"/>
        <v>(月)</v>
      </c>
      <c r="C80" s="112">
        <f t="shared" si="3"/>
        <v>21218</v>
      </c>
      <c r="D80" s="112">
        <v>10643</v>
      </c>
      <c r="E80" s="112">
        <v>307</v>
      </c>
      <c r="F80" s="112">
        <v>1</v>
      </c>
      <c r="G80" s="112">
        <v>9936</v>
      </c>
      <c r="H80" s="112">
        <v>320</v>
      </c>
      <c r="I80" s="112">
        <v>11</v>
      </c>
      <c r="J80" s="124">
        <v>729</v>
      </c>
      <c r="K80" s="124">
        <v>15</v>
      </c>
      <c r="L80" s="124">
        <v>0</v>
      </c>
      <c r="M80" s="124">
        <v>673</v>
      </c>
      <c r="N80" s="124">
        <v>5</v>
      </c>
      <c r="O80" s="124">
        <v>1</v>
      </c>
      <c r="P80" s="124">
        <v>0</v>
      </c>
      <c r="Q80" s="124">
        <v>0</v>
      </c>
    </row>
    <row r="81" spans="1:17">
      <c r="A81" s="134">
        <v>44577</v>
      </c>
      <c r="B81" s="141" t="str">
        <f t="shared" si="2"/>
        <v>(日)</v>
      </c>
      <c r="C81" s="112">
        <f t="shared" si="3"/>
        <v>23819</v>
      </c>
      <c r="D81" s="112">
        <v>10120</v>
      </c>
      <c r="E81" s="112">
        <v>654</v>
      </c>
      <c r="F81" s="112">
        <v>1</v>
      </c>
      <c r="G81" s="112">
        <v>11817</v>
      </c>
      <c r="H81" s="112">
        <v>1226</v>
      </c>
      <c r="I81" s="112">
        <v>1</v>
      </c>
      <c r="J81" s="124">
        <v>500</v>
      </c>
      <c r="K81" s="124">
        <v>25</v>
      </c>
      <c r="L81" s="124">
        <v>0</v>
      </c>
      <c r="M81" s="124">
        <v>577</v>
      </c>
      <c r="N81" s="124">
        <v>58</v>
      </c>
      <c r="O81" s="124">
        <v>0</v>
      </c>
      <c r="P81" s="124">
        <v>0</v>
      </c>
      <c r="Q81" s="124">
        <v>0</v>
      </c>
    </row>
    <row r="82" spans="1:17">
      <c r="A82" s="134">
        <v>44576</v>
      </c>
      <c r="B82" s="141" t="str">
        <f t="shared" si="2"/>
        <v>(土)</v>
      </c>
      <c r="C82" s="112">
        <f t="shared" si="3"/>
        <v>58850</v>
      </c>
      <c r="D82" s="112">
        <v>25984</v>
      </c>
      <c r="E82" s="112">
        <v>1016</v>
      </c>
      <c r="F82" s="112">
        <v>1</v>
      </c>
      <c r="G82" s="112">
        <v>30876</v>
      </c>
      <c r="H82" s="112">
        <v>962</v>
      </c>
      <c r="I82" s="112">
        <v>11</v>
      </c>
      <c r="J82" s="124">
        <v>1016</v>
      </c>
      <c r="K82" s="124">
        <v>55</v>
      </c>
      <c r="L82" s="124">
        <v>0</v>
      </c>
      <c r="M82" s="124">
        <v>1564</v>
      </c>
      <c r="N82" s="124">
        <v>27</v>
      </c>
      <c r="O82" s="124">
        <v>0</v>
      </c>
      <c r="P82" s="124">
        <v>0</v>
      </c>
      <c r="Q82" s="124">
        <v>0</v>
      </c>
    </row>
    <row r="83" spans="1:17">
      <c r="A83" s="134">
        <v>44575</v>
      </c>
      <c r="B83" s="141" t="str">
        <f t="shared" si="2"/>
        <v>(金)</v>
      </c>
      <c r="C83" s="112">
        <f t="shared" si="3"/>
        <v>37729</v>
      </c>
      <c r="D83" s="112">
        <v>16717</v>
      </c>
      <c r="E83" s="112">
        <v>568</v>
      </c>
      <c r="F83" s="112">
        <v>5</v>
      </c>
      <c r="G83" s="112">
        <v>19303</v>
      </c>
      <c r="H83" s="112">
        <v>1122</v>
      </c>
      <c r="I83" s="112">
        <v>14</v>
      </c>
      <c r="J83" s="124">
        <v>979</v>
      </c>
      <c r="K83" s="124">
        <v>25</v>
      </c>
      <c r="L83" s="124">
        <v>1</v>
      </c>
      <c r="M83" s="124">
        <v>1386</v>
      </c>
      <c r="N83" s="124">
        <v>28</v>
      </c>
      <c r="O83" s="124">
        <v>3</v>
      </c>
      <c r="P83" s="124">
        <v>0</v>
      </c>
      <c r="Q83" s="124">
        <v>0</v>
      </c>
    </row>
    <row r="84" spans="1:17">
      <c r="A84" s="134">
        <v>44574</v>
      </c>
      <c r="B84" s="141" t="str">
        <f t="shared" si="2"/>
        <v>(木)</v>
      </c>
      <c r="C84" s="112">
        <f t="shared" si="3"/>
        <v>19279</v>
      </c>
      <c r="D84" s="112">
        <v>7862</v>
      </c>
      <c r="E84" s="112">
        <v>326</v>
      </c>
      <c r="F84" s="112">
        <v>2</v>
      </c>
      <c r="G84" s="112">
        <v>10501</v>
      </c>
      <c r="H84" s="112">
        <v>547</v>
      </c>
      <c r="I84" s="112">
        <v>41</v>
      </c>
      <c r="J84" s="124">
        <v>538</v>
      </c>
      <c r="K84" s="124">
        <v>17</v>
      </c>
      <c r="L84" s="124">
        <v>2</v>
      </c>
      <c r="M84" s="124">
        <v>771</v>
      </c>
      <c r="N84" s="124">
        <v>17</v>
      </c>
      <c r="O84" s="124">
        <v>3</v>
      </c>
      <c r="P84" s="124">
        <v>0</v>
      </c>
      <c r="Q84" s="124">
        <v>0</v>
      </c>
    </row>
    <row r="85" spans="1:17">
      <c r="A85" s="134">
        <v>44573</v>
      </c>
      <c r="B85" s="141" t="str">
        <f t="shared" si="2"/>
        <v>(水)</v>
      </c>
      <c r="C85" s="112">
        <f t="shared" si="3"/>
        <v>22891</v>
      </c>
      <c r="D85" s="112">
        <v>8666</v>
      </c>
      <c r="E85" s="112">
        <v>425</v>
      </c>
      <c r="F85" s="112">
        <v>0</v>
      </c>
      <c r="G85" s="112">
        <v>13191</v>
      </c>
      <c r="H85" s="112">
        <v>605</v>
      </c>
      <c r="I85" s="112">
        <v>4</v>
      </c>
      <c r="J85" s="124">
        <v>676</v>
      </c>
      <c r="K85" s="124">
        <v>22</v>
      </c>
      <c r="L85" s="124">
        <v>0</v>
      </c>
      <c r="M85" s="124">
        <v>999</v>
      </c>
      <c r="N85" s="124">
        <v>22</v>
      </c>
      <c r="O85" s="124">
        <v>2</v>
      </c>
      <c r="P85" s="124">
        <v>0</v>
      </c>
      <c r="Q85" s="124">
        <v>0</v>
      </c>
    </row>
    <row r="86" spans="1:17">
      <c r="A86" s="134">
        <v>44572</v>
      </c>
      <c r="B86" s="141" t="str">
        <f t="shared" si="2"/>
        <v>(火)</v>
      </c>
      <c r="C86" s="112">
        <f t="shared" si="3"/>
        <v>24066</v>
      </c>
      <c r="D86" s="112">
        <v>8523</v>
      </c>
      <c r="E86" s="112">
        <v>396</v>
      </c>
      <c r="F86" s="112">
        <v>1</v>
      </c>
      <c r="G86" s="112">
        <v>14779</v>
      </c>
      <c r="H86" s="112">
        <v>347</v>
      </c>
      <c r="I86" s="112">
        <v>20</v>
      </c>
      <c r="J86" s="124">
        <v>557</v>
      </c>
      <c r="K86" s="124">
        <v>32</v>
      </c>
      <c r="L86" s="124">
        <v>0</v>
      </c>
      <c r="M86" s="124">
        <v>1015</v>
      </c>
      <c r="N86" s="124">
        <v>9</v>
      </c>
      <c r="O86" s="124">
        <v>2</v>
      </c>
      <c r="P86" s="124">
        <v>0</v>
      </c>
      <c r="Q86" s="124">
        <v>0</v>
      </c>
    </row>
    <row r="87" spans="1:17">
      <c r="A87" s="134">
        <v>44571</v>
      </c>
      <c r="B87" s="141" t="str">
        <f t="shared" si="2"/>
        <v>(月)</v>
      </c>
      <c r="C87" s="112">
        <f t="shared" si="3"/>
        <v>3605</v>
      </c>
      <c r="D87" s="112">
        <v>1221</v>
      </c>
      <c r="E87" s="112">
        <v>91</v>
      </c>
      <c r="F87" s="112">
        <v>0</v>
      </c>
      <c r="G87" s="112">
        <v>2170</v>
      </c>
      <c r="H87" s="112">
        <v>123</v>
      </c>
      <c r="I87" s="112">
        <v>0</v>
      </c>
      <c r="J87" s="124">
        <v>59</v>
      </c>
      <c r="K87" s="124">
        <v>1</v>
      </c>
      <c r="L87" s="124">
        <v>0</v>
      </c>
      <c r="M87" s="124">
        <v>129</v>
      </c>
      <c r="N87" s="124">
        <v>8</v>
      </c>
      <c r="O87" s="124">
        <v>0</v>
      </c>
      <c r="P87" s="124">
        <v>0</v>
      </c>
      <c r="Q87" s="124">
        <v>0</v>
      </c>
    </row>
    <row r="88" spans="1:17">
      <c r="A88" s="134">
        <v>44570</v>
      </c>
      <c r="B88" s="141" t="str">
        <f t="shared" si="2"/>
        <v>(日)</v>
      </c>
      <c r="C88" s="112">
        <f t="shared" si="3"/>
        <v>24583</v>
      </c>
      <c r="D88" s="112">
        <v>10241</v>
      </c>
      <c r="E88" s="112">
        <v>165</v>
      </c>
      <c r="F88" s="112">
        <v>1</v>
      </c>
      <c r="G88" s="112">
        <v>13885</v>
      </c>
      <c r="H88" s="112">
        <v>287</v>
      </c>
      <c r="I88" s="112">
        <v>4</v>
      </c>
      <c r="J88" s="124">
        <v>535</v>
      </c>
      <c r="K88" s="124">
        <v>6</v>
      </c>
      <c r="L88" s="124">
        <v>0</v>
      </c>
      <c r="M88" s="124">
        <v>674</v>
      </c>
      <c r="N88" s="124">
        <v>16</v>
      </c>
      <c r="O88" s="124">
        <v>2</v>
      </c>
      <c r="P88" s="124">
        <v>0</v>
      </c>
      <c r="Q88" s="124">
        <v>0</v>
      </c>
    </row>
    <row r="89" spans="1:17">
      <c r="A89" s="134">
        <v>44569</v>
      </c>
      <c r="B89" s="141" t="str">
        <f t="shared" si="2"/>
        <v>(土)</v>
      </c>
      <c r="C89" s="112">
        <f t="shared" si="3"/>
        <v>67137</v>
      </c>
      <c r="D89" s="112">
        <v>26710</v>
      </c>
      <c r="E89" s="112">
        <v>351</v>
      </c>
      <c r="F89" s="112">
        <v>3</v>
      </c>
      <c r="G89" s="112">
        <v>39333</v>
      </c>
      <c r="H89" s="112">
        <v>729</v>
      </c>
      <c r="I89" s="112">
        <v>11</v>
      </c>
      <c r="J89" s="124">
        <v>1185</v>
      </c>
      <c r="K89" s="124">
        <v>10</v>
      </c>
      <c r="L89" s="124">
        <v>0</v>
      </c>
      <c r="M89" s="124">
        <v>1837</v>
      </c>
      <c r="N89" s="124">
        <v>30</v>
      </c>
      <c r="O89" s="124">
        <v>0</v>
      </c>
      <c r="P89" s="124">
        <v>0</v>
      </c>
      <c r="Q89" s="124">
        <v>0</v>
      </c>
    </row>
    <row r="90" spans="1:17">
      <c r="A90" s="134">
        <v>44568</v>
      </c>
      <c r="B90" s="141" t="str">
        <f t="shared" si="2"/>
        <v>(金)</v>
      </c>
      <c r="C90" s="112">
        <f t="shared" si="3"/>
        <v>41492</v>
      </c>
      <c r="D90" s="112">
        <v>15942</v>
      </c>
      <c r="E90" s="112">
        <v>336</v>
      </c>
      <c r="F90" s="112">
        <v>4</v>
      </c>
      <c r="G90" s="112">
        <v>24373</v>
      </c>
      <c r="H90" s="112">
        <v>822</v>
      </c>
      <c r="I90" s="112">
        <v>15</v>
      </c>
      <c r="J90" s="124">
        <v>982</v>
      </c>
      <c r="K90" s="124">
        <v>18</v>
      </c>
      <c r="L90" s="124">
        <v>2</v>
      </c>
      <c r="M90" s="124">
        <v>1497</v>
      </c>
      <c r="N90" s="124">
        <v>31</v>
      </c>
      <c r="O90" s="124">
        <v>2</v>
      </c>
      <c r="P90" s="124">
        <v>0</v>
      </c>
      <c r="Q90" s="124">
        <v>0</v>
      </c>
    </row>
    <row r="91" spans="1:17">
      <c r="A91" s="134">
        <v>44567</v>
      </c>
      <c r="B91" s="141" t="str">
        <f t="shared" si="2"/>
        <v>(木)</v>
      </c>
      <c r="C91" s="112">
        <f t="shared" si="3"/>
        <v>17356</v>
      </c>
      <c r="D91" s="112">
        <v>6435</v>
      </c>
      <c r="E91" s="112">
        <v>201</v>
      </c>
      <c r="F91" s="112">
        <v>4</v>
      </c>
      <c r="G91" s="112">
        <v>10240</v>
      </c>
      <c r="H91" s="112">
        <v>454</v>
      </c>
      <c r="I91" s="112">
        <v>22</v>
      </c>
      <c r="J91" s="124">
        <v>519</v>
      </c>
      <c r="K91" s="124">
        <v>6</v>
      </c>
      <c r="L91" s="124">
        <v>1</v>
      </c>
      <c r="M91" s="124">
        <v>685</v>
      </c>
      <c r="N91" s="124">
        <v>23</v>
      </c>
      <c r="O91" s="124">
        <v>0</v>
      </c>
      <c r="P91" s="124">
        <v>0</v>
      </c>
      <c r="Q91" s="124">
        <v>0</v>
      </c>
    </row>
    <row r="92" spans="1:17">
      <c r="A92" s="134">
        <v>44566</v>
      </c>
      <c r="B92" s="141" t="str">
        <f t="shared" si="2"/>
        <v>(水)</v>
      </c>
      <c r="C92" s="112">
        <f t="shared" si="3"/>
        <v>16406</v>
      </c>
      <c r="D92" s="112">
        <v>5794</v>
      </c>
      <c r="E92" s="112">
        <v>161</v>
      </c>
      <c r="F92" s="112">
        <v>8</v>
      </c>
      <c r="G92" s="112">
        <v>9887</v>
      </c>
      <c r="H92" s="112">
        <v>521</v>
      </c>
      <c r="I92" s="112">
        <v>35</v>
      </c>
      <c r="J92" s="124">
        <v>390</v>
      </c>
      <c r="K92" s="124">
        <v>2</v>
      </c>
      <c r="L92" s="124">
        <v>2</v>
      </c>
      <c r="M92" s="124">
        <v>652</v>
      </c>
      <c r="N92" s="124">
        <v>30</v>
      </c>
      <c r="O92" s="124">
        <v>5</v>
      </c>
      <c r="P92" s="124">
        <v>0</v>
      </c>
      <c r="Q92" s="124">
        <v>0</v>
      </c>
    </row>
    <row r="93" spans="1:17">
      <c r="A93" s="134">
        <v>44565</v>
      </c>
      <c r="B93" s="141" t="str">
        <f t="shared" si="2"/>
        <v>(火)</v>
      </c>
      <c r="C93" s="112">
        <f t="shared" si="3"/>
        <v>9717</v>
      </c>
      <c r="D93" s="112">
        <v>3215</v>
      </c>
      <c r="E93" s="112">
        <v>38</v>
      </c>
      <c r="F93" s="112">
        <v>1</v>
      </c>
      <c r="G93" s="112">
        <v>6354</v>
      </c>
      <c r="H93" s="112">
        <v>108</v>
      </c>
      <c r="I93" s="112">
        <v>1</v>
      </c>
      <c r="J93" s="124">
        <v>197</v>
      </c>
      <c r="K93" s="124">
        <v>1</v>
      </c>
      <c r="L93" s="124">
        <v>0</v>
      </c>
      <c r="M93" s="124">
        <v>401</v>
      </c>
      <c r="N93" s="124">
        <v>3</v>
      </c>
      <c r="O93" s="124">
        <v>0</v>
      </c>
      <c r="P93" s="124">
        <v>0</v>
      </c>
      <c r="Q93" s="124">
        <v>0</v>
      </c>
    </row>
    <row r="94" spans="1:17">
      <c r="A94" s="134">
        <v>44564</v>
      </c>
      <c r="B94" s="141" t="str">
        <f t="shared" si="2"/>
        <v>(月)</v>
      </c>
      <c r="C94" s="112">
        <f t="shared" si="3"/>
        <v>355</v>
      </c>
      <c r="D94" s="112">
        <v>101</v>
      </c>
      <c r="E94" s="112">
        <v>12</v>
      </c>
      <c r="F94" s="112">
        <v>0</v>
      </c>
      <c r="G94" s="112">
        <v>153</v>
      </c>
      <c r="H94" s="112">
        <v>89</v>
      </c>
      <c r="I94" s="112">
        <v>0</v>
      </c>
      <c r="J94" s="124">
        <v>1</v>
      </c>
      <c r="K94" s="124">
        <v>3</v>
      </c>
      <c r="L94" s="124">
        <v>0</v>
      </c>
      <c r="M94" s="124">
        <v>10</v>
      </c>
      <c r="N94" s="124">
        <v>2</v>
      </c>
      <c r="O94" s="124">
        <v>0</v>
      </c>
      <c r="P94" s="124">
        <v>0</v>
      </c>
      <c r="Q94" s="124">
        <v>0</v>
      </c>
    </row>
    <row r="95" spans="1:17">
      <c r="A95" s="134">
        <v>44563</v>
      </c>
      <c r="B95" s="141" t="str">
        <f t="shared" si="2"/>
        <v>(日)</v>
      </c>
      <c r="C95" s="112">
        <f t="shared" si="3"/>
        <v>316</v>
      </c>
      <c r="D95" s="112">
        <v>119</v>
      </c>
      <c r="E95" s="112">
        <v>9</v>
      </c>
      <c r="F95" s="112">
        <v>0</v>
      </c>
      <c r="G95" s="112">
        <v>61</v>
      </c>
      <c r="H95" s="112">
        <v>127</v>
      </c>
      <c r="I95" s="112">
        <v>0</v>
      </c>
      <c r="J95" s="124">
        <v>5</v>
      </c>
      <c r="K95" s="124">
        <v>0</v>
      </c>
      <c r="L95" s="124">
        <v>0</v>
      </c>
      <c r="M95" s="124">
        <v>0</v>
      </c>
      <c r="N95" s="124">
        <v>3</v>
      </c>
      <c r="O95" s="124">
        <v>0</v>
      </c>
      <c r="P95" s="124">
        <v>0</v>
      </c>
      <c r="Q95" s="124">
        <v>0</v>
      </c>
    </row>
    <row r="96" spans="1:17">
      <c r="A96" s="134">
        <v>44562</v>
      </c>
      <c r="B96" s="141" t="str">
        <f t="shared" si="2"/>
        <v>(土)</v>
      </c>
      <c r="C96" s="112">
        <f t="shared" si="3"/>
        <v>39</v>
      </c>
      <c r="D96" s="112">
        <v>15</v>
      </c>
      <c r="E96" s="112">
        <v>0</v>
      </c>
      <c r="F96" s="112">
        <v>0</v>
      </c>
      <c r="G96" s="112">
        <v>24</v>
      </c>
      <c r="H96" s="112">
        <v>0</v>
      </c>
      <c r="I96" s="112">
        <v>0</v>
      </c>
      <c r="J96" s="124">
        <v>2</v>
      </c>
      <c r="K96" s="124">
        <v>0</v>
      </c>
      <c r="L96" s="124">
        <v>0</v>
      </c>
      <c r="M96" s="124">
        <v>2</v>
      </c>
      <c r="N96" s="124">
        <v>0</v>
      </c>
      <c r="O96" s="124">
        <v>0</v>
      </c>
      <c r="P96" s="124">
        <v>0</v>
      </c>
      <c r="Q96" s="124">
        <v>0</v>
      </c>
    </row>
    <row r="97" spans="1:17">
      <c r="A97" s="134">
        <v>44561</v>
      </c>
      <c r="B97" s="141" t="str">
        <f t="shared" si="2"/>
        <v>(金)</v>
      </c>
      <c r="C97" s="112">
        <f t="shared" si="3"/>
        <v>404</v>
      </c>
      <c r="D97" s="112">
        <v>186</v>
      </c>
      <c r="E97" s="112">
        <v>18</v>
      </c>
      <c r="F97" s="112">
        <v>1</v>
      </c>
      <c r="G97" s="112">
        <v>135</v>
      </c>
      <c r="H97" s="112">
        <v>64</v>
      </c>
      <c r="I97" s="112">
        <v>0</v>
      </c>
      <c r="J97" s="124">
        <v>7</v>
      </c>
      <c r="K97" s="124">
        <v>1</v>
      </c>
      <c r="L97" s="124">
        <v>0</v>
      </c>
      <c r="M97" s="124">
        <v>11</v>
      </c>
      <c r="N97" s="124">
        <v>3</v>
      </c>
      <c r="O97" s="124">
        <v>0</v>
      </c>
      <c r="P97" s="124">
        <v>0</v>
      </c>
      <c r="Q97" s="124">
        <v>0</v>
      </c>
    </row>
    <row r="98" spans="1:17">
      <c r="A98" s="134">
        <v>44560</v>
      </c>
      <c r="B98" s="141" t="str">
        <f t="shared" si="2"/>
        <v>(木)</v>
      </c>
      <c r="C98" s="112">
        <f t="shared" si="3"/>
        <v>2119</v>
      </c>
      <c r="D98" s="112">
        <v>913</v>
      </c>
      <c r="E98" s="112">
        <v>14</v>
      </c>
      <c r="F98" s="112">
        <v>0</v>
      </c>
      <c r="G98" s="112">
        <v>1127</v>
      </c>
      <c r="H98" s="112">
        <v>65</v>
      </c>
      <c r="I98" s="112">
        <v>0</v>
      </c>
      <c r="J98" s="124">
        <v>46</v>
      </c>
      <c r="K98" s="124">
        <v>0</v>
      </c>
      <c r="L98" s="124">
        <v>0</v>
      </c>
      <c r="M98" s="124">
        <v>70</v>
      </c>
      <c r="N98" s="124">
        <v>3</v>
      </c>
      <c r="O98" s="124">
        <v>0</v>
      </c>
      <c r="P98" s="124">
        <v>0</v>
      </c>
      <c r="Q98" s="124">
        <v>0</v>
      </c>
    </row>
    <row r="99" spans="1:17">
      <c r="A99" s="134">
        <v>44559</v>
      </c>
      <c r="B99" s="141" t="str">
        <f t="shared" si="2"/>
        <v>(水)</v>
      </c>
      <c r="C99" s="112">
        <f t="shared" si="3"/>
        <v>7485</v>
      </c>
      <c r="D99" s="112">
        <v>2899</v>
      </c>
      <c r="E99" s="112">
        <v>17</v>
      </c>
      <c r="F99" s="112">
        <v>0</v>
      </c>
      <c r="G99" s="112">
        <v>4460</v>
      </c>
      <c r="H99" s="112">
        <v>101</v>
      </c>
      <c r="I99" s="112">
        <v>8</v>
      </c>
      <c r="J99" s="124">
        <v>175</v>
      </c>
      <c r="K99" s="124">
        <v>0</v>
      </c>
      <c r="L99" s="124">
        <v>0</v>
      </c>
      <c r="M99" s="124">
        <v>330</v>
      </c>
      <c r="N99" s="124">
        <v>0</v>
      </c>
      <c r="O99" s="124">
        <v>2</v>
      </c>
      <c r="P99" s="124">
        <v>0</v>
      </c>
      <c r="Q99" s="124">
        <v>0</v>
      </c>
    </row>
    <row r="100" spans="1:17">
      <c r="A100" s="134">
        <v>44558</v>
      </c>
      <c r="B100" s="141" t="str">
        <f t="shared" si="2"/>
        <v>(火)</v>
      </c>
      <c r="C100" s="112">
        <f t="shared" si="3"/>
        <v>20022</v>
      </c>
      <c r="D100" s="112">
        <v>6854</v>
      </c>
      <c r="E100" s="112">
        <v>249</v>
      </c>
      <c r="F100" s="112">
        <v>3</v>
      </c>
      <c r="G100" s="112">
        <v>12362</v>
      </c>
      <c r="H100" s="112">
        <v>546</v>
      </c>
      <c r="I100" s="112">
        <v>8</v>
      </c>
      <c r="J100" s="124">
        <v>394</v>
      </c>
      <c r="K100" s="124">
        <v>7</v>
      </c>
      <c r="L100" s="124">
        <v>0</v>
      </c>
      <c r="M100" s="124">
        <v>737</v>
      </c>
      <c r="N100" s="124">
        <v>23</v>
      </c>
      <c r="O100" s="124">
        <v>0</v>
      </c>
      <c r="P100" s="124">
        <v>0</v>
      </c>
      <c r="Q100" s="124">
        <v>0</v>
      </c>
    </row>
    <row r="101" spans="1:17">
      <c r="A101" s="134">
        <v>44557</v>
      </c>
      <c r="B101" s="141" t="str">
        <f t="shared" si="2"/>
        <v>(月)</v>
      </c>
      <c r="C101" s="112">
        <f t="shared" si="3"/>
        <v>25167</v>
      </c>
      <c r="D101" s="112">
        <v>8654</v>
      </c>
      <c r="E101" s="112">
        <v>234</v>
      </c>
      <c r="F101" s="112">
        <v>1</v>
      </c>
      <c r="G101" s="112">
        <v>15677</v>
      </c>
      <c r="H101" s="112">
        <v>598</v>
      </c>
      <c r="I101" s="112">
        <v>3</v>
      </c>
      <c r="J101" s="124">
        <v>446</v>
      </c>
      <c r="K101" s="124">
        <v>7</v>
      </c>
      <c r="L101" s="124">
        <v>0</v>
      </c>
      <c r="M101" s="124">
        <v>889</v>
      </c>
      <c r="N101" s="124">
        <v>23</v>
      </c>
      <c r="O101" s="124">
        <v>0</v>
      </c>
      <c r="P101" s="124">
        <v>0</v>
      </c>
      <c r="Q101" s="124">
        <v>0</v>
      </c>
    </row>
    <row r="102" spans="1:17">
      <c r="A102" s="134">
        <v>44556</v>
      </c>
      <c r="B102" s="141" t="str">
        <f t="shared" si="2"/>
        <v>(日)</v>
      </c>
      <c r="C102" s="112">
        <f t="shared" si="3"/>
        <v>32751</v>
      </c>
      <c r="D102" s="112">
        <v>11183</v>
      </c>
      <c r="E102" s="112">
        <v>205</v>
      </c>
      <c r="F102" s="112">
        <v>3</v>
      </c>
      <c r="G102" s="112">
        <v>20674</v>
      </c>
      <c r="H102" s="112">
        <v>682</v>
      </c>
      <c r="I102" s="112">
        <v>4</v>
      </c>
      <c r="J102" s="124">
        <v>467</v>
      </c>
      <c r="K102" s="124">
        <v>3</v>
      </c>
      <c r="L102" s="124">
        <v>0</v>
      </c>
      <c r="M102" s="124">
        <v>1024</v>
      </c>
      <c r="N102" s="124">
        <v>24</v>
      </c>
      <c r="O102" s="124">
        <v>0</v>
      </c>
      <c r="P102" s="124">
        <v>0</v>
      </c>
      <c r="Q102" s="124">
        <v>0</v>
      </c>
    </row>
    <row r="103" spans="1:17">
      <c r="A103" s="134">
        <v>44555</v>
      </c>
      <c r="B103" s="141" t="str">
        <f t="shared" si="2"/>
        <v>(土)</v>
      </c>
      <c r="C103" s="112">
        <f t="shared" si="3"/>
        <v>79299</v>
      </c>
      <c r="D103" s="112">
        <v>27070</v>
      </c>
      <c r="E103" s="112">
        <v>732</v>
      </c>
      <c r="F103" s="112">
        <v>43</v>
      </c>
      <c r="G103" s="112">
        <v>50203</v>
      </c>
      <c r="H103" s="112">
        <v>1207</v>
      </c>
      <c r="I103" s="112">
        <v>44</v>
      </c>
      <c r="J103" s="124">
        <v>1356</v>
      </c>
      <c r="K103" s="124">
        <v>39</v>
      </c>
      <c r="L103" s="124">
        <v>4</v>
      </c>
      <c r="M103" s="124">
        <v>2245</v>
      </c>
      <c r="N103" s="124">
        <v>62</v>
      </c>
      <c r="O103" s="124">
        <v>5</v>
      </c>
      <c r="P103" s="124">
        <v>0</v>
      </c>
      <c r="Q103" s="124">
        <v>0</v>
      </c>
    </row>
    <row r="104" spans="1:17">
      <c r="A104" s="134">
        <v>44554</v>
      </c>
      <c r="B104" s="141" t="str">
        <f t="shared" si="2"/>
        <v>(金)</v>
      </c>
      <c r="C104" s="112">
        <f t="shared" si="3"/>
        <v>50823</v>
      </c>
      <c r="D104" s="112">
        <v>17686</v>
      </c>
      <c r="E104" s="112">
        <v>662</v>
      </c>
      <c r="F104" s="112">
        <v>4</v>
      </c>
      <c r="G104" s="112">
        <v>30482</v>
      </c>
      <c r="H104" s="112">
        <v>1971</v>
      </c>
      <c r="I104" s="112">
        <v>18</v>
      </c>
      <c r="J104" s="124">
        <v>1229</v>
      </c>
      <c r="K104" s="124">
        <v>32</v>
      </c>
      <c r="L104" s="124">
        <v>0</v>
      </c>
      <c r="M104" s="124">
        <v>1808</v>
      </c>
      <c r="N104" s="124">
        <v>116</v>
      </c>
      <c r="O104" s="124">
        <v>1</v>
      </c>
      <c r="P104" s="124">
        <v>0</v>
      </c>
      <c r="Q104" s="124">
        <v>0</v>
      </c>
    </row>
    <row r="105" spans="1:17">
      <c r="A105" s="134">
        <v>44553</v>
      </c>
      <c r="B105" s="141" t="str">
        <f t="shared" si="2"/>
        <v>(木)</v>
      </c>
      <c r="C105" s="112">
        <f t="shared" si="3"/>
        <v>27039</v>
      </c>
      <c r="D105" s="112">
        <v>10023</v>
      </c>
      <c r="E105" s="112">
        <v>438</v>
      </c>
      <c r="F105" s="112">
        <v>4</v>
      </c>
      <c r="G105" s="112">
        <v>15819</v>
      </c>
      <c r="H105" s="112">
        <v>692</v>
      </c>
      <c r="I105" s="112">
        <v>63</v>
      </c>
      <c r="J105" s="124">
        <v>693</v>
      </c>
      <c r="K105" s="124">
        <v>18</v>
      </c>
      <c r="L105" s="124">
        <v>1</v>
      </c>
      <c r="M105" s="124">
        <v>1110</v>
      </c>
      <c r="N105" s="124">
        <v>31</v>
      </c>
      <c r="O105" s="124">
        <v>8</v>
      </c>
      <c r="P105" s="124">
        <v>0</v>
      </c>
      <c r="Q105" s="124">
        <v>0</v>
      </c>
    </row>
    <row r="106" spans="1:17">
      <c r="A106" s="134">
        <v>44552</v>
      </c>
      <c r="B106" s="141" t="str">
        <f t="shared" si="2"/>
        <v>(水)</v>
      </c>
      <c r="C106" s="112">
        <f t="shared" si="3"/>
        <v>31403</v>
      </c>
      <c r="D106" s="112">
        <v>12116</v>
      </c>
      <c r="E106" s="112">
        <v>547</v>
      </c>
      <c r="F106" s="112">
        <v>8</v>
      </c>
      <c r="G106" s="112">
        <v>17814</v>
      </c>
      <c r="H106" s="112">
        <v>856</v>
      </c>
      <c r="I106" s="112">
        <v>62</v>
      </c>
      <c r="J106" s="124">
        <v>827</v>
      </c>
      <c r="K106" s="124">
        <v>11</v>
      </c>
      <c r="L106" s="124">
        <v>1</v>
      </c>
      <c r="M106" s="124">
        <v>1169</v>
      </c>
      <c r="N106" s="124">
        <v>36</v>
      </c>
      <c r="O106" s="124">
        <v>9</v>
      </c>
      <c r="P106" s="124">
        <v>0</v>
      </c>
      <c r="Q106" s="124">
        <v>0</v>
      </c>
    </row>
    <row r="107" spans="1:17">
      <c r="A107" s="134">
        <v>44551</v>
      </c>
      <c r="B107" s="141" t="str">
        <f t="shared" si="2"/>
        <v>(火)</v>
      </c>
      <c r="C107" s="112">
        <f t="shared" si="3"/>
        <v>31224</v>
      </c>
      <c r="D107" s="112">
        <v>12271</v>
      </c>
      <c r="E107" s="112">
        <v>171</v>
      </c>
      <c r="F107" s="112">
        <v>12</v>
      </c>
      <c r="G107" s="112">
        <v>18360</v>
      </c>
      <c r="H107" s="112">
        <v>350</v>
      </c>
      <c r="I107" s="112">
        <v>60</v>
      </c>
      <c r="J107" s="124">
        <v>735</v>
      </c>
      <c r="K107" s="124">
        <v>5</v>
      </c>
      <c r="L107" s="124">
        <v>1</v>
      </c>
      <c r="M107" s="124">
        <v>1086</v>
      </c>
      <c r="N107" s="124">
        <v>5</v>
      </c>
      <c r="O107" s="124">
        <v>4</v>
      </c>
      <c r="P107" s="124">
        <v>0</v>
      </c>
      <c r="Q107" s="124">
        <v>0</v>
      </c>
    </row>
    <row r="108" spans="1:17">
      <c r="A108" s="134">
        <v>44550</v>
      </c>
      <c r="B108" s="141" t="str">
        <f t="shared" si="2"/>
        <v>(月)</v>
      </c>
      <c r="C108" s="112">
        <f t="shared" si="3"/>
        <v>25546</v>
      </c>
      <c r="D108" s="112">
        <v>6071</v>
      </c>
      <c r="E108" s="112">
        <v>378</v>
      </c>
      <c r="F108" s="112">
        <v>2</v>
      </c>
      <c r="G108" s="112">
        <v>18459</v>
      </c>
      <c r="H108" s="112">
        <v>613</v>
      </c>
      <c r="I108" s="112">
        <v>23</v>
      </c>
      <c r="J108" s="124">
        <v>425</v>
      </c>
      <c r="K108" s="124">
        <v>4</v>
      </c>
      <c r="L108" s="124">
        <v>0</v>
      </c>
      <c r="M108" s="124">
        <v>971</v>
      </c>
      <c r="N108" s="124">
        <v>19</v>
      </c>
      <c r="O108" s="124">
        <v>2</v>
      </c>
      <c r="P108" s="124">
        <v>0</v>
      </c>
      <c r="Q108" s="124">
        <v>0</v>
      </c>
    </row>
    <row r="109" spans="1:17">
      <c r="A109" s="134">
        <v>44549</v>
      </c>
      <c r="B109" s="141" t="str">
        <f t="shared" si="2"/>
        <v>(日)</v>
      </c>
      <c r="C109" s="112">
        <f t="shared" si="3"/>
        <v>36415</v>
      </c>
      <c r="D109" s="112">
        <v>13131</v>
      </c>
      <c r="E109" s="112">
        <v>1242</v>
      </c>
      <c r="F109" s="112">
        <v>9</v>
      </c>
      <c r="G109" s="112">
        <v>20926</v>
      </c>
      <c r="H109" s="112">
        <v>1092</v>
      </c>
      <c r="I109" s="112">
        <v>15</v>
      </c>
      <c r="J109" s="124">
        <v>603</v>
      </c>
      <c r="K109" s="124">
        <v>60</v>
      </c>
      <c r="L109" s="124">
        <v>2</v>
      </c>
      <c r="M109" s="124">
        <v>955</v>
      </c>
      <c r="N109" s="124">
        <v>69</v>
      </c>
      <c r="O109" s="124">
        <v>2</v>
      </c>
      <c r="P109" s="124">
        <v>0</v>
      </c>
      <c r="Q109" s="124">
        <v>0</v>
      </c>
    </row>
    <row r="110" spans="1:17">
      <c r="A110" s="134">
        <v>44548</v>
      </c>
      <c r="B110" s="141" t="str">
        <f t="shared" si="2"/>
        <v>(土)</v>
      </c>
      <c r="C110" s="112">
        <f t="shared" si="3"/>
        <v>94006</v>
      </c>
      <c r="D110" s="112">
        <v>34716</v>
      </c>
      <c r="E110" s="112">
        <v>674</v>
      </c>
      <c r="F110" s="112">
        <v>3</v>
      </c>
      <c r="G110" s="112">
        <v>57041</v>
      </c>
      <c r="H110" s="112">
        <v>1501</v>
      </c>
      <c r="I110" s="112">
        <v>71</v>
      </c>
      <c r="J110" s="124">
        <v>1581</v>
      </c>
      <c r="K110" s="124">
        <v>17</v>
      </c>
      <c r="L110" s="124">
        <v>0</v>
      </c>
      <c r="M110" s="124">
        <v>2261</v>
      </c>
      <c r="N110" s="124">
        <v>117</v>
      </c>
      <c r="O110" s="124">
        <v>6</v>
      </c>
      <c r="P110" s="124">
        <v>0</v>
      </c>
      <c r="Q110" s="124">
        <v>0</v>
      </c>
    </row>
    <row r="111" spans="1:17">
      <c r="A111" s="134">
        <v>44547</v>
      </c>
      <c r="B111" s="141" t="str">
        <f t="shared" si="2"/>
        <v>(金)</v>
      </c>
      <c r="C111" s="112">
        <f t="shared" si="3"/>
        <v>64117</v>
      </c>
      <c r="D111" s="112">
        <v>21859</v>
      </c>
      <c r="E111" s="112">
        <v>1014</v>
      </c>
      <c r="F111" s="112">
        <v>2</v>
      </c>
      <c r="G111" s="112">
        <v>39132</v>
      </c>
      <c r="H111" s="112">
        <v>2085</v>
      </c>
      <c r="I111" s="112">
        <v>25</v>
      </c>
      <c r="J111" s="124">
        <v>1268</v>
      </c>
      <c r="K111" s="124">
        <v>32</v>
      </c>
      <c r="L111" s="124">
        <v>0</v>
      </c>
      <c r="M111" s="124">
        <v>1916</v>
      </c>
      <c r="N111" s="124">
        <v>120</v>
      </c>
      <c r="O111" s="124">
        <v>1</v>
      </c>
      <c r="P111" s="124">
        <v>0</v>
      </c>
      <c r="Q111" s="124">
        <v>0</v>
      </c>
    </row>
    <row r="112" spans="1:17">
      <c r="A112" s="134">
        <v>44546</v>
      </c>
      <c r="B112" s="141" t="str">
        <f t="shared" si="2"/>
        <v>(木)</v>
      </c>
      <c r="C112" s="112">
        <f t="shared" si="3"/>
        <v>30413</v>
      </c>
      <c r="D112" s="112">
        <v>9502</v>
      </c>
      <c r="E112" s="112">
        <v>664</v>
      </c>
      <c r="F112" s="112">
        <v>6</v>
      </c>
      <c r="G112" s="112">
        <v>19421</v>
      </c>
      <c r="H112" s="112">
        <v>721</v>
      </c>
      <c r="I112" s="112">
        <v>99</v>
      </c>
      <c r="J112" s="124">
        <v>611</v>
      </c>
      <c r="K112" s="124">
        <v>19</v>
      </c>
      <c r="L112" s="124">
        <v>0</v>
      </c>
      <c r="M112" s="124">
        <v>1190</v>
      </c>
      <c r="N112" s="124">
        <v>33</v>
      </c>
      <c r="O112" s="124">
        <v>8</v>
      </c>
      <c r="P112" s="124">
        <v>0</v>
      </c>
      <c r="Q112" s="124">
        <v>0</v>
      </c>
    </row>
    <row r="113" spans="1:17">
      <c r="A113" s="134">
        <v>44545</v>
      </c>
      <c r="B113" s="141" t="str">
        <f t="shared" si="2"/>
        <v>(水)</v>
      </c>
      <c r="C113" s="112">
        <f t="shared" si="3"/>
        <v>31741</v>
      </c>
      <c r="D113" s="112">
        <v>9014</v>
      </c>
      <c r="E113" s="112">
        <v>602</v>
      </c>
      <c r="F113" s="112">
        <v>20</v>
      </c>
      <c r="G113" s="112">
        <v>21305</v>
      </c>
      <c r="H113" s="112">
        <v>765</v>
      </c>
      <c r="I113" s="112">
        <v>35</v>
      </c>
      <c r="J113" s="124">
        <v>559</v>
      </c>
      <c r="K113" s="124">
        <v>18</v>
      </c>
      <c r="L113" s="124">
        <v>2</v>
      </c>
      <c r="M113" s="124">
        <v>1246</v>
      </c>
      <c r="N113" s="124">
        <v>18</v>
      </c>
      <c r="O113" s="124">
        <v>2</v>
      </c>
      <c r="P113" s="124">
        <v>0</v>
      </c>
      <c r="Q113" s="124">
        <v>0</v>
      </c>
    </row>
    <row r="114" spans="1:17">
      <c r="A114" s="134">
        <v>44544</v>
      </c>
      <c r="B114" s="141" t="str">
        <f t="shared" si="2"/>
        <v>(火)</v>
      </c>
      <c r="C114" s="112">
        <f t="shared" si="3"/>
        <v>15073</v>
      </c>
      <c r="D114" s="112">
        <v>7048</v>
      </c>
      <c r="E114" s="112">
        <v>254</v>
      </c>
      <c r="F114" s="112">
        <v>15</v>
      </c>
      <c r="G114" s="112">
        <v>7059</v>
      </c>
      <c r="H114" s="112">
        <v>442</v>
      </c>
      <c r="I114" s="112">
        <v>255</v>
      </c>
      <c r="J114" s="124">
        <v>463</v>
      </c>
      <c r="K114" s="124">
        <v>10</v>
      </c>
      <c r="L114" s="124">
        <v>0</v>
      </c>
      <c r="M114" s="124">
        <v>392</v>
      </c>
      <c r="N114" s="124">
        <v>15</v>
      </c>
      <c r="O114" s="124">
        <v>25</v>
      </c>
      <c r="P114" s="124">
        <v>0</v>
      </c>
      <c r="Q114" s="124">
        <v>0</v>
      </c>
    </row>
    <row r="115" spans="1:17">
      <c r="A115" s="134">
        <v>44543</v>
      </c>
      <c r="B115" s="141" t="str">
        <f t="shared" si="2"/>
        <v>(月)</v>
      </c>
      <c r="C115" s="112">
        <f t="shared" si="3"/>
        <v>26484</v>
      </c>
      <c r="D115" s="112">
        <v>4475</v>
      </c>
      <c r="E115" s="112">
        <v>194</v>
      </c>
      <c r="F115" s="112">
        <v>0</v>
      </c>
      <c r="G115" s="112">
        <v>21043</v>
      </c>
      <c r="H115" s="112">
        <v>748</v>
      </c>
      <c r="I115" s="112">
        <v>24</v>
      </c>
      <c r="J115" s="124">
        <v>339</v>
      </c>
      <c r="K115" s="124">
        <v>8</v>
      </c>
      <c r="L115" s="124">
        <v>0</v>
      </c>
      <c r="M115" s="124">
        <v>1127</v>
      </c>
      <c r="N115" s="124">
        <v>21</v>
      </c>
      <c r="O115" s="124">
        <v>3</v>
      </c>
      <c r="P115" s="124">
        <v>0</v>
      </c>
      <c r="Q115" s="124">
        <v>0</v>
      </c>
    </row>
    <row r="116" spans="1:17">
      <c r="A116" s="134">
        <v>44542</v>
      </c>
      <c r="B116" s="141" t="str">
        <f t="shared" si="2"/>
        <v>(日)</v>
      </c>
      <c r="C116" s="112">
        <f t="shared" si="3"/>
        <v>29170</v>
      </c>
      <c r="D116" s="112">
        <v>4149</v>
      </c>
      <c r="E116" s="112">
        <v>264</v>
      </c>
      <c r="F116" s="112">
        <v>0</v>
      </c>
      <c r="G116" s="112">
        <v>23626</v>
      </c>
      <c r="H116" s="112">
        <v>1122</v>
      </c>
      <c r="I116" s="112">
        <v>9</v>
      </c>
      <c r="J116" s="124">
        <v>198</v>
      </c>
      <c r="K116" s="124">
        <v>14</v>
      </c>
      <c r="L116" s="124">
        <v>0</v>
      </c>
      <c r="M116" s="124">
        <v>1018</v>
      </c>
      <c r="N116" s="124">
        <v>66</v>
      </c>
      <c r="O116" s="124">
        <v>0</v>
      </c>
      <c r="P116" s="124">
        <v>0</v>
      </c>
      <c r="Q116" s="124">
        <v>0</v>
      </c>
    </row>
    <row r="117" spans="1:17">
      <c r="A117" s="134">
        <v>44541</v>
      </c>
      <c r="B117" s="141" t="str">
        <f t="shared" si="2"/>
        <v>(土)</v>
      </c>
      <c r="C117" s="112">
        <f t="shared" si="3"/>
        <v>72738</v>
      </c>
      <c r="D117" s="112">
        <v>10392</v>
      </c>
      <c r="E117" s="112">
        <v>591</v>
      </c>
      <c r="F117" s="112">
        <v>4</v>
      </c>
      <c r="G117" s="112">
        <v>59800</v>
      </c>
      <c r="H117" s="112">
        <v>1921</v>
      </c>
      <c r="I117" s="112">
        <v>30</v>
      </c>
      <c r="J117" s="124">
        <v>401</v>
      </c>
      <c r="K117" s="124">
        <v>33</v>
      </c>
      <c r="L117" s="124">
        <v>1</v>
      </c>
      <c r="M117" s="124">
        <v>2282</v>
      </c>
      <c r="N117" s="124">
        <v>96</v>
      </c>
      <c r="O117" s="124">
        <v>1</v>
      </c>
      <c r="P117" s="124">
        <v>0</v>
      </c>
      <c r="Q117" s="124">
        <v>0</v>
      </c>
    </row>
    <row r="118" spans="1:17">
      <c r="A118" s="134">
        <v>44540</v>
      </c>
      <c r="B118" s="141" t="str">
        <f t="shared" si="2"/>
        <v>(金)</v>
      </c>
      <c r="C118" s="112">
        <f t="shared" si="3"/>
        <v>51983</v>
      </c>
      <c r="D118" s="112">
        <v>7165</v>
      </c>
      <c r="E118" s="112">
        <v>733</v>
      </c>
      <c r="F118" s="112">
        <v>3</v>
      </c>
      <c r="G118" s="112">
        <v>42596</v>
      </c>
      <c r="H118" s="112">
        <v>1440</v>
      </c>
      <c r="I118" s="112">
        <v>46</v>
      </c>
      <c r="J118" s="124">
        <v>421</v>
      </c>
      <c r="K118" s="124">
        <v>29</v>
      </c>
      <c r="L118" s="124">
        <v>0</v>
      </c>
      <c r="M118" s="124">
        <v>1953</v>
      </c>
      <c r="N118" s="124">
        <v>51</v>
      </c>
      <c r="O118" s="124">
        <v>6</v>
      </c>
      <c r="P118" s="124">
        <v>0</v>
      </c>
      <c r="Q118" s="124">
        <v>0</v>
      </c>
    </row>
    <row r="119" spans="1:17">
      <c r="A119" s="134">
        <v>44539</v>
      </c>
      <c r="B119" s="141" t="str">
        <f t="shared" si="2"/>
        <v>(木)</v>
      </c>
      <c r="C119" s="112">
        <f t="shared" si="3"/>
        <v>26790</v>
      </c>
      <c r="D119" s="112">
        <v>4408</v>
      </c>
      <c r="E119" s="112">
        <v>419</v>
      </c>
      <c r="F119" s="112">
        <v>9</v>
      </c>
      <c r="G119" s="112">
        <v>20839</v>
      </c>
      <c r="H119" s="112">
        <v>751</v>
      </c>
      <c r="I119" s="112">
        <v>364</v>
      </c>
      <c r="J119" s="124">
        <v>303</v>
      </c>
      <c r="K119" s="124">
        <v>17</v>
      </c>
      <c r="L119" s="124">
        <v>1</v>
      </c>
      <c r="M119" s="124">
        <v>1202</v>
      </c>
      <c r="N119" s="124">
        <v>28</v>
      </c>
      <c r="O119" s="124">
        <v>23</v>
      </c>
      <c r="P119" s="124">
        <v>0</v>
      </c>
      <c r="Q119" s="124">
        <v>0</v>
      </c>
    </row>
    <row r="120" spans="1:17">
      <c r="A120" s="134">
        <v>44538</v>
      </c>
      <c r="B120" s="141" t="str">
        <f t="shared" si="2"/>
        <v>(水)</v>
      </c>
      <c r="C120" s="112">
        <f t="shared" si="3"/>
        <v>30312</v>
      </c>
      <c r="D120" s="112">
        <v>6300</v>
      </c>
      <c r="E120" s="112">
        <v>491</v>
      </c>
      <c r="F120" s="112">
        <v>6</v>
      </c>
      <c r="G120" s="112">
        <v>22535</v>
      </c>
      <c r="H120" s="112">
        <v>942</v>
      </c>
      <c r="I120" s="112">
        <v>38</v>
      </c>
      <c r="J120" s="124">
        <v>524</v>
      </c>
      <c r="K120" s="124">
        <v>23</v>
      </c>
      <c r="L120" s="124">
        <v>2</v>
      </c>
      <c r="M120" s="124">
        <v>1315</v>
      </c>
      <c r="N120" s="124">
        <v>20</v>
      </c>
      <c r="O120" s="124">
        <v>10</v>
      </c>
      <c r="P120" s="124">
        <v>0</v>
      </c>
      <c r="Q120" s="124">
        <v>0</v>
      </c>
    </row>
    <row r="121" spans="1:17">
      <c r="A121" s="134">
        <v>44537</v>
      </c>
      <c r="B121" s="141" t="str">
        <f t="shared" si="2"/>
        <v>(火)</v>
      </c>
      <c r="C121" s="112">
        <f t="shared" si="3"/>
        <v>36158</v>
      </c>
      <c r="D121" s="112">
        <v>11600</v>
      </c>
      <c r="E121" s="112">
        <v>166</v>
      </c>
      <c r="F121" s="112">
        <v>1</v>
      </c>
      <c r="G121" s="112">
        <v>23685</v>
      </c>
      <c r="H121" s="112">
        <v>659</v>
      </c>
      <c r="I121" s="112">
        <v>47</v>
      </c>
      <c r="J121" s="124">
        <v>680</v>
      </c>
      <c r="K121" s="124">
        <v>4</v>
      </c>
      <c r="L121" s="124">
        <v>1</v>
      </c>
      <c r="M121" s="124">
        <v>1267</v>
      </c>
      <c r="N121" s="124">
        <v>13</v>
      </c>
      <c r="O121" s="124">
        <v>4</v>
      </c>
      <c r="P121" s="124">
        <v>0</v>
      </c>
      <c r="Q121" s="124">
        <v>0</v>
      </c>
    </row>
    <row r="122" spans="1:17">
      <c r="A122" s="134">
        <v>44536</v>
      </c>
      <c r="B122" s="141" t="str">
        <f t="shared" si="2"/>
        <v>(月)</v>
      </c>
      <c r="C122" s="112">
        <f t="shared" si="3"/>
        <v>39741</v>
      </c>
      <c r="D122" s="112">
        <v>13800</v>
      </c>
      <c r="E122" s="112">
        <v>173</v>
      </c>
      <c r="F122" s="112">
        <v>2</v>
      </c>
      <c r="G122" s="112">
        <v>24565</v>
      </c>
      <c r="H122" s="112">
        <v>1155</v>
      </c>
      <c r="I122" s="112">
        <v>46</v>
      </c>
      <c r="J122" s="124">
        <v>790</v>
      </c>
      <c r="K122" s="124">
        <v>4</v>
      </c>
      <c r="L122" s="124">
        <v>0</v>
      </c>
      <c r="M122" s="124">
        <v>1290</v>
      </c>
      <c r="N122" s="124">
        <v>29</v>
      </c>
      <c r="O122" s="124">
        <v>6</v>
      </c>
      <c r="P122" s="124">
        <v>0</v>
      </c>
      <c r="Q122" s="124">
        <v>0</v>
      </c>
    </row>
    <row r="123" spans="1:17">
      <c r="A123" s="134">
        <v>44535</v>
      </c>
      <c r="B123" s="141" t="str">
        <f t="shared" si="2"/>
        <v>(日)</v>
      </c>
      <c r="C123" s="112">
        <f t="shared" si="3"/>
        <v>49449</v>
      </c>
      <c r="D123" s="112">
        <v>16037</v>
      </c>
      <c r="E123" s="112">
        <v>197</v>
      </c>
      <c r="F123" s="112">
        <v>1</v>
      </c>
      <c r="G123" s="112">
        <v>31034</v>
      </c>
      <c r="H123" s="112">
        <v>2081</v>
      </c>
      <c r="I123" s="112">
        <v>99</v>
      </c>
      <c r="J123" s="124">
        <v>909</v>
      </c>
      <c r="K123" s="124">
        <v>4</v>
      </c>
      <c r="L123" s="124">
        <v>0</v>
      </c>
      <c r="M123" s="124">
        <v>1241</v>
      </c>
      <c r="N123" s="124">
        <v>98</v>
      </c>
      <c r="O123" s="124">
        <v>6</v>
      </c>
      <c r="P123" s="124">
        <v>0</v>
      </c>
      <c r="Q123" s="124">
        <v>0</v>
      </c>
    </row>
    <row r="124" spans="1:17">
      <c r="A124" s="134">
        <v>44534</v>
      </c>
      <c r="B124" s="141" t="str">
        <f t="shared" si="2"/>
        <v>(土)</v>
      </c>
      <c r="C124" s="112">
        <f t="shared" si="3"/>
        <v>121347</v>
      </c>
      <c r="D124" s="112">
        <v>44290</v>
      </c>
      <c r="E124" s="112">
        <v>206</v>
      </c>
      <c r="F124" s="112">
        <v>3</v>
      </c>
      <c r="G124" s="112">
        <v>73048</v>
      </c>
      <c r="H124" s="112">
        <v>3632</v>
      </c>
      <c r="I124" s="112">
        <v>168</v>
      </c>
      <c r="J124" s="124">
        <v>1809</v>
      </c>
      <c r="K124" s="124">
        <v>6</v>
      </c>
      <c r="L124" s="124">
        <v>0</v>
      </c>
      <c r="M124" s="124">
        <v>2758</v>
      </c>
      <c r="N124" s="124">
        <v>129</v>
      </c>
      <c r="O124" s="124">
        <v>7</v>
      </c>
      <c r="P124" s="124">
        <v>0</v>
      </c>
      <c r="Q124" s="124">
        <v>0</v>
      </c>
    </row>
    <row r="125" spans="1:17">
      <c r="A125" s="134">
        <v>44533</v>
      </c>
      <c r="B125" s="141" t="str">
        <f t="shared" si="2"/>
        <v>(金)</v>
      </c>
      <c r="C125" s="112">
        <f t="shared" si="3"/>
        <v>82238</v>
      </c>
      <c r="D125" s="112">
        <v>28818</v>
      </c>
      <c r="E125" s="112">
        <v>244</v>
      </c>
      <c r="F125" s="112">
        <v>3</v>
      </c>
      <c r="G125" s="112">
        <v>51240</v>
      </c>
      <c r="H125" s="112">
        <v>1632</v>
      </c>
      <c r="I125" s="112">
        <v>301</v>
      </c>
      <c r="J125" s="124">
        <v>1595</v>
      </c>
      <c r="K125" s="124">
        <v>7</v>
      </c>
      <c r="L125" s="124">
        <v>1</v>
      </c>
      <c r="M125" s="124">
        <v>2219</v>
      </c>
      <c r="N125" s="124">
        <v>45</v>
      </c>
      <c r="O125" s="124">
        <v>46</v>
      </c>
      <c r="P125" s="124">
        <v>0</v>
      </c>
      <c r="Q125" s="124">
        <v>0</v>
      </c>
    </row>
    <row r="126" spans="1:17">
      <c r="A126" s="134">
        <v>44532</v>
      </c>
      <c r="B126" s="141" t="str">
        <f t="shared" si="2"/>
        <v>(木)</v>
      </c>
      <c r="C126" s="112">
        <f t="shared" si="3"/>
        <v>44974</v>
      </c>
      <c r="D126" s="112">
        <v>14970</v>
      </c>
      <c r="E126" s="112">
        <v>261</v>
      </c>
      <c r="F126" s="112">
        <v>1</v>
      </c>
      <c r="G126" s="112">
        <v>28275</v>
      </c>
      <c r="H126" s="112">
        <v>1299</v>
      </c>
      <c r="I126" s="112">
        <v>168</v>
      </c>
      <c r="J126" s="124">
        <v>983</v>
      </c>
      <c r="K126" s="124">
        <v>14</v>
      </c>
      <c r="L126" s="124">
        <v>0</v>
      </c>
      <c r="M126" s="124">
        <v>1552</v>
      </c>
      <c r="N126" s="124">
        <v>23</v>
      </c>
      <c r="O126" s="124">
        <v>27</v>
      </c>
      <c r="P126" s="124">
        <v>0</v>
      </c>
      <c r="Q126" s="124">
        <v>0</v>
      </c>
    </row>
    <row r="127" spans="1:17">
      <c r="A127" s="134">
        <v>44531</v>
      </c>
      <c r="B127" s="141" t="str">
        <f t="shared" si="2"/>
        <v>(水)</v>
      </c>
      <c r="C127" s="112">
        <f t="shared" si="3"/>
        <v>48959</v>
      </c>
      <c r="D127" s="112">
        <v>15805</v>
      </c>
      <c r="E127" s="112">
        <v>302</v>
      </c>
      <c r="F127" s="112">
        <v>6</v>
      </c>
      <c r="G127" s="112">
        <v>31376</v>
      </c>
      <c r="H127" s="112">
        <v>1349</v>
      </c>
      <c r="I127" s="112">
        <v>121</v>
      </c>
      <c r="J127" s="124">
        <v>1054</v>
      </c>
      <c r="K127" s="124">
        <v>7</v>
      </c>
      <c r="L127" s="124">
        <v>1</v>
      </c>
      <c r="M127" s="124">
        <v>1718</v>
      </c>
      <c r="N127" s="124">
        <v>44</v>
      </c>
      <c r="O127" s="124">
        <v>8</v>
      </c>
      <c r="P127" s="124">
        <v>0</v>
      </c>
      <c r="Q127" s="124">
        <v>0</v>
      </c>
    </row>
    <row r="128" spans="1:17">
      <c r="A128" s="134">
        <v>44530</v>
      </c>
      <c r="B128" s="141" t="str">
        <f t="shared" si="2"/>
        <v>(火)</v>
      </c>
      <c r="C128" s="112">
        <f t="shared" si="3"/>
        <v>80038</v>
      </c>
      <c r="D128" s="112">
        <v>17563</v>
      </c>
      <c r="E128" s="112">
        <v>415</v>
      </c>
      <c r="F128" s="112">
        <v>24</v>
      </c>
      <c r="G128" s="112">
        <v>58771</v>
      </c>
      <c r="H128" s="112">
        <v>2812</v>
      </c>
      <c r="I128" s="112">
        <v>453</v>
      </c>
      <c r="J128" s="124">
        <v>1057</v>
      </c>
      <c r="K128" s="124">
        <v>18</v>
      </c>
      <c r="L128" s="124">
        <v>3</v>
      </c>
      <c r="M128" s="124">
        <v>2868</v>
      </c>
      <c r="N128" s="124">
        <v>101</v>
      </c>
      <c r="O128" s="124">
        <v>40</v>
      </c>
      <c r="P128" s="124">
        <v>0</v>
      </c>
      <c r="Q128" s="124">
        <v>0</v>
      </c>
    </row>
    <row r="129" spans="1:17">
      <c r="A129" s="134">
        <v>44529</v>
      </c>
      <c r="B129" s="141" t="str">
        <f t="shared" si="2"/>
        <v>(月)</v>
      </c>
      <c r="C129" s="112">
        <f t="shared" si="3"/>
        <v>75685</v>
      </c>
      <c r="D129" s="112">
        <v>17751</v>
      </c>
      <c r="E129" s="112">
        <v>540</v>
      </c>
      <c r="F129" s="112">
        <v>3</v>
      </c>
      <c r="G129" s="112">
        <v>54281</v>
      </c>
      <c r="H129" s="112">
        <v>2917</v>
      </c>
      <c r="I129" s="112">
        <v>193</v>
      </c>
      <c r="J129" s="124">
        <v>953</v>
      </c>
      <c r="K129" s="124">
        <v>22</v>
      </c>
      <c r="L129" s="124">
        <v>0</v>
      </c>
      <c r="M129" s="124">
        <v>2519</v>
      </c>
      <c r="N129" s="124">
        <v>98</v>
      </c>
      <c r="O129" s="124">
        <v>13</v>
      </c>
      <c r="P129" s="124">
        <v>0</v>
      </c>
      <c r="Q129" s="124">
        <v>0</v>
      </c>
    </row>
    <row r="130" spans="1:17">
      <c r="A130" s="134">
        <v>44528</v>
      </c>
      <c r="B130" s="141" t="str">
        <f t="shared" si="2"/>
        <v>(日)</v>
      </c>
      <c r="C130" s="112">
        <f t="shared" si="3"/>
        <v>113367</v>
      </c>
      <c r="D130" s="112">
        <v>19257</v>
      </c>
      <c r="E130" s="112">
        <v>606</v>
      </c>
      <c r="F130" s="112">
        <v>0</v>
      </c>
      <c r="G130" s="112">
        <v>83675</v>
      </c>
      <c r="H130" s="112">
        <v>9791</v>
      </c>
      <c r="I130" s="112">
        <v>38</v>
      </c>
      <c r="J130" s="124">
        <v>817</v>
      </c>
      <c r="K130" s="124">
        <v>20</v>
      </c>
      <c r="L130" s="124">
        <v>0</v>
      </c>
      <c r="M130" s="124">
        <v>2893</v>
      </c>
      <c r="N130" s="124">
        <v>281</v>
      </c>
      <c r="O130" s="124">
        <v>4</v>
      </c>
      <c r="P130" s="124">
        <v>0</v>
      </c>
      <c r="Q130" s="124">
        <v>0</v>
      </c>
    </row>
    <row r="131" spans="1:17">
      <c r="A131" s="134">
        <v>44527</v>
      </c>
      <c r="B131" s="141" t="str">
        <f t="shared" si="2"/>
        <v>(土)</v>
      </c>
      <c r="C131" s="112">
        <f t="shared" si="3"/>
        <v>207667</v>
      </c>
      <c r="D131" s="112">
        <v>50558</v>
      </c>
      <c r="E131" s="112">
        <v>912</v>
      </c>
      <c r="F131" s="112">
        <v>33</v>
      </c>
      <c r="G131" s="112">
        <v>140875</v>
      </c>
      <c r="H131" s="112">
        <v>14530</v>
      </c>
      <c r="I131" s="112">
        <v>759</v>
      </c>
      <c r="J131" s="124">
        <v>1969</v>
      </c>
      <c r="K131" s="124">
        <v>40</v>
      </c>
      <c r="L131" s="124">
        <v>9</v>
      </c>
      <c r="M131" s="124">
        <v>4484</v>
      </c>
      <c r="N131" s="124">
        <v>364</v>
      </c>
      <c r="O131" s="124">
        <v>72</v>
      </c>
      <c r="P131" s="124">
        <v>0</v>
      </c>
      <c r="Q131" s="124">
        <v>0</v>
      </c>
    </row>
    <row r="132" spans="1:17">
      <c r="A132" s="134">
        <v>44526</v>
      </c>
      <c r="B132" s="141" t="str">
        <f t="shared" si="2"/>
        <v>(金)</v>
      </c>
      <c r="C132" s="112">
        <f t="shared" si="3"/>
        <v>149036</v>
      </c>
      <c r="D132" s="112">
        <v>36573</v>
      </c>
      <c r="E132" s="112">
        <v>1707</v>
      </c>
      <c r="F132" s="112">
        <v>5</v>
      </c>
      <c r="G132" s="112">
        <v>102054</v>
      </c>
      <c r="H132" s="112">
        <v>8566</v>
      </c>
      <c r="I132" s="112">
        <v>131</v>
      </c>
      <c r="J132" s="124">
        <v>1748</v>
      </c>
      <c r="K132" s="124">
        <v>103</v>
      </c>
      <c r="L132" s="124">
        <v>0</v>
      </c>
      <c r="M132" s="124">
        <v>4012</v>
      </c>
      <c r="N132" s="124">
        <v>241</v>
      </c>
      <c r="O132" s="124">
        <v>9</v>
      </c>
      <c r="P132" s="124">
        <v>0</v>
      </c>
      <c r="Q132" s="124">
        <v>0</v>
      </c>
    </row>
    <row r="133" spans="1:17">
      <c r="A133" s="134">
        <v>44525</v>
      </c>
      <c r="B133" s="141" t="str">
        <f t="shared" si="2"/>
        <v>(木)</v>
      </c>
      <c r="C133" s="112">
        <f t="shared" si="3"/>
        <v>86292</v>
      </c>
      <c r="D133" s="112">
        <v>19483</v>
      </c>
      <c r="E133" s="112">
        <v>691</v>
      </c>
      <c r="F133" s="112">
        <v>37</v>
      </c>
      <c r="G133" s="112">
        <v>59260</v>
      </c>
      <c r="H133" s="112">
        <v>6278</v>
      </c>
      <c r="I133" s="112">
        <v>543</v>
      </c>
      <c r="J133" s="124">
        <v>1208</v>
      </c>
      <c r="K133" s="124">
        <v>31</v>
      </c>
      <c r="L133" s="124">
        <v>5</v>
      </c>
      <c r="M133" s="124">
        <v>2932</v>
      </c>
      <c r="N133" s="124">
        <v>176</v>
      </c>
      <c r="O133" s="124">
        <v>29</v>
      </c>
      <c r="P133" s="124">
        <v>0</v>
      </c>
      <c r="Q133" s="124">
        <v>0</v>
      </c>
    </row>
    <row r="134" spans="1:17">
      <c r="A134" s="134">
        <v>44524</v>
      </c>
      <c r="B134" s="141" t="str">
        <f t="shared" si="2"/>
        <v>(水)</v>
      </c>
      <c r="C134" s="112">
        <f t="shared" si="3"/>
        <v>71126</v>
      </c>
      <c r="D134" s="112">
        <v>21651</v>
      </c>
      <c r="E134" s="112">
        <v>764</v>
      </c>
      <c r="F134" s="112">
        <v>13</v>
      </c>
      <c r="G134" s="112">
        <v>40797</v>
      </c>
      <c r="H134" s="112">
        <v>7616</v>
      </c>
      <c r="I134" s="112">
        <v>285</v>
      </c>
      <c r="J134" s="124">
        <v>1223</v>
      </c>
      <c r="K134" s="124">
        <v>42</v>
      </c>
      <c r="L134" s="124">
        <v>2</v>
      </c>
      <c r="M134" s="124">
        <v>1875</v>
      </c>
      <c r="N134" s="124">
        <v>229</v>
      </c>
      <c r="O134" s="124">
        <v>35</v>
      </c>
      <c r="P134" s="124">
        <v>0</v>
      </c>
      <c r="Q134" s="124">
        <v>0</v>
      </c>
    </row>
    <row r="135" spans="1:17">
      <c r="A135" s="134">
        <v>44523</v>
      </c>
      <c r="B135" s="141" t="str">
        <f t="shared" ref="B135:B198" si="4">"(" &amp; TEXT(A135,"aaa") &amp; ")"</f>
        <v>(火)</v>
      </c>
      <c r="C135" s="112">
        <f t="shared" ref="C135:C196" si="5">SUM(D135:I135)</f>
        <v>25751</v>
      </c>
      <c r="D135" s="112">
        <v>4728</v>
      </c>
      <c r="E135" s="112">
        <v>237</v>
      </c>
      <c r="F135" s="112">
        <v>5</v>
      </c>
      <c r="G135" s="112">
        <v>16142</v>
      </c>
      <c r="H135" s="112">
        <v>4519</v>
      </c>
      <c r="I135" s="112">
        <v>120</v>
      </c>
      <c r="J135" s="124">
        <v>232</v>
      </c>
      <c r="K135" s="124">
        <v>2</v>
      </c>
      <c r="L135" s="124">
        <v>0</v>
      </c>
      <c r="M135" s="124">
        <v>610</v>
      </c>
      <c r="N135" s="124">
        <v>155</v>
      </c>
      <c r="O135" s="124">
        <v>9</v>
      </c>
      <c r="P135" s="124">
        <v>0</v>
      </c>
      <c r="Q135" s="124">
        <v>0</v>
      </c>
    </row>
    <row r="136" spans="1:17">
      <c r="A136" s="134">
        <v>44522</v>
      </c>
      <c r="B136" s="141" t="str">
        <f t="shared" si="4"/>
        <v>(月)</v>
      </c>
      <c r="C136" s="112">
        <f t="shared" si="5"/>
        <v>92894</v>
      </c>
      <c r="D136" s="112">
        <v>21912</v>
      </c>
      <c r="E136" s="112">
        <v>652</v>
      </c>
      <c r="F136" s="112">
        <v>13</v>
      </c>
      <c r="G136" s="112">
        <v>63238</v>
      </c>
      <c r="H136" s="112">
        <v>6359</v>
      </c>
      <c r="I136" s="112">
        <v>720</v>
      </c>
      <c r="J136" s="124">
        <v>1145</v>
      </c>
      <c r="K136" s="124">
        <v>20</v>
      </c>
      <c r="L136" s="124">
        <v>1</v>
      </c>
      <c r="M136" s="124">
        <v>2720</v>
      </c>
      <c r="N136" s="124">
        <v>160</v>
      </c>
      <c r="O136" s="124">
        <v>61</v>
      </c>
      <c r="P136" s="124">
        <v>0</v>
      </c>
      <c r="Q136" s="124">
        <v>0</v>
      </c>
    </row>
    <row r="137" spans="1:17">
      <c r="A137" s="134">
        <v>44521</v>
      </c>
      <c r="B137" s="141" t="str">
        <f t="shared" si="4"/>
        <v>(日)</v>
      </c>
      <c r="C137" s="112">
        <f t="shared" si="5"/>
        <v>158613</v>
      </c>
      <c r="D137" s="112">
        <v>23926</v>
      </c>
      <c r="E137" s="112">
        <v>995</v>
      </c>
      <c r="F137" s="112">
        <v>13</v>
      </c>
      <c r="G137" s="112">
        <v>115581</v>
      </c>
      <c r="H137" s="112">
        <v>17303</v>
      </c>
      <c r="I137" s="112">
        <v>795</v>
      </c>
      <c r="J137" s="124">
        <v>1010</v>
      </c>
      <c r="K137" s="124">
        <v>70</v>
      </c>
      <c r="L137" s="124">
        <v>3</v>
      </c>
      <c r="M137" s="124">
        <v>3405</v>
      </c>
      <c r="N137" s="124">
        <v>543</v>
      </c>
      <c r="O137" s="124">
        <v>59</v>
      </c>
      <c r="P137" s="124">
        <v>0</v>
      </c>
      <c r="Q137" s="124">
        <v>0</v>
      </c>
    </row>
    <row r="138" spans="1:17">
      <c r="A138" s="134">
        <v>44520</v>
      </c>
      <c r="B138" s="141" t="str">
        <f t="shared" si="4"/>
        <v>(土)</v>
      </c>
      <c r="C138" s="112">
        <f t="shared" si="5"/>
        <v>279525</v>
      </c>
      <c r="D138" s="112">
        <v>54885</v>
      </c>
      <c r="E138" s="112">
        <v>1001</v>
      </c>
      <c r="F138" s="112">
        <v>12</v>
      </c>
      <c r="G138" s="112">
        <v>194653</v>
      </c>
      <c r="H138" s="112">
        <v>27326</v>
      </c>
      <c r="I138" s="112">
        <v>1648</v>
      </c>
      <c r="J138" s="124">
        <v>2084</v>
      </c>
      <c r="K138" s="124">
        <v>93</v>
      </c>
      <c r="L138" s="124">
        <v>1</v>
      </c>
      <c r="M138" s="124">
        <v>5431</v>
      </c>
      <c r="N138" s="124">
        <v>692</v>
      </c>
      <c r="O138" s="124">
        <v>101</v>
      </c>
      <c r="P138" s="124">
        <v>0</v>
      </c>
      <c r="Q138" s="124">
        <v>0</v>
      </c>
    </row>
    <row r="139" spans="1:17">
      <c r="A139" s="134">
        <v>44519</v>
      </c>
      <c r="B139" s="141" t="str">
        <f t="shared" si="4"/>
        <v>(金)</v>
      </c>
      <c r="C139" s="112">
        <f t="shared" si="5"/>
        <v>199557</v>
      </c>
      <c r="D139" s="112">
        <v>40372</v>
      </c>
      <c r="E139" s="112">
        <v>1715</v>
      </c>
      <c r="F139" s="112">
        <v>20</v>
      </c>
      <c r="G139" s="112">
        <v>142087</v>
      </c>
      <c r="H139" s="112">
        <v>14372</v>
      </c>
      <c r="I139" s="112">
        <v>991</v>
      </c>
      <c r="J139" s="124">
        <v>1887</v>
      </c>
      <c r="K139" s="124">
        <v>111</v>
      </c>
      <c r="L139" s="124">
        <v>2</v>
      </c>
      <c r="M139" s="124">
        <v>5018</v>
      </c>
      <c r="N139" s="124">
        <v>301</v>
      </c>
      <c r="O139" s="124">
        <v>73</v>
      </c>
      <c r="P139" s="124">
        <v>0</v>
      </c>
      <c r="Q139" s="124">
        <v>0</v>
      </c>
    </row>
    <row r="140" spans="1:17">
      <c r="A140" s="134">
        <v>44518</v>
      </c>
      <c r="B140" s="141" t="str">
        <f t="shared" si="4"/>
        <v>(木)</v>
      </c>
      <c r="C140" s="112">
        <f t="shared" si="5"/>
        <v>129937</v>
      </c>
      <c r="D140" s="112">
        <v>22604</v>
      </c>
      <c r="E140" s="112">
        <v>703</v>
      </c>
      <c r="F140" s="112">
        <v>4</v>
      </c>
      <c r="G140" s="112">
        <v>97377</v>
      </c>
      <c r="H140" s="112">
        <v>8890</v>
      </c>
      <c r="I140" s="112">
        <v>359</v>
      </c>
      <c r="J140" s="124">
        <v>1222</v>
      </c>
      <c r="K140" s="124">
        <v>28</v>
      </c>
      <c r="L140" s="124">
        <v>0</v>
      </c>
      <c r="M140" s="124">
        <v>4239</v>
      </c>
      <c r="N140" s="124">
        <v>269</v>
      </c>
      <c r="O140" s="124">
        <v>26</v>
      </c>
      <c r="P140" s="124">
        <v>0</v>
      </c>
      <c r="Q140" s="124">
        <v>0</v>
      </c>
    </row>
    <row r="141" spans="1:17">
      <c r="A141" s="134">
        <v>44517</v>
      </c>
      <c r="B141" s="141" t="str">
        <f t="shared" si="4"/>
        <v>(水)</v>
      </c>
      <c r="C141" s="112">
        <f t="shared" si="5"/>
        <v>140206</v>
      </c>
      <c r="D141" s="112">
        <v>24024</v>
      </c>
      <c r="E141" s="112">
        <v>888</v>
      </c>
      <c r="F141" s="112">
        <v>4</v>
      </c>
      <c r="G141" s="112">
        <v>102829</v>
      </c>
      <c r="H141" s="112">
        <v>11785</v>
      </c>
      <c r="I141" s="112">
        <v>676</v>
      </c>
      <c r="J141" s="124">
        <v>1413</v>
      </c>
      <c r="K141" s="124">
        <v>25</v>
      </c>
      <c r="L141" s="124">
        <v>0</v>
      </c>
      <c r="M141" s="124">
        <v>4550</v>
      </c>
      <c r="N141" s="124">
        <v>439</v>
      </c>
      <c r="O141" s="124">
        <v>56</v>
      </c>
      <c r="P141" s="124">
        <v>0</v>
      </c>
      <c r="Q141" s="124">
        <v>0</v>
      </c>
    </row>
    <row r="142" spans="1:17">
      <c r="A142" s="134">
        <v>44516</v>
      </c>
      <c r="B142" s="141" t="str">
        <f t="shared" si="4"/>
        <v>(火)</v>
      </c>
      <c r="C142" s="112">
        <f t="shared" si="5"/>
        <v>146148</v>
      </c>
      <c r="D142" s="112">
        <v>24624</v>
      </c>
      <c r="E142" s="112">
        <v>663</v>
      </c>
      <c r="F142" s="112">
        <v>28</v>
      </c>
      <c r="G142" s="112">
        <v>111675</v>
      </c>
      <c r="H142" s="112">
        <v>8367</v>
      </c>
      <c r="I142" s="112">
        <v>791</v>
      </c>
      <c r="J142" s="124">
        <v>1369</v>
      </c>
      <c r="K142" s="124">
        <v>25</v>
      </c>
      <c r="L142" s="124">
        <v>2</v>
      </c>
      <c r="M142" s="124">
        <v>4932</v>
      </c>
      <c r="N142" s="124">
        <v>249</v>
      </c>
      <c r="O142" s="124">
        <v>81</v>
      </c>
      <c r="P142" s="124">
        <v>0</v>
      </c>
      <c r="Q142" s="124">
        <v>0</v>
      </c>
    </row>
    <row r="143" spans="1:17">
      <c r="A143" s="134">
        <v>44515</v>
      </c>
      <c r="B143" s="141" t="str">
        <f t="shared" si="4"/>
        <v>(月)</v>
      </c>
      <c r="C143" s="112">
        <f t="shared" si="5"/>
        <v>145920</v>
      </c>
      <c r="D143" s="112">
        <v>25172</v>
      </c>
      <c r="E143" s="112">
        <v>720</v>
      </c>
      <c r="F143" s="112">
        <v>1</v>
      </c>
      <c r="G143" s="112">
        <v>109435</v>
      </c>
      <c r="H143" s="112">
        <v>10229</v>
      </c>
      <c r="I143" s="112">
        <v>363</v>
      </c>
      <c r="J143" s="124">
        <v>1282</v>
      </c>
      <c r="K143" s="124">
        <v>29</v>
      </c>
      <c r="L143" s="124">
        <v>0</v>
      </c>
      <c r="M143" s="124">
        <v>4439</v>
      </c>
      <c r="N143" s="124">
        <v>256</v>
      </c>
      <c r="O143" s="124">
        <v>14</v>
      </c>
      <c r="P143" s="124">
        <v>0</v>
      </c>
      <c r="Q143" s="124">
        <v>0</v>
      </c>
    </row>
    <row r="144" spans="1:17">
      <c r="A144" s="134">
        <v>44514</v>
      </c>
      <c r="B144" s="141" t="str">
        <f t="shared" si="4"/>
        <v>(日)</v>
      </c>
      <c r="C144" s="112">
        <f t="shared" si="5"/>
        <v>206888</v>
      </c>
      <c r="D144" s="112">
        <v>29985</v>
      </c>
      <c r="E144" s="112">
        <v>901</v>
      </c>
      <c r="F144" s="112">
        <v>2</v>
      </c>
      <c r="G144" s="112">
        <v>151336</v>
      </c>
      <c r="H144" s="112">
        <v>23308</v>
      </c>
      <c r="I144" s="112">
        <v>1356</v>
      </c>
      <c r="J144" s="124">
        <v>1164</v>
      </c>
      <c r="K144" s="124">
        <v>51</v>
      </c>
      <c r="L144" s="124">
        <v>2</v>
      </c>
      <c r="M144" s="124">
        <v>4518</v>
      </c>
      <c r="N144" s="124">
        <v>614</v>
      </c>
      <c r="O144" s="124">
        <v>65</v>
      </c>
      <c r="P144" s="124">
        <v>0</v>
      </c>
      <c r="Q144" s="124">
        <v>0</v>
      </c>
    </row>
    <row r="145" spans="1:17">
      <c r="A145" s="134">
        <v>44513</v>
      </c>
      <c r="B145" s="141" t="str">
        <f t="shared" si="4"/>
        <v>(土)</v>
      </c>
      <c r="C145" s="112">
        <f t="shared" si="5"/>
        <v>358338</v>
      </c>
      <c r="D145" s="112">
        <v>66290</v>
      </c>
      <c r="E145" s="112">
        <v>1271</v>
      </c>
      <c r="F145" s="112">
        <v>13</v>
      </c>
      <c r="G145" s="112">
        <v>260279</v>
      </c>
      <c r="H145" s="112">
        <v>28423</v>
      </c>
      <c r="I145" s="112">
        <v>2062</v>
      </c>
      <c r="J145" s="124">
        <v>2455</v>
      </c>
      <c r="K145" s="124">
        <v>71</v>
      </c>
      <c r="L145" s="124">
        <v>0</v>
      </c>
      <c r="M145" s="124">
        <v>6692</v>
      </c>
      <c r="N145" s="124">
        <v>596</v>
      </c>
      <c r="O145" s="124">
        <v>67</v>
      </c>
      <c r="P145" s="124">
        <v>0</v>
      </c>
      <c r="Q145" s="124">
        <v>0</v>
      </c>
    </row>
    <row r="146" spans="1:17">
      <c r="A146" s="134">
        <v>44512</v>
      </c>
      <c r="B146" s="141" t="str">
        <f t="shared" si="4"/>
        <v>(金)</v>
      </c>
      <c r="C146" s="112">
        <f t="shared" si="5"/>
        <v>272665</v>
      </c>
      <c r="D146" s="112">
        <v>49758</v>
      </c>
      <c r="E146" s="112">
        <v>989</v>
      </c>
      <c r="F146" s="112">
        <v>3</v>
      </c>
      <c r="G146" s="112">
        <v>196492</v>
      </c>
      <c r="H146" s="112">
        <v>23982</v>
      </c>
      <c r="I146" s="112">
        <v>1441</v>
      </c>
      <c r="J146" s="124">
        <v>2167</v>
      </c>
      <c r="K146" s="124">
        <v>25</v>
      </c>
      <c r="L146" s="124">
        <v>0</v>
      </c>
      <c r="M146" s="124">
        <v>5775</v>
      </c>
      <c r="N146" s="124">
        <v>425</v>
      </c>
      <c r="O146" s="124">
        <v>79</v>
      </c>
      <c r="P146" s="124">
        <v>0</v>
      </c>
      <c r="Q146" s="124">
        <v>0</v>
      </c>
    </row>
    <row r="147" spans="1:17">
      <c r="A147" s="134">
        <v>44511</v>
      </c>
      <c r="B147" s="141" t="str">
        <f t="shared" si="4"/>
        <v>(木)</v>
      </c>
      <c r="C147" s="112">
        <f t="shared" si="5"/>
        <v>183854</v>
      </c>
      <c r="D147" s="112">
        <v>29813</v>
      </c>
      <c r="E147" s="112">
        <v>764</v>
      </c>
      <c r="F147" s="112">
        <v>39</v>
      </c>
      <c r="G147" s="112">
        <v>135474</v>
      </c>
      <c r="H147" s="112">
        <v>16629</v>
      </c>
      <c r="I147" s="112">
        <v>1135</v>
      </c>
      <c r="J147" s="124">
        <v>1614</v>
      </c>
      <c r="K147" s="124">
        <v>32</v>
      </c>
      <c r="L147" s="124">
        <v>1</v>
      </c>
      <c r="M147" s="124">
        <v>5119</v>
      </c>
      <c r="N147" s="124">
        <v>438</v>
      </c>
      <c r="O147" s="124">
        <v>80</v>
      </c>
      <c r="P147" s="124">
        <v>0</v>
      </c>
      <c r="Q147" s="124">
        <v>0</v>
      </c>
    </row>
    <row r="148" spans="1:17">
      <c r="A148" s="134">
        <v>44510</v>
      </c>
      <c r="B148" s="141" t="str">
        <f t="shared" si="4"/>
        <v>(水)</v>
      </c>
      <c r="C148" s="112">
        <f t="shared" si="5"/>
        <v>207846</v>
      </c>
      <c r="D148" s="112">
        <v>32933</v>
      </c>
      <c r="E148" s="112">
        <v>1001</v>
      </c>
      <c r="F148" s="112">
        <v>14</v>
      </c>
      <c r="G148" s="112">
        <v>154659</v>
      </c>
      <c r="H148" s="112">
        <v>17687</v>
      </c>
      <c r="I148" s="112">
        <v>1552</v>
      </c>
      <c r="J148" s="124">
        <v>1809</v>
      </c>
      <c r="K148" s="124">
        <v>22</v>
      </c>
      <c r="L148" s="124">
        <v>1</v>
      </c>
      <c r="M148" s="124">
        <v>6315</v>
      </c>
      <c r="N148" s="124">
        <v>427</v>
      </c>
      <c r="O148" s="124">
        <v>92</v>
      </c>
      <c r="P148" s="124">
        <v>0</v>
      </c>
      <c r="Q148" s="124">
        <v>0</v>
      </c>
    </row>
    <row r="149" spans="1:17">
      <c r="A149" s="134">
        <v>44509</v>
      </c>
      <c r="B149" s="141" t="str">
        <f t="shared" si="4"/>
        <v>(火)</v>
      </c>
      <c r="C149" s="112">
        <f t="shared" si="5"/>
        <v>227655</v>
      </c>
      <c r="D149" s="112">
        <v>49729</v>
      </c>
      <c r="E149" s="112">
        <v>512</v>
      </c>
      <c r="F149" s="112">
        <v>18</v>
      </c>
      <c r="G149" s="112">
        <v>159942</v>
      </c>
      <c r="H149" s="112">
        <v>15798</v>
      </c>
      <c r="I149" s="112">
        <v>1656</v>
      </c>
      <c r="J149" s="124">
        <v>2402</v>
      </c>
      <c r="K149" s="124">
        <v>8</v>
      </c>
      <c r="L149" s="124">
        <v>1</v>
      </c>
      <c r="M149" s="124">
        <v>6183</v>
      </c>
      <c r="N149" s="124">
        <v>426</v>
      </c>
      <c r="O149" s="124">
        <v>125</v>
      </c>
      <c r="P149" s="124">
        <v>0</v>
      </c>
      <c r="Q149" s="124">
        <v>0</v>
      </c>
    </row>
    <row r="150" spans="1:17">
      <c r="A150" s="134">
        <v>44508</v>
      </c>
      <c r="B150" s="141" t="str">
        <f t="shared" si="4"/>
        <v>(月)</v>
      </c>
      <c r="C150" s="112">
        <f t="shared" si="5"/>
        <v>230825</v>
      </c>
      <c r="D150" s="112">
        <v>47362</v>
      </c>
      <c r="E150" s="112">
        <v>818</v>
      </c>
      <c r="F150" s="112">
        <v>12</v>
      </c>
      <c r="G150" s="112">
        <v>162622</v>
      </c>
      <c r="H150" s="112">
        <v>18109</v>
      </c>
      <c r="I150" s="112">
        <v>1902</v>
      </c>
      <c r="J150" s="124">
        <v>2263</v>
      </c>
      <c r="K150" s="124">
        <v>13</v>
      </c>
      <c r="L150" s="124">
        <v>1</v>
      </c>
      <c r="M150" s="124">
        <v>5934</v>
      </c>
      <c r="N150" s="124">
        <v>373</v>
      </c>
      <c r="O150" s="124">
        <v>154</v>
      </c>
      <c r="P150" s="124">
        <v>0</v>
      </c>
      <c r="Q150" s="124">
        <v>0</v>
      </c>
    </row>
    <row r="151" spans="1:17">
      <c r="A151" s="134">
        <v>44507</v>
      </c>
      <c r="B151" s="141" t="str">
        <f t="shared" si="4"/>
        <v>(日)</v>
      </c>
      <c r="C151" s="112">
        <f t="shared" si="5"/>
        <v>351274</v>
      </c>
      <c r="D151" s="112">
        <v>71328</v>
      </c>
      <c r="E151" s="112">
        <v>2171</v>
      </c>
      <c r="F151" s="112">
        <v>8</v>
      </c>
      <c r="G151" s="112">
        <v>234755</v>
      </c>
      <c r="H151" s="112">
        <v>41450</v>
      </c>
      <c r="I151" s="112">
        <v>1562</v>
      </c>
      <c r="J151" s="124">
        <v>2600</v>
      </c>
      <c r="K151" s="124">
        <v>98</v>
      </c>
      <c r="L151" s="124">
        <v>2</v>
      </c>
      <c r="M151" s="124">
        <v>5948</v>
      </c>
      <c r="N151" s="124">
        <v>839</v>
      </c>
      <c r="O151" s="124">
        <v>57</v>
      </c>
      <c r="P151" s="124">
        <v>0</v>
      </c>
      <c r="Q151" s="124">
        <v>0</v>
      </c>
    </row>
    <row r="152" spans="1:17">
      <c r="A152" s="134">
        <v>44506</v>
      </c>
      <c r="B152" s="141" t="str">
        <f t="shared" si="4"/>
        <v>(土)</v>
      </c>
      <c r="C152" s="112">
        <f t="shared" si="5"/>
        <v>555440</v>
      </c>
      <c r="D152" s="112">
        <v>113289</v>
      </c>
      <c r="E152" s="112">
        <v>2973</v>
      </c>
      <c r="F152" s="112">
        <v>12</v>
      </c>
      <c r="G152" s="112">
        <v>389137</v>
      </c>
      <c r="H152" s="112">
        <v>48568</v>
      </c>
      <c r="I152" s="112">
        <v>1461</v>
      </c>
      <c r="J152" s="124">
        <v>3653</v>
      </c>
      <c r="K152" s="124">
        <v>103</v>
      </c>
      <c r="L152" s="124">
        <v>2</v>
      </c>
      <c r="M152" s="124">
        <v>8741</v>
      </c>
      <c r="N152" s="124">
        <v>807</v>
      </c>
      <c r="O152" s="124">
        <v>57</v>
      </c>
      <c r="P152" s="124">
        <v>0</v>
      </c>
      <c r="Q152" s="124">
        <v>0</v>
      </c>
    </row>
    <row r="153" spans="1:17">
      <c r="A153" s="134">
        <v>44505</v>
      </c>
      <c r="B153" s="141" t="str">
        <f t="shared" si="4"/>
        <v>(金)</v>
      </c>
      <c r="C153" s="112">
        <f t="shared" si="5"/>
        <v>412628</v>
      </c>
      <c r="D153" s="112">
        <v>83281</v>
      </c>
      <c r="E153" s="112">
        <v>1294</v>
      </c>
      <c r="F153" s="112">
        <v>12</v>
      </c>
      <c r="G153" s="112">
        <v>295089</v>
      </c>
      <c r="H153" s="112">
        <v>31408</v>
      </c>
      <c r="I153" s="112">
        <v>1544</v>
      </c>
      <c r="J153" s="124">
        <v>3439</v>
      </c>
      <c r="K153" s="124">
        <v>38</v>
      </c>
      <c r="L153" s="124">
        <v>1</v>
      </c>
      <c r="M153" s="124">
        <v>8779</v>
      </c>
      <c r="N153" s="124">
        <v>508</v>
      </c>
      <c r="O153" s="124">
        <v>85</v>
      </c>
      <c r="P153" s="124">
        <v>0</v>
      </c>
      <c r="Q153" s="124">
        <v>0</v>
      </c>
    </row>
    <row r="154" spans="1:17">
      <c r="A154" s="134">
        <v>44504</v>
      </c>
      <c r="B154" s="141" t="str">
        <f t="shared" si="4"/>
        <v>(木)</v>
      </c>
      <c r="C154" s="112">
        <f t="shared" si="5"/>
        <v>328197</v>
      </c>
      <c r="D154" s="112">
        <v>53447</v>
      </c>
      <c r="E154" s="112">
        <v>1384</v>
      </c>
      <c r="F154" s="112">
        <v>9</v>
      </c>
      <c r="G154" s="112">
        <v>245867</v>
      </c>
      <c r="H154" s="112">
        <v>26005</v>
      </c>
      <c r="I154" s="112">
        <v>1485</v>
      </c>
      <c r="J154" s="124">
        <v>2568</v>
      </c>
      <c r="K154" s="124">
        <v>27</v>
      </c>
      <c r="L154" s="124">
        <v>0</v>
      </c>
      <c r="M154" s="124">
        <v>9430</v>
      </c>
      <c r="N154" s="124">
        <v>628</v>
      </c>
      <c r="O154" s="124">
        <v>86</v>
      </c>
      <c r="P154" s="124">
        <v>0</v>
      </c>
      <c r="Q154" s="124">
        <v>0</v>
      </c>
    </row>
    <row r="155" spans="1:17">
      <c r="A155" s="134">
        <v>44503</v>
      </c>
      <c r="B155" s="141" t="str">
        <f t="shared" si="4"/>
        <v>(水)</v>
      </c>
      <c r="C155" s="112">
        <f t="shared" si="5"/>
        <v>99163</v>
      </c>
      <c r="D155" s="112">
        <v>20754</v>
      </c>
      <c r="E155" s="112">
        <v>956</v>
      </c>
      <c r="F155" s="112">
        <v>2</v>
      </c>
      <c r="G155" s="112">
        <v>55417</v>
      </c>
      <c r="H155" s="112">
        <v>21010</v>
      </c>
      <c r="I155" s="112">
        <v>1024</v>
      </c>
      <c r="J155" s="124">
        <v>848</v>
      </c>
      <c r="K155" s="124">
        <v>24</v>
      </c>
      <c r="L155" s="124">
        <v>1</v>
      </c>
      <c r="M155" s="124">
        <v>1615</v>
      </c>
      <c r="N155" s="124">
        <v>541</v>
      </c>
      <c r="O155" s="124">
        <v>49</v>
      </c>
      <c r="P155" s="124">
        <v>0</v>
      </c>
      <c r="Q155" s="124">
        <v>0</v>
      </c>
    </row>
    <row r="156" spans="1:17">
      <c r="A156" s="134">
        <v>44502</v>
      </c>
      <c r="B156" s="141" t="str">
        <f t="shared" si="4"/>
        <v>(火)</v>
      </c>
      <c r="C156" s="112">
        <f t="shared" si="5"/>
        <v>313595</v>
      </c>
      <c r="D156" s="112">
        <v>36429</v>
      </c>
      <c r="E156" s="112">
        <v>2176</v>
      </c>
      <c r="F156" s="112">
        <v>51</v>
      </c>
      <c r="G156" s="112">
        <v>246487</v>
      </c>
      <c r="H156" s="112">
        <v>26347</v>
      </c>
      <c r="I156" s="112">
        <v>2105</v>
      </c>
      <c r="J156" s="124">
        <v>1714</v>
      </c>
      <c r="K156" s="124">
        <v>81</v>
      </c>
      <c r="L156" s="124">
        <v>3</v>
      </c>
      <c r="M156" s="124">
        <v>9330</v>
      </c>
      <c r="N156" s="124">
        <v>581</v>
      </c>
      <c r="O156" s="124">
        <v>101</v>
      </c>
      <c r="P156" s="124">
        <v>0</v>
      </c>
      <c r="Q156" s="124">
        <v>0</v>
      </c>
    </row>
    <row r="157" spans="1:17">
      <c r="A157" s="134">
        <v>44501</v>
      </c>
      <c r="B157" s="141" t="str">
        <f t="shared" si="4"/>
        <v>(月)</v>
      </c>
      <c r="C157" s="112">
        <f t="shared" si="5"/>
        <v>334330</v>
      </c>
      <c r="D157" s="112">
        <v>54677</v>
      </c>
      <c r="E157" s="112">
        <v>2503</v>
      </c>
      <c r="F157" s="112">
        <v>6</v>
      </c>
      <c r="G157" s="112">
        <v>251258</v>
      </c>
      <c r="H157" s="112">
        <v>23932</v>
      </c>
      <c r="I157" s="112">
        <v>1954</v>
      </c>
      <c r="J157" s="124">
        <v>2495</v>
      </c>
      <c r="K157" s="124">
        <v>99</v>
      </c>
      <c r="L157" s="124">
        <v>0</v>
      </c>
      <c r="M157" s="124">
        <v>9732</v>
      </c>
      <c r="N157" s="124">
        <v>559</v>
      </c>
      <c r="O157" s="124">
        <v>103</v>
      </c>
      <c r="P157" s="124">
        <v>0</v>
      </c>
      <c r="Q157" s="124">
        <v>0</v>
      </c>
    </row>
    <row r="158" spans="1:17">
      <c r="A158" s="134">
        <v>44500</v>
      </c>
      <c r="B158" s="141" t="str">
        <f t="shared" si="4"/>
        <v>(日)</v>
      </c>
      <c r="C158" s="112">
        <f t="shared" si="5"/>
        <v>527134</v>
      </c>
      <c r="D158" s="112">
        <v>109801</v>
      </c>
      <c r="E158" s="112">
        <v>9853</v>
      </c>
      <c r="F158" s="112">
        <v>5</v>
      </c>
      <c r="G158" s="112">
        <v>345899</v>
      </c>
      <c r="H158" s="112">
        <v>60405</v>
      </c>
      <c r="I158" s="112">
        <v>1171</v>
      </c>
      <c r="J158" s="124">
        <v>3250</v>
      </c>
      <c r="K158" s="124">
        <v>287</v>
      </c>
      <c r="L158" s="124">
        <v>0</v>
      </c>
      <c r="M158" s="124">
        <v>8101</v>
      </c>
      <c r="N158" s="124">
        <v>1128</v>
      </c>
      <c r="O158" s="124">
        <v>53</v>
      </c>
      <c r="P158" s="124">
        <v>0</v>
      </c>
      <c r="Q158" s="124">
        <v>0</v>
      </c>
    </row>
    <row r="159" spans="1:17">
      <c r="A159" s="134">
        <v>44499</v>
      </c>
      <c r="B159" s="141" t="str">
        <f t="shared" si="4"/>
        <v>(土)</v>
      </c>
      <c r="C159" s="112">
        <f t="shared" si="5"/>
        <v>751092</v>
      </c>
      <c r="D159" s="112">
        <v>169125</v>
      </c>
      <c r="E159" s="112">
        <v>12941</v>
      </c>
      <c r="F159" s="112">
        <v>18</v>
      </c>
      <c r="G159" s="112">
        <v>495519</v>
      </c>
      <c r="H159" s="112">
        <v>71907</v>
      </c>
      <c r="I159" s="112">
        <v>1582</v>
      </c>
      <c r="J159" s="124">
        <v>4648</v>
      </c>
      <c r="K159" s="124">
        <v>357</v>
      </c>
      <c r="L159" s="124">
        <v>2</v>
      </c>
      <c r="M159" s="124">
        <v>10589</v>
      </c>
      <c r="N159" s="124">
        <v>912</v>
      </c>
      <c r="O159" s="124">
        <v>55</v>
      </c>
      <c r="P159" s="124">
        <v>0</v>
      </c>
      <c r="Q159" s="124">
        <v>0</v>
      </c>
    </row>
    <row r="160" spans="1:17">
      <c r="A160" s="134">
        <v>44498</v>
      </c>
      <c r="B160" s="141" t="str">
        <f t="shared" si="4"/>
        <v>(金)</v>
      </c>
      <c r="C160" s="112">
        <f t="shared" si="5"/>
        <v>557634</v>
      </c>
      <c r="D160" s="112">
        <v>123950</v>
      </c>
      <c r="E160" s="112">
        <v>7390</v>
      </c>
      <c r="F160" s="112">
        <v>31</v>
      </c>
      <c r="G160" s="112">
        <v>372269</v>
      </c>
      <c r="H160" s="112">
        <v>51724</v>
      </c>
      <c r="I160" s="112">
        <v>2270</v>
      </c>
      <c r="J160" s="124">
        <v>4377</v>
      </c>
      <c r="K160" s="124">
        <v>213</v>
      </c>
      <c r="L160" s="124">
        <v>4</v>
      </c>
      <c r="M160" s="124">
        <v>10585</v>
      </c>
      <c r="N160" s="124">
        <v>553</v>
      </c>
      <c r="O160" s="124">
        <v>103</v>
      </c>
      <c r="P160" s="124">
        <v>0</v>
      </c>
      <c r="Q160" s="124">
        <v>0</v>
      </c>
    </row>
    <row r="161" spans="1:17">
      <c r="A161" s="134">
        <v>44497</v>
      </c>
      <c r="B161" s="141" t="str">
        <f t="shared" si="4"/>
        <v>(木)</v>
      </c>
      <c r="C161" s="112">
        <f t="shared" si="5"/>
        <v>436528</v>
      </c>
      <c r="D161" s="112">
        <v>96087</v>
      </c>
      <c r="E161" s="112">
        <v>6582</v>
      </c>
      <c r="F161" s="112">
        <v>62</v>
      </c>
      <c r="G161" s="112">
        <v>290488</v>
      </c>
      <c r="H161" s="112">
        <v>41931</v>
      </c>
      <c r="I161" s="112">
        <v>1378</v>
      </c>
      <c r="J161" s="124">
        <v>4166</v>
      </c>
      <c r="K161" s="124">
        <v>180</v>
      </c>
      <c r="L161" s="124">
        <v>9</v>
      </c>
      <c r="M161" s="124">
        <v>10784</v>
      </c>
      <c r="N161" s="124">
        <v>573</v>
      </c>
      <c r="O161" s="124">
        <v>83</v>
      </c>
      <c r="P161" s="124">
        <v>0</v>
      </c>
      <c r="Q161" s="124">
        <v>0</v>
      </c>
    </row>
    <row r="162" spans="1:17">
      <c r="A162" s="134">
        <v>44496</v>
      </c>
      <c r="B162" s="141" t="str">
        <f t="shared" si="4"/>
        <v>(水)</v>
      </c>
      <c r="C162" s="112">
        <f t="shared" si="5"/>
        <v>451830</v>
      </c>
      <c r="D162" s="112">
        <v>98316</v>
      </c>
      <c r="E162" s="112">
        <v>7498</v>
      </c>
      <c r="F162" s="112">
        <v>53</v>
      </c>
      <c r="G162" s="112">
        <v>302348</v>
      </c>
      <c r="H162" s="112">
        <v>41675</v>
      </c>
      <c r="I162" s="112">
        <v>1940</v>
      </c>
      <c r="J162" s="124">
        <v>4336</v>
      </c>
      <c r="K162" s="124">
        <v>220</v>
      </c>
      <c r="L162" s="124">
        <v>8</v>
      </c>
      <c r="M162" s="124">
        <v>11680</v>
      </c>
      <c r="N162" s="124">
        <v>536</v>
      </c>
      <c r="O162" s="124">
        <v>108</v>
      </c>
      <c r="P162" s="124">
        <v>0</v>
      </c>
      <c r="Q162" s="124">
        <v>0</v>
      </c>
    </row>
    <row r="163" spans="1:17">
      <c r="A163" s="134">
        <v>44495</v>
      </c>
      <c r="B163" s="141" t="str">
        <f t="shared" si="4"/>
        <v>(火)</v>
      </c>
      <c r="C163" s="112">
        <f t="shared" si="5"/>
        <v>474103</v>
      </c>
      <c r="D163" s="112">
        <v>108515</v>
      </c>
      <c r="E163" s="112">
        <v>4967</v>
      </c>
      <c r="F163" s="112">
        <v>64</v>
      </c>
      <c r="G163" s="112">
        <v>318065</v>
      </c>
      <c r="H163" s="112">
        <v>41165</v>
      </c>
      <c r="I163" s="112">
        <v>1327</v>
      </c>
      <c r="J163" s="124">
        <v>4935</v>
      </c>
      <c r="K163" s="124">
        <v>154</v>
      </c>
      <c r="L163" s="124">
        <v>4</v>
      </c>
      <c r="M163" s="124">
        <v>12924</v>
      </c>
      <c r="N163" s="124">
        <v>691</v>
      </c>
      <c r="O163" s="124">
        <v>64</v>
      </c>
      <c r="P163" s="124">
        <v>0</v>
      </c>
      <c r="Q163" s="124">
        <v>0</v>
      </c>
    </row>
    <row r="164" spans="1:17">
      <c r="A164" s="134">
        <v>44494</v>
      </c>
      <c r="B164" s="141" t="str">
        <f t="shared" si="4"/>
        <v>(月)</v>
      </c>
      <c r="C164" s="112">
        <f t="shared" si="5"/>
        <v>465005</v>
      </c>
      <c r="D164" s="112">
        <v>104261</v>
      </c>
      <c r="E164" s="112">
        <v>5838</v>
      </c>
      <c r="F164" s="112">
        <v>29</v>
      </c>
      <c r="G164" s="112">
        <v>309493</v>
      </c>
      <c r="H164" s="112">
        <v>44187</v>
      </c>
      <c r="I164" s="112">
        <v>1197</v>
      </c>
      <c r="J164" s="124">
        <v>4328</v>
      </c>
      <c r="K164" s="124">
        <v>166</v>
      </c>
      <c r="L164" s="124">
        <v>5</v>
      </c>
      <c r="M164" s="124">
        <v>12193</v>
      </c>
      <c r="N164" s="124">
        <v>589</v>
      </c>
      <c r="O164" s="124">
        <v>64</v>
      </c>
      <c r="P164" s="124">
        <v>0</v>
      </c>
      <c r="Q164" s="124">
        <v>0</v>
      </c>
    </row>
    <row r="165" spans="1:17">
      <c r="A165" s="134">
        <v>44493</v>
      </c>
      <c r="B165" s="141" t="str">
        <f t="shared" si="4"/>
        <v>(日)</v>
      </c>
      <c r="C165" s="112">
        <f t="shared" si="5"/>
        <v>671905</v>
      </c>
      <c r="D165" s="112">
        <v>150276</v>
      </c>
      <c r="E165" s="112">
        <v>17042</v>
      </c>
      <c r="F165" s="112">
        <v>21</v>
      </c>
      <c r="G165" s="112">
        <v>419337</v>
      </c>
      <c r="H165" s="112">
        <v>84088</v>
      </c>
      <c r="I165" s="112">
        <v>1141</v>
      </c>
      <c r="J165" s="124">
        <v>4518</v>
      </c>
      <c r="K165" s="124">
        <v>546</v>
      </c>
      <c r="L165" s="124">
        <v>2</v>
      </c>
      <c r="M165" s="124">
        <v>9052</v>
      </c>
      <c r="N165" s="124">
        <v>1097</v>
      </c>
      <c r="O165" s="124">
        <v>52</v>
      </c>
      <c r="P165" s="124">
        <v>0</v>
      </c>
      <c r="Q165" s="124">
        <v>0</v>
      </c>
    </row>
    <row r="166" spans="1:17">
      <c r="A166" s="134">
        <v>44492</v>
      </c>
      <c r="B166" s="141" t="str">
        <f t="shared" si="4"/>
        <v>(土)</v>
      </c>
      <c r="C166" s="112">
        <f t="shared" si="5"/>
        <v>931174</v>
      </c>
      <c r="D166" s="112">
        <v>239748</v>
      </c>
      <c r="E166" s="112">
        <v>26220</v>
      </c>
      <c r="F166" s="112">
        <v>57</v>
      </c>
      <c r="G166" s="112">
        <v>554683</v>
      </c>
      <c r="H166" s="112">
        <v>109685</v>
      </c>
      <c r="I166" s="112">
        <v>781</v>
      </c>
      <c r="J166" s="124">
        <v>5885</v>
      </c>
      <c r="K166" s="124">
        <v>739</v>
      </c>
      <c r="L166" s="124">
        <v>4</v>
      </c>
      <c r="M166" s="124">
        <v>11088</v>
      </c>
      <c r="N166" s="124">
        <v>1014</v>
      </c>
      <c r="O166" s="124">
        <v>27</v>
      </c>
      <c r="P166" s="124">
        <v>0</v>
      </c>
      <c r="Q166" s="124">
        <v>0</v>
      </c>
    </row>
    <row r="167" spans="1:17">
      <c r="A167" s="134">
        <v>44491</v>
      </c>
      <c r="B167" s="141" t="str">
        <f t="shared" si="4"/>
        <v>(金)</v>
      </c>
      <c r="C167" s="112">
        <f t="shared" si="5"/>
        <v>695564</v>
      </c>
      <c r="D167" s="112">
        <v>181180</v>
      </c>
      <c r="E167" s="112">
        <v>13595</v>
      </c>
      <c r="F167" s="112">
        <v>43</v>
      </c>
      <c r="G167" s="112">
        <v>415402</v>
      </c>
      <c r="H167" s="112">
        <v>84256</v>
      </c>
      <c r="I167" s="112">
        <v>1088</v>
      </c>
      <c r="J167" s="124">
        <v>5259</v>
      </c>
      <c r="K167" s="124">
        <v>288</v>
      </c>
      <c r="L167" s="124">
        <v>4</v>
      </c>
      <c r="M167" s="124">
        <v>11909</v>
      </c>
      <c r="N167" s="124">
        <v>620</v>
      </c>
      <c r="O167" s="124">
        <v>30</v>
      </c>
      <c r="P167" s="124">
        <v>0</v>
      </c>
      <c r="Q167" s="124">
        <v>0</v>
      </c>
    </row>
    <row r="168" spans="1:17">
      <c r="A168" s="134">
        <v>44490</v>
      </c>
      <c r="B168" s="141" t="str">
        <f t="shared" si="4"/>
        <v>(木)</v>
      </c>
      <c r="C168" s="112">
        <f t="shared" si="5"/>
        <v>539037</v>
      </c>
      <c r="D168" s="112">
        <v>139467</v>
      </c>
      <c r="E168" s="112">
        <v>9363</v>
      </c>
      <c r="F168" s="112">
        <v>83</v>
      </c>
      <c r="G168" s="112">
        <v>337719</v>
      </c>
      <c r="H168" s="112">
        <v>50088</v>
      </c>
      <c r="I168" s="112">
        <v>2317</v>
      </c>
      <c r="J168" s="124">
        <v>5397</v>
      </c>
      <c r="K168" s="124">
        <v>279</v>
      </c>
      <c r="L168" s="124">
        <v>6</v>
      </c>
      <c r="M168" s="124">
        <v>11742</v>
      </c>
      <c r="N168" s="124">
        <v>657</v>
      </c>
      <c r="O168" s="124">
        <v>90</v>
      </c>
      <c r="P168" s="124">
        <v>0</v>
      </c>
      <c r="Q168" s="124">
        <v>0</v>
      </c>
    </row>
    <row r="169" spans="1:17">
      <c r="A169" s="134">
        <v>44489</v>
      </c>
      <c r="B169" s="141" t="str">
        <f t="shared" si="4"/>
        <v>(水)</v>
      </c>
      <c r="C169" s="112">
        <f t="shared" si="5"/>
        <v>581513</v>
      </c>
      <c r="D169" s="112">
        <v>153868</v>
      </c>
      <c r="E169" s="112">
        <v>11914</v>
      </c>
      <c r="F169" s="112">
        <v>31</v>
      </c>
      <c r="G169" s="112">
        <v>352566</v>
      </c>
      <c r="H169" s="112">
        <v>61167</v>
      </c>
      <c r="I169" s="112">
        <v>1967</v>
      </c>
      <c r="J169" s="124">
        <v>6338</v>
      </c>
      <c r="K169" s="124">
        <v>455</v>
      </c>
      <c r="L169" s="124">
        <v>4</v>
      </c>
      <c r="M169" s="124">
        <v>13113</v>
      </c>
      <c r="N169" s="124">
        <v>651</v>
      </c>
      <c r="O169" s="124">
        <v>74</v>
      </c>
      <c r="P169" s="124">
        <v>0</v>
      </c>
      <c r="Q169" s="124">
        <v>0</v>
      </c>
    </row>
    <row r="170" spans="1:17">
      <c r="A170" s="134">
        <v>44488</v>
      </c>
      <c r="B170" s="141" t="str">
        <f t="shared" si="4"/>
        <v>(火)</v>
      </c>
      <c r="C170" s="112">
        <f t="shared" si="5"/>
        <v>594289</v>
      </c>
      <c r="D170" s="112">
        <v>165566</v>
      </c>
      <c r="E170" s="112">
        <v>8043</v>
      </c>
      <c r="F170" s="112">
        <v>107</v>
      </c>
      <c r="G170" s="112">
        <v>355724</v>
      </c>
      <c r="H170" s="112">
        <v>64279</v>
      </c>
      <c r="I170" s="112">
        <v>570</v>
      </c>
      <c r="J170" s="124">
        <v>6616</v>
      </c>
      <c r="K170" s="124">
        <v>258</v>
      </c>
      <c r="L170" s="124">
        <v>18</v>
      </c>
      <c r="M170" s="124">
        <v>13823</v>
      </c>
      <c r="N170" s="124">
        <v>788</v>
      </c>
      <c r="O170" s="124">
        <v>17</v>
      </c>
      <c r="P170" s="124">
        <v>0</v>
      </c>
      <c r="Q170" s="124">
        <v>0</v>
      </c>
    </row>
    <row r="171" spans="1:17">
      <c r="A171" s="134">
        <v>44487</v>
      </c>
      <c r="B171" s="141" t="str">
        <f t="shared" si="4"/>
        <v>(月)</v>
      </c>
      <c r="C171" s="112">
        <f t="shared" si="5"/>
        <v>557615</v>
      </c>
      <c r="D171" s="112">
        <v>167009</v>
      </c>
      <c r="E171" s="112">
        <v>10025</v>
      </c>
      <c r="F171" s="112">
        <v>30</v>
      </c>
      <c r="G171" s="112">
        <v>327811</v>
      </c>
      <c r="H171" s="112">
        <v>52676</v>
      </c>
      <c r="I171" s="112">
        <v>64</v>
      </c>
      <c r="J171" s="124">
        <v>6175</v>
      </c>
      <c r="K171" s="124">
        <v>265</v>
      </c>
      <c r="L171" s="124">
        <v>3</v>
      </c>
      <c r="M171" s="124">
        <v>12158</v>
      </c>
      <c r="N171" s="124">
        <v>671</v>
      </c>
      <c r="O171" s="124">
        <v>4</v>
      </c>
      <c r="P171" s="124">
        <v>0</v>
      </c>
      <c r="Q171" s="124">
        <v>0</v>
      </c>
    </row>
    <row r="172" spans="1:17">
      <c r="A172" s="134">
        <v>44486</v>
      </c>
      <c r="B172" s="141" t="str">
        <f t="shared" si="4"/>
        <v>(日)</v>
      </c>
      <c r="C172" s="112">
        <f t="shared" si="5"/>
        <v>746807</v>
      </c>
      <c r="D172" s="112">
        <v>226641</v>
      </c>
      <c r="E172" s="112">
        <v>22928</v>
      </c>
      <c r="F172" s="112">
        <v>13</v>
      </c>
      <c r="G172" s="112">
        <v>376029</v>
      </c>
      <c r="H172" s="112">
        <v>120596</v>
      </c>
      <c r="I172" s="112">
        <v>600</v>
      </c>
      <c r="J172" s="124">
        <v>5726</v>
      </c>
      <c r="K172" s="124">
        <v>620</v>
      </c>
      <c r="L172" s="124">
        <v>0</v>
      </c>
      <c r="M172" s="124">
        <v>7196</v>
      </c>
      <c r="N172" s="124">
        <v>1213</v>
      </c>
      <c r="O172" s="124">
        <v>37</v>
      </c>
      <c r="P172" s="124">
        <v>0</v>
      </c>
      <c r="Q172" s="124">
        <v>0</v>
      </c>
    </row>
    <row r="173" spans="1:17">
      <c r="A173" s="134">
        <v>44485</v>
      </c>
      <c r="B173" s="141" t="str">
        <f t="shared" si="4"/>
        <v>(土)</v>
      </c>
      <c r="C173" s="112">
        <f t="shared" si="5"/>
        <v>1058561</v>
      </c>
      <c r="D173" s="112">
        <v>370672</v>
      </c>
      <c r="E173" s="112">
        <v>28118</v>
      </c>
      <c r="F173" s="112">
        <v>17</v>
      </c>
      <c r="G173" s="112">
        <v>508723</v>
      </c>
      <c r="H173" s="112">
        <v>150680</v>
      </c>
      <c r="I173" s="112">
        <v>351</v>
      </c>
      <c r="J173" s="124">
        <v>7978</v>
      </c>
      <c r="K173" s="124">
        <v>558</v>
      </c>
      <c r="L173" s="124">
        <v>1</v>
      </c>
      <c r="M173" s="124">
        <v>9405</v>
      </c>
      <c r="N173" s="124">
        <v>1005</v>
      </c>
      <c r="O173" s="124">
        <v>20</v>
      </c>
      <c r="P173" s="124">
        <v>0</v>
      </c>
      <c r="Q173" s="124">
        <v>0</v>
      </c>
    </row>
    <row r="174" spans="1:17">
      <c r="A174" s="134">
        <v>44484</v>
      </c>
      <c r="B174" s="141" t="str">
        <f t="shared" si="4"/>
        <v>(金)</v>
      </c>
      <c r="C174" s="112">
        <f t="shared" si="5"/>
        <v>821446</v>
      </c>
      <c r="D174" s="112">
        <v>283556</v>
      </c>
      <c r="E174" s="112">
        <v>20715</v>
      </c>
      <c r="F174" s="112">
        <v>235</v>
      </c>
      <c r="G174" s="112">
        <v>385710</v>
      </c>
      <c r="H174" s="112">
        <v>131104</v>
      </c>
      <c r="I174" s="112">
        <v>126</v>
      </c>
      <c r="J174" s="124">
        <v>8030</v>
      </c>
      <c r="K174" s="124">
        <v>391</v>
      </c>
      <c r="L174" s="124">
        <v>19</v>
      </c>
      <c r="M174" s="124">
        <v>10817</v>
      </c>
      <c r="N174" s="124">
        <v>694</v>
      </c>
      <c r="O174" s="124">
        <v>4</v>
      </c>
      <c r="P174" s="124">
        <v>0</v>
      </c>
      <c r="Q174" s="124">
        <v>0</v>
      </c>
    </row>
    <row r="175" spans="1:17">
      <c r="A175" s="134">
        <v>44483</v>
      </c>
      <c r="B175" s="141" t="str">
        <f t="shared" si="4"/>
        <v>(木)</v>
      </c>
      <c r="C175" s="112">
        <f>SUM(D175:I175)</f>
        <v>516291</v>
      </c>
      <c r="D175" s="112">
        <v>247218</v>
      </c>
      <c r="E175" s="112">
        <v>16063</v>
      </c>
      <c r="F175" s="112">
        <v>73</v>
      </c>
      <c r="G175" s="112">
        <v>149845</v>
      </c>
      <c r="H175" s="112">
        <v>102745</v>
      </c>
      <c r="I175" s="112">
        <v>347</v>
      </c>
      <c r="J175" s="124">
        <v>9124</v>
      </c>
      <c r="K175" s="124">
        <v>417</v>
      </c>
      <c r="L175" s="124">
        <v>5</v>
      </c>
      <c r="M175" s="124">
        <v>4155</v>
      </c>
      <c r="N175" s="124">
        <v>821</v>
      </c>
      <c r="O175" s="124">
        <v>42</v>
      </c>
      <c r="P175" s="124">
        <v>0</v>
      </c>
      <c r="Q175" s="124">
        <v>0</v>
      </c>
    </row>
    <row r="176" spans="1:17">
      <c r="A176" s="134">
        <v>44482</v>
      </c>
      <c r="B176" s="141" t="str">
        <f t="shared" si="4"/>
        <v>(水)</v>
      </c>
      <c r="C176" s="112">
        <f t="shared" ref="C176" si="6">SUM(D176:I176)</f>
        <v>580353</v>
      </c>
      <c r="D176" s="112">
        <v>124543</v>
      </c>
      <c r="E176" s="112">
        <v>17416</v>
      </c>
      <c r="F176" s="112">
        <v>35</v>
      </c>
      <c r="G176" s="112">
        <v>342774</v>
      </c>
      <c r="H176" s="112">
        <v>95508</v>
      </c>
      <c r="I176" s="112">
        <v>77</v>
      </c>
      <c r="J176" s="124">
        <v>4481</v>
      </c>
      <c r="K176" s="124">
        <v>416</v>
      </c>
      <c r="L176" s="124">
        <v>11</v>
      </c>
      <c r="M176" s="124">
        <v>11929</v>
      </c>
      <c r="N176" s="124">
        <v>816</v>
      </c>
      <c r="O176" s="124">
        <v>2</v>
      </c>
      <c r="P176" s="124">
        <v>0</v>
      </c>
      <c r="Q176" s="124">
        <v>0</v>
      </c>
    </row>
    <row r="177" spans="1:17">
      <c r="A177" s="134">
        <v>44481</v>
      </c>
      <c r="B177" s="141" t="str">
        <f t="shared" si="4"/>
        <v>(火)</v>
      </c>
      <c r="C177" s="112">
        <f>SUM(D177:I177)</f>
        <v>716447</v>
      </c>
      <c r="D177" s="112">
        <v>255726</v>
      </c>
      <c r="E177" s="112">
        <v>14824</v>
      </c>
      <c r="F177" s="112">
        <v>64</v>
      </c>
      <c r="G177" s="112">
        <v>341693</v>
      </c>
      <c r="H177" s="112">
        <v>104052</v>
      </c>
      <c r="I177" s="112">
        <v>88</v>
      </c>
      <c r="J177" s="124">
        <v>9719</v>
      </c>
      <c r="K177" s="124">
        <v>339</v>
      </c>
      <c r="L177" s="124">
        <v>6</v>
      </c>
      <c r="M177" s="124">
        <v>12543</v>
      </c>
      <c r="N177" s="124">
        <v>890</v>
      </c>
      <c r="O177" s="124">
        <v>4</v>
      </c>
      <c r="P177" s="124">
        <v>0</v>
      </c>
      <c r="Q177" s="124">
        <v>0</v>
      </c>
    </row>
    <row r="178" spans="1:17">
      <c r="A178" s="134">
        <v>44480</v>
      </c>
      <c r="B178" s="141" t="str">
        <f t="shared" si="4"/>
        <v>(月)</v>
      </c>
      <c r="C178" s="112">
        <f t="shared" ref="C178:C189" si="7">SUM(D178:I178)</f>
        <v>502076</v>
      </c>
      <c r="D178" s="112">
        <v>268879</v>
      </c>
      <c r="E178" s="112">
        <v>16150</v>
      </c>
      <c r="F178" s="112">
        <v>48</v>
      </c>
      <c r="G178" s="112">
        <v>115683</v>
      </c>
      <c r="H178" s="112">
        <v>101165</v>
      </c>
      <c r="I178" s="112">
        <v>151</v>
      </c>
      <c r="J178" s="124">
        <v>10195</v>
      </c>
      <c r="K178" s="124">
        <v>311</v>
      </c>
      <c r="L178" s="124">
        <v>6</v>
      </c>
      <c r="M178" s="124">
        <v>3184</v>
      </c>
      <c r="N178" s="124">
        <v>793</v>
      </c>
      <c r="O178" s="124">
        <v>5</v>
      </c>
      <c r="P178" s="124">
        <v>0</v>
      </c>
      <c r="Q178" s="124">
        <v>0</v>
      </c>
    </row>
    <row r="179" spans="1:17">
      <c r="A179" s="134">
        <v>44479</v>
      </c>
      <c r="B179" s="141" t="str">
        <f t="shared" si="4"/>
        <v>(日)</v>
      </c>
      <c r="C179" s="112">
        <f t="shared" si="7"/>
        <v>980444</v>
      </c>
      <c r="D179" s="112">
        <v>337698</v>
      </c>
      <c r="E179" s="112">
        <v>41747</v>
      </c>
      <c r="F179" s="112">
        <v>54</v>
      </c>
      <c r="G179" s="112">
        <v>446451</v>
      </c>
      <c r="H179" s="112">
        <v>154185</v>
      </c>
      <c r="I179" s="112">
        <v>309</v>
      </c>
      <c r="J179" s="124">
        <v>7896</v>
      </c>
      <c r="K179" s="124">
        <v>840</v>
      </c>
      <c r="L179" s="124">
        <v>2</v>
      </c>
      <c r="M179" s="124">
        <v>8260</v>
      </c>
      <c r="N179" s="124">
        <v>1289</v>
      </c>
      <c r="O179" s="124">
        <v>7</v>
      </c>
      <c r="P179" s="124">
        <v>0</v>
      </c>
      <c r="Q179" s="124">
        <v>0</v>
      </c>
    </row>
    <row r="180" spans="1:17">
      <c r="A180" s="134">
        <v>44478</v>
      </c>
      <c r="B180" s="141" t="str">
        <f t="shared" si="4"/>
        <v>(土)</v>
      </c>
      <c r="C180" s="112">
        <f t="shared" si="7"/>
        <v>1332326</v>
      </c>
      <c r="D180" s="112">
        <v>461880</v>
      </c>
      <c r="E180" s="112">
        <v>46887</v>
      </c>
      <c r="F180" s="112">
        <v>130</v>
      </c>
      <c r="G180" s="112">
        <v>619875</v>
      </c>
      <c r="H180" s="112">
        <v>203189</v>
      </c>
      <c r="I180" s="112">
        <v>365</v>
      </c>
      <c r="J180" s="124">
        <v>9654</v>
      </c>
      <c r="K180" s="124">
        <v>772</v>
      </c>
      <c r="L180" s="124">
        <v>6</v>
      </c>
      <c r="M180" s="124">
        <v>11247</v>
      </c>
      <c r="N180" s="124">
        <v>1254</v>
      </c>
      <c r="O180" s="124">
        <v>9</v>
      </c>
      <c r="P180" s="124">
        <v>0</v>
      </c>
      <c r="Q180" s="124">
        <v>0</v>
      </c>
    </row>
    <row r="181" spans="1:17">
      <c r="A181" s="134">
        <v>44477</v>
      </c>
      <c r="B181" s="141" t="str">
        <f t="shared" si="4"/>
        <v>(金)</v>
      </c>
      <c r="C181" s="112">
        <f t="shared" si="7"/>
        <v>1038972</v>
      </c>
      <c r="D181" s="112">
        <v>348323</v>
      </c>
      <c r="E181" s="112">
        <v>28903</v>
      </c>
      <c r="F181" s="112">
        <v>285</v>
      </c>
      <c r="G181" s="112">
        <v>475747</v>
      </c>
      <c r="H181" s="112">
        <v>185444</v>
      </c>
      <c r="I181" s="112">
        <v>270</v>
      </c>
      <c r="J181" s="124">
        <v>9794</v>
      </c>
      <c r="K181" s="124">
        <v>478</v>
      </c>
      <c r="L181" s="124">
        <v>54</v>
      </c>
      <c r="M181" s="124">
        <v>12063</v>
      </c>
      <c r="N181" s="124">
        <v>679</v>
      </c>
      <c r="O181" s="124">
        <v>7</v>
      </c>
      <c r="P181" s="124">
        <v>0</v>
      </c>
      <c r="Q181" s="124">
        <v>0</v>
      </c>
    </row>
    <row r="182" spans="1:17">
      <c r="A182" s="134">
        <v>44476</v>
      </c>
      <c r="B182" s="141" t="str">
        <f t="shared" si="4"/>
        <v>(木)</v>
      </c>
      <c r="C182" s="112">
        <f t="shared" si="7"/>
        <v>855645</v>
      </c>
      <c r="D182" s="112">
        <v>293595</v>
      </c>
      <c r="E182" s="112">
        <v>23954</v>
      </c>
      <c r="F182" s="112">
        <v>452</v>
      </c>
      <c r="G182" s="112">
        <v>383506</v>
      </c>
      <c r="H182" s="112">
        <v>153626</v>
      </c>
      <c r="I182" s="112">
        <v>512</v>
      </c>
      <c r="J182" s="124">
        <v>10710</v>
      </c>
      <c r="K182" s="124">
        <v>562</v>
      </c>
      <c r="L182" s="124">
        <v>40</v>
      </c>
      <c r="M182" s="124">
        <v>12697</v>
      </c>
      <c r="N182" s="124">
        <v>944</v>
      </c>
      <c r="O182" s="124">
        <v>32</v>
      </c>
      <c r="P182" s="124">
        <v>0</v>
      </c>
      <c r="Q182" s="124">
        <v>0</v>
      </c>
    </row>
    <row r="183" spans="1:17">
      <c r="A183" s="134">
        <v>44475</v>
      </c>
      <c r="B183" s="141" t="str">
        <f t="shared" si="4"/>
        <v>(水)</v>
      </c>
      <c r="C183" s="112">
        <f t="shared" si="7"/>
        <v>872312</v>
      </c>
      <c r="D183" s="112">
        <v>305880</v>
      </c>
      <c r="E183" s="112">
        <v>25265</v>
      </c>
      <c r="F183" s="112">
        <v>109</v>
      </c>
      <c r="G183" s="112">
        <v>394139</v>
      </c>
      <c r="H183" s="112">
        <v>146671</v>
      </c>
      <c r="I183" s="112">
        <v>248</v>
      </c>
      <c r="J183" s="124">
        <v>11690</v>
      </c>
      <c r="K183" s="124">
        <v>597</v>
      </c>
      <c r="L183" s="124">
        <v>6</v>
      </c>
      <c r="M183" s="124">
        <v>13930</v>
      </c>
      <c r="N183" s="124">
        <v>1008</v>
      </c>
      <c r="O183" s="124">
        <v>8</v>
      </c>
      <c r="P183" s="124">
        <v>0</v>
      </c>
      <c r="Q183" s="124">
        <v>0</v>
      </c>
    </row>
    <row r="184" spans="1:17">
      <c r="A184" s="134">
        <v>44474</v>
      </c>
      <c r="B184" s="141" t="str">
        <f t="shared" si="4"/>
        <v>(火)</v>
      </c>
      <c r="C184" s="112">
        <f t="shared" si="7"/>
        <v>902254</v>
      </c>
      <c r="D184" s="112">
        <v>321671</v>
      </c>
      <c r="E184" s="112">
        <v>24461</v>
      </c>
      <c r="F184" s="112">
        <v>109</v>
      </c>
      <c r="G184" s="112">
        <v>410493</v>
      </c>
      <c r="H184" s="112">
        <v>145275</v>
      </c>
      <c r="I184" s="112">
        <v>245</v>
      </c>
      <c r="J184" s="124">
        <v>12894</v>
      </c>
      <c r="K184" s="124">
        <v>555</v>
      </c>
      <c r="L184" s="124">
        <v>14</v>
      </c>
      <c r="M184" s="124">
        <v>14901</v>
      </c>
      <c r="N184" s="124">
        <v>827</v>
      </c>
      <c r="O184" s="124">
        <v>10</v>
      </c>
      <c r="P184" s="124">
        <v>0</v>
      </c>
      <c r="Q184" s="124">
        <v>0</v>
      </c>
    </row>
    <row r="185" spans="1:17">
      <c r="A185" s="134">
        <v>44473</v>
      </c>
      <c r="B185" s="141" t="str">
        <f t="shared" si="4"/>
        <v>(月)</v>
      </c>
      <c r="C185" s="112">
        <f t="shared" si="7"/>
        <v>863736</v>
      </c>
      <c r="D185" s="112">
        <v>307984</v>
      </c>
      <c r="E185" s="112">
        <v>23078</v>
      </c>
      <c r="F185" s="112">
        <v>183</v>
      </c>
      <c r="G185" s="112">
        <v>385554</v>
      </c>
      <c r="H185" s="112">
        <v>146842</v>
      </c>
      <c r="I185" s="112">
        <v>95</v>
      </c>
      <c r="J185" s="124">
        <v>12035</v>
      </c>
      <c r="K185" s="124">
        <v>497</v>
      </c>
      <c r="L185" s="124">
        <v>12</v>
      </c>
      <c r="M185" s="124">
        <v>13811</v>
      </c>
      <c r="N185" s="124">
        <v>843</v>
      </c>
      <c r="O185" s="124">
        <v>5</v>
      </c>
      <c r="P185" s="124">
        <v>0</v>
      </c>
      <c r="Q185" s="124">
        <v>0</v>
      </c>
    </row>
    <row r="186" spans="1:17">
      <c r="A186" s="134">
        <v>44472</v>
      </c>
      <c r="B186" s="141" t="str">
        <f t="shared" si="4"/>
        <v>(日)</v>
      </c>
      <c r="C186" s="112">
        <f t="shared" si="7"/>
        <v>1078028</v>
      </c>
      <c r="D186" s="112">
        <v>408636</v>
      </c>
      <c r="E186" s="112">
        <v>60054</v>
      </c>
      <c r="F186" s="112">
        <v>185</v>
      </c>
      <c r="G186" s="112">
        <v>443430</v>
      </c>
      <c r="H186" s="112">
        <v>165358</v>
      </c>
      <c r="I186" s="112">
        <v>365</v>
      </c>
      <c r="J186" s="124">
        <v>8674</v>
      </c>
      <c r="K186" s="124">
        <v>1121</v>
      </c>
      <c r="L186" s="124">
        <v>10</v>
      </c>
      <c r="M186" s="124">
        <v>8602</v>
      </c>
      <c r="N186" s="124">
        <v>1155</v>
      </c>
      <c r="O186" s="124">
        <v>6</v>
      </c>
      <c r="P186" s="124">
        <v>0</v>
      </c>
      <c r="Q186" s="124">
        <v>0</v>
      </c>
    </row>
    <row r="187" spans="1:17">
      <c r="A187" s="134">
        <v>44471</v>
      </c>
      <c r="B187" s="141" t="str">
        <f t="shared" si="4"/>
        <v>(土)</v>
      </c>
      <c r="C187" s="112">
        <f t="shared" si="7"/>
        <v>1380208</v>
      </c>
      <c r="D187" s="112">
        <v>526922</v>
      </c>
      <c r="E187" s="112">
        <v>70922</v>
      </c>
      <c r="F187" s="112">
        <v>555</v>
      </c>
      <c r="G187" s="112">
        <v>597328</v>
      </c>
      <c r="H187" s="112">
        <v>184078</v>
      </c>
      <c r="I187" s="112">
        <v>403</v>
      </c>
      <c r="J187" s="124">
        <v>10480</v>
      </c>
      <c r="K187" s="124">
        <v>973</v>
      </c>
      <c r="L187" s="124">
        <v>66</v>
      </c>
      <c r="M187" s="124">
        <v>11390</v>
      </c>
      <c r="N187" s="124">
        <v>1043</v>
      </c>
      <c r="O187" s="124">
        <v>24</v>
      </c>
      <c r="P187" s="124">
        <v>0</v>
      </c>
      <c r="Q187" s="124">
        <v>0</v>
      </c>
    </row>
    <row r="188" spans="1:17">
      <c r="A188" s="134">
        <v>44470</v>
      </c>
      <c r="B188" s="141" t="str">
        <f t="shared" si="4"/>
        <v>(金)</v>
      </c>
      <c r="C188" s="112">
        <f t="shared" si="7"/>
        <v>1081838</v>
      </c>
      <c r="D188" s="112">
        <v>394927</v>
      </c>
      <c r="E188" s="112">
        <v>44748</v>
      </c>
      <c r="F188" s="112">
        <v>243</v>
      </c>
      <c r="G188" s="112">
        <v>479991</v>
      </c>
      <c r="H188" s="112">
        <v>161817</v>
      </c>
      <c r="I188" s="112">
        <v>112</v>
      </c>
      <c r="J188" s="124">
        <v>11443</v>
      </c>
      <c r="K188" s="124">
        <v>528</v>
      </c>
      <c r="L188" s="124">
        <v>18</v>
      </c>
      <c r="M188" s="124">
        <v>12787</v>
      </c>
      <c r="N188" s="124">
        <v>682</v>
      </c>
      <c r="O188" s="124">
        <v>2</v>
      </c>
      <c r="P188" s="124">
        <v>0</v>
      </c>
      <c r="Q188" s="124">
        <v>0</v>
      </c>
    </row>
    <row r="189" spans="1:17">
      <c r="A189" s="134">
        <v>44469</v>
      </c>
      <c r="B189" s="141" t="str">
        <f t="shared" si="4"/>
        <v>(木)</v>
      </c>
      <c r="C189" s="112">
        <f t="shared" si="7"/>
        <v>989975</v>
      </c>
      <c r="D189" s="112">
        <v>347363</v>
      </c>
      <c r="E189" s="112">
        <v>41227</v>
      </c>
      <c r="F189" s="112">
        <v>380</v>
      </c>
      <c r="G189" s="112">
        <v>440282</v>
      </c>
      <c r="H189" s="112">
        <v>160352</v>
      </c>
      <c r="I189" s="112">
        <v>371</v>
      </c>
      <c r="J189" s="124">
        <v>11962</v>
      </c>
      <c r="K189" s="124">
        <v>606</v>
      </c>
      <c r="L189" s="124">
        <v>28</v>
      </c>
      <c r="M189" s="124">
        <v>15270</v>
      </c>
      <c r="N189" s="124">
        <v>901</v>
      </c>
      <c r="O189" s="124">
        <v>23</v>
      </c>
      <c r="P189" s="124">
        <v>0</v>
      </c>
      <c r="Q189" s="124">
        <v>0</v>
      </c>
    </row>
    <row r="190" spans="1:17">
      <c r="A190" s="134">
        <v>44468</v>
      </c>
      <c r="B190" s="141" t="str">
        <f t="shared" si="4"/>
        <v>(水)</v>
      </c>
      <c r="C190" s="112">
        <f>SUM(D190:I190)</f>
        <v>997652</v>
      </c>
      <c r="D190" s="112">
        <v>360770</v>
      </c>
      <c r="E190" s="112">
        <v>42477</v>
      </c>
      <c r="F190" s="112">
        <v>509</v>
      </c>
      <c r="G190" s="112">
        <v>450933</v>
      </c>
      <c r="H190" s="112">
        <v>142881</v>
      </c>
      <c r="I190" s="112">
        <v>82</v>
      </c>
      <c r="J190" s="124">
        <v>12928</v>
      </c>
      <c r="K190" s="124">
        <v>599</v>
      </c>
      <c r="L190" s="124">
        <v>29</v>
      </c>
      <c r="M190" s="124">
        <v>16483</v>
      </c>
      <c r="N190" s="124">
        <v>967</v>
      </c>
      <c r="O190" s="124">
        <v>5</v>
      </c>
      <c r="P190" s="124">
        <v>0</v>
      </c>
      <c r="Q190" s="124">
        <v>0</v>
      </c>
    </row>
    <row r="191" spans="1:17">
      <c r="A191" s="134">
        <v>44467</v>
      </c>
      <c r="B191" s="141" t="str">
        <f t="shared" si="4"/>
        <v>(火)</v>
      </c>
      <c r="C191" s="112">
        <f t="shared" ref="C191:C196" si="8">SUM(D191:I191)</f>
        <v>1029836</v>
      </c>
      <c r="D191" s="112">
        <v>365587</v>
      </c>
      <c r="E191" s="112">
        <v>41423</v>
      </c>
      <c r="F191" s="112">
        <v>346</v>
      </c>
      <c r="G191" s="112">
        <v>486916</v>
      </c>
      <c r="H191" s="112">
        <v>135456</v>
      </c>
      <c r="I191" s="112">
        <v>108</v>
      </c>
      <c r="J191" s="124">
        <v>13800</v>
      </c>
      <c r="K191" s="124">
        <v>675</v>
      </c>
      <c r="L191" s="124">
        <v>45</v>
      </c>
      <c r="M191" s="124">
        <v>18425</v>
      </c>
      <c r="N191" s="124">
        <v>906</v>
      </c>
      <c r="O191" s="124">
        <v>10</v>
      </c>
      <c r="P191" s="124">
        <v>0</v>
      </c>
      <c r="Q191" s="124">
        <v>0</v>
      </c>
    </row>
    <row r="192" spans="1:17">
      <c r="A192" s="134">
        <v>44466</v>
      </c>
      <c r="B192" s="141" t="str">
        <f t="shared" si="4"/>
        <v>(月)</v>
      </c>
      <c r="C192" s="112">
        <f t="shared" si="8"/>
        <v>993748</v>
      </c>
      <c r="D192" s="112">
        <v>332839</v>
      </c>
      <c r="E192" s="112">
        <v>44008</v>
      </c>
      <c r="F192" s="112">
        <v>448</v>
      </c>
      <c r="G192" s="112">
        <v>478913</v>
      </c>
      <c r="H192" s="112">
        <v>137522</v>
      </c>
      <c r="I192" s="112">
        <v>18</v>
      </c>
      <c r="J192" s="124">
        <v>12146</v>
      </c>
      <c r="K192" s="124">
        <v>567</v>
      </c>
      <c r="L192" s="124">
        <v>44</v>
      </c>
      <c r="M192" s="124">
        <v>18476</v>
      </c>
      <c r="N192" s="124">
        <v>857</v>
      </c>
      <c r="O192" s="124">
        <v>0</v>
      </c>
      <c r="P192" s="124">
        <v>0</v>
      </c>
      <c r="Q192" s="124">
        <v>0</v>
      </c>
    </row>
    <row r="193" spans="1:17">
      <c r="A193" s="134">
        <v>44465</v>
      </c>
      <c r="B193" s="141" t="str">
        <f t="shared" si="4"/>
        <v>(日)</v>
      </c>
      <c r="C193" s="112">
        <f t="shared" si="8"/>
        <v>1177394</v>
      </c>
      <c r="D193" s="112">
        <v>366565</v>
      </c>
      <c r="E193" s="112">
        <v>80264</v>
      </c>
      <c r="F193" s="112">
        <v>775</v>
      </c>
      <c r="G193" s="112">
        <v>611596</v>
      </c>
      <c r="H193" s="112">
        <v>118177</v>
      </c>
      <c r="I193" s="112">
        <v>17</v>
      </c>
      <c r="J193" s="124">
        <v>6746</v>
      </c>
      <c r="K193" s="124">
        <v>1074</v>
      </c>
      <c r="L193" s="124">
        <v>54</v>
      </c>
      <c r="M193" s="124">
        <v>12628</v>
      </c>
      <c r="N193" s="124">
        <v>992</v>
      </c>
      <c r="O193" s="124">
        <v>1</v>
      </c>
      <c r="P193" s="124">
        <v>0</v>
      </c>
      <c r="Q193" s="124">
        <v>0</v>
      </c>
    </row>
    <row r="194" spans="1:17">
      <c r="A194" s="134">
        <v>44464</v>
      </c>
      <c r="B194" s="141" t="str">
        <f t="shared" si="4"/>
        <v>(土)</v>
      </c>
      <c r="C194" s="112">
        <f t="shared" si="8"/>
        <v>1518659</v>
      </c>
      <c r="D194" s="112">
        <v>470070</v>
      </c>
      <c r="E194" s="112">
        <v>104143</v>
      </c>
      <c r="F194" s="112">
        <v>1477</v>
      </c>
      <c r="G194" s="112">
        <v>794416</v>
      </c>
      <c r="H194" s="112">
        <v>148535</v>
      </c>
      <c r="I194" s="112">
        <v>18</v>
      </c>
      <c r="J194" s="124">
        <v>8744</v>
      </c>
      <c r="K194" s="124">
        <v>937</v>
      </c>
      <c r="L194" s="124">
        <v>83</v>
      </c>
      <c r="M194" s="124">
        <v>16649</v>
      </c>
      <c r="N194" s="124">
        <v>895</v>
      </c>
      <c r="O194" s="124">
        <v>1</v>
      </c>
      <c r="P194" s="124">
        <v>0</v>
      </c>
      <c r="Q194" s="124">
        <v>0</v>
      </c>
    </row>
    <row r="195" spans="1:17">
      <c r="A195" s="134">
        <v>44463</v>
      </c>
      <c r="B195" s="141" t="str">
        <f t="shared" si="4"/>
        <v>(金)</v>
      </c>
      <c r="C195" s="112">
        <f t="shared" si="8"/>
        <v>1204948</v>
      </c>
      <c r="D195" s="112">
        <v>359584</v>
      </c>
      <c r="E195" s="112">
        <v>75974</v>
      </c>
      <c r="F195" s="112">
        <v>815</v>
      </c>
      <c r="G195" s="112">
        <v>635720</v>
      </c>
      <c r="H195" s="112">
        <v>132833</v>
      </c>
      <c r="I195" s="112">
        <v>22</v>
      </c>
      <c r="J195" s="124">
        <v>10437</v>
      </c>
      <c r="K195" s="124">
        <v>633</v>
      </c>
      <c r="L195" s="124">
        <v>63</v>
      </c>
      <c r="M195" s="124">
        <v>20526</v>
      </c>
      <c r="N195" s="124">
        <v>685</v>
      </c>
      <c r="O195" s="124">
        <v>1</v>
      </c>
      <c r="P195" s="124">
        <v>0</v>
      </c>
      <c r="Q195" s="124">
        <v>0</v>
      </c>
    </row>
    <row r="196" spans="1:17">
      <c r="A196" s="134">
        <v>44462</v>
      </c>
      <c r="B196" s="141" t="str">
        <f t="shared" si="4"/>
        <v>(木)</v>
      </c>
      <c r="C196" s="112">
        <f t="shared" si="8"/>
        <v>433144</v>
      </c>
      <c r="D196" s="112">
        <v>144960</v>
      </c>
      <c r="E196" s="112">
        <v>49001</v>
      </c>
      <c r="F196" s="112">
        <v>887</v>
      </c>
      <c r="G196" s="112">
        <v>148659</v>
      </c>
      <c r="H196" s="112">
        <v>89635</v>
      </c>
      <c r="I196" s="112">
        <v>2</v>
      </c>
      <c r="J196" s="124">
        <v>3054</v>
      </c>
      <c r="K196" s="124">
        <v>679</v>
      </c>
      <c r="L196" s="124">
        <v>84</v>
      </c>
      <c r="M196" s="124">
        <v>3517</v>
      </c>
      <c r="N196" s="124">
        <v>740</v>
      </c>
      <c r="O196" s="124">
        <v>1</v>
      </c>
      <c r="P196" s="124">
        <v>0</v>
      </c>
      <c r="Q196" s="124">
        <v>0</v>
      </c>
    </row>
    <row r="197" spans="1:17">
      <c r="A197" s="134">
        <v>44461</v>
      </c>
      <c r="B197" s="141" t="str">
        <f t="shared" si="4"/>
        <v>(水)</v>
      </c>
      <c r="C197" s="112">
        <f>SUM(D197:I197)</f>
        <v>1077402</v>
      </c>
      <c r="D197" s="112">
        <v>351077</v>
      </c>
      <c r="E197" s="112">
        <v>68625</v>
      </c>
      <c r="F197" s="112">
        <v>1031</v>
      </c>
      <c r="G197" s="112">
        <v>528917</v>
      </c>
      <c r="H197" s="112">
        <v>127735</v>
      </c>
      <c r="I197" s="112">
        <v>17</v>
      </c>
      <c r="J197" s="124">
        <v>11692</v>
      </c>
      <c r="K197" s="124">
        <v>695</v>
      </c>
      <c r="L197" s="124">
        <v>62</v>
      </c>
      <c r="M197" s="124">
        <v>21799</v>
      </c>
      <c r="N197" s="124">
        <v>882</v>
      </c>
      <c r="O197" s="124">
        <v>1</v>
      </c>
      <c r="P197" s="124">
        <v>0</v>
      </c>
      <c r="Q197" s="124">
        <v>0</v>
      </c>
    </row>
    <row r="198" spans="1:17">
      <c r="A198" s="134">
        <v>44460</v>
      </c>
      <c r="B198" s="141" t="str">
        <f t="shared" si="4"/>
        <v>(火)</v>
      </c>
      <c r="C198" s="112">
        <f t="shared" ref="C198" si="9">SUM(D198:I198)</f>
        <v>1099734</v>
      </c>
      <c r="D198" s="112">
        <v>341940</v>
      </c>
      <c r="E198" s="112">
        <v>68967</v>
      </c>
      <c r="F198" s="112">
        <v>629</v>
      </c>
      <c r="G198" s="112">
        <v>563816</v>
      </c>
      <c r="H198" s="112">
        <v>124367</v>
      </c>
      <c r="I198" s="112">
        <v>15</v>
      </c>
      <c r="J198" s="124">
        <v>12201</v>
      </c>
      <c r="K198" s="124">
        <v>807</v>
      </c>
      <c r="L198" s="124">
        <v>64</v>
      </c>
      <c r="M198" s="124">
        <v>25944</v>
      </c>
      <c r="N198" s="124">
        <v>868</v>
      </c>
      <c r="O198" s="124">
        <v>4</v>
      </c>
      <c r="P198" s="124">
        <v>0</v>
      </c>
      <c r="Q198" s="124">
        <v>0</v>
      </c>
    </row>
    <row r="199" spans="1:17">
      <c r="A199" s="134">
        <v>44459</v>
      </c>
      <c r="B199" s="141" t="str">
        <f t="shared" ref="B199:B262" si="10">"(" &amp; TEXT(A199,"aaa") &amp; ")"</f>
        <v>(月)</v>
      </c>
      <c r="C199" s="112">
        <f>SUM(D199:I199)</f>
        <v>312969</v>
      </c>
      <c r="D199" s="112">
        <v>102116</v>
      </c>
      <c r="E199" s="112">
        <v>53535</v>
      </c>
      <c r="F199" s="112">
        <v>671</v>
      </c>
      <c r="G199" s="112">
        <v>80618</v>
      </c>
      <c r="H199" s="112">
        <v>76028</v>
      </c>
      <c r="I199" s="112">
        <v>1</v>
      </c>
      <c r="J199" s="124">
        <v>2148</v>
      </c>
      <c r="K199" s="124">
        <v>759</v>
      </c>
      <c r="L199" s="124">
        <v>39</v>
      </c>
      <c r="M199" s="124">
        <v>2101</v>
      </c>
      <c r="N199" s="124">
        <v>833</v>
      </c>
      <c r="O199" s="124">
        <v>0</v>
      </c>
      <c r="P199" s="124">
        <v>0</v>
      </c>
      <c r="Q199" s="124">
        <v>0</v>
      </c>
    </row>
    <row r="200" spans="1:17">
      <c r="A200" s="134">
        <v>44458</v>
      </c>
      <c r="B200" s="141" t="str">
        <f t="shared" si="10"/>
        <v>(日)</v>
      </c>
      <c r="C200" s="112">
        <f t="shared" ref="C200:C202" si="11">SUM(D200:I200)</f>
        <v>1146095</v>
      </c>
      <c r="D200" s="112">
        <v>458336</v>
      </c>
      <c r="E200" s="112">
        <v>116738</v>
      </c>
      <c r="F200" s="112">
        <v>1547</v>
      </c>
      <c r="G200" s="112">
        <v>464531</v>
      </c>
      <c r="H200" s="112">
        <v>104929</v>
      </c>
      <c r="I200" s="112">
        <v>14</v>
      </c>
      <c r="J200" s="124">
        <v>7913</v>
      </c>
      <c r="K200" s="124">
        <v>1192</v>
      </c>
      <c r="L200" s="124">
        <v>82</v>
      </c>
      <c r="M200" s="124">
        <v>9967</v>
      </c>
      <c r="N200" s="124">
        <v>946</v>
      </c>
      <c r="O200" s="124">
        <v>0</v>
      </c>
      <c r="P200" s="124">
        <v>0</v>
      </c>
      <c r="Q200" s="124">
        <v>0</v>
      </c>
    </row>
    <row r="201" spans="1:17">
      <c r="A201" s="134">
        <v>44457</v>
      </c>
      <c r="B201" s="141" t="str">
        <f t="shared" si="10"/>
        <v>(土)</v>
      </c>
      <c r="C201" s="112">
        <f t="shared" si="11"/>
        <v>1466998</v>
      </c>
      <c r="D201" s="112">
        <v>598460</v>
      </c>
      <c r="E201" s="112">
        <v>138967</v>
      </c>
      <c r="F201" s="112">
        <v>2400</v>
      </c>
      <c r="G201" s="112">
        <v>616054</v>
      </c>
      <c r="H201" s="112">
        <v>111109</v>
      </c>
      <c r="I201" s="112">
        <v>8</v>
      </c>
      <c r="J201" s="124">
        <v>10438</v>
      </c>
      <c r="K201" s="124">
        <v>928</v>
      </c>
      <c r="L201" s="124">
        <v>86</v>
      </c>
      <c r="M201" s="124">
        <v>15230</v>
      </c>
      <c r="N201" s="124">
        <v>751</v>
      </c>
      <c r="O201" s="124">
        <v>0</v>
      </c>
      <c r="P201" s="124">
        <v>0</v>
      </c>
      <c r="Q201" s="124">
        <v>0</v>
      </c>
    </row>
    <row r="202" spans="1:17">
      <c r="A202" s="134">
        <v>44456</v>
      </c>
      <c r="B202" s="141" t="str">
        <f t="shared" si="10"/>
        <v>(金)</v>
      </c>
      <c r="C202" s="112">
        <f t="shared" si="11"/>
        <v>1220132</v>
      </c>
      <c r="D202" s="112">
        <v>458064</v>
      </c>
      <c r="E202" s="112">
        <v>117730</v>
      </c>
      <c r="F202" s="112">
        <v>1992</v>
      </c>
      <c r="G202" s="112">
        <v>535114</v>
      </c>
      <c r="H202" s="112">
        <v>107226</v>
      </c>
      <c r="I202" s="112">
        <v>6</v>
      </c>
      <c r="J202" s="124">
        <v>11422</v>
      </c>
      <c r="K202" s="124">
        <v>646</v>
      </c>
      <c r="L202" s="124">
        <v>97</v>
      </c>
      <c r="M202" s="124">
        <v>19598</v>
      </c>
      <c r="N202" s="124">
        <v>575</v>
      </c>
      <c r="O202" s="124">
        <v>0</v>
      </c>
      <c r="P202" s="124">
        <v>0</v>
      </c>
      <c r="Q202" s="124">
        <v>0</v>
      </c>
    </row>
    <row r="203" spans="1:17">
      <c r="A203" s="134">
        <v>44455</v>
      </c>
      <c r="B203" s="141" t="str">
        <f t="shared" si="10"/>
        <v>(木)</v>
      </c>
      <c r="C203" s="112">
        <f>SUM(D203:I203)</f>
        <v>1060871</v>
      </c>
      <c r="D203" s="112">
        <v>397617</v>
      </c>
      <c r="E203" s="112">
        <v>101323</v>
      </c>
      <c r="F203" s="112">
        <v>1731</v>
      </c>
      <c r="G203" s="112">
        <v>456693</v>
      </c>
      <c r="H203" s="112">
        <v>103490</v>
      </c>
      <c r="I203" s="112">
        <v>17</v>
      </c>
      <c r="J203" s="124">
        <v>12420</v>
      </c>
      <c r="K203" s="124">
        <v>822</v>
      </c>
      <c r="L203" s="124">
        <v>133</v>
      </c>
      <c r="M203" s="124">
        <v>19997</v>
      </c>
      <c r="N203" s="124">
        <v>708</v>
      </c>
      <c r="O203" s="124">
        <v>3</v>
      </c>
      <c r="P203" s="124">
        <v>0</v>
      </c>
      <c r="Q203" s="124">
        <v>0</v>
      </c>
    </row>
    <row r="204" spans="1:17">
      <c r="A204" s="134">
        <v>44454</v>
      </c>
      <c r="B204" s="141" t="str">
        <f t="shared" si="10"/>
        <v>(水)</v>
      </c>
      <c r="C204" s="112">
        <f>SUM(D204:I204)</f>
        <v>1070590</v>
      </c>
      <c r="D204" s="112">
        <v>415138</v>
      </c>
      <c r="E204" s="112">
        <v>97877</v>
      </c>
      <c r="F204" s="112">
        <v>1580</v>
      </c>
      <c r="G204" s="112">
        <v>467313</v>
      </c>
      <c r="H204" s="112">
        <v>88679</v>
      </c>
      <c r="I204" s="112">
        <v>3</v>
      </c>
      <c r="J204" s="124">
        <v>13720</v>
      </c>
      <c r="K204" s="124">
        <v>862</v>
      </c>
      <c r="L204" s="124">
        <v>91</v>
      </c>
      <c r="M204" s="124">
        <v>22859</v>
      </c>
      <c r="N204" s="124">
        <v>720</v>
      </c>
      <c r="O204" s="124">
        <v>0</v>
      </c>
      <c r="P204" s="124">
        <v>0</v>
      </c>
      <c r="Q204" s="124">
        <v>0</v>
      </c>
    </row>
    <row r="205" spans="1:17">
      <c r="A205" s="134">
        <v>44453</v>
      </c>
      <c r="B205" s="141" t="str">
        <f t="shared" si="10"/>
        <v>(火)</v>
      </c>
      <c r="C205" s="112">
        <f>SUM(D205:I205)</f>
        <v>1091990</v>
      </c>
      <c r="D205" s="112">
        <v>430964</v>
      </c>
      <c r="E205" s="112">
        <v>104498</v>
      </c>
      <c r="F205" s="112">
        <v>1895</v>
      </c>
      <c r="G205" s="112">
        <v>468392</v>
      </c>
      <c r="H205" s="112">
        <v>86236</v>
      </c>
      <c r="I205" s="112">
        <v>5</v>
      </c>
      <c r="J205" s="124">
        <v>14816</v>
      </c>
      <c r="K205" s="124">
        <v>852</v>
      </c>
      <c r="L205" s="124">
        <v>135</v>
      </c>
      <c r="M205" s="124">
        <v>26538</v>
      </c>
      <c r="N205" s="124">
        <v>747</v>
      </c>
      <c r="O205" s="124">
        <v>1</v>
      </c>
      <c r="P205" s="124">
        <v>0</v>
      </c>
      <c r="Q205" s="124">
        <v>0</v>
      </c>
    </row>
    <row r="206" spans="1:17">
      <c r="A206" s="134">
        <v>44452</v>
      </c>
      <c r="B206" s="141" t="str">
        <f t="shared" si="10"/>
        <v>(月)</v>
      </c>
      <c r="C206" s="112">
        <f>SUM(D206:I206)</f>
        <v>1029532</v>
      </c>
      <c r="D206" s="112">
        <v>399720</v>
      </c>
      <c r="E206" s="112">
        <v>109330</v>
      </c>
      <c r="F206" s="112">
        <v>2309</v>
      </c>
      <c r="G206" s="112">
        <v>437457</v>
      </c>
      <c r="H206" s="112">
        <v>80710</v>
      </c>
      <c r="I206" s="112">
        <v>6</v>
      </c>
      <c r="J206" s="124">
        <v>13917</v>
      </c>
      <c r="K206" s="124">
        <v>807</v>
      </c>
      <c r="L206" s="124">
        <v>166</v>
      </c>
      <c r="M206" s="124">
        <v>25381</v>
      </c>
      <c r="N206" s="124">
        <v>697</v>
      </c>
      <c r="O206" s="124">
        <v>1</v>
      </c>
      <c r="P206" s="124">
        <v>0</v>
      </c>
      <c r="Q206" s="124">
        <v>0</v>
      </c>
    </row>
    <row r="207" spans="1:17">
      <c r="A207" s="134">
        <v>44451</v>
      </c>
      <c r="B207" s="141" t="str">
        <f t="shared" si="10"/>
        <v>(日)</v>
      </c>
      <c r="C207" s="112">
        <f t="shared" ref="C207:C270" si="12">SUM(D207:I207)</f>
        <v>1215604</v>
      </c>
      <c r="D207" s="112">
        <v>458204</v>
      </c>
      <c r="E207" s="112">
        <v>159618</v>
      </c>
      <c r="F207" s="112">
        <v>1647</v>
      </c>
      <c r="G207" s="112">
        <v>503602</v>
      </c>
      <c r="H207" s="112">
        <v>92531</v>
      </c>
      <c r="I207" s="112">
        <v>2</v>
      </c>
      <c r="J207" s="124">
        <v>8365</v>
      </c>
      <c r="K207" s="124">
        <v>1359</v>
      </c>
      <c r="L207" s="124">
        <v>61</v>
      </c>
      <c r="M207" s="124">
        <v>12712</v>
      </c>
      <c r="N207" s="124">
        <v>1085</v>
      </c>
      <c r="O207" s="124">
        <v>1</v>
      </c>
      <c r="P207" s="124">
        <v>0</v>
      </c>
      <c r="Q207" s="124">
        <v>0</v>
      </c>
    </row>
    <row r="208" spans="1:17">
      <c r="A208" s="134">
        <v>44450</v>
      </c>
      <c r="B208" s="141" t="str">
        <f t="shared" si="10"/>
        <v>(土)</v>
      </c>
      <c r="C208" s="112">
        <f t="shared" si="12"/>
        <v>1512316</v>
      </c>
      <c r="D208" s="112">
        <v>583876</v>
      </c>
      <c r="E208" s="112">
        <v>201350</v>
      </c>
      <c r="F208" s="112">
        <v>1825</v>
      </c>
      <c r="G208" s="112">
        <v>624105</v>
      </c>
      <c r="H208" s="112">
        <v>101155</v>
      </c>
      <c r="I208" s="112">
        <v>5</v>
      </c>
      <c r="J208" s="124">
        <v>10607</v>
      </c>
      <c r="K208" s="124">
        <v>1226</v>
      </c>
      <c r="L208" s="124">
        <v>62</v>
      </c>
      <c r="M208" s="124">
        <v>18925</v>
      </c>
      <c r="N208" s="124">
        <v>899</v>
      </c>
      <c r="O208" s="124">
        <v>1</v>
      </c>
      <c r="P208" s="124">
        <v>0</v>
      </c>
      <c r="Q208" s="124">
        <v>0</v>
      </c>
    </row>
    <row r="209" spans="1:17">
      <c r="A209" s="134">
        <v>44449</v>
      </c>
      <c r="B209" s="141" t="str">
        <f t="shared" si="10"/>
        <v>(金)</v>
      </c>
      <c r="C209" s="112">
        <f t="shared" si="12"/>
        <v>1264107</v>
      </c>
      <c r="D209" s="112">
        <v>467070</v>
      </c>
      <c r="E209" s="112">
        <v>181071</v>
      </c>
      <c r="F209" s="112">
        <v>1649</v>
      </c>
      <c r="G209" s="112">
        <v>517120</v>
      </c>
      <c r="H209" s="112">
        <v>97190</v>
      </c>
      <c r="I209" s="112">
        <v>7</v>
      </c>
      <c r="J209" s="124">
        <v>12156</v>
      </c>
      <c r="K209" s="124">
        <v>679</v>
      </c>
      <c r="L209" s="124">
        <v>89</v>
      </c>
      <c r="M209" s="124">
        <v>25949</v>
      </c>
      <c r="N209" s="124">
        <v>620</v>
      </c>
      <c r="O209" s="124">
        <v>0</v>
      </c>
      <c r="P209" s="124">
        <v>0</v>
      </c>
      <c r="Q209" s="124">
        <v>0</v>
      </c>
    </row>
    <row r="210" spans="1:17">
      <c r="A210" s="134">
        <v>44448</v>
      </c>
      <c r="B210" s="141" t="str">
        <f t="shared" si="10"/>
        <v>(木)</v>
      </c>
      <c r="C210" s="112">
        <f t="shared" si="12"/>
        <v>1128829</v>
      </c>
      <c r="D210" s="112">
        <v>424146</v>
      </c>
      <c r="E210" s="112">
        <v>159837</v>
      </c>
      <c r="F210" s="112">
        <v>1851</v>
      </c>
      <c r="G210" s="112">
        <v>448876</v>
      </c>
      <c r="H210" s="112">
        <v>94117</v>
      </c>
      <c r="I210" s="112">
        <v>2</v>
      </c>
      <c r="J210" s="124">
        <v>13916</v>
      </c>
      <c r="K210" s="124">
        <v>993</v>
      </c>
      <c r="L210" s="124">
        <v>110</v>
      </c>
      <c r="M210" s="124">
        <v>26063</v>
      </c>
      <c r="N210" s="124">
        <v>593</v>
      </c>
      <c r="O210" s="124">
        <v>0</v>
      </c>
      <c r="P210" s="124">
        <v>0</v>
      </c>
      <c r="Q210" s="124">
        <v>0</v>
      </c>
    </row>
    <row r="211" spans="1:17">
      <c r="A211" s="134">
        <v>44447</v>
      </c>
      <c r="B211" s="141" t="str">
        <f t="shared" si="10"/>
        <v>(水)</v>
      </c>
      <c r="C211" s="112">
        <f t="shared" si="12"/>
        <v>1153301</v>
      </c>
      <c r="D211" s="112">
        <v>446665</v>
      </c>
      <c r="E211" s="112">
        <v>150348</v>
      </c>
      <c r="F211" s="112">
        <v>1537</v>
      </c>
      <c r="G211" s="112">
        <v>463363</v>
      </c>
      <c r="H211" s="112">
        <v>91386</v>
      </c>
      <c r="I211" s="112">
        <v>2</v>
      </c>
      <c r="J211" s="124">
        <v>15332</v>
      </c>
      <c r="K211" s="124">
        <v>1026</v>
      </c>
      <c r="L211" s="124">
        <v>79</v>
      </c>
      <c r="M211" s="124">
        <v>29342</v>
      </c>
      <c r="N211" s="124">
        <v>730</v>
      </c>
      <c r="O211" s="124">
        <v>0</v>
      </c>
      <c r="P211" s="124">
        <v>0</v>
      </c>
      <c r="Q211" s="124">
        <v>0</v>
      </c>
    </row>
    <row r="212" spans="1:17">
      <c r="A212" s="134">
        <v>44446</v>
      </c>
      <c r="B212" s="141" t="str">
        <f t="shared" si="10"/>
        <v>(火)</v>
      </c>
      <c r="C212" s="112">
        <f t="shared" si="12"/>
        <v>1161263</v>
      </c>
      <c r="D212" s="112">
        <v>474982</v>
      </c>
      <c r="E212" s="112">
        <v>154955</v>
      </c>
      <c r="F212" s="112">
        <v>1744</v>
      </c>
      <c r="G212" s="112">
        <v>435129</v>
      </c>
      <c r="H212" s="112">
        <v>94451</v>
      </c>
      <c r="I212" s="112">
        <v>2</v>
      </c>
      <c r="J212" s="124">
        <v>17221</v>
      </c>
      <c r="K212" s="124">
        <v>919</v>
      </c>
      <c r="L212" s="124">
        <v>97</v>
      </c>
      <c r="M212" s="124">
        <v>32087</v>
      </c>
      <c r="N212" s="124">
        <v>837</v>
      </c>
      <c r="O212" s="124">
        <v>0</v>
      </c>
      <c r="P212" s="124">
        <v>0</v>
      </c>
      <c r="Q212" s="124">
        <v>0</v>
      </c>
    </row>
    <row r="213" spans="1:17">
      <c r="A213" s="134">
        <v>44445</v>
      </c>
      <c r="B213" s="141" t="str">
        <f t="shared" si="10"/>
        <v>(月)</v>
      </c>
      <c r="C213" s="112">
        <f t="shared" si="12"/>
        <v>1038865</v>
      </c>
      <c r="D213" s="112">
        <v>463696</v>
      </c>
      <c r="E213" s="112">
        <v>153465</v>
      </c>
      <c r="F213" s="112">
        <v>1516</v>
      </c>
      <c r="G213" s="112">
        <v>341470</v>
      </c>
      <c r="H213" s="112">
        <v>78713</v>
      </c>
      <c r="I213" s="112">
        <v>5</v>
      </c>
      <c r="J213" s="124">
        <v>16897</v>
      </c>
      <c r="K213" s="124">
        <v>903</v>
      </c>
      <c r="L213" s="124">
        <v>85</v>
      </c>
      <c r="M213" s="124">
        <v>25676</v>
      </c>
      <c r="N213" s="124">
        <v>632</v>
      </c>
      <c r="O213" s="124">
        <v>0</v>
      </c>
      <c r="P213" s="124">
        <v>0</v>
      </c>
      <c r="Q213" s="124">
        <v>0</v>
      </c>
    </row>
    <row r="214" spans="1:17">
      <c r="A214" s="134">
        <v>44444</v>
      </c>
      <c r="B214" s="141" t="str">
        <f t="shared" si="10"/>
        <v>(日)</v>
      </c>
      <c r="C214" s="112">
        <f t="shared" si="12"/>
        <v>1181107</v>
      </c>
      <c r="D214" s="112">
        <v>605875</v>
      </c>
      <c r="E214" s="112">
        <v>170434</v>
      </c>
      <c r="F214" s="112">
        <v>1580</v>
      </c>
      <c r="G214" s="112">
        <v>285789</v>
      </c>
      <c r="H214" s="112">
        <v>117425</v>
      </c>
      <c r="I214" s="112">
        <v>4</v>
      </c>
      <c r="J214" s="124">
        <v>11936</v>
      </c>
      <c r="K214" s="124">
        <v>1164</v>
      </c>
      <c r="L214" s="124">
        <v>60</v>
      </c>
      <c r="M214" s="124">
        <v>8803</v>
      </c>
      <c r="N214" s="124">
        <v>2022</v>
      </c>
      <c r="O214" s="124">
        <v>1</v>
      </c>
      <c r="P214" s="124">
        <v>0</v>
      </c>
      <c r="Q214" s="124">
        <v>0</v>
      </c>
    </row>
    <row r="215" spans="1:17">
      <c r="A215" s="134">
        <v>44443</v>
      </c>
      <c r="B215" s="141" t="str">
        <f t="shared" si="10"/>
        <v>(土)</v>
      </c>
      <c r="C215" s="112">
        <f t="shared" si="12"/>
        <v>1412863</v>
      </c>
      <c r="D215" s="112">
        <v>767513</v>
      </c>
      <c r="E215" s="112">
        <v>187994</v>
      </c>
      <c r="F215" s="112">
        <v>1941</v>
      </c>
      <c r="G215" s="112">
        <v>330020</v>
      </c>
      <c r="H215" s="112">
        <v>125391</v>
      </c>
      <c r="I215" s="112">
        <v>4</v>
      </c>
      <c r="J215" s="124">
        <v>15127</v>
      </c>
      <c r="K215" s="124">
        <v>995</v>
      </c>
      <c r="L215" s="124">
        <v>75</v>
      </c>
      <c r="M215" s="124">
        <v>11292</v>
      </c>
      <c r="N215" s="124">
        <v>2084</v>
      </c>
      <c r="O215" s="124">
        <v>1</v>
      </c>
      <c r="P215" s="124">
        <v>0</v>
      </c>
      <c r="Q215" s="124">
        <v>0</v>
      </c>
    </row>
    <row r="216" spans="1:17">
      <c r="A216" s="134">
        <v>44442</v>
      </c>
      <c r="B216" s="141" t="str">
        <f t="shared" si="10"/>
        <v>(金)</v>
      </c>
      <c r="C216" s="112">
        <f t="shared" si="12"/>
        <v>1162607</v>
      </c>
      <c r="D216" s="112">
        <v>576229</v>
      </c>
      <c r="E216" s="112">
        <v>163226</v>
      </c>
      <c r="F216" s="112">
        <v>2077</v>
      </c>
      <c r="G216" s="112">
        <v>289308</v>
      </c>
      <c r="H216" s="112">
        <v>131759</v>
      </c>
      <c r="I216" s="112">
        <v>8</v>
      </c>
      <c r="J216" s="124">
        <v>17211</v>
      </c>
      <c r="K216" s="124">
        <v>630</v>
      </c>
      <c r="L216" s="124">
        <v>73</v>
      </c>
      <c r="M216" s="124">
        <v>16285</v>
      </c>
      <c r="N216" s="124">
        <v>987</v>
      </c>
      <c r="O216" s="124">
        <v>1</v>
      </c>
      <c r="P216" s="124">
        <v>0</v>
      </c>
      <c r="Q216" s="124">
        <v>0</v>
      </c>
    </row>
    <row r="217" spans="1:17">
      <c r="A217" s="134">
        <v>44441</v>
      </c>
      <c r="B217" s="141" t="str">
        <f t="shared" si="10"/>
        <v>(木)</v>
      </c>
      <c r="C217" s="112">
        <f t="shared" si="12"/>
        <v>927941</v>
      </c>
      <c r="D217" s="112">
        <v>263011</v>
      </c>
      <c r="E217" s="112">
        <v>157485</v>
      </c>
      <c r="F217" s="112">
        <v>1997</v>
      </c>
      <c r="G217" s="112">
        <v>378515</v>
      </c>
      <c r="H217" s="112">
        <v>126930</v>
      </c>
      <c r="I217" s="112">
        <v>3</v>
      </c>
      <c r="J217" s="124">
        <v>7822</v>
      </c>
      <c r="K217" s="124">
        <v>810</v>
      </c>
      <c r="L217" s="124">
        <v>115</v>
      </c>
      <c r="M217" s="124">
        <v>25925</v>
      </c>
      <c r="N217" s="124">
        <v>1100</v>
      </c>
      <c r="O217" s="124">
        <v>0</v>
      </c>
      <c r="P217" s="124">
        <v>0</v>
      </c>
      <c r="Q217" s="124">
        <v>0</v>
      </c>
    </row>
    <row r="218" spans="1:17">
      <c r="A218" s="134">
        <v>44440</v>
      </c>
      <c r="B218" s="141" t="str">
        <f t="shared" si="10"/>
        <v>(水)</v>
      </c>
      <c r="C218" s="112">
        <f t="shared" si="12"/>
        <v>1142320</v>
      </c>
      <c r="D218" s="112">
        <v>497721</v>
      </c>
      <c r="E218" s="112">
        <v>146816</v>
      </c>
      <c r="F218" s="112">
        <v>1839</v>
      </c>
      <c r="G218" s="112">
        <v>378078</v>
      </c>
      <c r="H218" s="112">
        <v>117861</v>
      </c>
      <c r="I218" s="112">
        <v>5</v>
      </c>
      <c r="J218" s="124">
        <v>19932</v>
      </c>
      <c r="K218" s="124">
        <v>891</v>
      </c>
      <c r="L218" s="124">
        <v>108</v>
      </c>
      <c r="M218" s="124">
        <v>29179</v>
      </c>
      <c r="N218" s="124">
        <v>1240</v>
      </c>
      <c r="O218" s="124">
        <v>0</v>
      </c>
      <c r="P218" s="124">
        <v>0</v>
      </c>
      <c r="Q218" s="124">
        <v>0</v>
      </c>
    </row>
    <row r="219" spans="1:17">
      <c r="A219" s="134">
        <v>44439</v>
      </c>
      <c r="B219" s="141" t="str">
        <f t="shared" si="10"/>
        <v>(火)</v>
      </c>
      <c r="C219" s="112">
        <f t="shared" si="12"/>
        <v>1188058</v>
      </c>
      <c r="D219" s="112">
        <v>509485</v>
      </c>
      <c r="E219" s="112">
        <v>140732</v>
      </c>
      <c r="F219" s="112">
        <v>1628</v>
      </c>
      <c r="G219" s="112">
        <v>396508</v>
      </c>
      <c r="H219" s="112">
        <v>139704</v>
      </c>
      <c r="I219" s="112">
        <v>1</v>
      </c>
      <c r="J219" s="124">
        <v>22280</v>
      </c>
      <c r="K219" s="124">
        <v>798</v>
      </c>
      <c r="L219" s="124">
        <v>96</v>
      </c>
      <c r="M219" s="124">
        <v>35115</v>
      </c>
      <c r="N219" s="124">
        <v>1419</v>
      </c>
      <c r="O219" s="124">
        <v>0</v>
      </c>
      <c r="P219" s="124">
        <v>0</v>
      </c>
      <c r="Q219" s="124">
        <v>0</v>
      </c>
    </row>
    <row r="220" spans="1:17">
      <c r="A220" s="134">
        <v>44438</v>
      </c>
      <c r="B220" s="141" t="str">
        <f t="shared" si="10"/>
        <v>(月)</v>
      </c>
      <c r="C220" s="112">
        <f t="shared" si="12"/>
        <v>677770</v>
      </c>
      <c r="D220" s="112">
        <v>253418</v>
      </c>
      <c r="E220" s="112">
        <v>135617</v>
      </c>
      <c r="F220" s="112">
        <v>1330</v>
      </c>
      <c r="G220" s="112">
        <v>138260</v>
      </c>
      <c r="H220" s="112">
        <v>149145</v>
      </c>
      <c r="I220" s="112">
        <v>0</v>
      </c>
      <c r="J220" s="124">
        <v>9262</v>
      </c>
      <c r="K220" s="124">
        <v>722</v>
      </c>
      <c r="L220" s="124">
        <v>74</v>
      </c>
      <c r="M220" s="124">
        <v>9619</v>
      </c>
      <c r="N220" s="124">
        <v>1346</v>
      </c>
      <c r="O220" s="124">
        <v>0</v>
      </c>
      <c r="P220" s="124">
        <v>0</v>
      </c>
      <c r="Q220" s="124">
        <v>0</v>
      </c>
    </row>
    <row r="221" spans="1:17">
      <c r="A221" s="134">
        <v>44437</v>
      </c>
      <c r="B221" s="141" t="str">
        <f t="shared" si="10"/>
        <v>(日)</v>
      </c>
      <c r="C221" s="112">
        <f t="shared" si="12"/>
        <v>1231738</v>
      </c>
      <c r="D221" s="112">
        <v>475009</v>
      </c>
      <c r="E221" s="112">
        <v>123314</v>
      </c>
      <c r="F221" s="112">
        <v>1122</v>
      </c>
      <c r="G221" s="112">
        <v>504030</v>
      </c>
      <c r="H221" s="112">
        <v>128261</v>
      </c>
      <c r="I221" s="112">
        <v>2</v>
      </c>
      <c r="J221" s="124">
        <v>9974</v>
      </c>
      <c r="K221" s="124">
        <v>907</v>
      </c>
      <c r="L221" s="124">
        <v>50</v>
      </c>
      <c r="M221" s="124">
        <v>20627</v>
      </c>
      <c r="N221" s="124">
        <v>2791</v>
      </c>
      <c r="O221" s="124">
        <v>0</v>
      </c>
      <c r="P221" s="124">
        <v>0</v>
      </c>
      <c r="Q221" s="124">
        <v>0</v>
      </c>
    </row>
    <row r="222" spans="1:17">
      <c r="A222" s="134">
        <v>44436</v>
      </c>
      <c r="B222" s="141" t="str">
        <f t="shared" si="10"/>
        <v>(土)</v>
      </c>
      <c r="C222" s="112">
        <f t="shared" si="12"/>
        <v>1479634</v>
      </c>
      <c r="D222" s="112">
        <v>590466</v>
      </c>
      <c r="E222" s="112">
        <v>139334</v>
      </c>
      <c r="F222" s="112">
        <v>544</v>
      </c>
      <c r="G222" s="112">
        <v>605794</v>
      </c>
      <c r="H222" s="112">
        <v>143496</v>
      </c>
      <c r="I222" s="112">
        <v>0</v>
      </c>
      <c r="J222" s="124">
        <v>13947</v>
      </c>
      <c r="K222" s="124">
        <v>780</v>
      </c>
      <c r="L222" s="124">
        <v>13</v>
      </c>
      <c r="M222" s="124">
        <v>32874</v>
      </c>
      <c r="N222" s="124">
        <v>3390</v>
      </c>
      <c r="O222" s="124">
        <v>0</v>
      </c>
      <c r="P222" s="124">
        <v>0</v>
      </c>
      <c r="Q222" s="124">
        <v>0</v>
      </c>
    </row>
    <row r="223" spans="1:17">
      <c r="A223" s="134">
        <v>44435</v>
      </c>
      <c r="B223" s="141" t="str">
        <f t="shared" si="10"/>
        <v>(金)</v>
      </c>
      <c r="C223" s="112">
        <f t="shared" si="12"/>
        <v>1309213</v>
      </c>
      <c r="D223" s="112">
        <v>523499</v>
      </c>
      <c r="E223" s="112">
        <v>117221</v>
      </c>
      <c r="F223" s="112">
        <v>1000</v>
      </c>
      <c r="G223" s="112">
        <v>489877</v>
      </c>
      <c r="H223" s="112">
        <v>177616</v>
      </c>
      <c r="I223" s="112">
        <v>0</v>
      </c>
      <c r="J223" s="124">
        <v>18756</v>
      </c>
      <c r="K223" s="124">
        <v>559</v>
      </c>
      <c r="L223" s="124">
        <v>23</v>
      </c>
      <c r="M223" s="124">
        <v>40280</v>
      </c>
      <c r="N223" s="124">
        <v>1663</v>
      </c>
      <c r="O223" s="124">
        <v>0</v>
      </c>
      <c r="P223" s="124">
        <v>0</v>
      </c>
      <c r="Q223" s="124">
        <v>0</v>
      </c>
    </row>
    <row r="224" spans="1:17">
      <c r="A224" s="134">
        <v>44434</v>
      </c>
      <c r="B224" s="141" t="str">
        <f t="shared" si="10"/>
        <v>(木)</v>
      </c>
      <c r="C224" s="112">
        <f t="shared" si="12"/>
        <v>1173960</v>
      </c>
      <c r="D224" s="112">
        <v>469165</v>
      </c>
      <c r="E224" s="112">
        <v>99381</v>
      </c>
      <c r="F224" s="112">
        <v>2037</v>
      </c>
      <c r="G224" s="112">
        <v>442142</v>
      </c>
      <c r="H224" s="112">
        <v>161233</v>
      </c>
      <c r="I224" s="112">
        <v>2</v>
      </c>
      <c r="J224" s="124">
        <v>19540</v>
      </c>
      <c r="K224" s="124">
        <v>680</v>
      </c>
      <c r="L224" s="124">
        <v>68</v>
      </c>
      <c r="M224" s="124">
        <v>41032</v>
      </c>
      <c r="N224" s="124">
        <v>1881</v>
      </c>
      <c r="O224" s="124">
        <v>0</v>
      </c>
      <c r="P224" s="124">
        <v>0</v>
      </c>
      <c r="Q224" s="124">
        <v>0</v>
      </c>
    </row>
    <row r="225" spans="1:17">
      <c r="A225" s="134">
        <v>44433</v>
      </c>
      <c r="B225" s="141" t="str">
        <f t="shared" si="10"/>
        <v>(水)</v>
      </c>
      <c r="C225" s="112">
        <f t="shared" si="12"/>
        <v>1241647</v>
      </c>
      <c r="D225" s="112">
        <v>480340</v>
      </c>
      <c r="E225" s="112">
        <v>122568</v>
      </c>
      <c r="F225" s="112">
        <v>1942</v>
      </c>
      <c r="G225" s="112">
        <v>457528</v>
      </c>
      <c r="H225" s="112">
        <v>179268</v>
      </c>
      <c r="I225" s="112">
        <v>1</v>
      </c>
      <c r="J225" s="124">
        <v>22100</v>
      </c>
      <c r="K225" s="124">
        <v>785</v>
      </c>
      <c r="L225" s="124">
        <v>65</v>
      </c>
      <c r="M225" s="124">
        <v>46133</v>
      </c>
      <c r="N225" s="124">
        <v>2148</v>
      </c>
      <c r="O225" s="124">
        <v>0</v>
      </c>
      <c r="P225" s="124">
        <v>0</v>
      </c>
      <c r="Q225" s="124">
        <v>0</v>
      </c>
    </row>
    <row r="226" spans="1:17">
      <c r="A226" s="134">
        <v>44432</v>
      </c>
      <c r="B226" s="141" t="str">
        <f t="shared" si="10"/>
        <v>(火)</v>
      </c>
      <c r="C226" s="112">
        <f t="shared" si="12"/>
        <v>1267195</v>
      </c>
      <c r="D226" s="112">
        <v>484319</v>
      </c>
      <c r="E226" s="112">
        <v>127032</v>
      </c>
      <c r="F226" s="112">
        <v>977</v>
      </c>
      <c r="G226" s="112">
        <v>465859</v>
      </c>
      <c r="H226" s="112">
        <v>189006</v>
      </c>
      <c r="I226" s="112">
        <v>2</v>
      </c>
      <c r="J226" s="124">
        <v>26011</v>
      </c>
      <c r="K226" s="124">
        <v>827</v>
      </c>
      <c r="L226" s="124">
        <v>45</v>
      </c>
      <c r="M226" s="124">
        <v>56108</v>
      </c>
      <c r="N226" s="124">
        <v>2398</v>
      </c>
      <c r="O226" s="124">
        <v>1</v>
      </c>
      <c r="P226" s="124">
        <v>0</v>
      </c>
      <c r="Q226" s="124">
        <v>0</v>
      </c>
    </row>
    <row r="227" spans="1:17">
      <c r="A227" s="134">
        <v>44431</v>
      </c>
      <c r="B227" s="141" t="str">
        <f t="shared" si="10"/>
        <v>(月)</v>
      </c>
      <c r="C227" s="112">
        <f t="shared" si="12"/>
        <v>1201156</v>
      </c>
      <c r="D227" s="112">
        <v>445517</v>
      </c>
      <c r="E227" s="112">
        <v>102507</v>
      </c>
      <c r="F227" s="112">
        <v>992</v>
      </c>
      <c r="G227" s="112">
        <v>445768</v>
      </c>
      <c r="H227" s="112">
        <v>206371</v>
      </c>
      <c r="I227" s="112">
        <v>1</v>
      </c>
      <c r="J227" s="124">
        <v>24522</v>
      </c>
      <c r="K227" s="124">
        <v>735</v>
      </c>
      <c r="L227" s="124">
        <v>54</v>
      </c>
      <c r="M227" s="124">
        <v>59365</v>
      </c>
      <c r="N227" s="124">
        <v>3157</v>
      </c>
      <c r="O227" s="125">
        <v>1</v>
      </c>
      <c r="P227" s="124">
        <v>0</v>
      </c>
      <c r="Q227" s="124">
        <v>0</v>
      </c>
    </row>
    <row r="228" spans="1:17">
      <c r="A228" s="134">
        <v>44430</v>
      </c>
      <c r="B228" s="141" t="str">
        <f t="shared" si="10"/>
        <v>(日)</v>
      </c>
      <c r="C228" s="112">
        <f t="shared" si="12"/>
        <v>1239831</v>
      </c>
      <c r="D228" s="112">
        <v>519512</v>
      </c>
      <c r="E228" s="112">
        <v>108503</v>
      </c>
      <c r="F228" s="112">
        <v>0</v>
      </c>
      <c r="G228" s="112">
        <v>450380</v>
      </c>
      <c r="H228" s="112">
        <v>161435</v>
      </c>
      <c r="I228" s="112">
        <v>1</v>
      </c>
      <c r="J228" s="124">
        <v>12084</v>
      </c>
      <c r="K228" s="124">
        <v>928</v>
      </c>
      <c r="L228" s="124">
        <v>0</v>
      </c>
      <c r="M228" s="124">
        <v>35029</v>
      </c>
      <c r="N228" s="124">
        <v>4642</v>
      </c>
      <c r="O228" s="125">
        <v>0</v>
      </c>
      <c r="P228" s="124">
        <v>0</v>
      </c>
      <c r="Q228" s="124">
        <v>0</v>
      </c>
    </row>
    <row r="229" spans="1:17">
      <c r="A229" s="134">
        <v>44429</v>
      </c>
      <c r="B229" s="141" t="str">
        <f t="shared" si="10"/>
        <v>(土)</v>
      </c>
      <c r="C229" s="112">
        <f t="shared" si="12"/>
        <v>1446703</v>
      </c>
      <c r="D229" s="111">
        <v>614197</v>
      </c>
      <c r="E229" s="112">
        <v>107268</v>
      </c>
      <c r="F229" s="112">
        <v>36</v>
      </c>
      <c r="G229" s="112">
        <v>539194</v>
      </c>
      <c r="H229" s="112">
        <v>186008</v>
      </c>
      <c r="I229" s="112">
        <v>0</v>
      </c>
      <c r="J229" s="124">
        <v>17635</v>
      </c>
      <c r="K229" s="124">
        <v>774</v>
      </c>
      <c r="L229" s="124">
        <v>2</v>
      </c>
      <c r="M229" s="124">
        <v>64461</v>
      </c>
      <c r="N229" s="124">
        <v>4899</v>
      </c>
      <c r="O229" s="125">
        <v>0</v>
      </c>
      <c r="P229" s="124">
        <v>0</v>
      </c>
      <c r="Q229" s="124">
        <v>0</v>
      </c>
    </row>
    <row r="230" spans="1:17">
      <c r="A230" s="134">
        <v>44428</v>
      </c>
      <c r="B230" s="141" t="str">
        <f t="shared" si="10"/>
        <v>(金)</v>
      </c>
      <c r="C230" s="112">
        <f t="shared" si="12"/>
        <v>1311419</v>
      </c>
      <c r="D230" s="112">
        <v>518741</v>
      </c>
      <c r="E230" s="112">
        <v>96738</v>
      </c>
      <c r="F230" s="112">
        <v>1</v>
      </c>
      <c r="G230" s="112">
        <v>480864</v>
      </c>
      <c r="H230" s="112">
        <v>215072</v>
      </c>
      <c r="I230" s="112">
        <v>3</v>
      </c>
      <c r="J230" s="124">
        <v>25182</v>
      </c>
      <c r="K230" s="124">
        <v>491</v>
      </c>
      <c r="L230" s="124">
        <v>0</v>
      </c>
      <c r="M230" s="124">
        <v>81682</v>
      </c>
      <c r="N230" s="124">
        <v>2817</v>
      </c>
      <c r="O230" s="125">
        <v>0</v>
      </c>
      <c r="P230" s="124">
        <v>0</v>
      </c>
      <c r="Q230" s="124">
        <v>0</v>
      </c>
    </row>
    <row r="231" spans="1:17">
      <c r="A231" s="134">
        <v>44427</v>
      </c>
      <c r="B231" s="141" t="str">
        <f t="shared" si="10"/>
        <v>(木)</v>
      </c>
      <c r="C231" s="112">
        <f t="shared" si="12"/>
        <v>1218682</v>
      </c>
      <c r="D231" s="112">
        <v>475465</v>
      </c>
      <c r="E231" s="112">
        <v>101354</v>
      </c>
      <c r="F231" s="112">
        <v>0</v>
      </c>
      <c r="G231" s="112">
        <v>435101</v>
      </c>
      <c r="H231" s="112">
        <v>206762</v>
      </c>
      <c r="I231" s="112">
        <v>0</v>
      </c>
      <c r="J231" s="124">
        <v>25505</v>
      </c>
      <c r="K231" s="124">
        <v>686</v>
      </c>
      <c r="L231" s="124">
        <v>0</v>
      </c>
      <c r="M231" s="124">
        <v>81439</v>
      </c>
      <c r="N231" s="124">
        <v>3645</v>
      </c>
      <c r="O231" s="125">
        <v>0</v>
      </c>
      <c r="P231" s="124">
        <v>0</v>
      </c>
      <c r="Q231" s="124">
        <v>0</v>
      </c>
    </row>
    <row r="232" spans="1:17">
      <c r="A232" s="134">
        <v>44426</v>
      </c>
      <c r="B232" s="141" t="str">
        <f t="shared" si="10"/>
        <v>(水)</v>
      </c>
      <c r="C232" s="112">
        <f t="shared" si="12"/>
        <v>1260802</v>
      </c>
      <c r="D232" s="112">
        <v>488082</v>
      </c>
      <c r="E232" s="112">
        <v>89492</v>
      </c>
      <c r="F232" s="112">
        <v>0</v>
      </c>
      <c r="G232" s="112">
        <v>445036</v>
      </c>
      <c r="H232" s="112">
        <v>238192</v>
      </c>
      <c r="I232" s="112">
        <v>0</v>
      </c>
      <c r="J232" s="124">
        <v>28578</v>
      </c>
      <c r="K232" s="124">
        <v>667</v>
      </c>
      <c r="L232" s="124">
        <v>0</v>
      </c>
      <c r="M232" s="124">
        <v>89070</v>
      </c>
      <c r="N232" s="124">
        <v>3205</v>
      </c>
      <c r="O232" s="124">
        <v>0</v>
      </c>
      <c r="P232" s="124">
        <v>0</v>
      </c>
      <c r="Q232" s="124">
        <v>0</v>
      </c>
    </row>
    <row r="233" spans="1:17">
      <c r="A233" s="134">
        <v>44425</v>
      </c>
      <c r="B233" s="141" t="str">
        <f t="shared" si="10"/>
        <v>(火)</v>
      </c>
      <c r="C233" s="112">
        <f t="shared" si="12"/>
        <v>1250053</v>
      </c>
      <c r="D233" s="112">
        <v>459719</v>
      </c>
      <c r="E233" s="112">
        <v>87181</v>
      </c>
      <c r="F233" s="112">
        <v>0</v>
      </c>
      <c r="G233" s="112">
        <v>457548</v>
      </c>
      <c r="H233" s="112">
        <v>245604</v>
      </c>
      <c r="I233" s="112">
        <v>1</v>
      </c>
      <c r="J233" s="124">
        <v>31455</v>
      </c>
      <c r="K233" s="124">
        <v>680</v>
      </c>
      <c r="L233" s="124">
        <v>0</v>
      </c>
      <c r="M233" s="124">
        <v>106288</v>
      </c>
      <c r="N233" s="124">
        <v>3005</v>
      </c>
      <c r="O233" s="124">
        <v>0</v>
      </c>
      <c r="P233" s="124">
        <v>0</v>
      </c>
      <c r="Q233" s="124">
        <v>0</v>
      </c>
    </row>
    <row r="234" spans="1:17">
      <c r="A234" s="134">
        <v>44424</v>
      </c>
      <c r="B234" s="141" t="str">
        <f t="shared" si="10"/>
        <v>(月)</v>
      </c>
      <c r="C234" s="112">
        <f t="shared" si="12"/>
        <v>1020218</v>
      </c>
      <c r="D234" s="112">
        <v>356035</v>
      </c>
      <c r="E234" s="112">
        <v>79241</v>
      </c>
      <c r="F234" s="112">
        <v>0</v>
      </c>
      <c r="G234" s="112">
        <v>369970</v>
      </c>
      <c r="H234" s="112">
        <v>214972</v>
      </c>
      <c r="I234" s="112">
        <v>0</v>
      </c>
      <c r="J234" s="124">
        <v>24861</v>
      </c>
      <c r="K234" s="124">
        <v>605</v>
      </c>
      <c r="L234" s="124">
        <v>0</v>
      </c>
      <c r="M234" s="124">
        <v>87649</v>
      </c>
      <c r="N234" s="124">
        <v>2888</v>
      </c>
      <c r="O234" s="124">
        <v>0</v>
      </c>
      <c r="P234" s="124">
        <v>0</v>
      </c>
      <c r="Q234" s="124">
        <v>0</v>
      </c>
    </row>
    <row r="235" spans="1:17">
      <c r="A235" s="134">
        <v>44423</v>
      </c>
      <c r="B235" s="141" t="str">
        <f t="shared" si="10"/>
        <v>(日)</v>
      </c>
      <c r="C235" s="112">
        <f t="shared" si="12"/>
        <v>748849</v>
      </c>
      <c r="D235" s="112">
        <v>280793</v>
      </c>
      <c r="E235" s="112">
        <v>88703</v>
      </c>
      <c r="F235" s="112">
        <v>0</v>
      </c>
      <c r="G235" s="112">
        <v>248236</v>
      </c>
      <c r="H235" s="112">
        <v>131117</v>
      </c>
      <c r="I235" s="112">
        <v>0</v>
      </c>
      <c r="J235" s="124">
        <v>7465</v>
      </c>
      <c r="K235" s="124">
        <v>1004</v>
      </c>
      <c r="L235" s="124">
        <v>0</v>
      </c>
      <c r="M235" s="124">
        <v>36725</v>
      </c>
      <c r="N235" s="124">
        <v>2450</v>
      </c>
      <c r="O235" s="124">
        <v>0</v>
      </c>
      <c r="P235" s="124">
        <v>0</v>
      </c>
      <c r="Q235" s="124">
        <v>0</v>
      </c>
    </row>
    <row r="236" spans="1:17">
      <c r="A236" s="134">
        <v>44422</v>
      </c>
      <c r="B236" s="141" t="str">
        <f t="shared" si="10"/>
        <v>(土)</v>
      </c>
      <c r="C236" s="112">
        <f t="shared" si="12"/>
        <v>766086</v>
      </c>
      <c r="D236" s="112">
        <v>269790</v>
      </c>
      <c r="E236" s="112">
        <v>84803</v>
      </c>
      <c r="F236" s="112">
        <v>0</v>
      </c>
      <c r="G236" s="112">
        <v>257473</v>
      </c>
      <c r="H236" s="112">
        <v>154020</v>
      </c>
      <c r="I236" s="112">
        <v>0</v>
      </c>
      <c r="J236" s="124">
        <v>8709</v>
      </c>
      <c r="K236" s="124">
        <v>858</v>
      </c>
      <c r="L236" s="124">
        <v>0</v>
      </c>
      <c r="M236" s="124">
        <v>44776</v>
      </c>
      <c r="N236" s="124">
        <v>2806</v>
      </c>
      <c r="O236" s="124">
        <v>0</v>
      </c>
      <c r="P236" s="124">
        <v>0</v>
      </c>
      <c r="Q236" s="124">
        <v>0</v>
      </c>
    </row>
    <row r="237" spans="1:17">
      <c r="A237" s="134">
        <v>44421</v>
      </c>
      <c r="B237" s="141" t="str">
        <f t="shared" si="10"/>
        <v>(金)</v>
      </c>
      <c r="C237" s="112">
        <f t="shared" si="12"/>
        <v>675471</v>
      </c>
      <c r="D237" s="112">
        <v>267729</v>
      </c>
      <c r="E237" s="112">
        <v>78113</v>
      </c>
      <c r="F237" s="112">
        <v>0</v>
      </c>
      <c r="G237" s="112">
        <v>139068</v>
      </c>
      <c r="H237" s="112">
        <v>190561</v>
      </c>
      <c r="I237" s="112">
        <v>0</v>
      </c>
      <c r="J237" s="124">
        <v>14504</v>
      </c>
      <c r="K237" s="124">
        <v>670</v>
      </c>
      <c r="L237" s="124">
        <v>0</v>
      </c>
      <c r="M237" s="124">
        <v>23772</v>
      </c>
      <c r="N237" s="124">
        <v>4028</v>
      </c>
      <c r="O237" s="124">
        <v>0</v>
      </c>
      <c r="P237" s="124">
        <v>0</v>
      </c>
      <c r="Q237" s="124">
        <v>0</v>
      </c>
    </row>
    <row r="238" spans="1:17">
      <c r="A238" s="134">
        <v>44420</v>
      </c>
      <c r="B238" s="141" t="str">
        <f t="shared" si="10"/>
        <v>(木)</v>
      </c>
      <c r="C238" s="112">
        <f t="shared" si="12"/>
        <v>929165</v>
      </c>
      <c r="D238" s="112">
        <v>403956</v>
      </c>
      <c r="E238" s="112">
        <v>88144</v>
      </c>
      <c r="F238" s="112">
        <v>0</v>
      </c>
      <c r="G238" s="112">
        <v>230591</v>
      </c>
      <c r="H238" s="112">
        <v>206474</v>
      </c>
      <c r="I238" s="112">
        <v>0</v>
      </c>
      <c r="J238" s="124">
        <v>24904</v>
      </c>
      <c r="K238" s="124">
        <v>843</v>
      </c>
      <c r="L238" s="124">
        <v>0</v>
      </c>
      <c r="M238" s="124">
        <v>50317</v>
      </c>
      <c r="N238" s="124">
        <v>3928</v>
      </c>
      <c r="O238" s="124">
        <v>0</v>
      </c>
      <c r="P238" s="124">
        <v>0</v>
      </c>
      <c r="Q238" s="124">
        <v>0</v>
      </c>
    </row>
    <row r="239" spans="1:17">
      <c r="A239" s="134">
        <v>44419</v>
      </c>
      <c r="B239" s="141" t="str">
        <f t="shared" si="10"/>
        <v>(水)</v>
      </c>
      <c r="C239" s="112">
        <f t="shared" si="12"/>
        <v>1240345</v>
      </c>
      <c r="D239" s="112">
        <v>409152</v>
      </c>
      <c r="E239" s="112">
        <v>89904</v>
      </c>
      <c r="F239" s="112">
        <v>0</v>
      </c>
      <c r="G239" s="112">
        <v>508536</v>
      </c>
      <c r="H239" s="112">
        <v>232753</v>
      </c>
      <c r="I239" s="112">
        <v>0</v>
      </c>
      <c r="J239" s="124">
        <v>27781</v>
      </c>
      <c r="K239" s="124">
        <v>785</v>
      </c>
      <c r="L239" s="124">
        <v>0</v>
      </c>
      <c r="M239" s="124">
        <v>142023</v>
      </c>
      <c r="N239" s="124">
        <v>3010</v>
      </c>
      <c r="O239" s="124">
        <v>0</v>
      </c>
      <c r="P239" s="124">
        <v>0</v>
      </c>
      <c r="Q239" s="124">
        <v>0</v>
      </c>
    </row>
    <row r="240" spans="1:17">
      <c r="A240" s="134">
        <v>44418</v>
      </c>
      <c r="B240" s="141" t="str">
        <f t="shared" si="10"/>
        <v>(火)</v>
      </c>
      <c r="C240" s="112">
        <f t="shared" si="12"/>
        <v>1324820</v>
      </c>
      <c r="D240" s="112">
        <v>398010</v>
      </c>
      <c r="E240" s="112">
        <v>91003</v>
      </c>
      <c r="F240" s="112">
        <v>0</v>
      </c>
      <c r="G240" s="112">
        <v>585839</v>
      </c>
      <c r="H240" s="112">
        <v>249968</v>
      </c>
      <c r="I240" s="112">
        <v>0</v>
      </c>
      <c r="J240" s="124">
        <v>31832</v>
      </c>
      <c r="K240" s="124">
        <v>782</v>
      </c>
      <c r="L240" s="124">
        <v>0</v>
      </c>
      <c r="M240" s="124">
        <v>180335</v>
      </c>
      <c r="N240" s="124">
        <v>3520</v>
      </c>
      <c r="O240" s="124">
        <v>0</v>
      </c>
      <c r="P240" s="124">
        <v>0</v>
      </c>
      <c r="Q240" s="124">
        <v>0</v>
      </c>
    </row>
    <row r="241" spans="1:17">
      <c r="A241" s="134">
        <v>44417</v>
      </c>
      <c r="B241" s="141" t="str">
        <f t="shared" si="10"/>
        <v>(月)</v>
      </c>
      <c r="C241" s="112">
        <f t="shared" si="12"/>
        <v>389062</v>
      </c>
      <c r="D241" s="112">
        <v>103679</v>
      </c>
      <c r="E241" s="112">
        <v>65481</v>
      </c>
      <c r="F241" s="112">
        <v>0</v>
      </c>
      <c r="G241" s="112">
        <v>103431</v>
      </c>
      <c r="H241" s="112">
        <v>116471</v>
      </c>
      <c r="I241" s="112">
        <v>0</v>
      </c>
      <c r="J241" s="124">
        <v>3539</v>
      </c>
      <c r="K241" s="124">
        <v>692</v>
      </c>
      <c r="L241" s="124">
        <v>0</v>
      </c>
      <c r="M241" s="124">
        <v>21637</v>
      </c>
      <c r="N241" s="124">
        <v>2295</v>
      </c>
      <c r="O241" s="124">
        <v>0</v>
      </c>
      <c r="P241" s="124">
        <v>0</v>
      </c>
      <c r="Q241" s="124">
        <v>0</v>
      </c>
    </row>
    <row r="242" spans="1:17">
      <c r="A242" s="134">
        <v>44416</v>
      </c>
      <c r="B242" s="141" t="str">
        <f t="shared" si="10"/>
        <v>(日)</v>
      </c>
      <c r="C242" s="112">
        <f t="shared" si="12"/>
        <v>1246249</v>
      </c>
      <c r="D242" s="112">
        <v>498058</v>
      </c>
      <c r="E242" s="112">
        <v>112288</v>
      </c>
      <c r="F242" s="112">
        <v>0</v>
      </c>
      <c r="G242" s="112">
        <v>447727</v>
      </c>
      <c r="H242" s="112">
        <v>188176</v>
      </c>
      <c r="I242" s="112">
        <v>0</v>
      </c>
      <c r="J242" s="124">
        <v>17750</v>
      </c>
      <c r="K242" s="124">
        <v>1998</v>
      </c>
      <c r="L242" s="124">
        <v>0</v>
      </c>
      <c r="M242" s="124">
        <v>102516</v>
      </c>
      <c r="N242" s="124">
        <v>2855</v>
      </c>
      <c r="O242" s="124">
        <v>0</v>
      </c>
      <c r="P242" s="124">
        <v>0</v>
      </c>
      <c r="Q242" s="124">
        <v>0</v>
      </c>
    </row>
    <row r="243" spans="1:17">
      <c r="A243" s="134">
        <v>44415</v>
      </c>
      <c r="B243" s="141" t="str">
        <f t="shared" si="10"/>
        <v>(土)</v>
      </c>
      <c r="C243" s="112">
        <f t="shared" si="12"/>
        <v>1590988</v>
      </c>
      <c r="D243" s="112">
        <v>589651</v>
      </c>
      <c r="E243" s="112">
        <v>110260</v>
      </c>
      <c r="F243" s="112">
        <v>0</v>
      </c>
      <c r="G243" s="112">
        <v>641261</v>
      </c>
      <c r="H243" s="112">
        <v>249816</v>
      </c>
      <c r="I243" s="112">
        <v>0</v>
      </c>
      <c r="J243" s="124">
        <v>27936</v>
      </c>
      <c r="K243" s="124">
        <v>2052</v>
      </c>
      <c r="L243" s="124">
        <v>0</v>
      </c>
      <c r="M243" s="124">
        <v>167033</v>
      </c>
      <c r="N243" s="124">
        <v>3140</v>
      </c>
      <c r="O243" s="124">
        <v>0</v>
      </c>
      <c r="P243" s="124">
        <v>0</v>
      </c>
      <c r="Q243" s="124">
        <v>0</v>
      </c>
    </row>
    <row r="244" spans="1:17">
      <c r="A244" s="134">
        <v>44414</v>
      </c>
      <c r="B244" s="141" t="str">
        <f t="shared" si="10"/>
        <v>(金)</v>
      </c>
      <c r="C244" s="112">
        <f t="shared" si="12"/>
        <v>1528826</v>
      </c>
      <c r="D244" s="112">
        <v>474136</v>
      </c>
      <c r="E244" s="112">
        <v>109501</v>
      </c>
      <c r="F244" s="112">
        <v>0</v>
      </c>
      <c r="G244" s="112">
        <v>629362</v>
      </c>
      <c r="H244" s="112">
        <v>315827</v>
      </c>
      <c r="I244" s="112">
        <v>0</v>
      </c>
      <c r="J244" s="124">
        <v>36450</v>
      </c>
      <c r="K244" s="124">
        <v>798</v>
      </c>
      <c r="L244" s="124">
        <v>0</v>
      </c>
      <c r="M244" s="124">
        <v>219956</v>
      </c>
      <c r="N244" s="124">
        <v>3547</v>
      </c>
      <c r="O244" s="124">
        <v>0</v>
      </c>
      <c r="P244" s="124">
        <v>0</v>
      </c>
      <c r="Q244" s="124">
        <v>0</v>
      </c>
    </row>
    <row r="245" spans="1:17">
      <c r="A245" s="134">
        <v>44413</v>
      </c>
      <c r="B245" s="141" t="str">
        <f t="shared" si="10"/>
        <v>(木)</v>
      </c>
      <c r="C245" s="112">
        <f t="shared" si="12"/>
        <v>1450856</v>
      </c>
      <c r="D245" s="112">
        <v>446212</v>
      </c>
      <c r="E245" s="112">
        <v>117155</v>
      </c>
      <c r="F245" s="112">
        <v>0</v>
      </c>
      <c r="G245" s="112">
        <v>593386</v>
      </c>
      <c r="H245" s="112">
        <v>294103</v>
      </c>
      <c r="I245" s="112">
        <v>0</v>
      </c>
      <c r="J245" s="124">
        <v>37107</v>
      </c>
      <c r="K245" s="124">
        <v>1021</v>
      </c>
      <c r="L245" s="124">
        <v>0</v>
      </c>
      <c r="M245" s="124">
        <v>225486</v>
      </c>
      <c r="N245" s="124">
        <v>3716</v>
      </c>
      <c r="O245" s="124">
        <v>0</v>
      </c>
      <c r="P245" s="124">
        <v>0</v>
      </c>
      <c r="Q245" s="124">
        <v>0</v>
      </c>
    </row>
    <row r="246" spans="1:17">
      <c r="A246" s="134">
        <v>44412</v>
      </c>
      <c r="B246" s="141" t="str">
        <f t="shared" si="10"/>
        <v>(水)</v>
      </c>
      <c r="C246" s="112">
        <f t="shared" si="12"/>
        <v>1441491</v>
      </c>
      <c r="D246" s="112">
        <v>460862</v>
      </c>
      <c r="E246" s="112">
        <v>115012</v>
      </c>
      <c r="F246" s="112">
        <v>0</v>
      </c>
      <c r="G246" s="112">
        <v>604653</v>
      </c>
      <c r="H246" s="112">
        <v>260964</v>
      </c>
      <c r="I246" s="112">
        <v>0</v>
      </c>
      <c r="J246" s="124">
        <v>41108</v>
      </c>
      <c r="K246" s="124">
        <v>1033</v>
      </c>
      <c r="L246" s="124">
        <v>0</v>
      </c>
      <c r="M246" s="124">
        <v>244179</v>
      </c>
      <c r="N246" s="124">
        <v>3782</v>
      </c>
      <c r="O246" s="124">
        <v>0</v>
      </c>
      <c r="P246" s="124">
        <v>0</v>
      </c>
      <c r="Q246" s="124">
        <v>0</v>
      </c>
    </row>
    <row r="247" spans="1:17">
      <c r="A247" s="134">
        <v>44411</v>
      </c>
      <c r="B247" s="141" t="str">
        <f t="shared" si="10"/>
        <v>(火)</v>
      </c>
      <c r="C247" s="112">
        <f t="shared" si="12"/>
        <v>1458302</v>
      </c>
      <c r="D247" s="112">
        <v>465622</v>
      </c>
      <c r="E247" s="112">
        <v>122374</v>
      </c>
      <c r="F247" s="112">
        <v>0</v>
      </c>
      <c r="G247" s="112">
        <v>611158</v>
      </c>
      <c r="H247" s="112">
        <v>259148</v>
      </c>
      <c r="I247" s="112">
        <v>0</v>
      </c>
      <c r="J247" s="124">
        <v>50105</v>
      </c>
      <c r="K247" s="124">
        <v>1104</v>
      </c>
      <c r="L247" s="124">
        <v>0</v>
      </c>
      <c r="M247" s="124">
        <v>273079</v>
      </c>
      <c r="N247" s="124">
        <v>3537</v>
      </c>
      <c r="O247" s="124">
        <v>0</v>
      </c>
      <c r="P247" s="124">
        <v>0</v>
      </c>
      <c r="Q247" s="124">
        <v>0</v>
      </c>
    </row>
    <row r="248" spans="1:17">
      <c r="A248" s="134">
        <v>44410</v>
      </c>
      <c r="B248" s="141" t="str">
        <f t="shared" si="10"/>
        <v>(月)</v>
      </c>
      <c r="C248" s="112">
        <f t="shared" si="12"/>
        <v>1389821</v>
      </c>
      <c r="D248" s="112">
        <v>443042</v>
      </c>
      <c r="E248" s="112">
        <v>127269</v>
      </c>
      <c r="F248" s="112">
        <v>0</v>
      </c>
      <c r="G248" s="112">
        <v>574106</v>
      </c>
      <c r="H248" s="112">
        <v>245404</v>
      </c>
      <c r="I248" s="112">
        <v>0</v>
      </c>
      <c r="J248" s="124">
        <v>53085</v>
      </c>
      <c r="K248" s="124">
        <v>1083</v>
      </c>
      <c r="L248" s="124">
        <v>0</v>
      </c>
      <c r="M248" s="124">
        <v>263678</v>
      </c>
      <c r="N248" s="124">
        <v>3746</v>
      </c>
      <c r="O248" s="124">
        <v>0</v>
      </c>
      <c r="P248" s="124">
        <v>0</v>
      </c>
      <c r="Q248" s="124">
        <v>0</v>
      </c>
    </row>
    <row r="249" spans="1:17">
      <c r="A249" s="134">
        <v>44409</v>
      </c>
      <c r="B249" s="141" t="str">
        <f t="shared" si="10"/>
        <v>(日)</v>
      </c>
      <c r="C249" s="112">
        <f t="shared" si="12"/>
        <v>1262113</v>
      </c>
      <c r="D249" s="112">
        <v>437489</v>
      </c>
      <c r="E249" s="112">
        <v>123727</v>
      </c>
      <c r="F249" s="112">
        <v>0</v>
      </c>
      <c r="G249" s="112">
        <v>545364</v>
      </c>
      <c r="H249" s="112">
        <v>155533</v>
      </c>
      <c r="I249" s="112">
        <v>0</v>
      </c>
      <c r="J249" s="124">
        <v>27417</v>
      </c>
      <c r="K249" s="124">
        <v>2675</v>
      </c>
      <c r="L249" s="124">
        <v>0</v>
      </c>
      <c r="M249" s="124">
        <v>215604</v>
      </c>
      <c r="N249" s="124">
        <v>6278</v>
      </c>
      <c r="O249" s="124">
        <v>0</v>
      </c>
      <c r="P249" s="124">
        <v>0</v>
      </c>
      <c r="Q249" s="124">
        <v>0</v>
      </c>
    </row>
    <row r="250" spans="1:17">
      <c r="A250" s="134">
        <v>44408</v>
      </c>
      <c r="B250" s="141" t="str">
        <f t="shared" si="10"/>
        <v>(土)</v>
      </c>
      <c r="C250" s="112">
        <f t="shared" si="12"/>
        <v>1646458</v>
      </c>
      <c r="D250" s="112">
        <v>503867</v>
      </c>
      <c r="E250" s="112">
        <v>137611</v>
      </c>
      <c r="F250" s="112">
        <v>0</v>
      </c>
      <c r="G250" s="112">
        <v>805573</v>
      </c>
      <c r="H250" s="112">
        <v>199407</v>
      </c>
      <c r="I250" s="112">
        <v>0</v>
      </c>
      <c r="J250" s="124">
        <v>54986</v>
      </c>
      <c r="K250" s="124">
        <v>3413</v>
      </c>
      <c r="L250" s="124">
        <v>0</v>
      </c>
      <c r="M250" s="124">
        <v>407868</v>
      </c>
      <c r="N250" s="124">
        <v>12298</v>
      </c>
      <c r="O250" s="124">
        <v>0</v>
      </c>
      <c r="P250" s="124">
        <v>0</v>
      </c>
      <c r="Q250" s="124">
        <v>0</v>
      </c>
    </row>
    <row r="251" spans="1:17">
      <c r="A251" s="134">
        <v>44407</v>
      </c>
      <c r="B251" s="141" t="str">
        <f t="shared" si="10"/>
        <v>(金)</v>
      </c>
      <c r="C251" s="112">
        <f t="shared" si="12"/>
        <v>1641825</v>
      </c>
      <c r="D251" s="112">
        <v>463735</v>
      </c>
      <c r="E251" s="112">
        <v>171564</v>
      </c>
      <c r="F251" s="112">
        <v>0</v>
      </c>
      <c r="G251" s="112">
        <v>758709</v>
      </c>
      <c r="H251" s="112">
        <v>247817</v>
      </c>
      <c r="I251" s="112">
        <v>0</v>
      </c>
      <c r="J251" s="124">
        <v>75629</v>
      </c>
      <c r="K251" s="124">
        <v>1583</v>
      </c>
      <c r="L251" s="124">
        <v>0</v>
      </c>
      <c r="M251" s="124">
        <v>424071</v>
      </c>
      <c r="N251" s="124">
        <v>10344</v>
      </c>
      <c r="O251" s="124">
        <v>0</v>
      </c>
      <c r="P251" s="124">
        <v>0</v>
      </c>
      <c r="Q251" s="124">
        <v>0</v>
      </c>
    </row>
    <row r="252" spans="1:17">
      <c r="A252" s="134">
        <v>44406</v>
      </c>
      <c r="B252" s="141" t="str">
        <f t="shared" si="10"/>
        <v>(木)</v>
      </c>
      <c r="C252" s="112">
        <f t="shared" si="12"/>
        <v>1577724</v>
      </c>
      <c r="D252" s="112">
        <v>433749</v>
      </c>
      <c r="E252" s="112">
        <v>173113</v>
      </c>
      <c r="F252" s="112">
        <v>0</v>
      </c>
      <c r="G252" s="112">
        <v>759425</v>
      </c>
      <c r="H252" s="112">
        <v>211437</v>
      </c>
      <c r="I252" s="112">
        <v>0</v>
      </c>
      <c r="J252" s="124">
        <v>74220</v>
      </c>
      <c r="K252" s="124">
        <v>1599</v>
      </c>
      <c r="L252" s="124">
        <v>0</v>
      </c>
      <c r="M252" s="124">
        <v>471589</v>
      </c>
      <c r="N252" s="124">
        <v>10172</v>
      </c>
      <c r="O252" s="124">
        <v>0</v>
      </c>
      <c r="P252" s="124">
        <v>0</v>
      </c>
      <c r="Q252" s="124">
        <v>0</v>
      </c>
    </row>
    <row r="253" spans="1:17">
      <c r="A253" s="134">
        <v>44405</v>
      </c>
      <c r="B253" s="141" t="str">
        <f t="shared" si="10"/>
        <v>(水)</v>
      </c>
      <c r="C253" s="112">
        <f t="shared" si="12"/>
        <v>1586117</v>
      </c>
      <c r="D253" s="112">
        <v>434436</v>
      </c>
      <c r="E253" s="112">
        <v>167719</v>
      </c>
      <c r="F253" s="112">
        <v>0</v>
      </c>
      <c r="G253" s="112">
        <v>775865</v>
      </c>
      <c r="H253" s="112">
        <v>208097</v>
      </c>
      <c r="I253" s="112">
        <v>0</v>
      </c>
      <c r="J253" s="124">
        <v>80196</v>
      </c>
      <c r="K253" s="124">
        <v>1583</v>
      </c>
      <c r="L253" s="124">
        <v>0</v>
      </c>
      <c r="M253" s="124">
        <v>498793</v>
      </c>
      <c r="N253" s="124">
        <v>14172</v>
      </c>
      <c r="O253" s="124">
        <v>0</v>
      </c>
      <c r="P253" s="124">
        <v>0</v>
      </c>
      <c r="Q253" s="124">
        <v>0</v>
      </c>
    </row>
    <row r="254" spans="1:17">
      <c r="A254" s="134">
        <v>44404</v>
      </c>
      <c r="B254" s="141" t="str">
        <f t="shared" si="10"/>
        <v>(火)</v>
      </c>
      <c r="C254" s="112">
        <f t="shared" si="12"/>
        <v>1560272</v>
      </c>
      <c r="D254" s="112">
        <v>440132</v>
      </c>
      <c r="E254" s="112">
        <v>168972</v>
      </c>
      <c r="F254" s="112">
        <v>0</v>
      </c>
      <c r="G254" s="112">
        <v>761783</v>
      </c>
      <c r="H254" s="112">
        <v>189385</v>
      </c>
      <c r="I254" s="112">
        <v>0</v>
      </c>
      <c r="J254" s="124">
        <v>94245</v>
      </c>
      <c r="K254" s="124">
        <v>1605</v>
      </c>
      <c r="L254" s="124">
        <v>0</v>
      </c>
      <c r="M254" s="124">
        <v>502496</v>
      </c>
      <c r="N254" s="124">
        <v>13664</v>
      </c>
      <c r="O254" s="124">
        <v>0</v>
      </c>
      <c r="P254" s="124">
        <v>0</v>
      </c>
      <c r="Q254" s="124">
        <v>0</v>
      </c>
    </row>
    <row r="255" spans="1:17">
      <c r="A255" s="134">
        <v>44403</v>
      </c>
      <c r="B255" s="141" t="str">
        <f t="shared" si="10"/>
        <v>(月)</v>
      </c>
      <c r="C255" s="112">
        <f t="shared" si="12"/>
        <v>1485652</v>
      </c>
      <c r="D255" s="112">
        <v>370934</v>
      </c>
      <c r="E255" s="112">
        <v>188421</v>
      </c>
      <c r="F255" s="112">
        <v>0</v>
      </c>
      <c r="G255" s="112">
        <v>744387</v>
      </c>
      <c r="H255" s="112">
        <v>181910</v>
      </c>
      <c r="I255" s="112">
        <v>0</v>
      </c>
      <c r="J255" s="124">
        <v>81717</v>
      </c>
      <c r="K255" s="124">
        <v>1899</v>
      </c>
      <c r="L255" s="124">
        <v>0</v>
      </c>
      <c r="M255" s="124">
        <v>506208</v>
      </c>
      <c r="N255" s="124">
        <v>15837</v>
      </c>
      <c r="O255" s="124">
        <v>0</v>
      </c>
      <c r="P255" s="124">
        <v>0</v>
      </c>
      <c r="Q255" s="124">
        <v>0</v>
      </c>
    </row>
    <row r="256" spans="1:17">
      <c r="A256" s="134">
        <v>44402</v>
      </c>
      <c r="B256" s="141" t="str">
        <f t="shared" si="10"/>
        <v>(日)</v>
      </c>
      <c r="C256" s="112">
        <f t="shared" si="12"/>
        <v>1210108</v>
      </c>
      <c r="D256" s="112">
        <v>272815</v>
      </c>
      <c r="E256" s="112">
        <v>147633</v>
      </c>
      <c r="F256" s="112">
        <v>0</v>
      </c>
      <c r="G256" s="112">
        <v>692361</v>
      </c>
      <c r="H256" s="112">
        <v>97299</v>
      </c>
      <c r="I256" s="112">
        <v>0</v>
      </c>
      <c r="J256" s="124">
        <v>39809</v>
      </c>
      <c r="K256" s="124">
        <v>4612</v>
      </c>
      <c r="L256" s="124">
        <v>0</v>
      </c>
      <c r="M256" s="124">
        <v>471236</v>
      </c>
      <c r="N256" s="124">
        <v>17875</v>
      </c>
      <c r="O256" s="124">
        <v>0</v>
      </c>
      <c r="P256" s="124">
        <v>0</v>
      </c>
      <c r="Q256" s="124">
        <v>0</v>
      </c>
    </row>
    <row r="257" spans="1:17">
      <c r="A257" s="134">
        <v>44401</v>
      </c>
      <c r="B257" s="141" t="str">
        <f t="shared" si="10"/>
        <v>(土)</v>
      </c>
      <c r="C257" s="112">
        <f t="shared" si="12"/>
        <v>1318962</v>
      </c>
      <c r="D257" s="112">
        <v>304383</v>
      </c>
      <c r="E257" s="112">
        <v>161991</v>
      </c>
      <c r="F257" s="112">
        <v>0</v>
      </c>
      <c r="G257" s="112">
        <v>749457</v>
      </c>
      <c r="H257" s="112">
        <v>103131</v>
      </c>
      <c r="I257" s="112">
        <v>0</v>
      </c>
      <c r="J257" s="124">
        <v>51088</v>
      </c>
      <c r="K257" s="124">
        <v>4881</v>
      </c>
      <c r="L257" s="124">
        <v>0</v>
      </c>
      <c r="M257" s="124">
        <v>520517</v>
      </c>
      <c r="N257" s="124">
        <v>23024</v>
      </c>
      <c r="O257" s="124">
        <v>0</v>
      </c>
      <c r="P257" s="124">
        <v>0</v>
      </c>
      <c r="Q257" s="124">
        <v>0</v>
      </c>
    </row>
    <row r="258" spans="1:17">
      <c r="A258" s="134">
        <v>44400</v>
      </c>
      <c r="B258" s="141" t="str">
        <f t="shared" si="10"/>
        <v>(金)</v>
      </c>
      <c r="C258" s="112">
        <f t="shared" si="12"/>
        <v>527791</v>
      </c>
      <c r="D258" s="112">
        <v>128434</v>
      </c>
      <c r="E258" s="112">
        <v>124668</v>
      </c>
      <c r="F258" s="112">
        <v>0</v>
      </c>
      <c r="G258" s="112">
        <v>199668</v>
      </c>
      <c r="H258" s="112">
        <v>75021</v>
      </c>
      <c r="I258" s="112">
        <v>0</v>
      </c>
      <c r="J258" s="124">
        <v>16497</v>
      </c>
      <c r="K258" s="124">
        <v>2307</v>
      </c>
      <c r="L258" s="124">
        <v>0</v>
      </c>
      <c r="M258" s="124">
        <v>137412</v>
      </c>
      <c r="N258" s="124">
        <v>18661</v>
      </c>
      <c r="O258" s="124">
        <v>0</v>
      </c>
      <c r="P258" s="124">
        <v>0</v>
      </c>
      <c r="Q258" s="124">
        <v>0</v>
      </c>
    </row>
    <row r="259" spans="1:17">
      <c r="A259" s="134">
        <v>44399</v>
      </c>
      <c r="B259" s="141" t="str">
        <f t="shared" si="10"/>
        <v>(木)</v>
      </c>
      <c r="C259" s="112">
        <f t="shared" si="12"/>
        <v>670684</v>
      </c>
      <c r="D259" s="112">
        <v>188345</v>
      </c>
      <c r="E259" s="112">
        <v>135379</v>
      </c>
      <c r="F259" s="112">
        <v>0</v>
      </c>
      <c r="G259" s="112">
        <v>279889</v>
      </c>
      <c r="H259" s="112">
        <v>67071</v>
      </c>
      <c r="I259" s="112">
        <v>0</v>
      </c>
      <c r="J259" s="124">
        <v>30545</v>
      </c>
      <c r="K259" s="124">
        <v>3318</v>
      </c>
      <c r="L259" s="124">
        <v>0</v>
      </c>
      <c r="M259" s="124">
        <v>213589</v>
      </c>
      <c r="N259" s="124">
        <v>19906</v>
      </c>
      <c r="O259" s="124">
        <v>0</v>
      </c>
      <c r="P259" s="124">
        <v>0</v>
      </c>
      <c r="Q259" s="124">
        <v>0</v>
      </c>
    </row>
    <row r="260" spans="1:17">
      <c r="A260" s="134">
        <v>44398</v>
      </c>
      <c r="B260" s="141" t="str">
        <f t="shared" si="10"/>
        <v>(水)</v>
      </c>
      <c r="C260" s="112">
        <f t="shared" si="12"/>
        <v>1518687</v>
      </c>
      <c r="D260" s="112">
        <v>500271</v>
      </c>
      <c r="E260" s="112">
        <v>244229</v>
      </c>
      <c r="F260" s="112">
        <v>0</v>
      </c>
      <c r="G260" s="112">
        <v>664223</v>
      </c>
      <c r="H260" s="112">
        <v>109964</v>
      </c>
      <c r="I260" s="112">
        <v>0</v>
      </c>
      <c r="J260" s="124">
        <v>128074</v>
      </c>
      <c r="K260" s="124">
        <v>3045</v>
      </c>
      <c r="L260" s="124">
        <v>0</v>
      </c>
      <c r="M260" s="124">
        <v>517199</v>
      </c>
      <c r="N260" s="124">
        <v>21185</v>
      </c>
      <c r="O260" s="124">
        <v>0</v>
      </c>
      <c r="P260" s="124">
        <v>0</v>
      </c>
      <c r="Q260" s="124">
        <v>0</v>
      </c>
    </row>
    <row r="261" spans="1:17">
      <c r="A261" s="134">
        <v>44397</v>
      </c>
      <c r="B261" s="141" t="str">
        <f t="shared" si="10"/>
        <v>(火)</v>
      </c>
      <c r="C261" s="112">
        <f t="shared" si="12"/>
        <v>1502530</v>
      </c>
      <c r="D261" s="112">
        <v>537241</v>
      </c>
      <c r="E261" s="112">
        <v>239209</v>
      </c>
      <c r="F261" s="112">
        <v>0</v>
      </c>
      <c r="G261" s="112">
        <v>626687</v>
      </c>
      <c r="H261" s="112">
        <v>99393</v>
      </c>
      <c r="I261" s="112">
        <v>0</v>
      </c>
      <c r="J261" s="124">
        <v>154577</v>
      </c>
      <c r="K261" s="124">
        <v>2917</v>
      </c>
      <c r="L261" s="124">
        <v>0</v>
      </c>
      <c r="M261" s="124">
        <v>501491</v>
      </c>
      <c r="N261" s="124">
        <v>24746</v>
      </c>
      <c r="O261" s="124">
        <v>0</v>
      </c>
      <c r="P261" s="124">
        <v>0</v>
      </c>
      <c r="Q261" s="124">
        <v>0</v>
      </c>
    </row>
    <row r="262" spans="1:17">
      <c r="A262" s="134">
        <v>44396</v>
      </c>
      <c r="B262" s="141" t="str">
        <f t="shared" si="10"/>
        <v>(月)</v>
      </c>
      <c r="C262" s="112">
        <f t="shared" si="12"/>
        <v>1161125</v>
      </c>
      <c r="D262" s="112">
        <v>274871</v>
      </c>
      <c r="E262" s="112">
        <v>224934</v>
      </c>
      <c r="F262" s="112">
        <v>0</v>
      </c>
      <c r="G262" s="112">
        <v>575429</v>
      </c>
      <c r="H262" s="112">
        <v>85891</v>
      </c>
      <c r="I262" s="112">
        <v>0</v>
      </c>
      <c r="J262" s="124">
        <v>69370</v>
      </c>
      <c r="K262" s="124">
        <v>3401</v>
      </c>
      <c r="L262" s="124">
        <v>0</v>
      </c>
      <c r="M262" s="124">
        <v>465883</v>
      </c>
      <c r="N262" s="124">
        <v>24197</v>
      </c>
      <c r="O262" s="124">
        <v>0</v>
      </c>
      <c r="P262" s="124">
        <v>0</v>
      </c>
      <c r="Q262" s="124">
        <v>0</v>
      </c>
    </row>
    <row r="263" spans="1:17">
      <c r="A263" s="134">
        <v>44395</v>
      </c>
      <c r="B263" s="141" t="str">
        <f t="shared" ref="B263:B326" si="13">"(" &amp; TEXT(A263,"aaa") &amp; ")"</f>
        <v>(日)</v>
      </c>
      <c r="C263" s="112">
        <f t="shared" si="12"/>
        <v>1335081</v>
      </c>
      <c r="D263" s="112">
        <v>463152</v>
      </c>
      <c r="E263" s="112">
        <v>153131</v>
      </c>
      <c r="F263" s="112">
        <v>0</v>
      </c>
      <c r="G263" s="112">
        <v>666059</v>
      </c>
      <c r="H263" s="112">
        <v>52739</v>
      </c>
      <c r="I263" s="112">
        <v>0</v>
      </c>
      <c r="J263" s="124">
        <v>98436</v>
      </c>
      <c r="K263" s="124">
        <v>3513</v>
      </c>
      <c r="L263" s="124">
        <v>0</v>
      </c>
      <c r="M263" s="124">
        <v>552792</v>
      </c>
      <c r="N263" s="124">
        <v>29884</v>
      </c>
      <c r="O263" s="124">
        <v>0</v>
      </c>
      <c r="P263" s="124">
        <v>0</v>
      </c>
      <c r="Q263" s="124">
        <v>0</v>
      </c>
    </row>
    <row r="264" spans="1:17">
      <c r="A264" s="134">
        <v>44394</v>
      </c>
      <c r="B264" s="141" t="str">
        <f t="shared" si="13"/>
        <v>(土)</v>
      </c>
      <c r="C264" s="112">
        <f t="shared" si="12"/>
        <v>1526474</v>
      </c>
      <c r="D264" s="112">
        <v>634690</v>
      </c>
      <c r="E264" s="112">
        <v>194925</v>
      </c>
      <c r="F264" s="112">
        <v>0</v>
      </c>
      <c r="G264" s="112">
        <v>649863</v>
      </c>
      <c r="H264" s="112">
        <v>46996</v>
      </c>
      <c r="I264" s="112">
        <v>0</v>
      </c>
      <c r="J264" s="124">
        <v>159798</v>
      </c>
      <c r="K264" s="124">
        <v>3204</v>
      </c>
      <c r="L264" s="124">
        <v>0</v>
      </c>
      <c r="M264" s="124">
        <v>540394</v>
      </c>
      <c r="N264" s="124">
        <v>30980</v>
      </c>
      <c r="O264" s="124">
        <v>0</v>
      </c>
      <c r="P264" s="124">
        <v>0</v>
      </c>
      <c r="Q264" s="124">
        <v>0</v>
      </c>
    </row>
    <row r="265" spans="1:17">
      <c r="A265" s="134">
        <v>44393</v>
      </c>
      <c r="B265" s="141" t="str">
        <f t="shared" si="13"/>
        <v>(金)</v>
      </c>
      <c r="C265" s="112">
        <f t="shared" si="12"/>
        <v>1527567</v>
      </c>
      <c r="D265" s="112">
        <v>622343</v>
      </c>
      <c r="E265" s="112">
        <v>249245</v>
      </c>
      <c r="F265" s="112">
        <v>0</v>
      </c>
      <c r="G265" s="112">
        <v>612578</v>
      </c>
      <c r="H265" s="112">
        <v>43401</v>
      </c>
      <c r="I265" s="112">
        <v>0</v>
      </c>
      <c r="J265" s="124">
        <v>209443</v>
      </c>
      <c r="K265" s="124">
        <v>2447</v>
      </c>
      <c r="L265" s="124">
        <v>0</v>
      </c>
      <c r="M265" s="124">
        <v>510611</v>
      </c>
      <c r="N265" s="124">
        <v>25678</v>
      </c>
      <c r="O265" s="124">
        <v>0</v>
      </c>
      <c r="P265" s="124">
        <v>0</v>
      </c>
      <c r="Q265" s="124">
        <v>0</v>
      </c>
    </row>
    <row r="266" spans="1:17">
      <c r="A266" s="134">
        <v>44392</v>
      </c>
      <c r="B266" s="141" t="str">
        <f t="shared" si="13"/>
        <v>(木)</v>
      </c>
      <c r="C266" s="112">
        <f t="shared" si="12"/>
        <v>1510187</v>
      </c>
      <c r="D266" s="112">
        <v>596705</v>
      </c>
      <c r="E266" s="112">
        <v>244434</v>
      </c>
      <c r="F266" s="112">
        <v>0</v>
      </c>
      <c r="G266" s="112">
        <v>625509</v>
      </c>
      <c r="H266" s="112">
        <v>43539</v>
      </c>
      <c r="I266" s="112">
        <v>0</v>
      </c>
      <c r="J266" s="124">
        <v>215175</v>
      </c>
      <c r="K266" s="124">
        <v>5551</v>
      </c>
      <c r="L266" s="124">
        <v>0</v>
      </c>
      <c r="M266" s="124">
        <v>543944</v>
      </c>
      <c r="N266" s="124">
        <v>29850</v>
      </c>
      <c r="O266" s="124">
        <v>0</v>
      </c>
      <c r="P266" s="124">
        <v>0</v>
      </c>
      <c r="Q266" s="124">
        <v>0</v>
      </c>
    </row>
    <row r="267" spans="1:17">
      <c r="A267" s="134">
        <v>44391</v>
      </c>
      <c r="B267" s="141" t="str">
        <f t="shared" si="13"/>
        <v>(水)</v>
      </c>
      <c r="C267" s="112">
        <f t="shared" si="12"/>
        <v>1544394</v>
      </c>
      <c r="D267" s="112">
        <v>611732</v>
      </c>
      <c r="E267" s="112">
        <v>248636</v>
      </c>
      <c r="F267" s="112">
        <v>0</v>
      </c>
      <c r="G267" s="112">
        <v>642528</v>
      </c>
      <c r="H267" s="112">
        <v>41498</v>
      </c>
      <c r="I267" s="112">
        <v>0</v>
      </c>
      <c r="J267" s="124">
        <v>237566</v>
      </c>
      <c r="K267" s="124">
        <v>2222</v>
      </c>
      <c r="L267" s="124">
        <v>0</v>
      </c>
      <c r="M267" s="124">
        <v>563680</v>
      </c>
      <c r="N267" s="124">
        <v>29533</v>
      </c>
      <c r="O267" s="124">
        <v>0</v>
      </c>
      <c r="P267" s="124">
        <v>0</v>
      </c>
      <c r="Q267" s="124">
        <v>0</v>
      </c>
    </row>
    <row r="268" spans="1:17">
      <c r="A268" s="134">
        <v>44390</v>
      </c>
      <c r="B268" s="141" t="str">
        <f t="shared" si="13"/>
        <v>(火)</v>
      </c>
      <c r="C268" s="112">
        <f t="shared" si="12"/>
        <v>1547664</v>
      </c>
      <c r="D268" s="112">
        <v>613517</v>
      </c>
      <c r="E268" s="112">
        <v>259024</v>
      </c>
      <c r="F268" s="112">
        <v>0</v>
      </c>
      <c r="G268" s="112">
        <v>635411</v>
      </c>
      <c r="H268" s="112">
        <v>39712</v>
      </c>
      <c r="I268" s="112">
        <v>0</v>
      </c>
      <c r="J268" s="124">
        <v>264968</v>
      </c>
      <c r="K268" s="124">
        <v>2598</v>
      </c>
      <c r="L268" s="124">
        <v>0</v>
      </c>
      <c r="M268" s="124">
        <v>563389</v>
      </c>
      <c r="N268" s="124">
        <v>29842</v>
      </c>
      <c r="O268" s="124">
        <v>0</v>
      </c>
      <c r="P268" s="124">
        <v>0</v>
      </c>
      <c r="Q268" s="124">
        <v>0</v>
      </c>
    </row>
    <row r="269" spans="1:17">
      <c r="A269" s="134">
        <v>44389</v>
      </c>
      <c r="B269" s="141" t="str">
        <f t="shared" si="13"/>
        <v>(月)</v>
      </c>
      <c r="C269" s="112">
        <f t="shared" si="12"/>
        <v>1455785</v>
      </c>
      <c r="D269" s="112">
        <v>576268</v>
      </c>
      <c r="E269" s="112">
        <v>226718</v>
      </c>
      <c r="F269" s="112">
        <v>0</v>
      </c>
      <c r="G269" s="112">
        <v>614447</v>
      </c>
      <c r="H269" s="112">
        <v>38352</v>
      </c>
      <c r="I269" s="112">
        <v>0</v>
      </c>
      <c r="J269" s="124">
        <v>259003</v>
      </c>
      <c r="K269" s="124">
        <v>2150</v>
      </c>
      <c r="L269" s="124">
        <v>0</v>
      </c>
      <c r="M269" s="124">
        <v>553413</v>
      </c>
      <c r="N269" s="124">
        <v>30055</v>
      </c>
      <c r="O269" s="124">
        <v>0</v>
      </c>
      <c r="P269" s="124">
        <v>0</v>
      </c>
      <c r="Q269" s="124">
        <v>0</v>
      </c>
    </row>
    <row r="270" spans="1:17">
      <c r="A270" s="134">
        <v>44388</v>
      </c>
      <c r="B270" s="141" t="str">
        <f t="shared" si="13"/>
        <v>(日)</v>
      </c>
      <c r="C270" s="112">
        <f t="shared" si="12"/>
        <v>1438579</v>
      </c>
      <c r="D270" s="112">
        <v>569841</v>
      </c>
      <c r="E270" s="112">
        <v>197227</v>
      </c>
      <c r="F270" s="112">
        <v>0</v>
      </c>
      <c r="G270" s="112">
        <v>632149</v>
      </c>
      <c r="H270" s="112">
        <v>39362</v>
      </c>
      <c r="I270" s="112">
        <v>0</v>
      </c>
      <c r="J270" s="124">
        <v>217336</v>
      </c>
      <c r="K270" s="124">
        <v>3670</v>
      </c>
      <c r="L270" s="124">
        <v>0</v>
      </c>
      <c r="M270" s="124">
        <v>570754</v>
      </c>
      <c r="N270" s="124">
        <v>31731</v>
      </c>
      <c r="O270" s="124">
        <v>0</v>
      </c>
      <c r="P270" s="124">
        <v>0</v>
      </c>
      <c r="Q270" s="124">
        <v>0</v>
      </c>
    </row>
    <row r="271" spans="1:17">
      <c r="A271" s="134">
        <v>44387</v>
      </c>
      <c r="B271" s="141" t="str">
        <f t="shared" si="13"/>
        <v>(土)</v>
      </c>
      <c r="C271" s="112">
        <f t="shared" ref="C271:C334" si="14">SUM(D271:I271)</f>
        <v>1704107</v>
      </c>
      <c r="D271" s="112">
        <v>778598</v>
      </c>
      <c r="E271" s="112">
        <v>263008</v>
      </c>
      <c r="F271" s="112">
        <v>0</v>
      </c>
      <c r="G271" s="112">
        <v>623395</v>
      </c>
      <c r="H271" s="112">
        <v>39106</v>
      </c>
      <c r="I271" s="112">
        <v>0</v>
      </c>
      <c r="J271" s="124">
        <v>379782</v>
      </c>
      <c r="K271" s="124">
        <v>4061</v>
      </c>
      <c r="L271" s="124">
        <v>0</v>
      </c>
      <c r="M271" s="124">
        <v>565299</v>
      </c>
      <c r="N271" s="124">
        <v>31704</v>
      </c>
      <c r="O271" s="124">
        <v>0</v>
      </c>
      <c r="P271" s="124">
        <v>0</v>
      </c>
      <c r="Q271" s="124">
        <v>0</v>
      </c>
    </row>
    <row r="272" spans="1:17">
      <c r="A272" s="134">
        <v>44386</v>
      </c>
      <c r="B272" s="141" t="str">
        <f t="shared" si="13"/>
        <v>(金)</v>
      </c>
      <c r="C272" s="112">
        <f t="shared" si="14"/>
        <v>1676615</v>
      </c>
      <c r="D272" s="112">
        <v>729839</v>
      </c>
      <c r="E272" s="112">
        <v>307806</v>
      </c>
      <c r="F272" s="112">
        <v>0</v>
      </c>
      <c r="G272" s="112">
        <v>602873</v>
      </c>
      <c r="H272" s="112">
        <v>36097</v>
      </c>
      <c r="I272" s="112">
        <v>0</v>
      </c>
      <c r="J272" s="124">
        <v>396837</v>
      </c>
      <c r="K272" s="124">
        <v>3683</v>
      </c>
      <c r="L272" s="124">
        <v>0</v>
      </c>
      <c r="M272" s="124">
        <v>544799</v>
      </c>
      <c r="N272" s="124">
        <v>28012</v>
      </c>
      <c r="O272" s="124">
        <v>0</v>
      </c>
      <c r="P272" s="124">
        <v>0</v>
      </c>
      <c r="Q272" s="124">
        <v>0</v>
      </c>
    </row>
    <row r="273" spans="1:17">
      <c r="A273" s="134">
        <v>44385</v>
      </c>
      <c r="B273" s="141" t="str">
        <f t="shared" si="13"/>
        <v>(木)</v>
      </c>
      <c r="C273" s="112">
        <f t="shared" si="14"/>
        <v>1662228</v>
      </c>
      <c r="D273" s="112">
        <v>729025</v>
      </c>
      <c r="E273" s="112">
        <v>297279</v>
      </c>
      <c r="F273" s="112">
        <v>0</v>
      </c>
      <c r="G273" s="112">
        <v>603172</v>
      </c>
      <c r="H273" s="112">
        <v>32752</v>
      </c>
      <c r="I273" s="112">
        <v>0</v>
      </c>
      <c r="J273" s="124">
        <v>439995</v>
      </c>
      <c r="K273" s="124">
        <v>3697</v>
      </c>
      <c r="L273" s="124">
        <v>0</v>
      </c>
      <c r="M273" s="124">
        <v>555360</v>
      </c>
      <c r="N273" s="124">
        <v>27531</v>
      </c>
      <c r="O273" s="124">
        <v>0</v>
      </c>
      <c r="P273" s="124">
        <v>0</v>
      </c>
      <c r="Q273" s="124">
        <v>0</v>
      </c>
    </row>
    <row r="274" spans="1:17">
      <c r="A274" s="134">
        <v>44384</v>
      </c>
      <c r="B274" s="141" t="str">
        <f t="shared" si="13"/>
        <v>(水)</v>
      </c>
      <c r="C274" s="112">
        <f t="shared" si="14"/>
        <v>1663002</v>
      </c>
      <c r="D274" s="112">
        <v>755976</v>
      </c>
      <c r="E274" s="112">
        <v>268736</v>
      </c>
      <c r="F274" s="112">
        <v>0</v>
      </c>
      <c r="G274" s="112">
        <v>607163</v>
      </c>
      <c r="H274" s="112">
        <v>31127</v>
      </c>
      <c r="I274" s="112">
        <v>0</v>
      </c>
      <c r="J274" s="124">
        <v>476067</v>
      </c>
      <c r="K274" s="124">
        <v>3850</v>
      </c>
      <c r="L274" s="124">
        <v>0</v>
      </c>
      <c r="M274" s="124">
        <v>559645</v>
      </c>
      <c r="N274" s="124">
        <v>26340</v>
      </c>
      <c r="O274" s="124">
        <v>0</v>
      </c>
      <c r="P274" s="124">
        <v>0</v>
      </c>
      <c r="Q274" s="124">
        <v>0</v>
      </c>
    </row>
    <row r="275" spans="1:17">
      <c r="A275" s="134">
        <v>44383</v>
      </c>
      <c r="B275" s="141" t="str">
        <f t="shared" si="13"/>
        <v>(火)</v>
      </c>
      <c r="C275" s="112">
        <f t="shared" si="14"/>
        <v>1654515</v>
      </c>
      <c r="D275" s="112">
        <v>727264</v>
      </c>
      <c r="E275" s="112">
        <v>269477</v>
      </c>
      <c r="F275" s="112">
        <v>0</v>
      </c>
      <c r="G275" s="112">
        <v>625284</v>
      </c>
      <c r="H275" s="112">
        <v>32490</v>
      </c>
      <c r="I275" s="112">
        <v>0</v>
      </c>
      <c r="J275" s="124">
        <v>468999</v>
      </c>
      <c r="K275" s="124">
        <v>3608</v>
      </c>
      <c r="L275" s="124">
        <v>0</v>
      </c>
      <c r="M275" s="124">
        <v>582055</v>
      </c>
      <c r="N275" s="124">
        <v>28247</v>
      </c>
      <c r="O275" s="124">
        <v>0</v>
      </c>
      <c r="P275" s="124">
        <v>0</v>
      </c>
      <c r="Q275" s="124">
        <v>0</v>
      </c>
    </row>
    <row r="276" spans="1:17">
      <c r="A276" s="134">
        <v>44382</v>
      </c>
      <c r="B276" s="141" t="str">
        <f t="shared" si="13"/>
        <v>(月)</v>
      </c>
      <c r="C276" s="112">
        <f t="shared" si="14"/>
        <v>1550955</v>
      </c>
      <c r="D276" s="112">
        <v>686705</v>
      </c>
      <c r="E276" s="112">
        <v>254670</v>
      </c>
      <c r="F276" s="112">
        <v>0</v>
      </c>
      <c r="G276" s="112">
        <v>580586</v>
      </c>
      <c r="H276" s="112">
        <v>28994</v>
      </c>
      <c r="I276" s="112">
        <v>0</v>
      </c>
      <c r="J276" s="124">
        <v>458463</v>
      </c>
      <c r="K276" s="124">
        <v>3746</v>
      </c>
      <c r="L276" s="124">
        <v>0</v>
      </c>
      <c r="M276" s="124">
        <v>543129</v>
      </c>
      <c r="N276" s="124">
        <v>27889</v>
      </c>
      <c r="O276" s="124">
        <v>0</v>
      </c>
      <c r="P276" s="124">
        <v>0</v>
      </c>
      <c r="Q276" s="124">
        <v>0</v>
      </c>
    </row>
    <row r="277" spans="1:17">
      <c r="A277" s="134">
        <v>44381</v>
      </c>
      <c r="B277" s="141" t="str">
        <f t="shared" si="13"/>
        <v>(日)</v>
      </c>
      <c r="C277" s="112">
        <f t="shared" si="14"/>
        <v>1410442</v>
      </c>
      <c r="D277" s="112">
        <v>687955</v>
      </c>
      <c r="E277" s="112">
        <v>154604</v>
      </c>
      <c r="F277" s="112">
        <v>0</v>
      </c>
      <c r="G277" s="112">
        <v>545471</v>
      </c>
      <c r="H277" s="112">
        <v>22412</v>
      </c>
      <c r="I277" s="112">
        <v>0</v>
      </c>
      <c r="J277" s="124">
        <v>460548</v>
      </c>
      <c r="K277" s="124">
        <v>5492</v>
      </c>
      <c r="L277" s="124">
        <v>0</v>
      </c>
      <c r="M277" s="124">
        <v>517942</v>
      </c>
      <c r="N277" s="124">
        <v>21965</v>
      </c>
      <c r="O277" s="124">
        <v>0</v>
      </c>
      <c r="P277" s="124">
        <v>0</v>
      </c>
      <c r="Q277" s="124">
        <v>0</v>
      </c>
    </row>
    <row r="278" spans="1:17">
      <c r="A278" s="134">
        <v>44380</v>
      </c>
      <c r="B278" s="141" t="str">
        <f t="shared" si="13"/>
        <v>(土)</v>
      </c>
      <c r="C278" s="112">
        <f t="shared" si="14"/>
        <v>1525884</v>
      </c>
      <c r="D278" s="112">
        <v>691139</v>
      </c>
      <c r="E278" s="112">
        <v>200144</v>
      </c>
      <c r="F278" s="112">
        <v>0</v>
      </c>
      <c r="G278" s="112">
        <v>614900</v>
      </c>
      <c r="H278" s="112">
        <v>19701</v>
      </c>
      <c r="I278" s="112">
        <v>0</v>
      </c>
      <c r="J278" s="124">
        <v>468773</v>
      </c>
      <c r="K278" s="124">
        <v>10848</v>
      </c>
      <c r="L278" s="124">
        <v>0</v>
      </c>
      <c r="M278" s="124">
        <v>580854</v>
      </c>
      <c r="N278" s="124">
        <v>19339</v>
      </c>
      <c r="O278" s="124">
        <v>0</v>
      </c>
      <c r="P278" s="124">
        <v>0</v>
      </c>
      <c r="Q278" s="124">
        <v>0</v>
      </c>
    </row>
    <row r="279" spans="1:17">
      <c r="A279" s="134">
        <v>44379</v>
      </c>
      <c r="B279" s="141" t="str">
        <f t="shared" si="13"/>
        <v>(金)</v>
      </c>
      <c r="C279" s="112">
        <f t="shared" si="14"/>
        <v>1290901</v>
      </c>
      <c r="D279" s="112">
        <v>358630</v>
      </c>
      <c r="E279" s="112">
        <v>240277</v>
      </c>
      <c r="F279" s="112">
        <v>0</v>
      </c>
      <c r="G279" s="112">
        <v>672558</v>
      </c>
      <c r="H279" s="112">
        <v>19436</v>
      </c>
      <c r="I279" s="112">
        <v>0</v>
      </c>
      <c r="J279" s="124">
        <v>241484</v>
      </c>
      <c r="K279" s="124">
        <v>8388</v>
      </c>
      <c r="L279" s="124">
        <v>0</v>
      </c>
      <c r="M279" s="124">
        <v>628212</v>
      </c>
      <c r="N279" s="124">
        <v>19029</v>
      </c>
      <c r="O279" s="124">
        <v>0</v>
      </c>
      <c r="P279" s="124">
        <v>0</v>
      </c>
      <c r="Q279" s="124">
        <v>0</v>
      </c>
    </row>
    <row r="280" spans="1:17">
      <c r="A280" s="134">
        <v>44378</v>
      </c>
      <c r="B280" s="141" t="str">
        <f t="shared" si="13"/>
        <v>(木)</v>
      </c>
      <c r="C280" s="112">
        <f t="shared" si="14"/>
        <v>1317129</v>
      </c>
      <c r="D280" s="112">
        <v>419328</v>
      </c>
      <c r="E280" s="112">
        <v>218503</v>
      </c>
      <c r="F280" s="112">
        <v>0</v>
      </c>
      <c r="G280" s="112">
        <v>659839</v>
      </c>
      <c r="H280" s="112">
        <v>19459</v>
      </c>
      <c r="I280" s="112">
        <v>0</v>
      </c>
      <c r="J280" s="124">
        <v>312513</v>
      </c>
      <c r="K280" s="124">
        <v>8493</v>
      </c>
      <c r="L280" s="124">
        <v>0</v>
      </c>
      <c r="M280" s="124">
        <v>620178</v>
      </c>
      <c r="N280" s="124">
        <v>19062</v>
      </c>
      <c r="O280" s="124">
        <v>0</v>
      </c>
      <c r="P280" s="124">
        <v>0</v>
      </c>
      <c r="Q280" s="124">
        <v>0</v>
      </c>
    </row>
    <row r="281" spans="1:17">
      <c r="A281" s="134">
        <v>44377</v>
      </c>
      <c r="B281" s="141" t="str">
        <f t="shared" si="13"/>
        <v>(水)</v>
      </c>
      <c r="C281" s="112">
        <f t="shared" si="14"/>
        <v>1541625</v>
      </c>
      <c r="D281" s="112">
        <v>629218</v>
      </c>
      <c r="E281" s="112">
        <v>203142</v>
      </c>
      <c r="F281" s="112">
        <v>0</v>
      </c>
      <c r="G281" s="112">
        <v>690396</v>
      </c>
      <c r="H281" s="112">
        <v>18869</v>
      </c>
      <c r="I281" s="112">
        <v>0</v>
      </c>
      <c r="J281" s="124">
        <v>490476</v>
      </c>
      <c r="K281" s="124">
        <v>12597</v>
      </c>
      <c r="L281" s="124">
        <v>0</v>
      </c>
      <c r="M281" s="124">
        <v>647190</v>
      </c>
      <c r="N281" s="124">
        <v>18592</v>
      </c>
      <c r="O281" s="124">
        <v>0</v>
      </c>
      <c r="P281" s="124">
        <v>0</v>
      </c>
      <c r="Q281" s="124">
        <v>0</v>
      </c>
    </row>
    <row r="282" spans="1:17">
      <c r="A282" s="134">
        <v>44376</v>
      </c>
      <c r="B282" s="141" t="str">
        <f t="shared" si="13"/>
        <v>(火)</v>
      </c>
      <c r="C282" s="112">
        <f t="shared" si="14"/>
        <v>1502039</v>
      </c>
      <c r="D282" s="112">
        <v>610913</v>
      </c>
      <c r="E282" s="112">
        <v>178657</v>
      </c>
      <c r="F282" s="112">
        <v>0</v>
      </c>
      <c r="G282" s="112">
        <v>693692</v>
      </c>
      <c r="H282" s="112">
        <v>18777</v>
      </c>
      <c r="I282" s="112">
        <v>0</v>
      </c>
      <c r="J282" s="124">
        <v>483430</v>
      </c>
      <c r="K282" s="124">
        <v>11625</v>
      </c>
      <c r="L282" s="124">
        <v>0</v>
      </c>
      <c r="M282" s="124">
        <v>653906</v>
      </c>
      <c r="N282" s="124">
        <v>18421</v>
      </c>
      <c r="O282" s="124">
        <v>0</v>
      </c>
      <c r="P282" s="124">
        <v>0</v>
      </c>
      <c r="Q282" s="124">
        <v>0</v>
      </c>
    </row>
    <row r="283" spans="1:17">
      <c r="A283" s="134">
        <v>44375</v>
      </c>
      <c r="B283" s="141" t="str">
        <f t="shared" si="13"/>
        <v>(月)</v>
      </c>
      <c r="C283" s="112">
        <f t="shared" si="14"/>
        <v>1383141</v>
      </c>
      <c r="D283" s="112">
        <v>570186</v>
      </c>
      <c r="E283" s="112">
        <v>163675</v>
      </c>
      <c r="F283" s="112">
        <v>0</v>
      </c>
      <c r="G283" s="112">
        <v>630990</v>
      </c>
      <c r="H283" s="112">
        <v>18290</v>
      </c>
      <c r="I283" s="112">
        <v>0</v>
      </c>
      <c r="J283" s="124">
        <v>458606</v>
      </c>
      <c r="K283" s="124">
        <v>13413</v>
      </c>
      <c r="L283" s="124">
        <v>0</v>
      </c>
      <c r="M283" s="124">
        <v>597771</v>
      </c>
      <c r="N283" s="124">
        <v>17921</v>
      </c>
      <c r="O283" s="124">
        <v>0</v>
      </c>
      <c r="P283" s="124">
        <v>0</v>
      </c>
      <c r="Q283" s="124">
        <v>0</v>
      </c>
    </row>
    <row r="284" spans="1:17">
      <c r="A284" s="134">
        <v>44374</v>
      </c>
      <c r="B284" s="141" t="str">
        <f t="shared" si="13"/>
        <v>(日)</v>
      </c>
      <c r="C284" s="112">
        <f t="shared" si="14"/>
        <v>1335121</v>
      </c>
      <c r="D284" s="112">
        <v>679160</v>
      </c>
      <c r="E284" s="112">
        <v>107487</v>
      </c>
      <c r="F284" s="112">
        <v>0</v>
      </c>
      <c r="G284" s="112">
        <v>543828</v>
      </c>
      <c r="H284" s="112">
        <v>4646</v>
      </c>
      <c r="I284" s="112">
        <v>0</v>
      </c>
      <c r="J284" s="124">
        <v>554801</v>
      </c>
      <c r="K284" s="124">
        <v>16467</v>
      </c>
      <c r="L284" s="124">
        <v>0</v>
      </c>
      <c r="M284" s="124">
        <v>522286</v>
      </c>
      <c r="N284" s="124">
        <v>4584</v>
      </c>
      <c r="O284" s="124">
        <v>0</v>
      </c>
      <c r="P284" s="124">
        <v>0</v>
      </c>
      <c r="Q284" s="124">
        <v>0</v>
      </c>
    </row>
    <row r="285" spans="1:17">
      <c r="A285" s="134">
        <v>44373</v>
      </c>
      <c r="B285" s="141" t="str">
        <f t="shared" si="13"/>
        <v>(土)</v>
      </c>
      <c r="C285" s="112">
        <f t="shared" si="14"/>
        <v>1354908</v>
      </c>
      <c r="D285" s="112">
        <v>647954</v>
      </c>
      <c r="E285" s="112">
        <v>111581</v>
      </c>
      <c r="F285" s="112">
        <v>0</v>
      </c>
      <c r="G285" s="112">
        <v>591516</v>
      </c>
      <c r="H285" s="112">
        <v>3857</v>
      </c>
      <c r="I285" s="112">
        <v>0</v>
      </c>
      <c r="J285" s="124">
        <v>528531</v>
      </c>
      <c r="K285" s="124">
        <v>20414</v>
      </c>
      <c r="L285" s="124">
        <v>0</v>
      </c>
      <c r="M285" s="124">
        <v>564758</v>
      </c>
      <c r="N285" s="124">
        <v>3725</v>
      </c>
      <c r="O285" s="124">
        <v>0</v>
      </c>
      <c r="P285" s="124">
        <v>0</v>
      </c>
      <c r="Q285" s="124">
        <v>0</v>
      </c>
    </row>
    <row r="286" spans="1:17">
      <c r="A286" s="134">
        <v>44372</v>
      </c>
      <c r="B286" s="141" t="str">
        <f t="shared" si="13"/>
        <v>(金)</v>
      </c>
      <c r="C286" s="112">
        <f t="shared" si="14"/>
        <v>1357115</v>
      </c>
      <c r="D286" s="112">
        <v>600289</v>
      </c>
      <c r="E286" s="112">
        <v>120127</v>
      </c>
      <c r="F286" s="112">
        <v>0</v>
      </c>
      <c r="G286" s="112">
        <v>632938</v>
      </c>
      <c r="H286" s="112">
        <v>3761</v>
      </c>
      <c r="I286" s="112">
        <v>0</v>
      </c>
      <c r="J286" s="124">
        <v>495354</v>
      </c>
      <c r="K286" s="124">
        <v>15263</v>
      </c>
      <c r="L286" s="124">
        <v>0</v>
      </c>
      <c r="M286" s="124">
        <v>593915</v>
      </c>
      <c r="N286" s="124">
        <v>3641</v>
      </c>
      <c r="O286" s="124">
        <v>0</v>
      </c>
      <c r="P286" s="124">
        <v>0</v>
      </c>
      <c r="Q286" s="124">
        <v>0</v>
      </c>
    </row>
    <row r="287" spans="1:17">
      <c r="A287" s="134">
        <v>44371</v>
      </c>
      <c r="B287" s="141" t="str">
        <f t="shared" si="13"/>
        <v>(木)</v>
      </c>
      <c r="C287" s="112">
        <f t="shared" si="14"/>
        <v>1374728</v>
      </c>
      <c r="D287" s="112">
        <v>621210</v>
      </c>
      <c r="E287" s="112">
        <v>110690</v>
      </c>
      <c r="F287" s="112">
        <v>0</v>
      </c>
      <c r="G287" s="112">
        <v>639482</v>
      </c>
      <c r="H287" s="112">
        <v>3346</v>
      </c>
      <c r="I287" s="112">
        <v>0</v>
      </c>
      <c r="J287" s="124">
        <v>532763</v>
      </c>
      <c r="K287" s="124">
        <v>15371</v>
      </c>
      <c r="L287" s="124">
        <v>0</v>
      </c>
      <c r="M287" s="124">
        <v>601090</v>
      </c>
      <c r="N287" s="124">
        <v>3244</v>
      </c>
      <c r="O287" s="124">
        <v>0</v>
      </c>
      <c r="P287" s="124">
        <v>0</v>
      </c>
      <c r="Q287" s="124">
        <v>0</v>
      </c>
    </row>
    <row r="288" spans="1:17">
      <c r="A288" s="134">
        <v>44370</v>
      </c>
      <c r="B288" s="141" t="str">
        <f t="shared" si="13"/>
        <v>(水)</v>
      </c>
      <c r="C288" s="112">
        <f t="shared" si="14"/>
        <v>1396664</v>
      </c>
      <c r="D288" s="112">
        <v>635804</v>
      </c>
      <c r="E288" s="112">
        <v>118432</v>
      </c>
      <c r="F288" s="112">
        <v>0</v>
      </c>
      <c r="G288" s="112">
        <v>639009</v>
      </c>
      <c r="H288" s="112">
        <v>3419</v>
      </c>
      <c r="I288" s="112">
        <v>0</v>
      </c>
      <c r="J288" s="124">
        <v>553336</v>
      </c>
      <c r="K288" s="124">
        <v>16109</v>
      </c>
      <c r="L288" s="124">
        <v>0</v>
      </c>
      <c r="M288" s="124">
        <v>601347</v>
      </c>
      <c r="N288" s="124">
        <v>3319</v>
      </c>
      <c r="O288" s="124">
        <v>0</v>
      </c>
      <c r="P288" s="124">
        <v>0</v>
      </c>
      <c r="Q288" s="124">
        <v>0</v>
      </c>
    </row>
    <row r="289" spans="1:17">
      <c r="A289" s="134">
        <v>44369</v>
      </c>
      <c r="B289" s="141" t="str">
        <f t="shared" si="13"/>
        <v>(火)</v>
      </c>
      <c r="C289" s="112">
        <f t="shared" si="14"/>
        <v>1362590</v>
      </c>
      <c r="D289" s="112">
        <v>631568</v>
      </c>
      <c r="E289" s="112">
        <v>110760</v>
      </c>
      <c r="F289" s="112">
        <v>0</v>
      </c>
      <c r="G289" s="112">
        <v>617515</v>
      </c>
      <c r="H289" s="112">
        <v>2747</v>
      </c>
      <c r="I289" s="112">
        <v>0</v>
      </c>
      <c r="J289" s="124">
        <v>555871</v>
      </c>
      <c r="K289" s="124">
        <v>19783</v>
      </c>
      <c r="L289" s="124">
        <v>0</v>
      </c>
      <c r="M289" s="124">
        <v>582459</v>
      </c>
      <c r="N289" s="124">
        <v>2672</v>
      </c>
      <c r="O289" s="124">
        <v>0</v>
      </c>
      <c r="P289" s="124">
        <v>0</v>
      </c>
      <c r="Q289" s="124">
        <v>0</v>
      </c>
    </row>
    <row r="290" spans="1:17">
      <c r="A290" s="134">
        <v>44368</v>
      </c>
      <c r="B290" s="141" t="str">
        <f t="shared" si="13"/>
        <v>(月)</v>
      </c>
      <c r="C290" s="112">
        <f t="shared" si="14"/>
        <v>1216272</v>
      </c>
      <c r="D290" s="112">
        <v>607866</v>
      </c>
      <c r="E290" s="112">
        <v>97984</v>
      </c>
      <c r="F290" s="112">
        <v>0</v>
      </c>
      <c r="G290" s="112">
        <v>507160</v>
      </c>
      <c r="H290" s="112">
        <v>3262</v>
      </c>
      <c r="I290" s="112">
        <v>0</v>
      </c>
      <c r="J290" s="124">
        <v>544873</v>
      </c>
      <c r="K290" s="124">
        <v>19865</v>
      </c>
      <c r="L290" s="124">
        <v>0</v>
      </c>
      <c r="M290" s="124">
        <v>480208</v>
      </c>
      <c r="N290" s="124">
        <v>3190</v>
      </c>
      <c r="O290" s="124">
        <v>0</v>
      </c>
      <c r="P290" s="124">
        <v>0</v>
      </c>
      <c r="Q290" s="124">
        <v>0</v>
      </c>
    </row>
    <row r="291" spans="1:17">
      <c r="A291" s="134">
        <v>44367</v>
      </c>
      <c r="B291" s="141" t="str">
        <f t="shared" si="13"/>
        <v>(日)</v>
      </c>
      <c r="C291" s="112">
        <f t="shared" si="14"/>
        <v>1117485</v>
      </c>
      <c r="D291" s="112">
        <v>625250</v>
      </c>
      <c r="E291" s="112">
        <v>50457</v>
      </c>
      <c r="F291" s="112">
        <v>0</v>
      </c>
      <c r="G291" s="112">
        <v>441778</v>
      </c>
      <c r="H291" s="112">
        <v>0</v>
      </c>
      <c r="I291" s="112">
        <v>0</v>
      </c>
      <c r="J291" s="124">
        <v>560391</v>
      </c>
      <c r="K291" s="124">
        <v>24679</v>
      </c>
      <c r="L291" s="124">
        <v>0</v>
      </c>
      <c r="M291" s="124">
        <v>426595</v>
      </c>
      <c r="N291" s="124">
        <v>0</v>
      </c>
      <c r="O291" s="124">
        <v>0</v>
      </c>
      <c r="P291" s="124">
        <v>0</v>
      </c>
      <c r="Q291" s="124">
        <v>0</v>
      </c>
    </row>
    <row r="292" spans="1:17">
      <c r="A292" s="134">
        <v>44366</v>
      </c>
      <c r="B292" s="141" t="str">
        <f t="shared" si="13"/>
        <v>(土)</v>
      </c>
      <c r="C292" s="112">
        <f t="shared" si="14"/>
        <v>1123341</v>
      </c>
      <c r="D292" s="112">
        <v>627658</v>
      </c>
      <c r="E292" s="112">
        <v>47496</v>
      </c>
      <c r="F292" s="112">
        <v>0</v>
      </c>
      <c r="G292" s="112">
        <v>448187</v>
      </c>
      <c r="H292" s="112">
        <v>0</v>
      </c>
      <c r="I292" s="112">
        <v>0</v>
      </c>
      <c r="J292" s="124">
        <v>565189</v>
      </c>
      <c r="K292" s="124">
        <v>26002</v>
      </c>
      <c r="L292" s="124">
        <v>0</v>
      </c>
      <c r="M292" s="124">
        <v>425791</v>
      </c>
      <c r="N292" s="124">
        <v>0</v>
      </c>
      <c r="O292" s="124">
        <v>0</v>
      </c>
      <c r="P292" s="124">
        <v>0</v>
      </c>
      <c r="Q292" s="124">
        <v>0</v>
      </c>
    </row>
    <row r="293" spans="1:17">
      <c r="A293" s="134">
        <v>44365</v>
      </c>
      <c r="B293" s="141" t="str">
        <f t="shared" si="13"/>
        <v>(金)</v>
      </c>
      <c r="C293" s="112">
        <f t="shared" si="14"/>
        <v>1146356</v>
      </c>
      <c r="D293" s="112">
        <v>598708</v>
      </c>
      <c r="E293" s="112">
        <v>40046</v>
      </c>
      <c r="F293" s="112">
        <v>0</v>
      </c>
      <c r="G293" s="112">
        <v>507602</v>
      </c>
      <c r="H293" s="112">
        <v>0</v>
      </c>
      <c r="I293" s="112">
        <v>0</v>
      </c>
      <c r="J293" s="124">
        <v>539468</v>
      </c>
      <c r="K293" s="124">
        <v>20899</v>
      </c>
      <c r="L293" s="124">
        <v>0</v>
      </c>
      <c r="M293" s="124">
        <v>473086</v>
      </c>
      <c r="N293" s="124">
        <v>0</v>
      </c>
      <c r="O293" s="124">
        <v>0</v>
      </c>
      <c r="P293" s="124">
        <v>0</v>
      </c>
      <c r="Q293" s="124">
        <v>0</v>
      </c>
    </row>
    <row r="294" spans="1:17">
      <c r="A294" s="134">
        <v>44364</v>
      </c>
      <c r="B294" s="141" t="str">
        <f t="shared" si="13"/>
        <v>(木)</v>
      </c>
      <c r="C294" s="112">
        <f t="shared" si="14"/>
        <v>1186463</v>
      </c>
      <c r="D294" s="112">
        <v>615289</v>
      </c>
      <c r="E294" s="112">
        <v>41302</v>
      </c>
      <c r="F294" s="112">
        <v>0</v>
      </c>
      <c r="G294" s="112">
        <v>529872</v>
      </c>
      <c r="H294" s="112">
        <v>0</v>
      </c>
      <c r="I294" s="112">
        <v>0</v>
      </c>
      <c r="J294" s="124">
        <v>562421</v>
      </c>
      <c r="K294" s="124">
        <v>25285</v>
      </c>
      <c r="L294" s="124">
        <v>0</v>
      </c>
      <c r="M294" s="124">
        <v>493805</v>
      </c>
      <c r="N294" s="124">
        <v>0</v>
      </c>
      <c r="O294" s="124">
        <v>0</v>
      </c>
      <c r="P294" s="124">
        <v>0</v>
      </c>
      <c r="Q294" s="124">
        <v>0</v>
      </c>
    </row>
    <row r="295" spans="1:17">
      <c r="A295" s="134">
        <v>44363</v>
      </c>
      <c r="B295" s="141" t="str">
        <f t="shared" si="13"/>
        <v>(水)</v>
      </c>
      <c r="C295" s="112">
        <f t="shared" si="14"/>
        <v>1193377</v>
      </c>
      <c r="D295" s="112">
        <v>608722</v>
      </c>
      <c r="E295" s="112">
        <v>41063</v>
      </c>
      <c r="F295" s="112">
        <v>0</v>
      </c>
      <c r="G295" s="112">
        <v>543592</v>
      </c>
      <c r="H295" s="112">
        <v>0</v>
      </c>
      <c r="I295" s="112">
        <v>0</v>
      </c>
      <c r="J295" s="124">
        <v>558273</v>
      </c>
      <c r="K295" s="124">
        <v>26968</v>
      </c>
      <c r="L295" s="124">
        <v>0</v>
      </c>
      <c r="M295" s="124">
        <v>506406</v>
      </c>
      <c r="N295" s="124">
        <v>0</v>
      </c>
      <c r="O295" s="124">
        <v>0</v>
      </c>
      <c r="P295" s="124">
        <v>0</v>
      </c>
      <c r="Q295" s="124">
        <v>0</v>
      </c>
    </row>
    <row r="296" spans="1:17">
      <c r="A296" s="134">
        <v>44362</v>
      </c>
      <c r="B296" s="141" t="str">
        <f t="shared" si="13"/>
        <v>(火)</v>
      </c>
      <c r="C296" s="112">
        <f t="shared" si="14"/>
        <v>1159861</v>
      </c>
      <c r="D296" s="113">
        <v>629408</v>
      </c>
      <c r="E296" s="113">
        <v>39637</v>
      </c>
      <c r="F296" s="112">
        <v>0</v>
      </c>
      <c r="G296" s="113">
        <v>490816</v>
      </c>
      <c r="H296" s="112">
        <v>0</v>
      </c>
      <c r="I296" s="112">
        <v>0</v>
      </c>
      <c r="J296" s="126">
        <v>583014</v>
      </c>
      <c r="K296" s="126">
        <v>27324</v>
      </c>
      <c r="L296" s="124">
        <v>0</v>
      </c>
      <c r="M296" s="126">
        <v>455450</v>
      </c>
      <c r="N296" s="124">
        <v>0</v>
      </c>
      <c r="O296" s="124">
        <v>0</v>
      </c>
      <c r="P296" s="124">
        <v>0</v>
      </c>
      <c r="Q296" s="124">
        <v>0</v>
      </c>
    </row>
    <row r="297" spans="1:17">
      <c r="A297" s="134">
        <v>44361</v>
      </c>
      <c r="B297" s="141" t="str">
        <f t="shared" si="13"/>
        <v>(月)</v>
      </c>
      <c r="C297" s="112">
        <f t="shared" si="14"/>
        <v>1041713</v>
      </c>
      <c r="D297" s="113">
        <v>580879</v>
      </c>
      <c r="E297" s="113">
        <v>38396</v>
      </c>
      <c r="F297" s="112">
        <v>0</v>
      </c>
      <c r="G297" s="113">
        <v>422438</v>
      </c>
      <c r="H297" s="112">
        <v>0</v>
      </c>
      <c r="I297" s="112">
        <v>0</v>
      </c>
      <c r="J297" s="126">
        <v>541143</v>
      </c>
      <c r="K297" s="126">
        <v>28116</v>
      </c>
      <c r="L297" s="124">
        <v>0</v>
      </c>
      <c r="M297" s="126">
        <v>394870</v>
      </c>
      <c r="N297" s="124">
        <v>0</v>
      </c>
      <c r="O297" s="124">
        <v>0</v>
      </c>
      <c r="P297" s="124">
        <v>0</v>
      </c>
      <c r="Q297" s="124">
        <v>0</v>
      </c>
    </row>
    <row r="298" spans="1:17">
      <c r="A298" s="134">
        <v>44360</v>
      </c>
      <c r="B298" s="141" t="str">
        <f t="shared" si="13"/>
        <v>(日)</v>
      </c>
      <c r="C298" s="112">
        <f t="shared" si="14"/>
        <v>929176</v>
      </c>
      <c r="D298" s="113">
        <v>570184</v>
      </c>
      <c r="E298" s="113">
        <v>40432</v>
      </c>
      <c r="F298" s="112">
        <v>0</v>
      </c>
      <c r="G298" s="113">
        <v>318560</v>
      </c>
      <c r="H298" s="112">
        <v>0</v>
      </c>
      <c r="I298" s="112">
        <v>0</v>
      </c>
      <c r="J298" s="126">
        <v>539411</v>
      </c>
      <c r="K298" s="126">
        <v>32118</v>
      </c>
      <c r="L298" s="124">
        <v>0</v>
      </c>
      <c r="M298" s="126">
        <v>306640</v>
      </c>
      <c r="N298" s="124">
        <v>0</v>
      </c>
      <c r="O298" s="124">
        <v>0</v>
      </c>
      <c r="P298" s="124">
        <v>0</v>
      </c>
      <c r="Q298" s="124">
        <v>0</v>
      </c>
    </row>
    <row r="299" spans="1:17">
      <c r="A299" s="134">
        <v>44359</v>
      </c>
      <c r="B299" s="141" t="str">
        <f t="shared" si="13"/>
        <v>(土)</v>
      </c>
      <c r="C299" s="112">
        <f t="shared" si="14"/>
        <v>949915</v>
      </c>
      <c r="D299" s="113">
        <v>631725</v>
      </c>
      <c r="E299" s="113">
        <v>39462</v>
      </c>
      <c r="F299" s="112">
        <v>0</v>
      </c>
      <c r="G299" s="113">
        <v>278728</v>
      </c>
      <c r="H299" s="112">
        <v>0</v>
      </c>
      <c r="I299" s="112">
        <v>0</v>
      </c>
      <c r="J299" s="126">
        <v>596627</v>
      </c>
      <c r="K299" s="126">
        <v>32139</v>
      </c>
      <c r="L299" s="124">
        <v>0</v>
      </c>
      <c r="M299" s="126">
        <v>260738</v>
      </c>
      <c r="N299" s="124">
        <v>0</v>
      </c>
      <c r="O299" s="124">
        <v>0</v>
      </c>
      <c r="P299" s="124">
        <v>0</v>
      </c>
      <c r="Q299" s="124">
        <v>0</v>
      </c>
    </row>
    <row r="300" spans="1:17">
      <c r="A300" s="134">
        <v>44358</v>
      </c>
      <c r="B300" s="141" t="str">
        <f t="shared" si="13"/>
        <v>(金)</v>
      </c>
      <c r="C300" s="112">
        <f t="shared" si="14"/>
        <v>989884</v>
      </c>
      <c r="D300" s="113">
        <v>679125</v>
      </c>
      <c r="E300" s="113">
        <v>37170</v>
      </c>
      <c r="F300" s="112">
        <v>0</v>
      </c>
      <c r="G300" s="113">
        <v>273589</v>
      </c>
      <c r="H300" s="112">
        <v>0</v>
      </c>
      <c r="I300" s="112">
        <v>0</v>
      </c>
      <c r="J300" s="126">
        <v>633083</v>
      </c>
      <c r="K300" s="126">
        <v>28613</v>
      </c>
      <c r="L300" s="124">
        <v>0</v>
      </c>
      <c r="M300" s="126">
        <v>244504</v>
      </c>
      <c r="N300" s="124">
        <v>0</v>
      </c>
      <c r="O300" s="124">
        <v>0</v>
      </c>
      <c r="P300" s="124">
        <v>0</v>
      </c>
      <c r="Q300" s="124">
        <v>0</v>
      </c>
    </row>
    <row r="301" spans="1:17">
      <c r="A301" s="134">
        <v>44357</v>
      </c>
      <c r="B301" s="141" t="str">
        <f t="shared" si="13"/>
        <v>(木)</v>
      </c>
      <c r="C301" s="112">
        <f t="shared" si="14"/>
        <v>1018795</v>
      </c>
      <c r="D301" s="113">
        <v>674212</v>
      </c>
      <c r="E301" s="113">
        <v>33681</v>
      </c>
      <c r="F301" s="112">
        <v>0</v>
      </c>
      <c r="G301" s="113">
        <v>310902</v>
      </c>
      <c r="H301" s="112">
        <v>0</v>
      </c>
      <c r="I301" s="112">
        <v>0</v>
      </c>
      <c r="J301" s="126">
        <v>631679</v>
      </c>
      <c r="K301" s="126">
        <v>28368</v>
      </c>
      <c r="L301" s="124">
        <v>0</v>
      </c>
      <c r="M301" s="126">
        <v>279541</v>
      </c>
      <c r="N301" s="124">
        <v>0</v>
      </c>
      <c r="O301" s="124">
        <v>0</v>
      </c>
      <c r="P301" s="124">
        <v>0</v>
      </c>
      <c r="Q301" s="124">
        <v>0</v>
      </c>
    </row>
    <row r="302" spans="1:17">
      <c r="A302" s="134">
        <v>44356</v>
      </c>
      <c r="B302" s="141" t="str">
        <f t="shared" si="13"/>
        <v>(水)</v>
      </c>
      <c r="C302" s="112">
        <f t="shared" si="14"/>
        <v>1019258</v>
      </c>
      <c r="D302" s="113">
        <v>694012</v>
      </c>
      <c r="E302" s="113">
        <v>31305</v>
      </c>
      <c r="F302" s="112">
        <v>0</v>
      </c>
      <c r="G302" s="113">
        <v>293941</v>
      </c>
      <c r="H302" s="112">
        <v>0</v>
      </c>
      <c r="I302" s="112">
        <v>0</v>
      </c>
      <c r="J302" s="126">
        <v>648616</v>
      </c>
      <c r="K302" s="126">
        <v>26948</v>
      </c>
      <c r="L302" s="124">
        <v>0</v>
      </c>
      <c r="M302" s="126">
        <v>265012</v>
      </c>
      <c r="N302" s="124">
        <v>0</v>
      </c>
      <c r="O302" s="124">
        <v>0</v>
      </c>
      <c r="P302" s="124">
        <v>0</v>
      </c>
      <c r="Q302" s="124">
        <v>0</v>
      </c>
    </row>
    <row r="303" spans="1:17">
      <c r="A303" s="134">
        <v>44355</v>
      </c>
      <c r="B303" s="141" t="str">
        <f t="shared" si="13"/>
        <v>(火)</v>
      </c>
      <c r="C303" s="112">
        <f t="shared" si="14"/>
        <v>978336</v>
      </c>
      <c r="D303" s="113">
        <v>706736</v>
      </c>
      <c r="E303" s="113">
        <v>32748</v>
      </c>
      <c r="F303" s="112">
        <v>0</v>
      </c>
      <c r="G303" s="113">
        <v>238852</v>
      </c>
      <c r="H303" s="112">
        <v>0</v>
      </c>
      <c r="I303" s="112">
        <v>0</v>
      </c>
      <c r="J303" s="126">
        <v>664521</v>
      </c>
      <c r="K303" s="126">
        <v>29011</v>
      </c>
      <c r="L303" s="124">
        <v>0</v>
      </c>
      <c r="M303" s="126">
        <v>213695</v>
      </c>
      <c r="N303" s="124">
        <v>0</v>
      </c>
      <c r="O303" s="124">
        <v>0</v>
      </c>
      <c r="P303" s="124">
        <v>0</v>
      </c>
      <c r="Q303" s="124">
        <v>0</v>
      </c>
    </row>
    <row r="304" spans="1:17">
      <c r="A304" s="134">
        <v>44354</v>
      </c>
      <c r="B304" s="141" t="str">
        <f t="shared" si="13"/>
        <v>(月)</v>
      </c>
      <c r="C304" s="112">
        <f t="shared" si="14"/>
        <v>871062</v>
      </c>
      <c r="D304" s="113">
        <v>645813</v>
      </c>
      <c r="E304" s="113">
        <v>29621</v>
      </c>
      <c r="F304" s="112">
        <v>0</v>
      </c>
      <c r="G304" s="113">
        <v>195628</v>
      </c>
      <c r="H304" s="112">
        <v>0</v>
      </c>
      <c r="I304" s="112">
        <v>0</v>
      </c>
      <c r="J304" s="126">
        <v>609980</v>
      </c>
      <c r="K304" s="126">
        <v>28675</v>
      </c>
      <c r="L304" s="124">
        <v>0</v>
      </c>
      <c r="M304" s="126">
        <v>176012</v>
      </c>
      <c r="N304" s="124">
        <v>0</v>
      </c>
      <c r="O304" s="124">
        <v>0</v>
      </c>
      <c r="P304" s="124">
        <v>0</v>
      </c>
      <c r="Q304" s="124">
        <v>0</v>
      </c>
    </row>
    <row r="305" spans="1:17">
      <c r="A305" s="134">
        <v>44353</v>
      </c>
      <c r="B305" s="141" t="str">
        <f t="shared" si="13"/>
        <v>(日)</v>
      </c>
      <c r="C305" s="112">
        <f t="shared" si="14"/>
        <v>753025</v>
      </c>
      <c r="D305" s="113">
        <v>546939</v>
      </c>
      <c r="E305" s="113">
        <v>23196</v>
      </c>
      <c r="F305" s="112">
        <v>0</v>
      </c>
      <c r="G305" s="113">
        <v>182890</v>
      </c>
      <c r="H305" s="112">
        <v>0</v>
      </c>
      <c r="I305" s="112">
        <v>0</v>
      </c>
      <c r="J305" s="126">
        <v>523730</v>
      </c>
      <c r="K305" s="126">
        <v>22721</v>
      </c>
      <c r="L305" s="124">
        <v>0</v>
      </c>
      <c r="M305" s="126">
        <v>173708</v>
      </c>
      <c r="N305" s="124">
        <v>0</v>
      </c>
      <c r="O305" s="124">
        <v>0</v>
      </c>
      <c r="P305" s="124">
        <v>0</v>
      </c>
      <c r="Q305" s="124">
        <v>0</v>
      </c>
    </row>
    <row r="306" spans="1:17">
      <c r="A306" s="134">
        <v>44352</v>
      </c>
      <c r="B306" s="141" t="str">
        <f t="shared" si="13"/>
        <v>(土)</v>
      </c>
      <c r="C306" s="112">
        <f t="shared" si="14"/>
        <v>757033</v>
      </c>
      <c r="D306" s="113">
        <v>605300</v>
      </c>
      <c r="E306" s="113">
        <v>20650</v>
      </c>
      <c r="F306" s="112">
        <v>0</v>
      </c>
      <c r="G306" s="113">
        <v>131083</v>
      </c>
      <c r="H306" s="112">
        <v>0</v>
      </c>
      <c r="I306" s="112">
        <v>0</v>
      </c>
      <c r="J306" s="126">
        <v>576694</v>
      </c>
      <c r="K306" s="126">
        <v>20267</v>
      </c>
      <c r="L306" s="124">
        <v>0</v>
      </c>
      <c r="M306" s="126">
        <v>117529</v>
      </c>
      <c r="N306" s="124">
        <v>0</v>
      </c>
      <c r="O306" s="124">
        <v>0</v>
      </c>
      <c r="P306" s="124">
        <v>0</v>
      </c>
      <c r="Q306" s="124">
        <v>0</v>
      </c>
    </row>
    <row r="307" spans="1:17">
      <c r="A307" s="134">
        <v>44351</v>
      </c>
      <c r="B307" s="141" t="str">
        <f t="shared" si="13"/>
        <v>(金)</v>
      </c>
      <c r="C307" s="112">
        <f t="shared" si="14"/>
        <v>792940</v>
      </c>
      <c r="D307" s="113">
        <v>646993</v>
      </c>
      <c r="E307" s="113">
        <v>20417</v>
      </c>
      <c r="F307" s="112">
        <v>0</v>
      </c>
      <c r="G307" s="113">
        <v>125530</v>
      </c>
      <c r="H307" s="112">
        <v>0</v>
      </c>
      <c r="I307" s="112">
        <v>0</v>
      </c>
      <c r="J307" s="126">
        <v>607232</v>
      </c>
      <c r="K307" s="126">
        <v>20080</v>
      </c>
      <c r="L307" s="124">
        <v>0</v>
      </c>
      <c r="M307" s="126">
        <v>103018</v>
      </c>
      <c r="N307" s="124">
        <v>0</v>
      </c>
      <c r="O307" s="124">
        <v>0</v>
      </c>
      <c r="P307" s="124">
        <v>0</v>
      </c>
      <c r="Q307" s="124">
        <v>0</v>
      </c>
    </row>
    <row r="308" spans="1:17">
      <c r="A308" s="134">
        <v>44350</v>
      </c>
      <c r="B308" s="141" t="str">
        <f t="shared" si="13"/>
        <v>(木)</v>
      </c>
      <c r="C308" s="112">
        <f t="shared" si="14"/>
        <v>833560</v>
      </c>
      <c r="D308" s="113">
        <v>665463</v>
      </c>
      <c r="E308" s="113">
        <v>20251</v>
      </c>
      <c r="F308" s="112">
        <v>0</v>
      </c>
      <c r="G308" s="113">
        <v>147846</v>
      </c>
      <c r="H308" s="112">
        <v>0</v>
      </c>
      <c r="I308" s="112">
        <v>0</v>
      </c>
      <c r="J308" s="126">
        <v>623333</v>
      </c>
      <c r="K308" s="126">
        <v>19914</v>
      </c>
      <c r="L308" s="124">
        <v>0</v>
      </c>
      <c r="M308" s="126">
        <v>124946</v>
      </c>
      <c r="N308" s="124">
        <v>0</v>
      </c>
      <c r="O308" s="124">
        <v>0</v>
      </c>
      <c r="P308" s="124">
        <v>0</v>
      </c>
      <c r="Q308" s="124">
        <v>0</v>
      </c>
    </row>
    <row r="309" spans="1:17">
      <c r="A309" s="134">
        <v>44349</v>
      </c>
      <c r="B309" s="141" t="str">
        <f t="shared" si="13"/>
        <v>(水)</v>
      </c>
      <c r="C309" s="112">
        <f t="shared" si="14"/>
        <v>830497</v>
      </c>
      <c r="D309" s="113">
        <v>661512</v>
      </c>
      <c r="E309" s="113">
        <v>19780</v>
      </c>
      <c r="F309" s="112">
        <v>0</v>
      </c>
      <c r="G309" s="113">
        <v>149205</v>
      </c>
      <c r="H309" s="112">
        <v>0</v>
      </c>
      <c r="I309" s="112">
        <v>0</v>
      </c>
      <c r="J309" s="126">
        <v>620740</v>
      </c>
      <c r="K309" s="126">
        <v>19518</v>
      </c>
      <c r="L309" s="124">
        <v>0</v>
      </c>
      <c r="M309" s="126">
        <v>126011</v>
      </c>
      <c r="N309" s="124">
        <v>0</v>
      </c>
      <c r="O309" s="124">
        <v>0</v>
      </c>
      <c r="P309" s="124">
        <v>0</v>
      </c>
      <c r="Q309" s="124">
        <v>0</v>
      </c>
    </row>
    <row r="310" spans="1:17">
      <c r="A310" s="134">
        <v>44348</v>
      </c>
      <c r="B310" s="141" t="str">
        <f t="shared" si="13"/>
        <v>(火)</v>
      </c>
      <c r="C310" s="112">
        <f t="shared" si="14"/>
        <v>781511</v>
      </c>
      <c r="D310" s="113">
        <v>640155</v>
      </c>
      <c r="E310" s="113">
        <v>19431</v>
      </c>
      <c r="F310" s="112">
        <v>0</v>
      </c>
      <c r="G310" s="113">
        <v>121925</v>
      </c>
      <c r="H310" s="112">
        <v>0</v>
      </c>
      <c r="I310" s="112">
        <v>0</v>
      </c>
      <c r="J310" s="126">
        <v>601879</v>
      </c>
      <c r="K310" s="126">
        <v>19160</v>
      </c>
      <c r="L310" s="124">
        <v>0</v>
      </c>
      <c r="M310" s="126">
        <v>99716</v>
      </c>
      <c r="N310" s="124">
        <v>0</v>
      </c>
      <c r="O310" s="124">
        <v>0</v>
      </c>
      <c r="P310" s="124">
        <v>0</v>
      </c>
      <c r="Q310" s="124">
        <v>0</v>
      </c>
    </row>
    <row r="311" spans="1:17">
      <c r="A311" s="134">
        <v>44347</v>
      </c>
      <c r="B311" s="141" t="str">
        <f t="shared" si="13"/>
        <v>(月)</v>
      </c>
      <c r="C311" s="112">
        <f t="shared" si="14"/>
        <v>633892</v>
      </c>
      <c r="D311" s="113">
        <v>520287</v>
      </c>
      <c r="E311" s="113">
        <v>18179</v>
      </c>
      <c r="F311" s="112">
        <v>0</v>
      </c>
      <c r="G311" s="113">
        <v>95426</v>
      </c>
      <c r="H311" s="112">
        <v>0</v>
      </c>
      <c r="I311" s="112">
        <v>0</v>
      </c>
      <c r="J311" s="126">
        <v>491650</v>
      </c>
      <c r="K311" s="126">
        <v>17966</v>
      </c>
      <c r="L311" s="124">
        <v>0</v>
      </c>
      <c r="M311" s="126">
        <v>76508</v>
      </c>
      <c r="N311" s="124">
        <v>0</v>
      </c>
      <c r="O311" s="124">
        <v>0</v>
      </c>
      <c r="P311" s="124">
        <v>0</v>
      </c>
      <c r="Q311" s="124">
        <v>0</v>
      </c>
    </row>
    <row r="312" spans="1:17">
      <c r="A312" s="134">
        <v>44346</v>
      </c>
      <c r="B312" s="141" t="str">
        <f t="shared" si="13"/>
        <v>(日)</v>
      </c>
      <c r="C312" s="112">
        <f t="shared" si="14"/>
        <v>533003</v>
      </c>
      <c r="D312" s="113">
        <v>449526</v>
      </c>
      <c r="E312" s="113">
        <v>15708</v>
      </c>
      <c r="F312" s="112">
        <v>0</v>
      </c>
      <c r="G312" s="113">
        <v>67769</v>
      </c>
      <c r="H312" s="112">
        <v>0</v>
      </c>
      <c r="I312" s="112">
        <v>0</v>
      </c>
      <c r="J312" s="126">
        <v>433393</v>
      </c>
      <c r="K312" s="126">
        <v>15485</v>
      </c>
      <c r="L312" s="124">
        <v>0</v>
      </c>
      <c r="M312" s="126">
        <v>59952</v>
      </c>
      <c r="N312" s="124">
        <v>0</v>
      </c>
      <c r="O312" s="124">
        <v>0</v>
      </c>
      <c r="P312" s="124">
        <v>0</v>
      </c>
      <c r="Q312" s="124">
        <v>0</v>
      </c>
    </row>
    <row r="313" spans="1:17">
      <c r="A313" s="134">
        <v>44345</v>
      </c>
      <c r="B313" s="141" t="str">
        <f t="shared" si="13"/>
        <v>(土)</v>
      </c>
      <c r="C313" s="112">
        <f t="shared" si="14"/>
        <v>538569</v>
      </c>
      <c r="D313" s="113">
        <v>463547</v>
      </c>
      <c r="E313" s="113">
        <v>15166</v>
      </c>
      <c r="F313" s="112">
        <v>0</v>
      </c>
      <c r="G313" s="113">
        <v>59856</v>
      </c>
      <c r="H313" s="112">
        <v>0</v>
      </c>
      <c r="I313" s="112">
        <v>0</v>
      </c>
      <c r="J313" s="126">
        <v>440235</v>
      </c>
      <c r="K313" s="126">
        <v>14940</v>
      </c>
      <c r="L313" s="124">
        <v>0</v>
      </c>
      <c r="M313" s="126">
        <v>46661</v>
      </c>
      <c r="N313" s="124">
        <v>0</v>
      </c>
      <c r="O313" s="124">
        <v>0</v>
      </c>
      <c r="P313" s="124">
        <v>0</v>
      </c>
      <c r="Q313" s="124">
        <v>0</v>
      </c>
    </row>
    <row r="314" spans="1:17">
      <c r="A314" s="134">
        <v>44344</v>
      </c>
      <c r="B314" s="141" t="str">
        <f t="shared" si="13"/>
        <v>(金)</v>
      </c>
      <c r="C314" s="112">
        <f t="shared" si="14"/>
        <v>585113</v>
      </c>
      <c r="D314" s="113">
        <v>523234</v>
      </c>
      <c r="E314" s="113">
        <v>13878</v>
      </c>
      <c r="F314" s="112">
        <v>0</v>
      </c>
      <c r="G314" s="113">
        <v>48001</v>
      </c>
      <c r="H314" s="112">
        <v>0</v>
      </c>
      <c r="I314" s="112">
        <v>0</v>
      </c>
      <c r="J314" s="126">
        <v>487354</v>
      </c>
      <c r="K314" s="126">
        <v>13725</v>
      </c>
      <c r="L314" s="124">
        <v>0</v>
      </c>
      <c r="M314" s="126">
        <v>29404</v>
      </c>
      <c r="N314" s="124">
        <v>0</v>
      </c>
      <c r="O314" s="124">
        <v>0</v>
      </c>
      <c r="P314" s="124">
        <v>0</v>
      </c>
      <c r="Q314" s="124">
        <v>0</v>
      </c>
    </row>
    <row r="315" spans="1:17">
      <c r="A315" s="134">
        <v>44343</v>
      </c>
      <c r="B315" s="141" t="str">
        <f t="shared" si="13"/>
        <v>(木)</v>
      </c>
      <c r="C315" s="112">
        <f t="shared" si="14"/>
        <v>608009</v>
      </c>
      <c r="D315" s="113">
        <v>550673</v>
      </c>
      <c r="E315" s="113">
        <v>12184</v>
      </c>
      <c r="F315" s="112">
        <v>0</v>
      </c>
      <c r="G315" s="113">
        <v>45152</v>
      </c>
      <c r="H315" s="112">
        <v>0</v>
      </c>
      <c r="I315" s="112">
        <v>0</v>
      </c>
      <c r="J315" s="126">
        <v>511442</v>
      </c>
      <c r="K315" s="126">
        <v>12034</v>
      </c>
      <c r="L315" s="124">
        <v>0</v>
      </c>
      <c r="M315" s="126">
        <v>31226</v>
      </c>
      <c r="N315" s="124">
        <v>0</v>
      </c>
      <c r="O315" s="124">
        <v>0</v>
      </c>
      <c r="P315" s="124">
        <v>0</v>
      </c>
      <c r="Q315" s="124">
        <v>0</v>
      </c>
    </row>
    <row r="316" spans="1:17">
      <c r="A316" s="134">
        <v>44342</v>
      </c>
      <c r="B316" s="141" t="str">
        <f t="shared" si="13"/>
        <v>(水)</v>
      </c>
      <c r="C316" s="112">
        <f t="shared" si="14"/>
        <v>594129</v>
      </c>
      <c r="D316" s="113">
        <v>570243</v>
      </c>
      <c r="E316" s="113">
        <v>11247</v>
      </c>
      <c r="F316" s="112">
        <v>0</v>
      </c>
      <c r="G316" s="113">
        <v>12639</v>
      </c>
      <c r="H316" s="112">
        <v>0</v>
      </c>
      <c r="I316" s="112">
        <v>0</v>
      </c>
      <c r="J316" s="126">
        <v>529178</v>
      </c>
      <c r="K316" s="126">
        <v>11106</v>
      </c>
      <c r="L316" s="124">
        <v>0</v>
      </c>
      <c r="M316" s="126">
        <v>8839</v>
      </c>
      <c r="N316" s="124">
        <v>0</v>
      </c>
      <c r="O316" s="124">
        <v>0</v>
      </c>
      <c r="P316" s="124">
        <v>0</v>
      </c>
      <c r="Q316" s="124">
        <v>0</v>
      </c>
    </row>
    <row r="317" spans="1:17">
      <c r="A317" s="134">
        <v>44341</v>
      </c>
      <c r="B317" s="141" t="str">
        <f t="shared" si="13"/>
        <v>(火)</v>
      </c>
      <c r="C317" s="112">
        <f t="shared" si="14"/>
        <v>536028</v>
      </c>
      <c r="D317" s="113">
        <v>515651</v>
      </c>
      <c r="E317" s="113">
        <v>9399</v>
      </c>
      <c r="F317" s="112">
        <v>0</v>
      </c>
      <c r="G317" s="113">
        <v>10978</v>
      </c>
      <c r="H317" s="112">
        <v>0</v>
      </c>
      <c r="I317" s="112">
        <v>0</v>
      </c>
      <c r="J317" s="126">
        <v>477320</v>
      </c>
      <c r="K317" s="126">
        <v>9295</v>
      </c>
      <c r="L317" s="124">
        <v>0</v>
      </c>
      <c r="M317" s="126">
        <v>7308</v>
      </c>
      <c r="N317" s="124">
        <v>0</v>
      </c>
      <c r="O317" s="124">
        <v>0</v>
      </c>
      <c r="P317" s="124">
        <v>0</v>
      </c>
      <c r="Q317" s="124">
        <v>0</v>
      </c>
    </row>
    <row r="318" spans="1:17">
      <c r="A318" s="134">
        <v>44340</v>
      </c>
      <c r="B318" s="141" t="str">
        <f t="shared" si="13"/>
        <v>(月)</v>
      </c>
      <c r="C318" s="112">
        <f t="shared" si="14"/>
        <v>464290</v>
      </c>
      <c r="D318" s="113">
        <v>443943</v>
      </c>
      <c r="E318" s="113">
        <v>10085</v>
      </c>
      <c r="F318" s="112">
        <v>0</v>
      </c>
      <c r="G318" s="113">
        <v>10262</v>
      </c>
      <c r="H318" s="112">
        <v>0</v>
      </c>
      <c r="I318" s="112">
        <v>0</v>
      </c>
      <c r="J318" s="126">
        <v>414193</v>
      </c>
      <c r="K318" s="126">
        <v>9926</v>
      </c>
      <c r="L318" s="124">
        <v>0</v>
      </c>
      <c r="M318" s="126">
        <v>6611</v>
      </c>
      <c r="N318" s="124">
        <v>0</v>
      </c>
      <c r="O318" s="124">
        <v>0</v>
      </c>
      <c r="P318" s="124">
        <v>0</v>
      </c>
      <c r="Q318" s="124">
        <v>0</v>
      </c>
    </row>
    <row r="319" spans="1:17">
      <c r="A319" s="134">
        <v>44339</v>
      </c>
      <c r="B319" s="141" t="str">
        <f t="shared" si="13"/>
        <v>(日)</v>
      </c>
      <c r="C319" s="112">
        <f t="shared" si="14"/>
        <v>355496</v>
      </c>
      <c r="D319" s="113">
        <v>327480</v>
      </c>
      <c r="E319" s="113">
        <v>0</v>
      </c>
      <c r="F319" s="112">
        <v>0</v>
      </c>
      <c r="G319" s="113">
        <v>28016</v>
      </c>
      <c r="H319" s="112">
        <v>0</v>
      </c>
      <c r="I319" s="112">
        <v>0</v>
      </c>
      <c r="J319" s="126">
        <v>314773</v>
      </c>
      <c r="K319" s="126">
        <v>0</v>
      </c>
      <c r="L319" s="124">
        <v>0</v>
      </c>
      <c r="M319" s="126">
        <v>20893</v>
      </c>
      <c r="N319" s="124">
        <v>0</v>
      </c>
      <c r="O319" s="124">
        <v>0</v>
      </c>
      <c r="P319" s="124">
        <v>0</v>
      </c>
      <c r="Q319" s="124">
        <v>0</v>
      </c>
    </row>
    <row r="320" spans="1:17">
      <c r="A320" s="134">
        <v>44338</v>
      </c>
      <c r="B320" s="141" t="str">
        <f t="shared" si="13"/>
        <v>(土)</v>
      </c>
      <c r="C320" s="112">
        <f t="shared" si="14"/>
        <v>330558</v>
      </c>
      <c r="D320" s="113">
        <v>287988</v>
      </c>
      <c r="E320" s="113">
        <v>0</v>
      </c>
      <c r="F320" s="112">
        <v>0</v>
      </c>
      <c r="G320" s="113">
        <v>42570</v>
      </c>
      <c r="H320" s="112">
        <v>0</v>
      </c>
      <c r="I320" s="112">
        <v>0</v>
      </c>
      <c r="J320" s="126">
        <v>269246</v>
      </c>
      <c r="K320" s="126">
        <v>0</v>
      </c>
      <c r="L320" s="124">
        <v>0</v>
      </c>
      <c r="M320" s="126">
        <v>22706</v>
      </c>
      <c r="N320" s="124">
        <v>0</v>
      </c>
      <c r="O320" s="124">
        <v>0</v>
      </c>
      <c r="P320" s="124">
        <v>0</v>
      </c>
      <c r="Q320" s="124">
        <v>0</v>
      </c>
    </row>
    <row r="321" spans="1:17">
      <c r="A321" s="134">
        <v>44337</v>
      </c>
      <c r="B321" s="141" t="str">
        <f t="shared" si="13"/>
        <v>(金)</v>
      </c>
      <c r="C321" s="112">
        <f t="shared" si="14"/>
        <v>344275</v>
      </c>
      <c r="D321" s="113">
        <v>284308</v>
      </c>
      <c r="E321" s="113">
        <v>0</v>
      </c>
      <c r="F321" s="112">
        <v>0</v>
      </c>
      <c r="G321" s="113">
        <v>59967</v>
      </c>
      <c r="H321" s="112">
        <v>0</v>
      </c>
      <c r="I321" s="112">
        <v>0</v>
      </c>
      <c r="J321" s="126">
        <v>254478</v>
      </c>
      <c r="K321" s="126">
        <v>0</v>
      </c>
      <c r="L321" s="124">
        <v>0</v>
      </c>
      <c r="M321" s="126">
        <v>24607</v>
      </c>
      <c r="N321" s="124">
        <v>0</v>
      </c>
      <c r="O321" s="124">
        <v>0</v>
      </c>
      <c r="P321" s="124">
        <v>0</v>
      </c>
      <c r="Q321" s="124">
        <v>0</v>
      </c>
    </row>
    <row r="322" spans="1:17">
      <c r="A322" s="134">
        <v>44336</v>
      </c>
      <c r="B322" s="141" t="str">
        <f t="shared" si="13"/>
        <v>(木)</v>
      </c>
      <c r="C322" s="112">
        <f t="shared" si="14"/>
        <v>354595</v>
      </c>
      <c r="D322" s="113">
        <v>326621</v>
      </c>
      <c r="E322" s="113">
        <v>0</v>
      </c>
      <c r="F322" s="112">
        <v>0</v>
      </c>
      <c r="G322" s="113">
        <v>27974</v>
      </c>
      <c r="H322" s="112">
        <v>0</v>
      </c>
      <c r="I322" s="112">
        <v>0</v>
      </c>
      <c r="J322" s="126">
        <v>293006</v>
      </c>
      <c r="K322" s="126">
        <v>0</v>
      </c>
      <c r="L322" s="124">
        <v>0</v>
      </c>
      <c r="M322" s="126">
        <v>13687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34">
        <v>44335</v>
      </c>
      <c r="B323" s="141" t="str">
        <f t="shared" si="13"/>
        <v>(水)</v>
      </c>
      <c r="C323" s="112">
        <f t="shared" si="14"/>
        <v>383939</v>
      </c>
      <c r="D323" s="113">
        <v>312805</v>
      </c>
      <c r="E323" s="113">
        <v>0</v>
      </c>
      <c r="F323" s="112">
        <v>0</v>
      </c>
      <c r="G323" s="113">
        <v>71134</v>
      </c>
      <c r="H323" s="112">
        <v>0</v>
      </c>
      <c r="I323" s="112">
        <v>0</v>
      </c>
      <c r="J323" s="126">
        <v>281982</v>
      </c>
      <c r="K323" s="126">
        <v>0</v>
      </c>
      <c r="L323" s="124">
        <v>0</v>
      </c>
      <c r="M323" s="126">
        <v>32974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34">
        <v>44334</v>
      </c>
      <c r="B324" s="141" t="str">
        <f t="shared" si="13"/>
        <v>(火)</v>
      </c>
      <c r="C324" s="112">
        <f t="shared" si="14"/>
        <v>324991</v>
      </c>
      <c r="D324" s="113">
        <v>257572</v>
      </c>
      <c r="E324" s="113">
        <v>0</v>
      </c>
      <c r="F324" s="112">
        <v>0</v>
      </c>
      <c r="G324" s="113">
        <v>67419</v>
      </c>
      <c r="H324" s="112">
        <v>0</v>
      </c>
      <c r="I324" s="112">
        <v>0</v>
      </c>
      <c r="J324" s="126">
        <v>230344</v>
      </c>
      <c r="K324" s="126">
        <v>0</v>
      </c>
      <c r="L324" s="124">
        <v>0</v>
      </c>
      <c r="M324" s="126">
        <v>33735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34">
        <v>44333</v>
      </c>
      <c r="B325" s="141" t="str">
        <f t="shared" si="13"/>
        <v>(月)</v>
      </c>
      <c r="C325" s="112">
        <f t="shared" si="14"/>
        <v>263070</v>
      </c>
      <c r="D325" s="113">
        <v>211457</v>
      </c>
      <c r="E325" s="113">
        <v>0</v>
      </c>
      <c r="F325" s="112">
        <v>0</v>
      </c>
      <c r="G325" s="113">
        <v>51613</v>
      </c>
      <c r="H325" s="112">
        <v>0</v>
      </c>
      <c r="I325" s="112">
        <v>0</v>
      </c>
      <c r="J325" s="126">
        <v>190098</v>
      </c>
      <c r="K325" s="126">
        <v>0</v>
      </c>
      <c r="L325" s="124">
        <v>0</v>
      </c>
      <c r="M325" s="126">
        <v>25240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34">
        <v>44332</v>
      </c>
      <c r="B326" s="141" t="str">
        <f t="shared" si="13"/>
        <v>(日)</v>
      </c>
      <c r="C326" s="112">
        <f t="shared" si="14"/>
        <v>214395</v>
      </c>
      <c r="D326" s="113">
        <v>190202</v>
      </c>
      <c r="E326" s="113">
        <v>0</v>
      </c>
      <c r="F326" s="112">
        <v>0</v>
      </c>
      <c r="G326" s="113">
        <v>24193</v>
      </c>
      <c r="H326" s="112">
        <v>0</v>
      </c>
      <c r="I326" s="112">
        <v>0</v>
      </c>
      <c r="J326" s="126">
        <v>180526</v>
      </c>
      <c r="K326" s="126">
        <v>0</v>
      </c>
      <c r="L326" s="124">
        <v>0</v>
      </c>
      <c r="M326" s="126">
        <v>15293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34">
        <v>44331</v>
      </c>
      <c r="B327" s="141" t="str">
        <f t="shared" ref="B327:B382" si="15">"(" &amp; TEXT(A327,"aaa") &amp; ")"</f>
        <v>(土)</v>
      </c>
      <c r="C327" s="112">
        <f t="shared" si="14"/>
        <v>174324</v>
      </c>
      <c r="D327" s="113">
        <v>139634</v>
      </c>
      <c r="E327" s="113">
        <v>0</v>
      </c>
      <c r="F327" s="112">
        <v>0</v>
      </c>
      <c r="G327" s="113">
        <v>34690</v>
      </c>
      <c r="H327" s="112">
        <v>0</v>
      </c>
      <c r="I327" s="112">
        <v>0</v>
      </c>
      <c r="J327" s="126">
        <v>126150</v>
      </c>
      <c r="K327" s="126">
        <v>0</v>
      </c>
      <c r="L327" s="124">
        <v>0</v>
      </c>
      <c r="M327" s="126">
        <v>15846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34">
        <v>44330</v>
      </c>
      <c r="B328" s="141" t="str">
        <f t="shared" si="15"/>
        <v>(金)</v>
      </c>
      <c r="C328" s="112">
        <f t="shared" si="14"/>
        <v>186351</v>
      </c>
      <c r="D328" s="113">
        <v>136226</v>
      </c>
      <c r="E328" s="113">
        <v>0</v>
      </c>
      <c r="F328" s="112">
        <v>0</v>
      </c>
      <c r="G328" s="113">
        <v>50125</v>
      </c>
      <c r="H328" s="112">
        <v>0</v>
      </c>
      <c r="I328" s="112">
        <v>0</v>
      </c>
      <c r="J328" s="126">
        <v>112556</v>
      </c>
      <c r="K328" s="126">
        <v>0</v>
      </c>
      <c r="L328" s="124">
        <v>0</v>
      </c>
      <c r="M328" s="126">
        <v>17909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34">
        <v>44329</v>
      </c>
      <c r="B329" s="141" t="str">
        <f t="shared" si="15"/>
        <v>(木)</v>
      </c>
      <c r="C329" s="112">
        <f t="shared" si="14"/>
        <v>211204</v>
      </c>
      <c r="D329" s="113">
        <v>159719</v>
      </c>
      <c r="E329" s="113">
        <v>0</v>
      </c>
      <c r="F329" s="112">
        <v>0</v>
      </c>
      <c r="G329" s="113">
        <v>51485</v>
      </c>
      <c r="H329" s="112">
        <v>0</v>
      </c>
      <c r="I329" s="112">
        <v>0</v>
      </c>
      <c r="J329" s="126">
        <v>135296</v>
      </c>
      <c r="K329" s="126">
        <v>0</v>
      </c>
      <c r="L329" s="124">
        <v>0</v>
      </c>
      <c r="M329" s="126">
        <v>23737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34">
        <v>44328</v>
      </c>
      <c r="B330" s="141" t="str">
        <f t="shared" si="15"/>
        <v>(水)</v>
      </c>
      <c r="C330" s="112">
        <f t="shared" si="14"/>
        <v>215848</v>
      </c>
      <c r="D330" s="113">
        <v>163014</v>
      </c>
      <c r="E330" s="113">
        <v>0</v>
      </c>
      <c r="F330" s="112">
        <v>0</v>
      </c>
      <c r="G330" s="113">
        <v>52834</v>
      </c>
      <c r="H330" s="112">
        <v>0</v>
      </c>
      <c r="I330" s="112">
        <v>0</v>
      </c>
      <c r="J330" s="126">
        <v>138041</v>
      </c>
      <c r="K330" s="126">
        <v>0</v>
      </c>
      <c r="L330" s="124">
        <v>0</v>
      </c>
      <c r="M330" s="126">
        <v>24804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34">
        <v>44327</v>
      </c>
      <c r="B331" s="141" t="str">
        <f t="shared" si="15"/>
        <v>(火)</v>
      </c>
      <c r="C331" s="112">
        <f t="shared" si="14"/>
        <v>177477</v>
      </c>
      <c r="D331" s="113">
        <v>133046</v>
      </c>
      <c r="E331" s="113">
        <v>0</v>
      </c>
      <c r="F331" s="112">
        <v>0</v>
      </c>
      <c r="G331" s="113">
        <v>44431</v>
      </c>
      <c r="H331" s="112">
        <v>0</v>
      </c>
      <c r="I331" s="112">
        <v>0</v>
      </c>
      <c r="J331" s="126">
        <v>108567</v>
      </c>
      <c r="K331" s="126">
        <v>0</v>
      </c>
      <c r="L331" s="124">
        <v>0</v>
      </c>
      <c r="M331" s="126">
        <v>20837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34">
        <v>44326</v>
      </c>
      <c r="B332" s="141" t="str">
        <f t="shared" si="15"/>
        <v>(月)</v>
      </c>
      <c r="C332" s="112">
        <f t="shared" si="14"/>
        <v>134034</v>
      </c>
      <c r="D332" s="113">
        <v>105633</v>
      </c>
      <c r="E332" s="113">
        <v>0</v>
      </c>
      <c r="F332" s="112">
        <v>0</v>
      </c>
      <c r="G332" s="113">
        <v>28401</v>
      </c>
      <c r="H332" s="112">
        <v>0</v>
      </c>
      <c r="I332" s="112">
        <v>0</v>
      </c>
      <c r="J332" s="126">
        <v>84957</v>
      </c>
      <c r="K332" s="126">
        <v>0</v>
      </c>
      <c r="L332" s="124">
        <v>0</v>
      </c>
      <c r="M332" s="126">
        <v>13118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34">
        <v>44325</v>
      </c>
      <c r="B333" s="141" t="str">
        <f t="shared" si="15"/>
        <v>(日)</v>
      </c>
      <c r="C333" s="112">
        <f t="shared" si="14"/>
        <v>84042</v>
      </c>
      <c r="D333" s="113">
        <v>75851</v>
      </c>
      <c r="E333" s="113">
        <v>0</v>
      </c>
      <c r="F333" s="112">
        <v>0</v>
      </c>
      <c r="G333" s="113">
        <v>8191</v>
      </c>
      <c r="H333" s="112">
        <v>0</v>
      </c>
      <c r="I333" s="112">
        <v>0</v>
      </c>
      <c r="J333" s="126">
        <v>67386</v>
      </c>
      <c r="K333" s="126">
        <v>0</v>
      </c>
      <c r="L333" s="124">
        <v>0</v>
      </c>
      <c r="M333" s="126">
        <v>5818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34">
        <v>44324</v>
      </c>
      <c r="B334" s="141" t="str">
        <f t="shared" si="15"/>
        <v>(土)</v>
      </c>
      <c r="C334" s="112">
        <f t="shared" si="14"/>
        <v>70566</v>
      </c>
      <c r="D334" s="113">
        <v>62927</v>
      </c>
      <c r="E334" s="113">
        <v>0</v>
      </c>
      <c r="F334" s="112">
        <v>0</v>
      </c>
      <c r="G334" s="113">
        <v>7639</v>
      </c>
      <c r="H334" s="112">
        <v>0</v>
      </c>
      <c r="I334" s="112">
        <v>0</v>
      </c>
      <c r="J334" s="126">
        <v>49613</v>
      </c>
      <c r="K334" s="126">
        <v>0</v>
      </c>
      <c r="L334" s="124">
        <v>0</v>
      </c>
      <c r="M334" s="126">
        <v>3909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34">
        <v>44323</v>
      </c>
      <c r="B335" s="141" t="str">
        <f t="shared" si="15"/>
        <v>(金)</v>
      </c>
      <c r="C335" s="112">
        <f t="shared" ref="C335:C360" si="16">SUM(D335:I335)</f>
        <v>61989</v>
      </c>
      <c r="D335" s="113">
        <v>50412</v>
      </c>
      <c r="E335" s="113">
        <v>0</v>
      </c>
      <c r="F335" s="112">
        <v>0</v>
      </c>
      <c r="G335" s="113">
        <v>11577</v>
      </c>
      <c r="H335" s="112">
        <v>0</v>
      </c>
      <c r="I335" s="112">
        <v>0</v>
      </c>
      <c r="J335" s="126">
        <v>31931</v>
      </c>
      <c r="K335" s="126">
        <v>0</v>
      </c>
      <c r="L335" s="124">
        <v>0</v>
      </c>
      <c r="M335" s="126">
        <v>4450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34">
        <v>44322</v>
      </c>
      <c r="B336" s="141" t="str">
        <f t="shared" si="15"/>
        <v>(木)</v>
      </c>
      <c r="C336" s="112">
        <f t="shared" si="16"/>
        <v>56733</v>
      </c>
      <c r="D336" s="113">
        <v>47624</v>
      </c>
      <c r="E336" s="113">
        <v>0</v>
      </c>
      <c r="F336" s="112">
        <v>0</v>
      </c>
      <c r="G336" s="113">
        <v>9109</v>
      </c>
      <c r="H336" s="112">
        <v>0</v>
      </c>
      <c r="I336" s="112">
        <v>0</v>
      </c>
      <c r="J336" s="126">
        <v>33380</v>
      </c>
      <c r="K336" s="126">
        <v>0</v>
      </c>
      <c r="L336" s="124">
        <v>0</v>
      </c>
      <c r="M336" s="126">
        <v>4887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34">
        <v>44321</v>
      </c>
      <c r="B337" s="141" t="str">
        <f t="shared" si="15"/>
        <v>(水)</v>
      </c>
      <c r="C337" s="112">
        <f t="shared" si="16"/>
        <v>10765</v>
      </c>
      <c r="D337" s="113">
        <v>9865</v>
      </c>
      <c r="E337" s="113">
        <v>0</v>
      </c>
      <c r="F337" s="112">
        <v>0</v>
      </c>
      <c r="G337" s="113">
        <v>900</v>
      </c>
      <c r="H337" s="112">
        <v>0</v>
      </c>
      <c r="I337" s="112">
        <v>0</v>
      </c>
      <c r="J337" s="126">
        <v>8165</v>
      </c>
      <c r="K337" s="126">
        <v>0</v>
      </c>
      <c r="L337" s="124">
        <v>0</v>
      </c>
      <c r="M337" s="126">
        <v>673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34">
        <v>44320</v>
      </c>
      <c r="B338" s="141" t="str">
        <f t="shared" si="15"/>
        <v>(火)</v>
      </c>
      <c r="C338" s="112">
        <f t="shared" si="16"/>
        <v>9212</v>
      </c>
      <c r="D338" s="113">
        <v>8515</v>
      </c>
      <c r="E338" s="113">
        <v>0</v>
      </c>
      <c r="F338" s="112">
        <v>0</v>
      </c>
      <c r="G338" s="113">
        <v>697</v>
      </c>
      <c r="H338" s="112">
        <v>0</v>
      </c>
      <c r="I338" s="112">
        <v>0</v>
      </c>
      <c r="J338" s="126">
        <v>6779</v>
      </c>
      <c r="K338" s="126">
        <v>0</v>
      </c>
      <c r="L338" s="124">
        <v>0</v>
      </c>
      <c r="M338" s="126">
        <v>474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34">
        <v>44319</v>
      </c>
      <c r="B339" s="141" t="str">
        <f t="shared" si="15"/>
        <v>(月)</v>
      </c>
      <c r="C339" s="112">
        <f t="shared" si="16"/>
        <v>8235</v>
      </c>
      <c r="D339" s="113">
        <v>7444</v>
      </c>
      <c r="E339" s="113">
        <v>0</v>
      </c>
      <c r="F339" s="112">
        <v>0</v>
      </c>
      <c r="G339" s="113">
        <v>791</v>
      </c>
      <c r="H339" s="112">
        <v>0</v>
      </c>
      <c r="I339" s="112">
        <v>0</v>
      </c>
      <c r="J339" s="126">
        <v>5673</v>
      </c>
      <c r="K339" s="126">
        <v>0</v>
      </c>
      <c r="L339" s="124">
        <v>0</v>
      </c>
      <c r="M339" s="126">
        <v>692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34">
        <v>44318</v>
      </c>
      <c r="B340" s="141" t="str">
        <f t="shared" si="15"/>
        <v>(日)</v>
      </c>
      <c r="C340" s="112">
        <f t="shared" si="16"/>
        <v>27301</v>
      </c>
      <c r="D340" s="113">
        <v>27301</v>
      </c>
      <c r="E340" s="113">
        <v>0</v>
      </c>
      <c r="F340" s="112">
        <v>0</v>
      </c>
      <c r="G340" s="113">
        <v>0</v>
      </c>
      <c r="H340" s="112">
        <v>0</v>
      </c>
      <c r="I340" s="112">
        <v>0</v>
      </c>
      <c r="J340" s="126">
        <v>20778</v>
      </c>
      <c r="K340" s="126">
        <v>0</v>
      </c>
      <c r="L340" s="124">
        <v>0</v>
      </c>
      <c r="M340" s="126">
        <v>0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4">
        <v>44317</v>
      </c>
      <c r="B341" s="141" t="str">
        <f t="shared" si="15"/>
        <v>(土)</v>
      </c>
      <c r="C341" s="112">
        <f t="shared" si="16"/>
        <v>40217</v>
      </c>
      <c r="D341" s="113">
        <v>40217</v>
      </c>
      <c r="E341" s="113">
        <v>0</v>
      </c>
      <c r="F341" s="112">
        <v>0</v>
      </c>
      <c r="G341" s="113">
        <v>0</v>
      </c>
      <c r="H341" s="112">
        <v>0</v>
      </c>
      <c r="I341" s="112">
        <v>0</v>
      </c>
      <c r="J341" s="126">
        <v>21780</v>
      </c>
      <c r="K341" s="126">
        <v>0</v>
      </c>
      <c r="L341" s="124">
        <v>0</v>
      </c>
      <c r="M341" s="126">
        <v>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4">
        <v>44316</v>
      </c>
      <c r="B342" s="141" t="str">
        <f t="shared" si="15"/>
        <v>(金)</v>
      </c>
      <c r="C342" s="112">
        <f t="shared" si="16"/>
        <v>60474</v>
      </c>
      <c r="D342" s="113">
        <v>60474</v>
      </c>
      <c r="E342" s="113">
        <v>0</v>
      </c>
      <c r="F342" s="112">
        <v>0</v>
      </c>
      <c r="G342" s="113">
        <v>0</v>
      </c>
      <c r="H342" s="112">
        <v>0</v>
      </c>
      <c r="I342" s="112">
        <v>0</v>
      </c>
      <c r="J342" s="126">
        <v>26255</v>
      </c>
      <c r="K342" s="126">
        <v>0</v>
      </c>
      <c r="L342" s="124">
        <v>0</v>
      </c>
      <c r="M342" s="126">
        <v>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4">
        <v>44315</v>
      </c>
      <c r="B343" s="141" t="str">
        <f t="shared" si="15"/>
        <v>(木)</v>
      </c>
      <c r="C343" s="112">
        <f t="shared" si="16"/>
        <v>20190</v>
      </c>
      <c r="D343" s="113">
        <v>20190</v>
      </c>
      <c r="E343" s="113">
        <v>0</v>
      </c>
      <c r="F343" s="112">
        <v>0</v>
      </c>
      <c r="G343" s="113">
        <v>0</v>
      </c>
      <c r="H343" s="112">
        <v>0</v>
      </c>
      <c r="I343" s="112">
        <v>0</v>
      </c>
      <c r="J343" s="126">
        <v>12743</v>
      </c>
      <c r="K343" s="126">
        <v>0</v>
      </c>
      <c r="L343" s="124">
        <v>0</v>
      </c>
      <c r="M343" s="126">
        <v>0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4">
        <v>44314</v>
      </c>
      <c r="B344" s="141" t="str">
        <f t="shared" si="15"/>
        <v>(水)</v>
      </c>
      <c r="C344" s="112">
        <f t="shared" si="16"/>
        <v>80082</v>
      </c>
      <c r="D344" s="113">
        <v>80082</v>
      </c>
      <c r="E344" s="113">
        <v>0</v>
      </c>
      <c r="F344" s="112">
        <v>0</v>
      </c>
      <c r="G344" s="113">
        <v>0</v>
      </c>
      <c r="H344" s="112">
        <v>0</v>
      </c>
      <c r="I344" s="112">
        <v>0</v>
      </c>
      <c r="J344" s="126">
        <v>36036</v>
      </c>
      <c r="K344" s="126">
        <v>0</v>
      </c>
      <c r="L344" s="124">
        <v>0</v>
      </c>
      <c r="M344" s="126">
        <v>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4">
        <v>44313</v>
      </c>
      <c r="B345" s="141" t="str">
        <f t="shared" si="15"/>
        <v>(火)</v>
      </c>
      <c r="C345" s="112">
        <f t="shared" si="16"/>
        <v>73709</v>
      </c>
      <c r="D345" s="113">
        <v>73709</v>
      </c>
      <c r="E345" s="113">
        <v>0</v>
      </c>
      <c r="F345" s="112">
        <v>0</v>
      </c>
      <c r="G345" s="113">
        <v>0</v>
      </c>
      <c r="H345" s="112">
        <v>0</v>
      </c>
      <c r="I345" s="112">
        <v>0</v>
      </c>
      <c r="J345" s="126">
        <v>35900</v>
      </c>
      <c r="K345" s="126">
        <v>0</v>
      </c>
      <c r="L345" s="124">
        <v>0</v>
      </c>
      <c r="M345" s="126">
        <v>0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4">
        <v>44312</v>
      </c>
      <c r="B346" s="141" t="str">
        <f t="shared" si="15"/>
        <v>(月)</v>
      </c>
      <c r="C346" s="112">
        <f t="shared" si="16"/>
        <v>55357</v>
      </c>
      <c r="D346" s="113">
        <v>55357</v>
      </c>
      <c r="E346" s="113">
        <v>0</v>
      </c>
      <c r="F346" s="112">
        <v>0</v>
      </c>
      <c r="G346" s="113">
        <v>0</v>
      </c>
      <c r="H346" s="112">
        <v>0</v>
      </c>
      <c r="I346" s="112">
        <v>0</v>
      </c>
      <c r="J346" s="126">
        <v>26609</v>
      </c>
      <c r="K346" s="126">
        <v>0</v>
      </c>
      <c r="L346" s="124">
        <v>0</v>
      </c>
      <c r="M346" s="126">
        <v>0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4">
        <v>44311</v>
      </c>
      <c r="B347" s="141" t="str">
        <f t="shared" si="15"/>
        <v>(日)</v>
      </c>
      <c r="C347" s="112">
        <f t="shared" si="16"/>
        <v>25423</v>
      </c>
      <c r="D347" s="113">
        <v>25423</v>
      </c>
      <c r="E347" s="113">
        <v>0</v>
      </c>
      <c r="F347" s="112">
        <v>0</v>
      </c>
      <c r="G347" s="113">
        <v>0</v>
      </c>
      <c r="H347" s="112">
        <v>0</v>
      </c>
      <c r="I347" s="112">
        <v>0</v>
      </c>
      <c r="J347" s="126">
        <v>15702</v>
      </c>
      <c r="K347" s="126">
        <v>0</v>
      </c>
      <c r="L347" s="124">
        <v>0</v>
      </c>
      <c r="M347" s="126">
        <v>0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4">
        <v>44310</v>
      </c>
      <c r="B348" s="141" t="str">
        <f t="shared" si="15"/>
        <v>(土)</v>
      </c>
      <c r="C348" s="112">
        <f t="shared" si="16"/>
        <v>35188</v>
      </c>
      <c r="D348" s="113">
        <v>35188</v>
      </c>
      <c r="E348" s="113">
        <v>0</v>
      </c>
      <c r="F348" s="112">
        <v>0</v>
      </c>
      <c r="G348" s="113">
        <v>0</v>
      </c>
      <c r="H348" s="112">
        <v>0</v>
      </c>
      <c r="I348" s="112">
        <v>0</v>
      </c>
      <c r="J348" s="126">
        <v>16459</v>
      </c>
      <c r="K348" s="126">
        <v>0</v>
      </c>
      <c r="L348" s="124">
        <v>0</v>
      </c>
      <c r="M348" s="126">
        <v>0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4">
        <v>44309</v>
      </c>
      <c r="B349" s="141" t="str">
        <f t="shared" si="15"/>
        <v>(金)</v>
      </c>
      <c r="C349" s="112">
        <f t="shared" si="16"/>
        <v>50913</v>
      </c>
      <c r="D349" s="113">
        <v>50913</v>
      </c>
      <c r="E349" s="113">
        <v>0</v>
      </c>
      <c r="F349" s="112">
        <v>0</v>
      </c>
      <c r="G349" s="113">
        <v>0</v>
      </c>
      <c r="H349" s="112">
        <v>0</v>
      </c>
      <c r="I349" s="112">
        <v>0</v>
      </c>
      <c r="J349" s="126">
        <v>18257</v>
      </c>
      <c r="K349" s="126">
        <v>0</v>
      </c>
      <c r="L349" s="124">
        <v>0</v>
      </c>
      <c r="M349" s="126">
        <v>0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4">
        <v>44308</v>
      </c>
      <c r="B350" s="141" t="str">
        <f t="shared" si="15"/>
        <v>(木)</v>
      </c>
      <c r="C350" s="112">
        <f t="shared" si="16"/>
        <v>54250</v>
      </c>
      <c r="D350" s="113">
        <v>54250</v>
      </c>
      <c r="E350" s="113">
        <v>0</v>
      </c>
      <c r="F350" s="112">
        <v>0</v>
      </c>
      <c r="G350" s="113">
        <v>0</v>
      </c>
      <c r="H350" s="112">
        <v>0</v>
      </c>
      <c r="I350" s="112">
        <v>0</v>
      </c>
      <c r="J350" s="126">
        <v>24539</v>
      </c>
      <c r="K350" s="126">
        <v>0</v>
      </c>
      <c r="L350" s="124">
        <v>0</v>
      </c>
      <c r="M350" s="126">
        <v>0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34">
        <v>44307</v>
      </c>
      <c r="B351" s="141" t="str">
        <f t="shared" si="15"/>
        <v>(水)</v>
      </c>
      <c r="C351" s="112">
        <f t="shared" si="16"/>
        <v>56361</v>
      </c>
      <c r="D351" s="113">
        <v>56361</v>
      </c>
      <c r="E351" s="113">
        <v>0</v>
      </c>
      <c r="F351" s="112">
        <v>0</v>
      </c>
      <c r="G351" s="113">
        <v>0</v>
      </c>
      <c r="H351" s="112">
        <v>0</v>
      </c>
      <c r="I351" s="112">
        <v>0</v>
      </c>
      <c r="J351" s="126">
        <v>25719</v>
      </c>
      <c r="K351" s="126">
        <v>0</v>
      </c>
      <c r="L351" s="124">
        <v>0</v>
      </c>
      <c r="M351" s="126">
        <v>0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34">
        <v>44306</v>
      </c>
      <c r="B352" s="141" t="str">
        <f t="shared" si="15"/>
        <v>(火)</v>
      </c>
      <c r="C352" s="112">
        <f t="shared" si="16"/>
        <v>47346</v>
      </c>
      <c r="D352" s="113">
        <v>47346</v>
      </c>
      <c r="E352" s="113">
        <v>0</v>
      </c>
      <c r="F352" s="112">
        <v>0</v>
      </c>
      <c r="G352" s="113">
        <v>0</v>
      </c>
      <c r="H352" s="112">
        <v>0</v>
      </c>
      <c r="I352" s="112">
        <v>0</v>
      </c>
      <c r="J352" s="126">
        <v>21585</v>
      </c>
      <c r="K352" s="126">
        <v>0</v>
      </c>
      <c r="L352" s="124">
        <v>0</v>
      </c>
      <c r="M352" s="126">
        <v>0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34">
        <v>44305</v>
      </c>
      <c r="B353" s="141" t="str">
        <f t="shared" si="15"/>
        <v>(月)</v>
      </c>
      <c r="C353" s="112">
        <f t="shared" si="16"/>
        <v>30590</v>
      </c>
      <c r="D353" s="113">
        <v>30590</v>
      </c>
      <c r="E353" s="113">
        <v>0</v>
      </c>
      <c r="F353" s="112">
        <v>0</v>
      </c>
      <c r="G353" s="113">
        <v>0</v>
      </c>
      <c r="H353" s="112">
        <v>0</v>
      </c>
      <c r="I353" s="112">
        <v>0</v>
      </c>
      <c r="J353" s="126">
        <v>13371</v>
      </c>
      <c r="K353" s="126">
        <v>0</v>
      </c>
      <c r="L353" s="124">
        <v>0</v>
      </c>
      <c r="M353" s="126">
        <v>0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34">
        <v>44304</v>
      </c>
      <c r="B354" s="141" t="str">
        <f t="shared" si="15"/>
        <v>(日)</v>
      </c>
      <c r="C354" s="112">
        <f t="shared" si="16"/>
        <v>8382</v>
      </c>
      <c r="D354" s="113">
        <v>8382</v>
      </c>
      <c r="E354" s="113">
        <v>0</v>
      </c>
      <c r="F354" s="112">
        <v>0</v>
      </c>
      <c r="G354" s="113">
        <v>0</v>
      </c>
      <c r="H354" s="112">
        <v>0</v>
      </c>
      <c r="I354" s="112">
        <v>0</v>
      </c>
      <c r="J354" s="126">
        <v>5812</v>
      </c>
      <c r="K354" s="126">
        <v>0</v>
      </c>
      <c r="L354" s="124">
        <v>0</v>
      </c>
      <c r="M354" s="126">
        <v>0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34">
        <v>44303</v>
      </c>
      <c r="B355" s="141" t="str">
        <f t="shared" si="15"/>
        <v>(土)</v>
      </c>
      <c r="C355" s="112">
        <f t="shared" si="16"/>
        <v>7655</v>
      </c>
      <c r="D355" s="113">
        <v>7655</v>
      </c>
      <c r="E355" s="113">
        <v>0</v>
      </c>
      <c r="F355" s="112">
        <v>0</v>
      </c>
      <c r="G355" s="113">
        <v>0</v>
      </c>
      <c r="H355" s="112">
        <v>0</v>
      </c>
      <c r="I355" s="112">
        <v>0</v>
      </c>
      <c r="J355" s="126">
        <v>3746</v>
      </c>
      <c r="K355" s="126">
        <v>0</v>
      </c>
      <c r="L355" s="124">
        <v>0</v>
      </c>
      <c r="M355" s="126">
        <v>0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34">
        <v>44302</v>
      </c>
      <c r="B356" s="141" t="str">
        <f t="shared" si="15"/>
        <v>(金)</v>
      </c>
      <c r="C356" s="112">
        <f t="shared" si="16"/>
        <v>10689</v>
      </c>
      <c r="D356" s="113">
        <v>10689</v>
      </c>
      <c r="E356" s="113">
        <v>0</v>
      </c>
      <c r="F356" s="112">
        <v>0</v>
      </c>
      <c r="G356" s="113">
        <v>0</v>
      </c>
      <c r="H356" s="112">
        <v>0</v>
      </c>
      <c r="I356" s="112">
        <v>0</v>
      </c>
      <c r="J356" s="126">
        <v>3508</v>
      </c>
      <c r="K356" s="126">
        <v>0</v>
      </c>
      <c r="L356" s="124">
        <v>0</v>
      </c>
      <c r="M356" s="126">
        <v>0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34">
        <v>44301</v>
      </c>
      <c r="B357" s="141" t="str">
        <f t="shared" si="15"/>
        <v>(木)</v>
      </c>
      <c r="C357" s="112">
        <f t="shared" si="16"/>
        <v>8829</v>
      </c>
      <c r="D357" s="113">
        <v>8829</v>
      </c>
      <c r="E357" s="113">
        <v>0</v>
      </c>
      <c r="F357" s="112">
        <v>0</v>
      </c>
      <c r="G357" s="113">
        <v>0</v>
      </c>
      <c r="H357" s="112">
        <v>0</v>
      </c>
      <c r="I357" s="112">
        <v>0</v>
      </c>
      <c r="J357" s="126">
        <v>4134</v>
      </c>
      <c r="K357" s="126">
        <v>0</v>
      </c>
      <c r="L357" s="124">
        <v>0</v>
      </c>
      <c r="M357" s="126">
        <v>0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34">
        <v>44300</v>
      </c>
      <c r="B358" s="141" t="str">
        <f t="shared" si="15"/>
        <v>(水)</v>
      </c>
      <c r="C358" s="112">
        <f t="shared" si="16"/>
        <v>5286</v>
      </c>
      <c r="D358" s="113">
        <v>5286</v>
      </c>
      <c r="E358" s="113">
        <v>0</v>
      </c>
      <c r="F358" s="112">
        <v>0</v>
      </c>
      <c r="G358" s="113">
        <v>0</v>
      </c>
      <c r="H358" s="112">
        <v>0</v>
      </c>
      <c r="I358" s="112">
        <v>0</v>
      </c>
      <c r="J358" s="126">
        <v>3087</v>
      </c>
      <c r="K358" s="126">
        <v>0</v>
      </c>
      <c r="L358" s="124">
        <v>0</v>
      </c>
      <c r="M358" s="126">
        <v>0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34">
        <v>44299</v>
      </c>
      <c r="B359" s="141" t="str">
        <f t="shared" si="15"/>
        <v>(火)</v>
      </c>
      <c r="C359" s="112">
        <f t="shared" si="16"/>
        <v>4306</v>
      </c>
      <c r="D359" s="113">
        <v>4306</v>
      </c>
      <c r="E359" s="113">
        <v>0</v>
      </c>
      <c r="F359" s="112">
        <v>0</v>
      </c>
      <c r="G359" s="113">
        <v>0</v>
      </c>
      <c r="H359" s="112">
        <v>0</v>
      </c>
      <c r="I359" s="112">
        <v>0</v>
      </c>
      <c r="J359" s="126">
        <v>2636</v>
      </c>
      <c r="K359" s="126">
        <v>0</v>
      </c>
      <c r="L359" s="124">
        <v>0</v>
      </c>
      <c r="M359" s="126">
        <v>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34">
        <v>44298</v>
      </c>
      <c r="B360" s="141" t="str">
        <f t="shared" si="15"/>
        <v>(月)</v>
      </c>
      <c r="C360" s="112">
        <f t="shared" si="16"/>
        <v>4691</v>
      </c>
      <c r="D360" s="114">
        <v>4691</v>
      </c>
      <c r="E360" s="114">
        <v>0</v>
      </c>
      <c r="F360" s="112">
        <v>0</v>
      </c>
      <c r="G360" s="114">
        <v>0</v>
      </c>
      <c r="H360" s="112">
        <v>0</v>
      </c>
      <c r="I360" s="112">
        <v>0</v>
      </c>
      <c r="J360" s="127">
        <v>3175</v>
      </c>
      <c r="K360" s="127">
        <v>0</v>
      </c>
      <c r="L360" s="124">
        <v>0</v>
      </c>
      <c r="M360" s="127">
        <v>0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</row>
    <row r="362" spans="1:17">
      <c r="A362" s="75" t="s">
        <v>324</v>
      </c>
      <c r="B362" s="75"/>
    </row>
    <row r="363" spans="1:17">
      <c r="A363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1" t="s">
        <v>295</v>
      </c>
      <c r="B3" s="178" t="s">
        <v>296</v>
      </c>
      <c r="C3" s="175" t="s">
        <v>297</v>
      </c>
      <c r="D3" s="175" t="s">
        <v>298</v>
      </c>
      <c r="E3" s="180"/>
      <c r="F3" s="175" t="s">
        <v>299</v>
      </c>
      <c r="G3" s="180"/>
      <c r="H3" s="73"/>
      <c r="I3" s="73"/>
    </row>
    <row r="4" spans="1:9">
      <c r="A4" s="180"/>
      <c r="B4" s="182"/>
      <c r="C4" s="18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7" t="s">
        <v>286</v>
      </c>
      <c r="B5" s="18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9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（３月３０日公表時点）</v>
      </c>
    </row>
    <row r="3" spans="1:9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297</v>
      </c>
      <c r="F3" s="135" t="s">
        <v>298</v>
      </c>
      <c r="G3" s="135" t="s">
        <v>299</v>
      </c>
      <c r="H3" s="73"/>
      <c r="I3" s="73"/>
    </row>
    <row r="4" spans="1:9">
      <c r="A4" s="178"/>
      <c r="B4" s="178"/>
      <c r="C4" s="178"/>
      <c r="D4" s="178"/>
      <c r="E4" s="175"/>
      <c r="F4" s="128" t="s">
        <v>301</v>
      </c>
      <c r="G4" s="128" t="s">
        <v>301</v>
      </c>
      <c r="H4" s="72"/>
      <c r="I4" s="72"/>
    </row>
    <row r="5" spans="1:9">
      <c r="A5" s="134">
        <v>44650</v>
      </c>
      <c r="B5" s="136" t="s">
        <v>346</v>
      </c>
      <c r="C5" s="134">
        <v>44647</v>
      </c>
      <c r="D5" s="136" t="s">
        <v>344</v>
      </c>
      <c r="E5" s="129">
        <v>19395007</v>
      </c>
      <c r="F5" s="130">
        <v>9741759</v>
      </c>
      <c r="G5" s="130">
        <v>9653248</v>
      </c>
      <c r="H5" s="72"/>
      <c r="I5" s="72"/>
    </row>
    <row r="6" spans="1:9">
      <c r="A6" s="134">
        <v>44643</v>
      </c>
      <c r="B6" s="136" t="s">
        <v>346</v>
      </c>
      <c r="C6" s="134">
        <v>44640</v>
      </c>
      <c r="D6" s="136" t="s">
        <v>344</v>
      </c>
      <c r="E6" s="129">
        <v>19394861</v>
      </c>
      <c r="F6" s="130">
        <v>9741617</v>
      </c>
      <c r="G6" s="130">
        <v>9653244</v>
      </c>
      <c r="H6" s="72"/>
      <c r="I6" s="72"/>
    </row>
    <row r="7" spans="1:9">
      <c r="A7" s="134">
        <v>44636</v>
      </c>
      <c r="B7" s="136" t="s">
        <v>346</v>
      </c>
      <c r="C7" s="134">
        <v>44633</v>
      </c>
      <c r="D7" s="136" t="s">
        <v>344</v>
      </c>
      <c r="E7" s="129">
        <v>19394762</v>
      </c>
      <c r="F7" s="130">
        <v>9741524</v>
      </c>
      <c r="G7" s="130">
        <v>9653238</v>
      </c>
      <c r="H7" s="72"/>
      <c r="I7" s="72"/>
    </row>
    <row r="8" spans="1:9">
      <c r="A8" s="134">
        <v>44629</v>
      </c>
      <c r="B8" s="136" t="s">
        <v>346</v>
      </c>
      <c r="C8" s="134">
        <v>44626</v>
      </c>
      <c r="D8" s="136" t="s">
        <v>344</v>
      </c>
      <c r="E8" s="129">
        <v>19394699</v>
      </c>
      <c r="F8" s="130">
        <v>9741014</v>
      </c>
      <c r="G8" s="130">
        <v>9653685</v>
      </c>
      <c r="H8" s="72"/>
      <c r="I8" s="72"/>
    </row>
    <row r="9" spans="1:9">
      <c r="A9" s="134">
        <v>44622</v>
      </c>
      <c r="B9" s="136" t="s">
        <v>346</v>
      </c>
      <c r="C9" s="134">
        <v>44619</v>
      </c>
      <c r="D9" s="136" t="s">
        <v>344</v>
      </c>
      <c r="E9" s="102">
        <v>19392753</v>
      </c>
      <c r="F9" s="131">
        <v>9740023</v>
      </c>
      <c r="G9" s="131">
        <v>9652730</v>
      </c>
      <c r="H9" s="72"/>
      <c r="I9" s="72"/>
    </row>
    <row r="10" spans="1:9">
      <c r="A10" s="134">
        <v>44614</v>
      </c>
      <c r="B10" s="136" t="s">
        <v>377</v>
      </c>
      <c r="C10" s="134">
        <v>44612</v>
      </c>
      <c r="D10" s="136" t="s">
        <v>344</v>
      </c>
      <c r="E10" s="102">
        <v>19394536</v>
      </c>
      <c r="F10" s="103">
        <v>9742187</v>
      </c>
      <c r="G10" s="103">
        <v>9652349</v>
      </c>
      <c r="H10" s="72"/>
      <c r="I10" s="72"/>
    </row>
    <row r="11" spans="1:9">
      <c r="A11" s="134">
        <v>44594</v>
      </c>
      <c r="B11" s="136" t="s">
        <v>346</v>
      </c>
      <c r="C11" s="134">
        <v>44591</v>
      </c>
      <c r="D11" s="136" t="s">
        <v>344</v>
      </c>
      <c r="E11" s="102">
        <v>19390507</v>
      </c>
      <c r="F11" s="103">
        <v>9740492</v>
      </c>
      <c r="G11" s="103">
        <v>9650015</v>
      </c>
      <c r="H11" s="72"/>
      <c r="I11" s="72"/>
    </row>
    <row r="12" spans="1:9">
      <c r="A12" s="134">
        <v>44573</v>
      </c>
      <c r="B12" s="136" t="s">
        <v>346</v>
      </c>
      <c r="C12" s="134">
        <v>44570</v>
      </c>
      <c r="D12" s="136" t="s">
        <v>344</v>
      </c>
      <c r="E12" s="102">
        <v>19333787</v>
      </c>
      <c r="F12" s="103">
        <v>9800077</v>
      </c>
      <c r="G12" s="103">
        <v>9533710</v>
      </c>
      <c r="H12" s="72"/>
      <c r="I12" s="72"/>
    </row>
    <row r="13" spans="1:9">
      <c r="A13" s="134">
        <v>44566</v>
      </c>
      <c r="B13" s="136" t="s">
        <v>346</v>
      </c>
      <c r="C13" s="134">
        <v>44563</v>
      </c>
      <c r="D13" s="136" t="s">
        <v>344</v>
      </c>
      <c r="E13" s="102">
        <v>19325629</v>
      </c>
      <c r="F13" s="103">
        <v>9799599</v>
      </c>
      <c r="G13" s="103">
        <v>9526030</v>
      </c>
      <c r="H13" s="72"/>
      <c r="I13" s="72"/>
    </row>
    <row r="14" spans="1:9">
      <c r="A14" s="134">
        <v>44557</v>
      </c>
      <c r="B14" s="136" t="s">
        <v>378</v>
      </c>
      <c r="C14" s="134">
        <v>44556</v>
      </c>
      <c r="D14" s="136" t="s">
        <v>344</v>
      </c>
      <c r="E14" s="102">
        <v>19321813</v>
      </c>
      <c r="F14" s="103">
        <v>9800906</v>
      </c>
      <c r="G14" s="103">
        <v>9520907</v>
      </c>
      <c r="H14" s="72"/>
      <c r="I14" s="72"/>
    </row>
    <row r="15" spans="1:9">
      <c r="A15" s="134">
        <v>44552</v>
      </c>
      <c r="B15" s="136" t="s">
        <v>346</v>
      </c>
      <c r="C15" s="134">
        <v>44549</v>
      </c>
      <c r="D15" s="136" t="s">
        <v>344</v>
      </c>
      <c r="E15" s="102">
        <v>19317095</v>
      </c>
      <c r="F15" s="103">
        <v>9800859</v>
      </c>
      <c r="G15" s="103">
        <v>9516236</v>
      </c>
      <c r="H15" s="72"/>
      <c r="I15" s="72"/>
    </row>
    <row r="16" spans="1:9">
      <c r="A16" s="134">
        <v>44545</v>
      </c>
      <c r="B16" s="136" t="s">
        <v>346</v>
      </c>
      <c r="C16" s="134">
        <v>44542</v>
      </c>
      <c r="D16" s="136" t="s">
        <v>344</v>
      </c>
      <c r="E16" s="102">
        <v>19315219</v>
      </c>
      <c r="F16" s="103">
        <v>9800511</v>
      </c>
      <c r="G16" s="103">
        <v>9514708</v>
      </c>
      <c r="H16" s="72"/>
      <c r="I16" s="72"/>
    </row>
    <row r="17" spans="1:9">
      <c r="A17" s="134">
        <v>44538</v>
      </c>
      <c r="B17" s="136" t="s">
        <v>346</v>
      </c>
      <c r="C17" s="134">
        <v>44535</v>
      </c>
      <c r="D17" s="136" t="s">
        <v>344</v>
      </c>
      <c r="E17" s="102">
        <v>19308290</v>
      </c>
      <c r="F17" s="103">
        <v>9801991</v>
      </c>
      <c r="G17" s="103">
        <v>9506299</v>
      </c>
      <c r="H17" s="72"/>
      <c r="I17" s="72"/>
    </row>
    <row r="18" spans="1:9">
      <c r="A18" s="134">
        <v>44531</v>
      </c>
      <c r="B18" s="136" t="s">
        <v>346</v>
      </c>
      <c r="C18" s="134">
        <v>44528</v>
      </c>
      <c r="D18" s="136" t="s">
        <v>344</v>
      </c>
      <c r="E18" s="102">
        <v>19291446</v>
      </c>
      <c r="F18" s="103">
        <v>9802654</v>
      </c>
      <c r="G18" s="103">
        <v>9488792</v>
      </c>
      <c r="H18" s="72"/>
      <c r="I18" s="72"/>
    </row>
    <row r="19" spans="1:9">
      <c r="A19" s="134">
        <v>44524</v>
      </c>
      <c r="B19" s="136" t="s">
        <v>346</v>
      </c>
      <c r="C19" s="134">
        <v>44521</v>
      </c>
      <c r="D19" s="136" t="s">
        <v>344</v>
      </c>
      <c r="E19" s="102">
        <v>19284713</v>
      </c>
      <c r="F19" s="103">
        <v>9808144</v>
      </c>
      <c r="G19" s="103">
        <v>9476569</v>
      </c>
      <c r="H19" s="72"/>
      <c r="I19" s="72"/>
    </row>
    <row r="20" spans="1:9">
      <c r="A20" s="134">
        <v>44517</v>
      </c>
      <c r="B20" s="136" t="s">
        <v>346</v>
      </c>
      <c r="C20" s="134">
        <v>44514</v>
      </c>
      <c r="D20" s="136" t="s">
        <v>344</v>
      </c>
      <c r="E20" s="102">
        <v>19272217</v>
      </c>
      <c r="F20" s="103">
        <v>9808427</v>
      </c>
      <c r="G20" s="103">
        <v>9463790</v>
      </c>
      <c r="H20" s="72"/>
      <c r="I20" s="72"/>
    </row>
    <row r="21" spans="1:9">
      <c r="A21" s="134">
        <v>44510</v>
      </c>
      <c r="B21" s="136" t="s">
        <v>346</v>
      </c>
      <c r="C21" s="134">
        <v>44507</v>
      </c>
      <c r="D21" s="136" t="s">
        <v>344</v>
      </c>
      <c r="E21" s="102">
        <v>19228810</v>
      </c>
      <c r="F21" s="103">
        <v>9805102</v>
      </c>
      <c r="G21" s="103">
        <v>9423708</v>
      </c>
      <c r="H21" s="72"/>
      <c r="I21" s="72"/>
    </row>
    <row r="22" spans="1:9">
      <c r="A22" s="134">
        <v>44502</v>
      </c>
      <c r="B22" s="136" t="s">
        <v>377</v>
      </c>
      <c r="C22" s="134">
        <v>44500</v>
      </c>
      <c r="D22" s="136" t="s">
        <v>344</v>
      </c>
      <c r="E22" s="102">
        <v>19078083</v>
      </c>
      <c r="F22" s="103">
        <v>9769376</v>
      </c>
      <c r="G22" s="103">
        <v>9308707</v>
      </c>
      <c r="H22" s="72"/>
      <c r="I22" s="72"/>
    </row>
    <row r="23" spans="1:9">
      <c r="A23" s="134">
        <v>44496</v>
      </c>
      <c r="B23" s="136" t="s">
        <v>346</v>
      </c>
      <c r="C23" s="134">
        <v>44493</v>
      </c>
      <c r="D23" s="136" t="s">
        <v>344</v>
      </c>
      <c r="E23" s="102">
        <v>18962749</v>
      </c>
      <c r="F23" s="103">
        <v>9767683</v>
      </c>
      <c r="G23" s="103">
        <v>9195066</v>
      </c>
      <c r="H23" s="72"/>
      <c r="I23" s="72"/>
    </row>
    <row r="24" spans="1:9">
      <c r="A24" s="134">
        <v>44489</v>
      </c>
      <c r="B24" s="136" t="s">
        <v>346</v>
      </c>
      <c r="C24" s="134">
        <v>44486</v>
      </c>
      <c r="D24" s="136" t="s">
        <v>344</v>
      </c>
      <c r="E24" s="102">
        <v>18747243</v>
      </c>
      <c r="F24" s="103">
        <v>9765668</v>
      </c>
      <c r="G24" s="103">
        <v>8981575</v>
      </c>
      <c r="H24" s="72"/>
      <c r="I24" s="72"/>
    </row>
    <row r="25" spans="1:9">
      <c r="A25" s="134">
        <v>44482</v>
      </c>
      <c r="B25" s="136" t="s">
        <v>346</v>
      </c>
      <c r="C25" s="134">
        <v>44479</v>
      </c>
      <c r="D25" s="136" t="s">
        <v>344</v>
      </c>
      <c r="E25" s="81">
        <v>18283165</v>
      </c>
      <c r="F25" s="81">
        <v>9751845</v>
      </c>
      <c r="G25" s="81">
        <v>8531320</v>
      </c>
      <c r="H25" s="72"/>
      <c r="I25" s="72"/>
    </row>
    <row r="26" spans="1:9">
      <c r="A26" s="134">
        <v>44475</v>
      </c>
      <c r="B26" s="136" t="s">
        <v>346</v>
      </c>
      <c r="C26" s="134">
        <v>44472</v>
      </c>
      <c r="D26" s="136" t="s">
        <v>344</v>
      </c>
      <c r="E26" s="81">
        <v>17523553</v>
      </c>
      <c r="F26" s="81">
        <v>9707240</v>
      </c>
      <c r="G26" s="81">
        <v>7816313</v>
      </c>
      <c r="H26" s="72"/>
      <c r="I26" s="72"/>
    </row>
    <row r="27" spans="1:9">
      <c r="A27" s="134">
        <v>44468</v>
      </c>
      <c r="B27" s="136" t="s">
        <v>346</v>
      </c>
      <c r="C27" s="134">
        <v>44465</v>
      </c>
      <c r="D27" s="136" t="s">
        <v>344</v>
      </c>
      <c r="E27" s="81">
        <v>16729009</v>
      </c>
      <c r="F27" s="81">
        <v>9578689</v>
      </c>
      <c r="G27" s="81">
        <v>7150320</v>
      </c>
      <c r="H27" s="72"/>
      <c r="I27" s="72"/>
    </row>
    <row r="28" spans="1:9">
      <c r="A28" s="134">
        <v>44461</v>
      </c>
      <c r="B28" s="136" t="s">
        <v>346</v>
      </c>
      <c r="C28" s="134">
        <v>44458</v>
      </c>
      <c r="D28" s="136" t="s">
        <v>344</v>
      </c>
      <c r="E28" s="81">
        <v>16106155</v>
      </c>
      <c r="F28" s="81">
        <v>9364198</v>
      </c>
      <c r="G28" s="81">
        <v>6741957</v>
      </c>
      <c r="H28" s="72"/>
      <c r="I28" s="72"/>
    </row>
    <row r="29" spans="1:9">
      <c r="A29" s="134">
        <v>44454</v>
      </c>
      <c r="B29" s="136" t="s">
        <v>346</v>
      </c>
      <c r="C29" s="134">
        <v>44451</v>
      </c>
      <c r="D29" s="136" t="s">
        <v>344</v>
      </c>
      <c r="E29" s="81">
        <v>15400219</v>
      </c>
      <c r="F29" s="81">
        <v>8914497</v>
      </c>
      <c r="G29" s="81">
        <v>6485722</v>
      </c>
      <c r="H29" s="72"/>
      <c r="I29" s="72"/>
    </row>
    <row r="30" spans="1:9">
      <c r="A30" s="134">
        <v>44447</v>
      </c>
      <c r="B30" s="136" t="s">
        <v>346</v>
      </c>
      <c r="C30" s="134">
        <v>44444</v>
      </c>
      <c r="D30" s="136" t="s">
        <v>344</v>
      </c>
      <c r="E30" s="81">
        <v>14362075</v>
      </c>
      <c r="F30" s="81">
        <v>8141454</v>
      </c>
      <c r="G30" s="81">
        <v>6220621</v>
      </c>
      <c r="H30" s="72"/>
      <c r="I30" s="72"/>
    </row>
    <row r="31" spans="1:9">
      <c r="A31" s="134">
        <v>44440</v>
      </c>
      <c r="B31" s="136" t="s">
        <v>346</v>
      </c>
      <c r="C31" s="134">
        <v>44437</v>
      </c>
      <c r="D31" s="136" t="s">
        <v>344</v>
      </c>
      <c r="E31" s="81">
        <v>13225021</v>
      </c>
      <c r="F31" s="81">
        <v>7426698</v>
      </c>
      <c r="G31" s="81">
        <v>5798323</v>
      </c>
      <c r="H31" s="72"/>
      <c r="I31" s="72"/>
    </row>
    <row r="32" spans="1:9">
      <c r="A32" s="134">
        <v>44433</v>
      </c>
      <c r="B32" s="136" t="s">
        <v>346</v>
      </c>
      <c r="C32" s="134">
        <v>44430</v>
      </c>
      <c r="D32" s="136" t="s">
        <v>344</v>
      </c>
      <c r="E32" s="81">
        <v>12029002</v>
      </c>
      <c r="F32" s="81">
        <v>7013578</v>
      </c>
      <c r="G32" s="81">
        <v>5015424</v>
      </c>
      <c r="H32" s="72"/>
      <c r="I32" s="72"/>
    </row>
    <row r="33" spans="1:9">
      <c r="A33" s="134">
        <v>44426</v>
      </c>
      <c r="B33" s="136" t="s">
        <v>346</v>
      </c>
      <c r="C33" s="134">
        <v>44423</v>
      </c>
      <c r="D33" s="136" t="s">
        <v>344</v>
      </c>
      <c r="E33" s="81">
        <v>10579702</v>
      </c>
      <c r="F33" s="81">
        <v>6761659</v>
      </c>
      <c r="G33" s="81">
        <v>3818043</v>
      </c>
      <c r="H33" s="72"/>
      <c r="I33" s="72"/>
    </row>
    <row r="34" spans="1:9">
      <c r="A34" s="134">
        <v>44419</v>
      </c>
      <c r="B34" s="136" t="s">
        <v>346</v>
      </c>
      <c r="C34" s="134">
        <v>44416</v>
      </c>
      <c r="D34" s="136" t="s">
        <v>344</v>
      </c>
      <c r="E34" s="81">
        <v>9282019</v>
      </c>
      <c r="F34" s="81">
        <v>6577221</v>
      </c>
      <c r="G34" s="81">
        <v>2704798</v>
      </c>
      <c r="H34" s="72"/>
      <c r="I34" s="72"/>
    </row>
    <row r="35" spans="1:9">
      <c r="A35" s="134">
        <v>44412</v>
      </c>
      <c r="B35" s="136" t="s">
        <v>346</v>
      </c>
      <c r="C35" s="134">
        <v>44409</v>
      </c>
      <c r="D35" s="136" t="s">
        <v>344</v>
      </c>
      <c r="E35" s="81">
        <v>7723380</v>
      </c>
      <c r="F35" s="81">
        <v>6269246</v>
      </c>
      <c r="G35" s="81">
        <v>1454134</v>
      </c>
      <c r="H35" s="72"/>
      <c r="I35" s="72"/>
    </row>
    <row r="36" spans="1:9">
      <c r="A36" s="82"/>
      <c r="B36" s="71"/>
      <c r="C36" s="71"/>
      <c r="D36" s="71"/>
      <c r="E36" s="71"/>
      <c r="F36" s="71"/>
      <c r="G36" s="72"/>
      <c r="H36" s="72"/>
    </row>
    <row r="37" spans="1:9">
      <c r="A37" s="73" t="s">
        <v>330</v>
      </c>
      <c r="B37" s="72"/>
      <c r="C37" s="72"/>
      <c r="D37" s="72"/>
      <c r="E37" s="72"/>
      <c r="F37" s="72"/>
      <c r="G37" s="73"/>
      <c r="H37" s="72"/>
    </row>
    <row r="38" spans="1:9">
      <c r="A38" s="73"/>
      <c r="B38" s="73"/>
      <c r="C38" s="73"/>
      <c r="D38" s="73"/>
      <c r="E38" s="73"/>
      <c r="F38" s="73"/>
      <c r="G38" s="73"/>
      <c r="H38" s="72"/>
    </row>
    <row r="39" spans="1:9">
      <c r="H39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6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（４月１日公表時点）</v>
      </c>
    </row>
    <row r="3" spans="1:7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335</v>
      </c>
      <c r="F3" s="135" t="s">
        <v>298</v>
      </c>
      <c r="G3" s="135" t="s">
        <v>299</v>
      </c>
    </row>
    <row r="4" spans="1:7">
      <c r="A4" s="178"/>
      <c r="B4" s="178"/>
      <c r="C4" s="178"/>
      <c r="D4" s="178"/>
      <c r="E4" s="175"/>
      <c r="F4" s="137" t="s">
        <v>301</v>
      </c>
      <c r="G4" s="137" t="s">
        <v>301</v>
      </c>
    </row>
    <row r="5" spans="1:7">
      <c r="A5" s="134">
        <v>44652</v>
      </c>
      <c r="B5" s="136" t="str">
        <f t="shared" ref="B5:B20" si="0">"(" &amp; TEXT(A5,"aaa") &amp; ")"</f>
        <v>(金)</v>
      </c>
      <c r="C5" s="134">
        <v>44647</v>
      </c>
      <c r="D5" s="136" t="s">
        <v>344</v>
      </c>
      <c r="E5" s="115">
        <f t="shared" ref="E5:E20" si="1">SUM(F5:G5)</f>
        <v>19253381</v>
      </c>
      <c r="F5" s="115">
        <v>9688891</v>
      </c>
      <c r="G5" s="115">
        <v>9564490</v>
      </c>
    </row>
    <row r="6" spans="1:7">
      <c r="A6" s="134">
        <v>44651</v>
      </c>
      <c r="B6" s="136" t="str">
        <f t="shared" si="0"/>
        <v>(木)</v>
      </c>
      <c r="C6" s="134">
        <v>44647</v>
      </c>
      <c r="D6" s="136" t="s">
        <v>344</v>
      </c>
      <c r="E6" s="115">
        <f t="shared" si="1"/>
        <v>19256693</v>
      </c>
      <c r="F6" s="115">
        <v>9687655</v>
      </c>
      <c r="G6" s="115">
        <v>9569038</v>
      </c>
    </row>
    <row r="7" spans="1:7">
      <c r="A7" s="134">
        <v>44650</v>
      </c>
      <c r="B7" s="136" t="str">
        <f t="shared" si="0"/>
        <v>(水)</v>
      </c>
      <c r="C7" s="134">
        <v>44647</v>
      </c>
      <c r="D7" s="136" t="s">
        <v>344</v>
      </c>
      <c r="E7" s="115">
        <f t="shared" si="1"/>
        <v>19254730</v>
      </c>
      <c r="F7" s="115">
        <v>9686725</v>
      </c>
      <c r="G7" s="115">
        <v>9568005</v>
      </c>
    </row>
    <row r="8" spans="1:7">
      <c r="A8" s="134">
        <v>44649</v>
      </c>
      <c r="B8" s="136" t="str">
        <f t="shared" si="0"/>
        <v>(火)</v>
      </c>
      <c r="C8" s="134">
        <v>44640</v>
      </c>
      <c r="D8" s="136" t="s">
        <v>344</v>
      </c>
      <c r="E8" s="115">
        <f t="shared" si="1"/>
        <v>19259094</v>
      </c>
      <c r="F8" s="115">
        <v>9692270</v>
      </c>
      <c r="G8" s="115">
        <v>9566824</v>
      </c>
    </row>
    <row r="9" spans="1:7">
      <c r="A9" s="134">
        <v>44648</v>
      </c>
      <c r="B9" s="136" t="str">
        <f t="shared" si="0"/>
        <v>(月)</v>
      </c>
      <c r="C9" s="134">
        <v>44640</v>
      </c>
      <c r="D9" s="136" t="s">
        <v>344</v>
      </c>
      <c r="E9" s="115">
        <f t="shared" si="1"/>
        <v>19258081</v>
      </c>
      <c r="F9" s="115">
        <v>9691731</v>
      </c>
      <c r="G9" s="115">
        <v>9566350</v>
      </c>
    </row>
    <row r="10" spans="1:7">
      <c r="A10" s="134">
        <v>44645</v>
      </c>
      <c r="B10" s="136" t="str">
        <f t="shared" si="0"/>
        <v>(金)</v>
      </c>
      <c r="C10" s="134">
        <v>44640</v>
      </c>
      <c r="D10" s="136" t="s">
        <v>344</v>
      </c>
      <c r="E10" s="115">
        <f t="shared" si="1"/>
        <v>19264116</v>
      </c>
      <c r="F10" s="115">
        <v>9694021</v>
      </c>
      <c r="G10" s="115">
        <v>9570095</v>
      </c>
    </row>
    <row r="11" spans="1:7">
      <c r="A11" s="134">
        <v>44644</v>
      </c>
      <c r="B11" s="136" t="str">
        <f t="shared" si="0"/>
        <v>(木)</v>
      </c>
      <c r="C11" s="134">
        <v>44640</v>
      </c>
      <c r="D11" s="136" t="s">
        <v>344</v>
      </c>
      <c r="E11" s="115">
        <f t="shared" si="1"/>
        <v>19263206</v>
      </c>
      <c r="F11" s="115">
        <v>9693612</v>
      </c>
      <c r="G11" s="115">
        <v>9569594</v>
      </c>
    </row>
    <row r="12" spans="1:7">
      <c r="A12" s="134">
        <v>44643</v>
      </c>
      <c r="B12" s="136" t="str">
        <f t="shared" si="0"/>
        <v>(水)</v>
      </c>
      <c r="C12" s="134">
        <v>44640</v>
      </c>
      <c r="D12" s="136" t="s">
        <v>344</v>
      </c>
      <c r="E12" s="115">
        <f t="shared" si="1"/>
        <v>19262750</v>
      </c>
      <c r="F12" s="115">
        <v>9693440</v>
      </c>
      <c r="G12" s="115">
        <v>9569310</v>
      </c>
    </row>
    <row r="13" spans="1:7">
      <c r="A13" s="134">
        <v>44642</v>
      </c>
      <c r="B13" s="136" t="str">
        <f t="shared" si="0"/>
        <v>(火)</v>
      </c>
      <c r="C13" s="134">
        <v>44633</v>
      </c>
      <c r="D13" s="136" t="s">
        <v>344</v>
      </c>
      <c r="E13" s="115">
        <f t="shared" si="1"/>
        <v>19261073</v>
      </c>
      <c r="F13" s="115">
        <v>9692607</v>
      </c>
      <c r="G13" s="115">
        <v>9568466</v>
      </c>
    </row>
    <row r="14" spans="1:7">
      <c r="A14" s="134">
        <v>44638</v>
      </c>
      <c r="B14" s="136" t="str">
        <f t="shared" si="0"/>
        <v>(金)</v>
      </c>
      <c r="C14" s="134">
        <v>44633</v>
      </c>
      <c r="D14" s="136" t="s">
        <v>344</v>
      </c>
      <c r="E14" s="115">
        <f t="shared" si="1"/>
        <v>19258698</v>
      </c>
      <c r="F14" s="115">
        <v>9691604</v>
      </c>
      <c r="G14" s="115">
        <v>9567094</v>
      </c>
    </row>
    <row r="15" spans="1:7">
      <c r="A15" s="134">
        <v>44637</v>
      </c>
      <c r="B15" s="136" t="str">
        <f t="shared" si="0"/>
        <v>(木)</v>
      </c>
      <c r="C15" s="134">
        <v>44633</v>
      </c>
      <c r="D15" s="136" t="s">
        <v>344</v>
      </c>
      <c r="E15" s="115">
        <f t="shared" si="1"/>
        <v>19258855</v>
      </c>
      <c r="F15" s="115">
        <v>9691539</v>
      </c>
      <c r="G15" s="115">
        <v>9567316</v>
      </c>
    </row>
    <row r="16" spans="1:7">
      <c r="A16" s="134">
        <v>44636</v>
      </c>
      <c r="B16" s="136" t="str">
        <f t="shared" si="0"/>
        <v>(水)</v>
      </c>
      <c r="C16" s="134">
        <v>44633</v>
      </c>
      <c r="D16" s="136" t="s">
        <v>344</v>
      </c>
      <c r="E16" s="115">
        <f t="shared" si="1"/>
        <v>19258758</v>
      </c>
      <c r="F16" s="115">
        <v>9691543</v>
      </c>
      <c r="G16" s="115">
        <v>9567215</v>
      </c>
    </row>
    <row r="17" spans="1:7">
      <c r="A17" s="134">
        <v>44635</v>
      </c>
      <c r="B17" s="136" t="str">
        <f t="shared" si="0"/>
        <v>(火)</v>
      </c>
      <c r="C17" s="134">
        <v>44626</v>
      </c>
      <c r="D17" s="136" t="s">
        <v>344</v>
      </c>
      <c r="E17" s="115">
        <f t="shared" si="1"/>
        <v>19257684</v>
      </c>
      <c r="F17" s="115">
        <v>9691181</v>
      </c>
      <c r="G17" s="115">
        <v>9566503</v>
      </c>
    </row>
    <row r="18" spans="1:7">
      <c r="A18" s="134">
        <v>44634</v>
      </c>
      <c r="B18" s="136" t="str">
        <f t="shared" si="0"/>
        <v>(月)</v>
      </c>
      <c r="C18" s="134">
        <v>44626</v>
      </c>
      <c r="D18" s="136" t="s">
        <v>344</v>
      </c>
      <c r="E18" s="115">
        <f t="shared" si="1"/>
        <v>19253631</v>
      </c>
      <c r="F18" s="115">
        <v>9689098</v>
      </c>
      <c r="G18" s="115">
        <v>9564533</v>
      </c>
    </row>
    <row r="19" spans="1:7">
      <c r="A19" s="134">
        <v>44631</v>
      </c>
      <c r="B19" s="136" t="str">
        <f t="shared" si="0"/>
        <v>(金)</v>
      </c>
      <c r="C19" s="134">
        <v>44626</v>
      </c>
      <c r="D19" s="136" t="s">
        <v>344</v>
      </c>
      <c r="E19" s="115">
        <f t="shared" si="1"/>
        <v>19253480</v>
      </c>
      <c r="F19" s="115">
        <v>9688786</v>
      </c>
      <c r="G19" s="115">
        <v>9564694</v>
      </c>
    </row>
    <row r="20" spans="1:7">
      <c r="A20" s="134">
        <v>44630</v>
      </c>
      <c r="B20" s="136" t="str">
        <f t="shared" si="0"/>
        <v>(木)</v>
      </c>
      <c r="C20" s="134">
        <v>44626</v>
      </c>
      <c r="D20" s="136" t="s">
        <v>344</v>
      </c>
      <c r="E20" s="115">
        <f t="shared" si="1"/>
        <v>19252639</v>
      </c>
      <c r="F20" s="115">
        <v>9688229</v>
      </c>
      <c r="G20" s="115">
        <v>9564410</v>
      </c>
    </row>
    <row r="21" spans="1:7">
      <c r="A21" s="134">
        <v>44629</v>
      </c>
      <c r="B21" s="136" t="s">
        <v>346</v>
      </c>
      <c r="C21" s="134">
        <v>44626</v>
      </c>
      <c r="D21" s="136" t="s">
        <v>344</v>
      </c>
      <c r="E21" s="115">
        <v>19251883</v>
      </c>
      <c r="F21" s="115">
        <v>9687844</v>
      </c>
      <c r="G21" s="115">
        <v>9564039</v>
      </c>
    </row>
    <row r="22" spans="1:7">
      <c r="A22" s="134">
        <v>44628</v>
      </c>
      <c r="B22" s="136" t="str">
        <f t="shared" ref="B22" si="2">"(" &amp; TEXT(A22,"aaa") &amp; ")"</f>
        <v>(火)</v>
      </c>
      <c r="C22" s="134">
        <v>44619</v>
      </c>
      <c r="D22" s="136" t="s">
        <v>344</v>
      </c>
      <c r="E22" s="115">
        <f t="shared" ref="E22" si="3">SUM(F22:G22)</f>
        <v>19249563</v>
      </c>
      <c r="F22" s="115">
        <v>9686754</v>
      </c>
      <c r="G22" s="115">
        <v>9562809</v>
      </c>
    </row>
    <row r="23" spans="1:7">
      <c r="A23" s="134">
        <v>44627</v>
      </c>
      <c r="B23" s="136" t="s">
        <v>378</v>
      </c>
      <c r="C23" s="134">
        <v>44619</v>
      </c>
      <c r="D23" s="136" t="s">
        <v>344</v>
      </c>
      <c r="E23" s="115">
        <v>19246814</v>
      </c>
      <c r="F23" s="115">
        <v>9685336</v>
      </c>
      <c r="G23" s="115">
        <v>9561478</v>
      </c>
    </row>
    <row r="24" spans="1:7">
      <c r="A24" s="134">
        <v>44624</v>
      </c>
      <c r="B24" s="136" t="s">
        <v>346</v>
      </c>
      <c r="C24" s="134">
        <v>44619</v>
      </c>
      <c r="D24" s="136" t="s">
        <v>344</v>
      </c>
      <c r="E24" s="115">
        <f>SUM(F24:G24)</f>
        <v>19246609</v>
      </c>
      <c r="F24" s="115">
        <v>9685083</v>
      </c>
      <c r="G24" s="115">
        <v>9561526</v>
      </c>
    </row>
    <row r="25" spans="1:7">
      <c r="A25" s="134">
        <v>44623</v>
      </c>
      <c r="B25" s="136" t="s">
        <v>346</v>
      </c>
      <c r="C25" s="134">
        <v>44619</v>
      </c>
      <c r="D25" s="136" t="s">
        <v>344</v>
      </c>
      <c r="E25" s="115">
        <f>SUM(F25:G25)</f>
        <v>19243117</v>
      </c>
      <c r="F25" s="115">
        <v>9683523</v>
      </c>
      <c r="G25" s="115">
        <v>9559594</v>
      </c>
    </row>
    <row r="26" spans="1:7">
      <c r="A26" s="134">
        <v>44622</v>
      </c>
      <c r="B26" s="136" t="s">
        <v>346</v>
      </c>
      <c r="C26" s="134">
        <v>44619</v>
      </c>
      <c r="D26" s="136" t="s">
        <v>344</v>
      </c>
      <c r="E26" s="115">
        <v>19244392</v>
      </c>
      <c r="F26" s="115">
        <v>9684065</v>
      </c>
      <c r="G26" s="115">
        <v>9560327</v>
      </c>
    </row>
    <row r="27" spans="1:7">
      <c r="A27" s="134">
        <v>44621</v>
      </c>
      <c r="B27" s="136" t="s">
        <v>377</v>
      </c>
      <c r="C27" s="134">
        <v>44612</v>
      </c>
      <c r="D27" s="136" t="s">
        <v>344</v>
      </c>
      <c r="E27" s="115">
        <v>19251980</v>
      </c>
      <c r="F27" s="115">
        <v>9687205</v>
      </c>
      <c r="G27" s="115">
        <v>9564775</v>
      </c>
    </row>
    <row r="28" spans="1:7">
      <c r="A28" s="134">
        <v>44620</v>
      </c>
      <c r="B28" s="136" t="s">
        <v>378</v>
      </c>
      <c r="C28" s="134">
        <v>44612</v>
      </c>
      <c r="D28" s="136" t="s">
        <v>344</v>
      </c>
      <c r="E28" s="115">
        <v>19250234</v>
      </c>
      <c r="F28" s="115">
        <v>9686257</v>
      </c>
      <c r="G28" s="115">
        <v>9563977</v>
      </c>
    </row>
    <row r="29" spans="1:7">
      <c r="A29" s="134">
        <v>44617</v>
      </c>
      <c r="B29" s="136" t="s">
        <v>379</v>
      </c>
      <c r="C29" s="134">
        <v>44612</v>
      </c>
      <c r="D29" s="136" t="s">
        <v>344</v>
      </c>
      <c r="E29" s="115">
        <v>19248706</v>
      </c>
      <c r="F29" s="115">
        <v>9685344</v>
      </c>
      <c r="G29" s="115">
        <v>9563362</v>
      </c>
    </row>
    <row r="30" spans="1:7">
      <c r="A30" s="134">
        <v>44616</v>
      </c>
      <c r="B30" s="136" t="s">
        <v>315</v>
      </c>
      <c r="C30" s="134">
        <v>44612</v>
      </c>
      <c r="D30" s="136" t="s">
        <v>344</v>
      </c>
      <c r="E30" s="115">
        <v>19248858</v>
      </c>
      <c r="F30" s="115">
        <v>9685494</v>
      </c>
      <c r="G30" s="115">
        <v>9563364</v>
      </c>
    </row>
    <row r="31" spans="1:7">
      <c r="A31" s="134">
        <v>44614</v>
      </c>
      <c r="B31" s="136" t="s">
        <v>377</v>
      </c>
      <c r="C31" s="134">
        <v>44612</v>
      </c>
      <c r="D31" s="136" t="s">
        <v>344</v>
      </c>
      <c r="E31" s="115">
        <v>19248185</v>
      </c>
      <c r="F31" s="115">
        <v>9684398</v>
      </c>
      <c r="G31" s="115">
        <v>9563787</v>
      </c>
    </row>
    <row r="32" spans="1:7">
      <c r="A32" s="134">
        <v>44613</v>
      </c>
      <c r="B32" s="136" t="s">
        <v>378</v>
      </c>
      <c r="C32" s="134">
        <v>44591</v>
      </c>
      <c r="D32" s="136" t="s">
        <v>344</v>
      </c>
      <c r="E32" s="115">
        <v>19243964</v>
      </c>
      <c r="F32" s="115">
        <v>9681680</v>
      </c>
      <c r="G32" s="115">
        <v>9562284</v>
      </c>
    </row>
    <row r="33" spans="1:7">
      <c r="A33" s="134">
        <v>44610</v>
      </c>
      <c r="B33" s="136" t="s">
        <v>379</v>
      </c>
      <c r="C33" s="134">
        <v>44591</v>
      </c>
      <c r="D33" s="136" t="s">
        <v>344</v>
      </c>
      <c r="E33" s="115">
        <v>19246661</v>
      </c>
      <c r="F33" s="115">
        <v>9683046</v>
      </c>
      <c r="G33" s="115">
        <v>9563615</v>
      </c>
    </row>
    <row r="34" spans="1:7">
      <c r="A34" s="134">
        <v>44609</v>
      </c>
      <c r="B34" s="136" t="s">
        <v>315</v>
      </c>
      <c r="C34" s="134">
        <v>44591</v>
      </c>
      <c r="D34" s="136" t="s">
        <v>344</v>
      </c>
      <c r="E34" s="115">
        <v>19247340</v>
      </c>
      <c r="F34" s="115">
        <v>9681494</v>
      </c>
      <c r="G34" s="115">
        <v>9565846</v>
      </c>
    </row>
    <row r="35" spans="1:7">
      <c r="A35" s="134">
        <v>44608</v>
      </c>
      <c r="B35" s="136" t="s">
        <v>346</v>
      </c>
      <c r="C35" s="134">
        <v>44591</v>
      </c>
      <c r="D35" s="136" t="s">
        <v>344</v>
      </c>
      <c r="E35" s="115">
        <v>19246794</v>
      </c>
      <c r="F35" s="115">
        <v>9681305</v>
      </c>
      <c r="G35" s="115">
        <v>9565489</v>
      </c>
    </row>
    <row r="36" spans="1:7">
      <c r="A36" s="134">
        <v>44607</v>
      </c>
      <c r="B36" s="136" t="s">
        <v>377</v>
      </c>
      <c r="C36" s="134">
        <v>44591</v>
      </c>
      <c r="D36" s="136" t="s">
        <v>344</v>
      </c>
      <c r="E36" s="115">
        <v>19243937</v>
      </c>
      <c r="F36" s="115">
        <v>9679811</v>
      </c>
      <c r="G36" s="115">
        <v>9564126</v>
      </c>
    </row>
    <row r="37" spans="1:7">
      <c r="A37" s="134">
        <v>44606</v>
      </c>
      <c r="B37" s="136" t="s">
        <v>378</v>
      </c>
      <c r="C37" s="134">
        <v>44591</v>
      </c>
      <c r="D37" s="136" t="s">
        <v>344</v>
      </c>
      <c r="E37" s="115">
        <v>19241048</v>
      </c>
      <c r="F37" s="115">
        <v>9678149</v>
      </c>
      <c r="G37" s="115">
        <v>9562899</v>
      </c>
    </row>
    <row r="38" spans="1:7">
      <c r="A38" s="134">
        <v>44602</v>
      </c>
      <c r="B38" s="136" t="s">
        <v>315</v>
      </c>
      <c r="C38" s="134">
        <v>44591</v>
      </c>
      <c r="D38" s="136" t="s">
        <v>344</v>
      </c>
      <c r="E38" s="115">
        <v>19237852</v>
      </c>
      <c r="F38" s="115">
        <v>9675862</v>
      </c>
      <c r="G38" s="115">
        <v>9561990</v>
      </c>
    </row>
    <row r="39" spans="1:7">
      <c r="A39" s="134">
        <v>44601</v>
      </c>
      <c r="B39" s="136" t="s">
        <v>346</v>
      </c>
      <c r="C39" s="134">
        <v>44591</v>
      </c>
      <c r="D39" s="136" t="s">
        <v>344</v>
      </c>
      <c r="E39" s="115">
        <v>19235285</v>
      </c>
      <c r="F39" s="115">
        <v>9674298</v>
      </c>
      <c r="G39" s="115">
        <v>9560987</v>
      </c>
    </row>
    <row r="40" spans="1:7">
      <c r="A40" s="134">
        <v>44600</v>
      </c>
      <c r="B40" s="136" t="s">
        <v>377</v>
      </c>
      <c r="C40" s="134">
        <v>44591</v>
      </c>
      <c r="D40" s="136" t="s">
        <v>344</v>
      </c>
      <c r="E40" s="115">
        <v>19233543</v>
      </c>
      <c r="F40" s="115">
        <v>9673123</v>
      </c>
      <c r="G40" s="115">
        <v>9560420</v>
      </c>
    </row>
    <row r="41" spans="1:7">
      <c r="A41" s="134">
        <v>44599</v>
      </c>
      <c r="B41" s="136" t="s">
        <v>378</v>
      </c>
      <c r="C41" s="134">
        <v>44591</v>
      </c>
      <c r="D41" s="136" t="s">
        <v>344</v>
      </c>
      <c r="E41" s="115">
        <v>19234661</v>
      </c>
      <c r="F41" s="115">
        <v>9673761</v>
      </c>
      <c r="G41" s="115">
        <v>9560900</v>
      </c>
    </row>
    <row r="42" spans="1:7">
      <c r="A42" s="134">
        <v>44596</v>
      </c>
      <c r="B42" s="136" t="s">
        <v>379</v>
      </c>
      <c r="C42" s="134">
        <v>44591</v>
      </c>
      <c r="D42" s="136" t="s">
        <v>344</v>
      </c>
      <c r="E42" s="115">
        <v>19235528</v>
      </c>
      <c r="F42" s="115">
        <v>9673651</v>
      </c>
      <c r="G42" s="115">
        <v>9561877</v>
      </c>
    </row>
    <row r="43" spans="1:7">
      <c r="A43" s="134">
        <v>44595</v>
      </c>
      <c r="B43" s="136" t="s">
        <v>315</v>
      </c>
      <c r="C43" s="134">
        <v>44591</v>
      </c>
      <c r="D43" s="136" t="s">
        <v>344</v>
      </c>
      <c r="E43" s="115">
        <v>19233405</v>
      </c>
      <c r="F43" s="115">
        <v>9672382</v>
      </c>
      <c r="G43" s="115">
        <v>9561023</v>
      </c>
    </row>
    <row r="44" spans="1:7">
      <c r="A44" s="134">
        <v>44594</v>
      </c>
      <c r="B44" s="136" t="s">
        <v>346</v>
      </c>
      <c r="C44" s="134">
        <v>44591</v>
      </c>
      <c r="D44" s="136" t="s">
        <v>344</v>
      </c>
      <c r="E44" s="115">
        <v>19228593</v>
      </c>
      <c r="F44" s="115">
        <v>9669750</v>
      </c>
      <c r="G44" s="115">
        <v>9558843</v>
      </c>
    </row>
    <row r="45" spans="1:7">
      <c r="A45" s="134">
        <v>44593</v>
      </c>
      <c r="B45" s="136" t="s">
        <v>377</v>
      </c>
      <c r="C45" s="134">
        <v>44570</v>
      </c>
      <c r="D45" s="136" t="s">
        <v>344</v>
      </c>
      <c r="E45" s="115">
        <v>19030446</v>
      </c>
      <c r="F45" s="115">
        <v>9575180</v>
      </c>
      <c r="G45" s="115">
        <v>9455266</v>
      </c>
    </row>
    <row r="46" spans="1:7">
      <c r="A46" s="134">
        <v>44592</v>
      </c>
      <c r="B46" s="136" t="s">
        <v>378</v>
      </c>
      <c r="C46" s="134">
        <v>44570</v>
      </c>
      <c r="D46" s="136" t="s">
        <v>344</v>
      </c>
      <c r="E46" s="115">
        <v>19053229</v>
      </c>
      <c r="F46" s="115">
        <v>9586323</v>
      </c>
      <c r="G46" s="115">
        <v>9466906</v>
      </c>
    </row>
    <row r="47" spans="1:7">
      <c r="A47" s="134">
        <v>44589</v>
      </c>
      <c r="B47" s="136" t="s">
        <v>379</v>
      </c>
      <c r="C47" s="134">
        <v>44570</v>
      </c>
      <c r="D47" s="136" t="s">
        <v>344</v>
      </c>
      <c r="E47" s="115">
        <v>19050833</v>
      </c>
      <c r="F47" s="115">
        <v>9585688</v>
      </c>
      <c r="G47" s="115">
        <v>9465145</v>
      </c>
    </row>
    <row r="48" spans="1:7">
      <c r="A48" s="134">
        <v>44588</v>
      </c>
      <c r="B48" s="136" t="s">
        <v>315</v>
      </c>
      <c r="C48" s="134">
        <v>44570</v>
      </c>
      <c r="D48" s="136" t="s">
        <v>344</v>
      </c>
      <c r="E48" s="115">
        <v>19045089</v>
      </c>
      <c r="F48" s="115">
        <v>9582788</v>
      </c>
      <c r="G48" s="115">
        <v>9462301</v>
      </c>
    </row>
    <row r="49" spans="1:11">
      <c r="A49" s="134">
        <v>44587</v>
      </c>
      <c r="B49" s="136" t="s">
        <v>346</v>
      </c>
      <c r="C49" s="134">
        <v>44570</v>
      </c>
      <c r="D49" s="136" t="s">
        <v>344</v>
      </c>
      <c r="E49" s="115">
        <v>19044959</v>
      </c>
      <c r="F49" s="115">
        <v>9582608</v>
      </c>
      <c r="G49" s="115">
        <v>9462351</v>
      </c>
    </row>
    <row r="50" spans="1:11">
      <c r="A50" s="134">
        <v>44586</v>
      </c>
      <c r="B50" s="136" t="s">
        <v>377</v>
      </c>
      <c r="C50" s="134">
        <v>44570</v>
      </c>
      <c r="D50" s="136" t="s">
        <v>344</v>
      </c>
      <c r="E50" s="115">
        <v>19042878</v>
      </c>
      <c r="F50" s="115">
        <v>9581620</v>
      </c>
      <c r="G50" s="115">
        <v>9461258</v>
      </c>
    </row>
    <row r="51" spans="1:11">
      <c r="A51" s="134">
        <v>44585</v>
      </c>
      <c r="B51" s="136" t="s">
        <v>378</v>
      </c>
      <c r="C51" s="134">
        <v>44570</v>
      </c>
      <c r="D51" s="136" t="s">
        <v>344</v>
      </c>
      <c r="E51" s="115">
        <v>19041431</v>
      </c>
      <c r="F51" s="115">
        <v>9580795</v>
      </c>
      <c r="G51" s="115">
        <v>9460636</v>
      </c>
    </row>
    <row r="52" spans="1:11">
      <c r="A52" s="134">
        <v>44582</v>
      </c>
      <c r="B52" s="136" t="s">
        <v>379</v>
      </c>
      <c r="C52" s="134">
        <v>44570</v>
      </c>
      <c r="D52" s="136" t="s">
        <v>344</v>
      </c>
      <c r="E52" s="115">
        <v>19036994</v>
      </c>
      <c r="F52" s="115">
        <v>9578226</v>
      </c>
      <c r="G52" s="115">
        <v>9458768</v>
      </c>
    </row>
    <row r="53" spans="1:11">
      <c r="A53" s="134">
        <v>44581</v>
      </c>
      <c r="B53" s="136" t="s">
        <v>315</v>
      </c>
      <c r="C53" s="134">
        <v>44570</v>
      </c>
      <c r="D53" s="136" t="s">
        <v>344</v>
      </c>
      <c r="E53" s="115">
        <v>19037485</v>
      </c>
      <c r="F53" s="115">
        <v>9578168</v>
      </c>
      <c r="G53" s="115">
        <v>9459317</v>
      </c>
    </row>
    <row r="54" spans="1:11">
      <c r="A54" s="134">
        <v>44580</v>
      </c>
      <c r="B54" s="136" t="s">
        <v>346</v>
      </c>
      <c r="C54" s="134">
        <v>44570</v>
      </c>
      <c r="D54" s="136" t="s">
        <v>344</v>
      </c>
      <c r="E54" s="115">
        <v>19035882</v>
      </c>
      <c r="F54" s="115">
        <v>9577365</v>
      </c>
      <c r="G54" s="115">
        <v>9458517</v>
      </c>
    </row>
    <row r="55" spans="1:11">
      <c r="A55" s="134">
        <v>44579</v>
      </c>
      <c r="B55" s="136" t="s">
        <v>377</v>
      </c>
      <c r="C55" s="134">
        <v>44570</v>
      </c>
      <c r="D55" s="136" t="s">
        <v>344</v>
      </c>
      <c r="E55" s="115">
        <v>19032989</v>
      </c>
      <c r="F55" s="115">
        <v>9575927</v>
      </c>
      <c r="G55" s="115">
        <v>9457062</v>
      </c>
    </row>
    <row r="56" spans="1:11">
      <c r="A56" s="134">
        <v>44578</v>
      </c>
      <c r="B56" s="136" t="s">
        <v>378</v>
      </c>
      <c r="C56" s="134">
        <v>44570</v>
      </c>
      <c r="D56" s="136" t="s">
        <v>344</v>
      </c>
      <c r="E56" s="115">
        <v>19012867</v>
      </c>
      <c r="F56" s="115">
        <v>9565054</v>
      </c>
      <c r="G56" s="115">
        <v>9447813</v>
      </c>
    </row>
    <row r="57" spans="1:11">
      <c r="A57" s="134">
        <v>44575</v>
      </c>
      <c r="B57" s="136" t="s">
        <v>379</v>
      </c>
      <c r="C57" s="134">
        <v>44570</v>
      </c>
      <c r="D57" s="136" t="s">
        <v>344</v>
      </c>
      <c r="E57" s="115">
        <v>19004734</v>
      </c>
      <c r="F57" s="115">
        <v>9559646</v>
      </c>
      <c r="G57" s="115">
        <v>9445088</v>
      </c>
    </row>
    <row r="58" spans="1:11">
      <c r="A58" s="134">
        <v>44574</v>
      </c>
      <c r="B58" s="136" t="s">
        <v>315</v>
      </c>
      <c r="C58" s="134">
        <v>44570</v>
      </c>
      <c r="D58" s="136" t="s">
        <v>344</v>
      </c>
      <c r="E58" s="115">
        <v>19005825</v>
      </c>
      <c r="F58" s="115">
        <v>9559289</v>
      </c>
      <c r="G58" s="115">
        <v>9446536</v>
      </c>
    </row>
    <row r="59" spans="1:11">
      <c r="A59" s="134">
        <v>44573</v>
      </c>
      <c r="B59" s="136" t="s">
        <v>346</v>
      </c>
      <c r="C59" s="134">
        <v>44570</v>
      </c>
      <c r="D59" s="136" t="s">
        <v>344</v>
      </c>
      <c r="E59" s="115">
        <v>19003004</v>
      </c>
      <c r="F59" s="115">
        <v>9558360</v>
      </c>
      <c r="G59" s="115">
        <v>9444644</v>
      </c>
      <c r="I59" s="106"/>
      <c r="J59" s="106"/>
      <c r="K59" s="106"/>
    </row>
    <row r="60" spans="1:11">
      <c r="A60" s="134">
        <v>44572</v>
      </c>
      <c r="B60" s="136" t="s">
        <v>377</v>
      </c>
      <c r="C60" s="134">
        <v>44563</v>
      </c>
      <c r="D60" s="136" t="s">
        <v>344</v>
      </c>
      <c r="E60" s="115">
        <v>19000786</v>
      </c>
      <c r="F60" s="115">
        <v>9557113</v>
      </c>
      <c r="G60" s="115">
        <v>9443673</v>
      </c>
    </row>
    <row r="61" spans="1:11">
      <c r="A61" s="134">
        <v>44568</v>
      </c>
      <c r="B61" s="136" t="s">
        <v>379</v>
      </c>
      <c r="C61" s="134">
        <v>44563</v>
      </c>
      <c r="D61" s="136" t="s">
        <v>344</v>
      </c>
      <c r="E61" s="115">
        <v>18990390</v>
      </c>
      <c r="F61" s="115">
        <v>9550496</v>
      </c>
      <c r="G61" s="115">
        <v>9439894</v>
      </c>
    </row>
    <row r="62" spans="1:11">
      <c r="A62" s="134">
        <v>44567</v>
      </c>
      <c r="B62" s="136" t="s">
        <v>315</v>
      </c>
      <c r="C62" s="134">
        <v>44563</v>
      </c>
      <c r="D62" s="136" t="s">
        <v>344</v>
      </c>
      <c r="E62" s="115">
        <v>18988676</v>
      </c>
      <c r="F62" s="115">
        <v>9549993</v>
      </c>
      <c r="G62" s="115">
        <v>9438683</v>
      </c>
    </row>
    <row r="63" spans="1:11">
      <c r="A63" s="134">
        <v>44566</v>
      </c>
      <c r="B63" s="136" t="s">
        <v>346</v>
      </c>
      <c r="C63" s="134">
        <v>44563</v>
      </c>
      <c r="D63" s="136" t="s">
        <v>344</v>
      </c>
      <c r="E63" s="115">
        <v>18991424</v>
      </c>
      <c r="F63" s="115">
        <v>9551832</v>
      </c>
      <c r="G63" s="115">
        <v>9439592</v>
      </c>
    </row>
    <row r="64" spans="1:11">
      <c r="A64" s="134">
        <v>44565</v>
      </c>
      <c r="B64" s="136" t="s">
        <v>377</v>
      </c>
      <c r="C64" s="134">
        <v>44556</v>
      </c>
      <c r="D64" s="136" t="s">
        <v>344</v>
      </c>
      <c r="E64" s="115">
        <v>18990160</v>
      </c>
      <c r="F64" s="115">
        <v>9551101</v>
      </c>
      <c r="G64" s="115">
        <v>9439059</v>
      </c>
    </row>
    <row r="65" spans="1:11">
      <c r="A65" s="134">
        <v>44558</v>
      </c>
      <c r="B65" s="136" t="s">
        <v>377</v>
      </c>
      <c r="C65" s="134">
        <v>44556</v>
      </c>
      <c r="D65" s="136" t="s">
        <v>344</v>
      </c>
      <c r="E65" s="115">
        <v>18582222</v>
      </c>
      <c r="F65" s="115">
        <v>9334200</v>
      </c>
      <c r="G65" s="115">
        <v>9248022</v>
      </c>
      <c r="I65" s="106"/>
      <c r="J65" s="106"/>
      <c r="K65" s="106"/>
    </row>
    <row r="66" spans="1:11">
      <c r="A66" s="134">
        <v>44557</v>
      </c>
      <c r="B66" s="136" t="s">
        <v>378</v>
      </c>
      <c r="C66" s="134">
        <v>44556</v>
      </c>
      <c r="D66" s="136" t="s">
        <v>344</v>
      </c>
      <c r="E66" s="115">
        <v>18727592</v>
      </c>
      <c r="F66" s="115">
        <v>9418601</v>
      </c>
      <c r="G66" s="115">
        <v>9308991</v>
      </c>
      <c r="I66" s="106"/>
      <c r="J66" s="106"/>
      <c r="K66" s="106"/>
    </row>
    <row r="67" spans="1:11">
      <c r="A67" s="134">
        <v>44554</v>
      </c>
      <c r="B67" s="136" t="s">
        <v>379</v>
      </c>
      <c r="C67" s="134">
        <v>44549</v>
      </c>
      <c r="D67" s="136" t="s">
        <v>344</v>
      </c>
      <c r="E67" s="115">
        <v>18717031</v>
      </c>
      <c r="F67" s="115">
        <v>9412660</v>
      </c>
      <c r="G67" s="115">
        <v>9304371</v>
      </c>
      <c r="I67" s="106"/>
      <c r="J67" s="106"/>
      <c r="K67" s="106"/>
    </row>
    <row r="68" spans="1:11">
      <c r="A68" s="134">
        <v>44553</v>
      </c>
      <c r="B68" s="136" t="s">
        <v>315</v>
      </c>
      <c r="C68" s="134">
        <v>44549</v>
      </c>
      <c r="D68" s="136" t="s">
        <v>344</v>
      </c>
      <c r="E68" s="115">
        <v>18713282</v>
      </c>
      <c r="F68" s="115">
        <v>9410131</v>
      </c>
      <c r="G68" s="115">
        <v>9303151</v>
      </c>
      <c r="I68" s="106"/>
      <c r="J68" s="106"/>
      <c r="K68" s="106"/>
    </row>
    <row r="69" spans="1:11">
      <c r="A69" s="134">
        <v>44552</v>
      </c>
      <c r="B69" s="136" t="s">
        <v>346</v>
      </c>
      <c r="C69" s="134">
        <v>44549</v>
      </c>
      <c r="D69" s="136" t="s">
        <v>344</v>
      </c>
      <c r="E69" s="115">
        <v>18705145</v>
      </c>
      <c r="F69" s="115">
        <v>9405645</v>
      </c>
      <c r="G69" s="115">
        <v>9299500</v>
      </c>
      <c r="I69" s="106"/>
      <c r="J69" s="106"/>
      <c r="K69" s="106"/>
    </row>
    <row r="70" spans="1:11">
      <c r="A70" s="134">
        <v>44551</v>
      </c>
      <c r="B70" s="136" t="s">
        <v>377</v>
      </c>
      <c r="C70" s="134">
        <v>44542</v>
      </c>
      <c r="D70" s="136" t="s">
        <v>344</v>
      </c>
      <c r="E70" s="115">
        <v>18690744</v>
      </c>
      <c r="F70" s="115">
        <v>9397871</v>
      </c>
      <c r="G70" s="115">
        <v>9292873</v>
      </c>
      <c r="I70" s="106"/>
      <c r="J70" s="106"/>
      <c r="K70" s="106"/>
    </row>
    <row r="71" spans="1:11">
      <c r="A71" s="134">
        <v>44550</v>
      </c>
      <c r="B71" s="136" t="s">
        <v>378</v>
      </c>
      <c r="C71" s="134">
        <v>44542</v>
      </c>
      <c r="D71" s="136" t="s">
        <v>344</v>
      </c>
      <c r="E71" s="115">
        <v>18687741</v>
      </c>
      <c r="F71" s="115">
        <v>9396496</v>
      </c>
      <c r="G71" s="115">
        <v>9291245</v>
      </c>
      <c r="I71" s="106"/>
      <c r="J71" s="106"/>
      <c r="K71" s="106"/>
    </row>
    <row r="72" spans="1:11">
      <c r="A72" s="134">
        <v>44547</v>
      </c>
      <c r="B72" s="136" t="s">
        <v>379</v>
      </c>
      <c r="C72" s="134">
        <v>44542</v>
      </c>
      <c r="D72" s="136" t="s">
        <v>344</v>
      </c>
      <c r="E72" s="115">
        <v>18676979</v>
      </c>
      <c r="F72" s="115">
        <v>9389540</v>
      </c>
      <c r="G72" s="115">
        <v>9287439</v>
      </c>
      <c r="I72" s="106"/>
      <c r="J72" s="106"/>
      <c r="K72" s="106"/>
    </row>
    <row r="73" spans="1:11">
      <c r="A73" s="134">
        <v>44546</v>
      </c>
      <c r="B73" s="136" t="s">
        <v>315</v>
      </c>
      <c r="C73" s="134">
        <v>44542</v>
      </c>
      <c r="D73" s="136" t="s">
        <v>344</v>
      </c>
      <c r="E73" s="115">
        <v>18675272</v>
      </c>
      <c r="F73" s="115">
        <v>9388578</v>
      </c>
      <c r="G73" s="115">
        <v>9286694</v>
      </c>
      <c r="I73" s="106"/>
      <c r="J73" s="106"/>
      <c r="K73" s="106"/>
    </row>
    <row r="74" spans="1:11">
      <c r="A74" s="134">
        <v>44545</v>
      </c>
      <c r="B74" s="136" t="s">
        <v>346</v>
      </c>
      <c r="C74" s="134">
        <v>44542</v>
      </c>
      <c r="D74" s="136" t="s">
        <v>344</v>
      </c>
      <c r="E74" s="115">
        <v>18671027</v>
      </c>
      <c r="F74" s="115">
        <v>9386069</v>
      </c>
      <c r="G74" s="115">
        <v>9284958</v>
      </c>
      <c r="I74" s="106"/>
      <c r="J74" s="106"/>
      <c r="K74" s="106"/>
    </row>
    <row r="75" spans="1:11">
      <c r="A75" s="134">
        <v>44544</v>
      </c>
      <c r="B75" s="136" t="s">
        <v>377</v>
      </c>
      <c r="C75" s="134">
        <v>44535</v>
      </c>
      <c r="D75" s="136" t="s">
        <v>344</v>
      </c>
      <c r="E75" s="115">
        <v>18659635</v>
      </c>
      <c r="F75" s="115">
        <v>9380291</v>
      </c>
      <c r="G75" s="115">
        <v>9279344</v>
      </c>
      <c r="I75" s="106"/>
      <c r="J75" s="106"/>
      <c r="K75" s="106"/>
    </row>
    <row r="76" spans="1:11">
      <c r="A76" s="134">
        <v>44543</v>
      </c>
      <c r="B76" s="136" t="s">
        <v>378</v>
      </c>
      <c r="C76" s="134">
        <v>44535</v>
      </c>
      <c r="D76" s="136" t="s">
        <v>344</v>
      </c>
      <c r="E76" s="115">
        <v>18640563</v>
      </c>
      <c r="F76" s="115">
        <v>9372275</v>
      </c>
      <c r="G76" s="115">
        <v>9268288</v>
      </c>
      <c r="I76" s="106"/>
      <c r="J76" s="106"/>
      <c r="K76" s="106"/>
    </row>
    <row r="77" spans="1:11">
      <c r="A77" s="134">
        <v>44540</v>
      </c>
      <c r="B77" s="136" t="s">
        <v>379</v>
      </c>
      <c r="C77" s="134">
        <v>44535</v>
      </c>
      <c r="D77" s="136" t="s">
        <v>344</v>
      </c>
      <c r="E77" s="115">
        <v>18625772</v>
      </c>
      <c r="F77" s="115">
        <v>9365125</v>
      </c>
      <c r="G77" s="115">
        <v>9260647</v>
      </c>
      <c r="I77" s="106"/>
      <c r="J77" s="106"/>
      <c r="K77" s="106"/>
    </row>
    <row r="78" spans="1:11">
      <c r="A78" s="134">
        <v>44539</v>
      </c>
      <c r="B78" s="136" t="s">
        <v>315</v>
      </c>
      <c r="C78" s="134">
        <v>44535</v>
      </c>
      <c r="D78" s="136" t="s">
        <v>344</v>
      </c>
      <c r="E78" s="115">
        <v>18607659</v>
      </c>
      <c r="F78" s="115">
        <v>9354818</v>
      </c>
      <c r="G78" s="115">
        <v>9252841</v>
      </c>
      <c r="I78" s="106"/>
      <c r="J78" s="106"/>
      <c r="K78" s="106"/>
    </row>
    <row r="79" spans="1:11">
      <c r="A79" s="134">
        <v>44538</v>
      </c>
      <c r="B79" s="136" t="s">
        <v>346</v>
      </c>
      <c r="C79" s="134">
        <v>44535</v>
      </c>
      <c r="D79" s="136" t="s">
        <v>344</v>
      </c>
      <c r="E79" s="115">
        <v>18598311</v>
      </c>
      <c r="F79" s="115">
        <v>9350330</v>
      </c>
      <c r="G79" s="115">
        <v>9247981</v>
      </c>
      <c r="I79" s="106"/>
      <c r="J79" s="106"/>
      <c r="K79" s="106"/>
    </row>
    <row r="80" spans="1:11">
      <c r="A80" s="134">
        <v>44537</v>
      </c>
      <c r="B80" s="136" t="s">
        <v>377</v>
      </c>
      <c r="C80" s="134">
        <v>44528</v>
      </c>
      <c r="D80" s="136" t="s">
        <v>344</v>
      </c>
      <c r="E80" s="115">
        <v>18577321</v>
      </c>
      <c r="F80" s="115">
        <v>9341279</v>
      </c>
      <c r="G80" s="115">
        <v>9236042</v>
      </c>
      <c r="I80" s="106"/>
      <c r="J80" s="106"/>
      <c r="K80" s="106"/>
    </row>
    <row r="81" spans="1:11">
      <c r="A81" s="134">
        <v>44536</v>
      </c>
      <c r="B81" s="136" t="s">
        <v>378</v>
      </c>
      <c r="C81" s="134">
        <v>44528</v>
      </c>
      <c r="D81" s="136" t="s">
        <v>344</v>
      </c>
      <c r="E81" s="115">
        <v>18561020</v>
      </c>
      <c r="F81" s="115">
        <v>9328651</v>
      </c>
      <c r="G81" s="115">
        <v>9232369</v>
      </c>
      <c r="H81" s="106"/>
      <c r="I81" s="106"/>
      <c r="J81" s="106"/>
      <c r="K81" s="106"/>
    </row>
    <row r="82" spans="1:11">
      <c r="A82" s="134">
        <v>44533</v>
      </c>
      <c r="B82" s="136" t="s">
        <v>379</v>
      </c>
      <c r="C82" s="134">
        <v>44528</v>
      </c>
      <c r="D82" s="136" t="s">
        <v>344</v>
      </c>
      <c r="E82" s="115">
        <v>18533174</v>
      </c>
      <c r="F82" s="115">
        <v>9314823</v>
      </c>
      <c r="G82" s="115">
        <v>9218351</v>
      </c>
      <c r="H82" s="106"/>
      <c r="I82" s="106"/>
      <c r="J82" s="106"/>
      <c r="K82" s="106"/>
    </row>
    <row r="83" spans="1:11">
      <c r="A83" s="134">
        <v>44532</v>
      </c>
      <c r="B83" s="136" t="s">
        <v>315</v>
      </c>
      <c r="C83" s="134">
        <v>44528</v>
      </c>
      <c r="D83" s="136" t="s">
        <v>344</v>
      </c>
      <c r="E83" s="115">
        <v>18522039</v>
      </c>
      <c r="F83" s="115">
        <v>9312559</v>
      </c>
      <c r="G83" s="115">
        <v>9209480</v>
      </c>
      <c r="H83" s="106"/>
      <c r="I83" s="106"/>
      <c r="J83" s="106"/>
      <c r="K83" s="106"/>
    </row>
    <row r="84" spans="1:11">
      <c r="A84" s="134">
        <v>44531</v>
      </c>
      <c r="B84" s="136" t="s">
        <v>346</v>
      </c>
      <c r="C84" s="134">
        <v>44528</v>
      </c>
      <c r="D84" s="136" t="s">
        <v>344</v>
      </c>
      <c r="E84" s="115">
        <v>18502379</v>
      </c>
      <c r="F84" s="115">
        <v>9303652</v>
      </c>
      <c r="G84" s="115">
        <v>9198727</v>
      </c>
      <c r="H84" s="106"/>
      <c r="I84" s="106"/>
      <c r="J84" s="106"/>
      <c r="K84" s="106"/>
    </row>
    <row r="85" spans="1:11">
      <c r="A85" s="134">
        <v>44530</v>
      </c>
      <c r="B85" s="136" t="s">
        <v>377</v>
      </c>
      <c r="C85" s="134">
        <v>44521</v>
      </c>
      <c r="D85" s="136" t="s">
        <v>344</v>
      </c>
      <c r="E85" s="115">
        <v>18481920</v>
      </c>
      <c r="F85" s="115">
        <v>9299559</v>
      </c>
      <c r="G85" s="115">
        <v>9182361</v>
      </c>
      <c r="H85" s="106"/>
      <c r="I85" s="106"/>
      <c r="J85" s="106"/>
      <c r="K85" s="106"/>
    </row>
    <row r="86" spans="1:11">
      <c r="A86" s="134">
        <v>44529</v>
      </c>
      <c r="B86" s="136" t="s">
        <v>378</v>
      </c>
      <c r="C86" s="134">
        <v>44521</v>
      </c>
      <c r="D86" s="136" t="s">
        <v>344</v>
      </c>
      <c r="E86" s="115">
        <v>18458304</v>
      </c>
      <c r="F86" s="115">
        <v>9287972</v>
      </c>
      <c r="G86" s="115">
        <v>9170332</v>
      </c>
      <c r="H86" s="106"/>
      <c r="I86" s="106"/>
      <c r="J86" s="106"/>
      <c r="K86" s="106"/>
    </row>
    <row r="87" spans="1:11">
      <c r="A87" s="134">
        <v>44526</v>
      </c>
      <c r="B87" s="136" t="s">
        <v>379</v>
      </c>
      <c r="C87" s="134">
        <v>44521</v>
      </c>
      <c r="D87" s="136" t="s">
        <v>344</v>
      </c>
      <c r="E87" s="115">
        <v>18427485</v>
      </c>
      <c r="F87" s="115">
        <v>9274576</v>
      </c>
      <c r="G87" s="115">
        <v>9152909</v>
      </c>
      <c r="H87" s="106"/>
      <c r="I87" s="106"/>
    </row>
    <row r="88" spans="1:11">
      <c r="A88" s="134">
        <v>44525</v>
      </c>
      <c r="B88" s="136" t="s">
        <v>315</v>
      </c>
      <c r="C88" s="134">
        <v>44521</v>
      </c>
      <c r="D88" s="136" t="s">
        <v>344</v>
      </c>
      <c r="E88" s="115">
        <v>18385612</v>
      </c>
      <c r="F88" s="115">
        <v>9266788</v>
      </c>
      <c r="G88" s="115">
        <v>9118824</v>
      </c>
      <c r="H88" s="106"/>
      <c r="I88" s="106"/>
    </row>
    <row r="89" spans="1:11">
      <c r="A89" s="134">
        <v>44524</v>
      </c>
      <c r="B89" s="136" t="s">
        <v>346</v>
      </c>
      <c r="C89" s="134">
        <v>44521</v>
      </c>
      <c r="D89" s="136" t="s">
        <v>344</v>
      </c>
      <c r="E89" s="115">
        <v>18348886</v>
      </c>
      <c r="F89" s="115">
        <v>9254476</v>
      </c>
      <c r="G89" s="115">
        <v>9094410</v>
      </c>
      <c r="H89" s="106"/>
      <c r="I89" s="106"/>
    </row>
    <row r="90" spans="1:11">
      <c r="A90" s="134">
        <v>44522</v>
      </c>
      <c r="B90" s="136" t="s">
        <v>378</v>
      </c>
      <c r="C90" s="134">
        <v>44514</v>
      </c>
      <c r="D90" s="136" t="s">
        <v>344</v>
      </c>
      <c r="E90" s="115">
        <v>18303737</v>
      </c>
      <c r="F90" s="115">
        <v>9238620</v>
      </c>
      <c r="G90" s="115">
        <v>9065117</v>
      </c>
      <c r="H90" s="106"/>
      <c r="I90" s="106"/>
    </row>
    <row r="91" spans="1:11">
      <c r="A91" s="134">
        <v>44519</v>
      </c>
      <c r="B91" s="136" t="s">
        <v>379</v>
      </c>
      <c r="C91" s="134">
        <v>44514</v>
      </c>
      <c r="D91" s="136" t="s">
        <v>344</v>
      </c>
      <c r="E91" s="115">
        <v>18262751</v>
      </c>
      <c r="F91" s="115">
        <v>9220629</v>
      </c>
      <c r="G91" s="115">
        <v>9042122</v>
      </c>
      <c r="H91" s="106"/>
      <c r="I91" s="106"/>
    </row>
    <row r="92" spans="1:11">
      <c r="A92" s="134">
        <v>44518</v>
      </c>
      <c r="B92" s="136" t="s">
        <v>315</v>
      </c>
      <c r="C92" s="134">
        <v>44514</v>
      </c>
      <c r="D92" s="136" t="s">
        <v>344</v>
      </c>
      <c r="E92" s="115">
        <v>18224500</v>
      </c>
      <c r="F92" s="115">
        <v>9202570</v>
      </c>
      <c r="G92" s="115">
        <v>9021930</v>
      </c>
      <c r="H92" s="106"/>
      <c r="I92" s="106"/>
    </row>
    <row r="93" spans="1:11">
      <c r="A93" s="134">
        <v>44517</v>
      </c>
      <c r="B93" s="136" t="s">
        <v>346</v>
      </c>
      <c r="C93" s="134">
        <v>44514</v>
      </c>
      <c r="D93" s="136" t="s">
        <v>344</v>
      </c>
      <c r="E93" s="115">
        <v>18193478</v>
      </c>
      <c r="F93" s="115">
        <v>9187228</v>
      </c>
      <c r="G93" s="115">
        <v>9006250</v>
      </c>
      <c r="H93" s="106"/>
      <c r="I93" s="106"/>
    </row>
    <row r="94" spans="1:11">
      <c r="A94" s="134">
        <v>44516</v>
      </c>
      <c r="B94" s="136" t="s">
        <v>377</v>
      </c>
      <c r="C94" s="134">
        <v>44507</v>
      </c>
      <c r="D94" s="136" t="s">
        <v>344</v>
      </c>
      <c r="E94" s="115">
        <v>18144830</v>
      </c>
      <c r="F94" s="115">
        <v>9168539</v>
      </c>
      <c r="G94" s="115">
        <v>8976291</v>
      </c>
    </row>
    <row r="95" spans="1:11">
      <c r="A95" s="134">
        <v>44515</v>
      </c>
      <c r="B95" s="136" t="s">
        <v>378</v>
      </c>
      <c r="C95" s="134">
        <v>44507</v>
      </c>
      <c r="D95" s="136" t="s">
        <v>344</v>
      </c>
      <c r="E95" s="115">
        <v>18112044</v>
      </c>
      <c r="F95" s="115">
        <v>9154469</v>
      </c>
      <c r="G95" s="115">
        <v>8957575</v>
      </c>
    </row>
    <row r="96" spans="1:11">
      <c r="A96" s="134">
        <v>44512</v>
      </c>
      <c r="B96" s="136" t="s">
        <v>379</v>
      </c>
      <c r="C96" s="134">
        <v>44507</v>
      </c>
      <c r="D96" s="136" t="s">
        <v>344</v>
      </c>
      <c r="E96" s="115">
        <v>18061964</v>
      </c>
      <c r="F96" s="115">
        <v>9133366</v>
      </c>
      <c r="G96" s="115">
        <v>8928598</v>
      </c>
    </row>
    <row r="97" spans="1:7">
      <c r="A97" s="134">
        <v>44511</v>
      </c>
      <c r="B97" s="136" t="s">
        <v>315</v>
      </c>
      <c r="C97" s="134">
        <v>44507</v>
      </c>
      <c r="D97" s="136" t="s">
        <v>344</v>
      </c>
      <c r="E97" s="115">
        <v>18018569</v>
      </c>
      <c r="F97" s="115">
        <v>9114005</v>
      </c>
      <c r="G97" s="115">
        <v>8904564</v>
      </c>
    </row>
    <row r="98" spans="1:7">
      <c r="A98" s="134">
        <v>44510</v>
      </c>
      <c r="B98" s="136" t="s">
        <v>346</v>
      </c>
      <c r="C98" s="134">
        <v>44507</v>
      </c>
      <c r="D98" s="136" t="s">
        <v>344</v>
      </c>
      <c r="E98" s="115">
        <v>17979727</v>
      </c>
      <c r="F98" s="115">
        <v>9100233</v>
      </c>
      <c r="G98" s="115">
        <v>8879494</v>
      </c>
    </row>
    <row r="99" spans="1:7">
      <c r="A99" s="134">
        <v>44509</v>
      </c>
      <c r="B99" s="136" t="s">
        <v>377</v>
      </c>
      <c r="C99" s="134">
        <v>44500</v>
      </c>
      <c r="D99" s="136" t="s">
        <v>344</v>
      </c>
      <c r="E99" s="115">
        <v>17901845</v>
      </c>
      <c r="F99" s="115">
        <v>9076610</v>
      </c>
      <c r="G99" s="115">
        <v>8825235</v>
      </c>
    </row>
    <row r="100" spans="1:7">
      <c r="A100" s="134">
        <v>44508</v>
      </c>
      <c r="B100" s="136" t="s">
        <v>378</v>
      </c>
      <c r="C100" s="134">
        <v>44500</v>
      </c>
      <c r="D100" s="136" t="s">
        <v>344</v>
      </c>
      <c r="E100" s="115">
        <v>17857311</v>
      </c>
      <c r="F100" s="115">
        <v>9055812</v>
      </c>
      <c r="G100" s="115">
        <v>8801499</v>
      </c>
    </row>
    <row r="101" spans="1:7">
      <c r="A101" s="134">
        <v>44505</v>
      </c>
      <c r="B101" s="136" t="s">
        <v>379</v>
      </c>
      <c r="C101" s="134">
        <v>44500</v>
      </c>
      <c r="D101" s="136" t="s">
        <v>344</v>
      </c>
      <c r="E101" s="115">
        <v>17795815</v>
      </c>
      <c r="F101" s="115">
        <v>9027574</v>
      </c>
      <c r="G101" s="115">
        <v>8768241</v>
      </c>
    </row>
    <row r="102" spans="1:7">
      <c r="A102" s="134">
        <v>44504</v>
      </c>
      <c r="B102" s="136" t="s">
        <v>315</v>
      </c>
      <c r="C102" s="134">
        <v>44500</v>
      </c>
      <c r="D102" s="136" t="s">
        <v>344</v>
      </c>
      <c r="E102" s="115">
        <v>17737982</v>
      </c>
      <c r="F102" s="115">
        <v>9001117</v>
      </c>
      <c r="G102" s="115">
        <v>8736865</v>
      </c>
    </row>
    <row r="103" spans="1:7">
      <c r="A103" s="134" t="s">
        <v>355</v>
      </c>
      <c r="B103" s="136" t="s">
        <v>377</v>
      </c>
      <c r="C103" s="134">
        <v>44500</v>
      </c>
      <c r="D103" s="136" t="s">
        <v>344</v>
      </c>
      <c r="E103" s="115">
        <v>17680448</v>
      </c>
      <c r="F103" s="115">
        <v>8986466</v>
      </c>
      <c r="G103" s="115">
        <v>8693982</v>
      </c>
    </row>
    <row r="104" spans="1:7">
      <c r="A104" s="134">
        <v>44501</v>
      </c>
      <c r="B104" s="136" t="s">
        <v>378</v>
      </c>
      <c r="C104" s="134">
        <v>44493</v>
      </c>
      <c r="D104" s="136" t="s">
        <v>344</v>
      </c>
      <c r="E104" s="115">
        <v>17562669</v>
      </c>
      <c r="F104" s="115">
        <v>8968493</v>
      </c>
      <c r="G104" s="115">
        <v>8594176</v>
      </c>
    </row>
    <row r="105" spans="1:7">
      <c r="A105" s="134">
        <v>44498</v>
      </c>
      <c r="B105" s="136" t="s">
        <v>379</v>
      </c>
      <c r="C105" s="134">
        <v>44493</v>
      </c>
      <c r="D105" s="136" t="s">
        <v>344</v>
      </c>
      <c r="E105" s="115">
        <v>17467333</v>
      </c>
      <c r="F105" s="115">
        <v>8934834</v>
      </c>
      <c r="G105" s="115">
        <v>8532499</v>
      </c>
    </row>
    <row r="106" spans="1:7">
      <c r="A106" s="134">
        <v>44497</v>
      </c>
      <c r="B106" s="136" t="s">
        <v>315</v>
      </c>
      <c r="C106" s="134">
        <v>44493</v>
      </c>
      <c r="D106" s="136" t="s">
        <v>344</v>
      </c>
      <c r="E106" s="115">
        <v>17390568</v>
      </c>
      <c r="F106" s="115">
        <v>8908641</v>
      </c>
      <c r="G106" s="115">
        <v>8481927</v>
      </c>
    </row>
    <row r="107" spans="1:7">
      <c r="A107" s="134">
        <v>44496</v>
      </c>
      <c r="B107" s="136" t="s">
        <v>346</v>
      </c>
      <c r="C107" s="134">
        <v>44493</v>
      </c>
      <c r="D107" s="136" t="s">
        <v>344</v>
      </c>
      <c r="E107" s="115">
        <v>17303688</v>
      </c>
      <c r="F107" s="115">
        <v>8880975</v>
      </c>
      <c r="G107" s="115">
        <v>8422713</v>
      </c>
    </row>
    <row r="108" spans="1:7">
      <c r="A108" s="134">
        <v>44495</v>
      </c>
      <c r="B108" s="136" t="s">
        <v>377</v>
      </c>
      <c r="C108" s="134">
        <v>44486</v>
      </c>
      <c r="D108" s="136" t="s">
        <v>344</v>
      </c>
      <c r="E108" s="115">
        <v>17063583</v>
      </c>
      <c r="F108" s="115">
        <v>8847583</v>
      </c>
      <c r="G108" s="115">
        <v>8216000</v>
      </c>
    </row>
    <row r="109" spans="1:7">
      <c r="A109" s="134">
        <v>44494</v>
      </c>
      <c r="B109" s="136" t="s">
        <v>378</v>
      </c>
      <c r="C109" s="134">
        <v>44486</v>
      </c>
      <c r="D109" s="136" t="s">
        <v>344</v>
      </c>
      <c r="E109" s="115">
        <v>16987004</v>
      </c>
      <c r="F109" s="115">
        <v>8823450</v>
      </c>
      <c r="G109" s="115">
        <v>8163554</v>
      </c>
    </row>
    <row r="110" spans="1:7">
      <c r="A110" s="134">
        <v>44491</v>
      </c>
      <c r="B110" s="136" t="s">
        <v>379</v>
      </c>
      <c r="C110" s="134">
        <v>44486</v>
      </c>
      <c r="D110" s="136" t="s">
        <v>344</v>
      </c>
      <c r="E110" s="115">
        <v>16853213</v>
      </c>
      <c r="F110" s="115">
        <v>8770662</v>
      </c>
      <c r="G110" s="115">
        <v>8082551</v>
      </c>
    </row>
    <row r="111" spans="1:7">
      <c r="A111" s="134">
        <v>44490</v>
      </c>
      <c r="B111" s="136" t="s">
        <v>315</v>
      </c>
      <c r="C111" s="134">
        <v>44486</v>
      </c>
      <c r="D111" s="136" t="s">
        <v>344</v>
      </c>
      <c r="E111" s="115">
        <v>16759485</v>
      </c>
      <c r="F111" s="115">
        <v>8738968</v>
      </c>
      <c r="G111" s="115">
        <v>8020517</v>
      </c>
    </row>
    <row r="112" spans="1:7">
      <c r="A112" s="134">
        <v>44489</v>
      </c>
      <c r="B112" s="136" t="s">
        <v>346</v>
      </c>
      <c r="C112" s="134">
        <v>44486</v>
      </c>
      <c r="D112" s="136" t="s">
        <v>344</v>
      </c>
      <c r="E112" s="115">
        <v>16650906</v>
      </c>
      <c r="F112" s="115">
        <v>8705231</v>
      </c>
      <c r="G112" s="115">
        <v>7945675</v>
      </c>
    </row>
    <row r="113" spans="1:7">
      <c r="A113" s="134">
        <v>44488</v>
      </c>
      <c r="B113" s="136" t="s">
        <v>377</v>
      </c>
      <c r="C113" s="134">
        <v>44479</v>
      </c>
      <c r="D113" s="136" t="s">
        <v>344</v>
      </c>
      <c r="E113" s="115">
        <v>16183152</v>
      </c>
      <c r="F113" s="115">
        <v>8654686</v>
      </c>
      <c r="G113" s="115">
        <v>7528466</v>
      </c>
    </row>
    <row r="114" spans="1:7">
      <c r="A114" s="134">
        <v>44487</v>
      </c>
      <c r="B114" s="136" t="s">
        <v>378</v>
      </c>
      <c r="C114" s="134">
        <v>44479</v>
      </c>
      <c r="D114" s="136" t="s">
        <v>344</v>
      </c>
      <c r="E114" s="115">
        <v>16110633</v>
      </c>
      <c r="F114" s="115">
        <v>8628005</v>
      </c>
      <c r="G114" s="115">
        <v>7482628</v>
      </c>
    </row>
    <row r="115" spans="1:7">
      <c r="A115" s="134">
        <v>44484</v>
      </c>
      <c r="B115" s="136" t="s">
        <v>379</v>
      </c>
      <c r="C115" s="134">
        <v>44479</v>
      </c>
      <c r="D115" s="136" t="s">
        <v>344</v>
      </c>
      <c r="E115" s="115">
        <v>15951922</v>
      </c>
      <c r="F115" s="115">
        <v>8559513</v>
      </c>
      <c r="G115" s="115">
        <v>7392409</v>
      </c>
    </row>
    <row r="116" spans="1:7">
      <c r="A116" s="134">
        <v>44483</v>
      </c>
      <c r="B116" s="136" t="s">
        <v>315</v>
      </c>
      <c r="C116" s="134">
        <v>44479</v>
      </c>
      <c r="D116" s="136" t="s">
        <v>344</v>
      </c>
      <c r="E116" s="115">
        <v>15823840</v>
      </c>
      <c r="F116" s="115">
        <v>8505482</v>
      </c>
      <c r="G116" s="115">
        <v>7318358</v>
      </c>
    </row>
    <row r="117" spans="1:7">
      <c r="A117" s="134">
        <v>44482</v>
      </c>
      <c r="B117" s="136" t="s">
        <v>346</v>
      </c>
      <c r="C117" s="134">
        <v>44479</v>
      </c>
      <c r="D117" s="136" t="s">
        <v>344</v>
      </c>
      <c r="E117" s="115">
        <v>15695448</v>
      </c>
      <c r="F117" s="115">
        <v>8463591</v>
      </c>
      <c r="G117" s="115">
        <v>7231857</v>
      </c>
    </row>
    <row r="118" spans="1:7">
      <c r="A118" s="134">
        <v>44481</v>
      </c>
      <c r="B118" s="136" t="s">
        <v>377</v>
      </c>
      <c r="C118" s="134">
        <v>44472</v>
      </c>
      <c r="D118" s="136" t="s">
        <v>344</v>
      </c>
      <c r="E118" s="115">
        <v>15018814</v>
      </c>
      <c r="F118" s="115">
        <v>8397942</v>
      </c>
      <c r="G118" s="115">
        <v>6620872</v>
      </c>
    </row>
    <row r="119" spans="1:7">
      <c r="A119" s="134">
        <v>44480</v>
      </c>
      <c r="B119" s="136" t="s">
        <v>378</v>
      </c>
      <c r="C119" s="134">
        <v>44472</v>
      </c>
      <c r="D119" s="136" t="s">
        <v>344</v>
      </c>
      <c r="E119" s="115">
        <v>14905810</v>
      </c>
      <c r="F119" s="115">
        <v>8353267</v>
      </c>
      <c r="G119" s="115">
        <v>6552543</v>
      </c>
    </row>
    <row r="120" spans="1:7">
      <c r="A120" s="134">
        <v>44477</v>
      </c>
      <c r="B120" s="136" t="s">
        <v>379</v>
      </c>
      <c r="C120" s="134">
        <v>44472</v>
      </c>
      <c r="D120" s="136" t="s">
        <v>344</v>
      </c>
      <c r="E120" s="115">
        <v>14754420</v>
      </c>
      <c r="F120" s="115">
        <v>8289525</v>
      </c>
      <c r="G120" s="115">
        <v>6464895</v>
      </c>
    </row>
    <row r="121" spans="1:7">
      <c r="A121" s="134">
        <v>44476</v>
      </c>
      <c r="B121" s="136" t="s">
        <v>315</v>
      </c>
      <c r="C121" s="134">
        <v>44472</v>
      </c>
      <c r="D121" s="136" t="s">
        <v>344</v>
      </c>
      <c r="E121" s="115">
        <v>14624035</v>
      </c>
      <c r="F121" s="115">
        <v>8232927</v>
      </c>
      <c r="G121" s="115">
        <v>6391108</v>
      </c>
    </row>
    <row r="122" spans="1:7">
      <c r="A122" s="134">
        <v>44475</v>
      </c>
      <c r="B122" s="136" t="s">
        <v>346</v>
      </c>
      <c r="C122" s="134">
        <v>44472</v>
      </c>
      <c r="D122" s="136" t="s">
        <v>344</v>
      </c>
      <c r="E122" s="115">
        <v>14481316</v>
      </c>
      <c r="F122" s="115">
        <v>8178927</v>
      </c>
      <c r="G122" s="115">
        <v>6302389</v>
      </c>
    </row>
    <row r="123" spans="1:7">
      <c r="A123" s="134">
        <v>44474</v>
      </c>
      <c r="B123" s="136" t="s">
        <v>377</v>
      </c>
      <c r="C123" s="134">
        <v>44465</v>
      </c>
      <c r="D123" s="136" t="s">
        <v>344</v>
      </c>
      <c r="E123" s="115">
        <v>13870464</v>
      </c>
      <c r="F123" s="115">
        <v>8061533</v>
      </c>
      <c r="G123" s="115">
        <v>5808931</v>
      </c>
    </row>
    <row r="124" spans="1:7">
      <c r="A124" s="134">
        <v>44473</v>
      </c>
      <c r="B124" s="136" t="s">
        <v>378</v>
      </c>
      <c r="C124" s="134">
        <v>44465</v>
      </c>
      <c r="D124" s="136" t="s">
        <v>344</v>
      </c>
      <c r="E124" s="115">
        <v>13752173</v>
      </c>
      <c r="F124" s="115">
        <v>7997873</v>
      </c>
      <c r="G124" s="115">
        <v>5754300</v>
      </c>
    </row>
    <row r="125" spans="1:7">
      <c r="A125" s="134">
        <v>44470</v>
      </c>
      <c r="B125" s="136" t="s">
        <v>379</v>
      </c>
      <c r="C125" s="134">
        <v>44465</v>
      </c>
      <c r="D125" s="136" t="s">
        <v>344</v>
      </c>
      <c r="E125" s="115">
        <v>13619566</v>
      </c>
      <c r="F125" s="115">
        <v>7923835</v>
      </c>
      <c r="G125" s="115">
        <v>5695731</v>
      </c>
    </row>
    <row r="126" spans="1:7">
      <c r="A126" s="134">
        <v>44469</v>
      </c>
      <c r="B126" s="136" t="s">
        <v>315</v>
      </c>
      <c r="C126" s="134">
        <v>44465</v>
      </c>
      <c r="D126" s="136" t="s">
        <v>344</v>
      </c>
      <c r="E126" s="115">
        <v>13471048</v>
      </c>
      <c r="F126" s="115">
        <v>7852469</v>
      </c>
      <c r="G126" s="115">
        <v>5618579</v>
      </c>
    </row>
    <row r="127" spans="1:7">
      <c r="A127" s="134">
        <v>44468</v>
      </c>
      <c r="B127" s="136" t="s">
        <v>346</v>
      </c>
      <c r="C127" s="134">
        <v>44465</v>
      </c>
      <c r="D127" s="136" t="s">
        <v>344</v>
      </c>
      <c r="E127" s="115">
        <v>13308466</v>
      </c>
      <c r="F127" s="115">
        <v>7774650</v>
      </c>
      <c r="G127" s="115">
        <v>5533816</v>
      </c>
    </row>
    <row r="128" spans="1:7">
      <c r="A128" s="134">
        <v>44467</v>
      </c>
      <c r="B128" s="136" t="s">
        <v>377</v>
      </c>
      <c r="C128" s="134">
        <v>44458</v>
      </c>
      <c r="D128" s="136" t="s">
        <v>344</v>
      </c>
      <c r="E128" s="115">
        <v>12796816</v>
      </c>
      <c r="F128" s="115">
        <v>7550051</v>
      </c>
      <c r="G128" s="115">
        <v>5246765</v>
      </c>
    </row>
    <row r="129" spans="1:7">
      <c r="A129" s="134">
        <v>44466</v>
      </c>
      <c r="B129" s="136" t="s">
        <v>378</v>
      </c>
      <c r="C129" s="134">
        <v>44458</v>
      </c>
      <c r="D129" s="136" t="s">
        <v>344</v>
      </c>
      <c r="E129" s="115">
        <v>12687469</v>
      </c>
      <c r="F129" s="115">
        <v>7509874</v>
      </c>
      <c r="G129" s="115">
        <v>5177595</v>
      </c>
    </row>
    <row r="130" spans="1:7">
      <c r="A130" s="134">
        <v>44463</v>
      </c>
      <c r="B130" s="136" t="s">
        <v>379</v>
      </c>
      <c r="C130" s="134">
        <v>44458</v>
      </c>
      <c r="D130" s="136" t="s">
        <v>344</v>
      </c>
      <c r="E130" s="115">
        <v>12394639</v>
      </c>
      <c r="F130" s="115">
        <v>7338505</v>
      </c>
      <c r="G130" s="115">
        <v>5056134</v>
      </c>
    </row>
    <row r="131" spans="1:7">
      <c r="A131" s="134">
        <v>44461</v>
      </c>
      <c r="B131" s="136" t="s">
        <v>346</v>
      </c>
      <c r="C131" s="134">
        <v>44458</v>
      </c>
      <c r="D131" s="136" t="s">
        <v>344</v>
      </c>
      <c r="E131" s="115">
        <v>12127735</v>
      </c>
      <c r="F131" s="115">
        <v>7183591</v>
      </c>
      <c r="G131" s="115">
        <v>4944144</v>
      </c>
    </row>
    <row r="132" spans="1:7">
      <c r="A132" s="134">
        <v>44460</v>
      </c>
      <c r="B132" s="136" t="s">
        <v>377</v>
      </c>
      <c r="C132" s="134">
        <v>44451</v>
      </c>
      <c r="D132" s="136" t="s">
        <v>344</v>
      </c>
      <c r="E132" s="115">
        <v>11493995</v>
      </c>
      <c r="F132" s="115">
        <v>6765420</v>
      </c>
      <c r="G132" s="115">
        <v>4728575</v>
      </c>
    </row>
    <row r="133" spans="1:7">
      <c r="A133" s="134">
        <v>44456</v>
      </c>
      <c r="B133" s="136" t="s">
        <v>379</v>
      </c>
      <c r="C133" s="134">
        <v>44451</v>
      </c>
      <c r="D133" s="136" t="s">
        <v>344</v>
      </c>
      <c r="E133" s="115">
        <v>11190658</v>
      </c>
      <c r="F133" s="115">
        <v>6593989</v>
      </c>
      <c r="G133" s="115">
        <v>4596669</v>
      </c>
    </row>
    <row r="134" spans="1:7">
      <c r="A134" s="134">
        <v>44455</v>
      </c>
      <c r="B134" s="136" t="s">
        <v>315</v>
      </c>
      <c r="C134" s="134">
        <v>44451</v>
      </c>
      <c r="D134" s="136" t="s">
        <v>344</v>
      </c>
      <c r="E134" s="115">
        <v>10948632</v>
      </c>
      <c r="F134" s="115">
        <v>6453594</v>
      </c>
      <c r="G134" s="115">
        <v>4495038</v>
      </c>
    </row>
    <row r="135" spans="1:7">
      <c r="A135" s="134">
        <v>44454</v>
      </c>
      <c r="B135" s="136" t="s">
        <v>346</v>
      </c>
      <c r="C135" s="134">
        <v>44451</v>
      </c>
      <c r="D135" s="136" t="s">
        <v>344</v>
      </c>
      <c r="E135" s="115">
        <v>10693135</v>
      </c>
      <c r="F135" s="115">
        <v>6315611</v>
      </c>
      <c r="G135" s="115">
        <v>4377524</v>
      </c>
    </row>
    <row r="136" spans="1:7">
      <c r="A136" s="134">
        <v>44453</v>
      </c>
      <c r="B136" s="136" t="s">
        <v>377</v>
      </c>
      <c r="C136" s="134">
        <v>44444</v>
      </c>
      <c r="D136" s="136" t="s">
        <v>344</v>
      </c>
      <c r="E136" s="115">
        <v>9899421</v>
      </c>
      <c r="F136" s="115">
        <v>5741895</v>
      </c>
      <c r="G136" s="115">
        <v>4157526</v>
      </c>
    </row>
    <row r="137" spans="1:7">
      <c r="A137" s="134">
        <v>44452</v>
      </c>
      <c r="B137" s="136" t="s">
        <v>378</v>
      </c>
      <c r="C137" s="134">
        <v>44444</v>
      </c>
      <c r="D137" s="136" t="s">
        <v>344</v>
      </c>
      <c r="E137" s="115">
        <v>9673723</v>
      </c>
      <c r="F137" s="115">
        <v>5630938</v>
      </c>
      <c r="G137" s="115">
        <v>4042785</v>
      </c>
    </row>
    <row r="138" spans="1:7">
      <c r="A138" s="134">
        <v>44449</v>
      </c>
      <c r="B138" s="136" t="s">
        <v>379</v>
      </c>
      <c r="C138" s="134">
        <v>44444</v>
      </c>
      <c r="D138" s="136" t="s">
        <v>344</v>
      </c>
      <c r="E138" s="115">
        <v>9364622</v>
      </c>
      <c r="F138" s="115">
        <v>5477379</v>
      </c>
      <c r="G138" s="115">
        <v>3887243</v>
      </c>
    </row>
    <row r="139" spans="1:7">
      <c r="A139" s="134">
        <v>44448</v>
      </c>
      <c r="B139" s="136" t="s">
        <v>315</v>
      </c>
      <c r="C139" s="134">
        <v>44444</v>
      </c>
      <c r="D139" s="136" t="s">
        <v>344</v>
      </c>
      <c r="E139" s="115">
        <v>9087375</v>
      </c>
      <c r="F139" s="115">
        <v>5323073</v>
      </c>
      <c r="G139" s="115">
        <v>3764302</v>
      </c>
    </row>
    <row r="140" spans="1:7">
      <c r="A140" s="134">
        <v>44447</v>
      </c>
      <c r="B140" s="136" t="s">
        <v>346</v>
      </c>
      <c r="C140" s="134">
        <v>44444</v>
      </c>
      <c r="D140" s="136" t="s">
        <v>344</v>
      </c>
      <c r="E140" s="115">
        <v>8831775</v>
      </c>
      <c r="F140" s="115">
        <v>5194005</v>
      </c>
      <c r="G140" s="115">
        <v>3637770</v>
      </c>
    </row>
    <row r="141" spans="1:7">
      <c r="A141" s="134">
        <v>44446</v>
      </c>
      <c r="B141" s="136" t="s">
        <v>377</v>
      </c>
      <c r="C141" s="134">
        <v>44437</v>
      </c>
      <c r="D141" s="136" t="s">
        <v>344</v>
      </c>
      <c r="E141" s="115">
        <v>8015343</v>
      </c>
      <c r="F141" s="115">
        <v>4705820</v>
      </c>
      <c r="G141" s="115">
        <v>3309523</v>
      </c>
    </row>
    <row r="142" spans="1:7">
      <c r="A142" s="134">
        <v>44445</v>
      </c>
      <c r="B142" s="136" t="s">
        <v>378</v>
      </c>
      <c r="C142" s="134">
        <v>44437</v>
      </c>
      <c r="D142" s="136" t="s">
        <v>344</v>
      </c>
      <c r="E142" s="115">
        <v>7832204</v>
      </c>
      <c r="F142" s="115">
        <v>4609625</v>
      </c>
      <c r="G142" s="115">
        <v>3222579</v>
      </c>
    </row>
    <row r="143" spans="1:7">
      <c r="A143" s="134">
        <v>44442</v>
      </c>
      <c r="B143" s="136" t="s">
        <v>379</v>
      </c>
      <c r="C143" s="134">
        <v>44437</v>
      </c>
      <c r="D143" s="136" t="s">
        <v>344</v>
      </c>
      <c r="E143" s="115">
        <v>7532648</v>
      </c>
      <c r="F143" s="115">
        <v>4446465</v>
      </c>
      <c r="G143" s="115">
        <v>3086183</v>
      </c>
    </row>
    <row r="144" spans="1:7">
      <c r="A144" s="134">
        <v>44441</v>
      </c>
      <c r="B144" s="136" t="s">
        <v>315</v>
      </c>
      <c r="C144" s="134">
        <v>44437</v>
      </c>
      <c r="D144" s="136" t="s">
        <v>344</v>
      </c>
      <c r="E144" s="115">
        <v>7293150</v>
      </c>
      <c r="F144" s="115">
        <v>4323860</v>
      </c>
      <c r="G144" s="115">
        <v>2969290</v>
      </c>
    </row>
    <row r="145" spans="1:7">
      <c r="A145" s="134">
        <v>44440</v>
      </c>
      <c r="B145" s="136" t="s">
        <v>346</v>
      </c>
      <c r="C145" s="134">
        <v>44437</v>
      </c>
      <c r="D145" s="136" t="s">
        <v>344</v>
      </c>
      <c r="E145" s="115">
        <v>7049347</v>
      </c>
      <c r="F145" s="115">
        <v>4206037</v>
      </c>
      <c r="G145" s="115">
        <v>2843310</v>
      </c>
    </row>
    <row r="146" spans="1:7">
      <c r="A146" s="134">
        <v>44439</v>
      </c>
      <c r="B146" s="136" t="s">
        <v>377</v>
      </c>
      <c r="C146" s="134">
        <v>44430</v>
      </c>
      <c r="D146" s="136" t="s">
        <v>344</v>
      </c>
      <c r="E146" s="115">
        <v>6366259</v>
      </c>
      <c r="F146" s="115">
        <v>3939155</v>
      </c>
      <c r="G146" s="115">
        <v>2427104</v>
      </c>
    </row>
    <row r="147" spans="1:7">
      <c r="A147" s="134">
        <v>44438</v>
      </c>
      <c r="B147" s="136" t="s">
        <v>378</v>
      </c>
      <c r="C147" s="134">
        <v>44430</v>
      </c>
      <c r="D147" s="136" t="s">
        <v>344</v>
      </c>
      <c r="E147" s="115">
        <v>6130651</v>
      </c>
      <c r="F147" s="115">
        <v>3818332</v>
      </c>
      <c r="G147" s="115">
        <v>2312319</v>
      </c>
    </row>
    <row r="148" spans="1:7">
      <c r="A148" s="134">
        <v>44435</v>
      </c>
      <c r="B148" s="136" t="s">
        <v>379</v>
      </c>
      <c r="C148" s="134">
        <v>44430</v>
      </c>
      <c r="D148" s="136" t="s">
        <v>344</v>
      </c>
      <c r="E148" s="115">
        <v>5767203</v>
      </c>
      <c r="F148" s="115">
        <v>3613973</v>
      </c>
      <c r="G148" s="115">
        <v>2153230</v>
      </c>
    </row>
    <row r="149" spans="1:7">
      <c r="A149" s="134">
        <v>44434</v>
      </c>
      <c r="B149" s="136" t="s">
        <v>315</v>
      </c>
      <c r="C149" s="134">
        <v>44430</v>
      </c>
      <c r="D149" s="136" t="s">
        <v>344</v>
      </c>
      <c r="E149" s="115">
        <v>5515725</v>
      </c>
      <c r="F149" s="115">
        <v>3481057</v>
      </c>
      <c r="G149" s="115">
        <v>2034668</v>
      </c>
    </row>
    <row r="150" spans="1:7">
      <c r="A150" s="134">
        <v>44433</v>
      </c>
      <c r="B150" s="136" t="s">
        <v>346</v>
      </c>
      <c r="C150" s="134">
        <v>44430</v>
      </c>
      <c r="D150" s="136" t="s">
        <v>344</v>
      </c>
      <c r="E150" s="115">
        <v>5251138</v>
      </c>
      <c r="F150" s="115">
        <v>3336803</v>
      </c>
      <c r="G150" s="115">
        <v>1914335</v>
      </c>
    </row>
    <row r="151" spans="1:7">
      <c r="A151" s="134">
        <v>44432</v>
      </c>
      <c r="B151" s="136" t="s">
        <v>377</v>
      </c>
      <c r="C151" s="134">
        <v>44423</v>
      </c>
      <c r="D151" s="136" t="s">
        <v>344</v>
      </c>
      <c r="E151" s="115">
        <v>4642683</v>
      </c>
      <c r="F151" s="115">
        <v>3121870</v>
      </c>
      <c r="G151" s="115">
        <v>1520813</v>
      </c>
    </row>
    <row r="152" spans="1:7">
      <c r="A152" s="134">
        <v>44431</v>
      </c>
      <c r="B152" s="136" t="s">
        <v>378</v>
      </c>
      <c r="C152" s="134">
        <v>44423</v>
      </c>
      <c r="D152" s="136" t="s">
        <v>344</v>
      </c>
      <c r="E152" s="115">
        <v>4441321</v>
      </c>
      <c r="F152" s="115">
        <v>3000348</v>
      </c>
      <c r="G152" s="115">
        <v>1440973</v>
      </c>
    </row>
    <row r="153" spans="1:7">
      <c r="A153" s="134">
        <v>44428</v>
      </c>
      <c r="B153" s="136" t="s">
        <v>379</v>
      </c>
      <c r="C153" s="134">
        <v>44423</v>
      </c>
      <c r="D153" s="136" t="s">
        <v>344</v>
      </c>
      <c r="E153" s="115">
        <v>4130976</v>
      </c>
      <c r="F153" s="115">
        <v>2827197</v>
      </c>
      <c r="G153" s="115">
        <v>1303779</v>
      </c>
    </row>
    <row r="154" spans="1:7">
      <c r="A154" s="134">
        <v>44427</v>
      </c>
      <c r="B154" s="136" t="s">
        <v>315</v>
      </c>
      <c r="C154" s="134">
        <v>44423</v>
      </c>
      <c r="D154" s="136" t="s">
        <v>344</v>
      </c>
      <c r="E154" s="115">
        <v>3902839</v>
      </c>
      <c r="F154" s="115">
        <v>2705274</v>
      </c>
      <c r="G154" s="115">
        <v>1197565</v>
      </c>
    </row>
    <row r="155" spans="1:7">
      <c r="A155" s="134">
        <v>44426</v>
      </c>
      <c r="B155" s="136" t="s">
        <v>346</v>
      </c>
      <c r="C155" s="134">
        <v>44423</v>
      </c>
      <c r="D155" s="136" t="s">
        <v>344</v>
      </c>
      <c r="E155" s="115">
        <v>3663878</v>
      </c>
      <c r="F155" s="115">
        <v>2572887</v>
      </c>
      <c r="G155" s="115">
        <v>1090991</v>
      </c>
    </row>
    <row r="156" spans="1:7">
      <c r="A156" s="134">
        <v>44425</v>
      </c>
      <c r="B156" s="136" t="s">
        <v>377</v>
      </c>
      <c r="C156" s="134">
        <v>44416</v>
      </c>
      <c r="D156" s="136" t="s">
        <v>344</v>
      </c>
      <c r="E156" s="115">
        <v>3224734</v>
      </c>
      <c r="F156" s="115">
        <v>2409948</v>
      </c>
      <c r="G156" s="115">
        <v>814786</v>
      </c>
    </row>
    <row r="157" spans="1:7">
      <c r="A157" s="134">
        <v>44424</v>
      </c>
      <c r="B157" s="136" t="s">
        <v>378</v>
      </c>
      <c r="C157" s="134">
        <v>44416</v>
      </c>
      <c r="D157" s="136" t="s">
        <v>344</v>
      </c>
      <c r="E157" s="115">
        <v>3080184</v>
      </c>
      <c r="F157" s="115">
        <v>2325181</v>
      </c>
      <c r="G157" s="115">
        <v>755003</v>
      </c>
    </row>
    <row r="158" spans="1:7">
      <c r="A158" s="134">
        <v>44421</v>
      </c>
      <c r="B158" s="136" t="s">
        <v>379</v>
      </c>
      <c r="C158" s="134">
        <v>44416</v>
      </c>
      <c r="D158" s="136" t="s">
        <v>344</v>
      </c>
      <c r="E158" s="115">
        <v>2899381</v>
      </c>
      <c r="F158" s="115">
        <v>2215605</v>
      </c>
      <c r="G158" s="115">
        <v>683776</v>
      </c>
    </row>
    <row r="159" spans="1:7">
      <c r="A159" s="134">
        <v>44420</v>
      </c>
      <c r="B159" s="136" t="s">
        <v>315</v>
      </c>
      <c r="C159" s="134">
        <v>44416</v>
      </c>
      <c r="D159" s="136" t="s">
        <v>344</v>
      </c>
      <c r="E159" s="115">
        <v>2748556</v>
      </c>
      <c r="F159" s="115">
        <v>2115570</v>
      </c>
      <c r="G159" s="115">
        <v>632986</v>
      </c>
    </row>
    <row r="160" spans="1:7">
      <c r="A160" s="134">
        <v>44419</v>
      </c>
      <c r="B160" s="136" t="s">
        <v>346</v>
      </c>
      <c r="C160" s="134">
        <v>44416</v>
      </c>
      <c r="D160" s="136" t="s">
        <v>344</v>
      </c>
      <c r="E160" s="115">
        <v>2576423</v>
      </c>
      <c r="F160" s="115">
        <v>2005958</v>
      </c>
      <c r="G160" s="115">
        <v>570465</v>
      </c>
    </row>
    <row r="161" spans="1:7">
      <c r="A161" s="134">
        <v>44418</v>
      </c>
      <c r="B161" s="136" t="s">
        <v>377</v>
      </c>
      <c r="C161" s="134">
        <v>44409</v>
      </c>
      <c r="D161" s="136" t="s">
        <v>333</v>
      </c>
      <c r="E161" s="115">
        <v>2107992</v>
      </c>
      <c r="F161" s="115">
        <v>1814876</v>
      </c>
      <c r="G161" s="115">
        <v>293116</v>
      </c>
    </row>
    <row r="162" spans="1:7">
      <c r="A162" s="134">
        <v>44414</v>
      </c>
      <c r="B162" s="136" t="s">
        <v>379</v>
      </c>
      <c r="C162" s="134">
        <v>44409</v>
      </c>
      <c r="D162" s="136" t="s">
        <v>333</v>
      </c>
      <c r="E162" s="115">
        <v>1774733</v>
      </c>
      <c r="F162" s="115">
        <v>1551425</v>
      </c>
      <c r="G162" s="115">
        <v>223308</v>
      </c>
    </row>
    <row r="163" spans="1:7">
      <c r="A163" s="134">
        <v>44413</v>
      </c>
      <c r="B163" s="136" t="s">
        <v>315</v>
      </c>
      <c r="C163" s="134">
        <v>44409</v>
      </c>
      <c r="D163" s="136" t="s">
        <v>333</v>
      </c>
      <c r="E163" s="115">
        <v>1774269</v>
      </c>
      <c r="F163" s="115">
        <v>1550961</v>
      </c>
      <c r="G163" s="115">
        <v>223308</v>
      </c>
    </row>
    <row r="164" spans="1:7">
      <c r="A164" s="134">
        <v>44412</v>
      </c>
      <c r="B164" s="136" t="s">
        <v>346</v>
      </c>
      <c r="C164" s="134">
        <v>44409</v>
      </c>
      <c r="D164" s="136" t="s">
        <v>333</v>
      </c>
      <c r="E164" s="115">
        <v>1637626</v>
      </c>
      <c r="F164" s="115">
        <v>1449639</v>
      </c>
      <c r="G164" s="115">
        <v>187987</v>
      </c>
    </row>
    <row r="165" spans="1:7">
      <c r="A165" s="82"/>
      <c r="B165" s="71"/>
      <c r="C165" s="71"/>
      <c r="D165" s="71"/>
      <c r="E165" s="71"/>
      <c r="F165" s="71"/>
      <c r="G165" s="72"/>
    </row>
    <row r="166" spans="1:7">
      <c r="A166" s="73" t="s">
        <v>336</v>
      </c>
      <c r="B166" s="72"/>
      <c r="C166" s="72"/>
      <c r="D166" s="72"/>
      <c r="E166" s="72"/>
      <c r="F166" s="72"/>
      <c r="G166" s="73"/>
    </row>
    <row r="167" spans="1:7">
      <c r="A167" s="73"/>
      <c r="B167" s="73"/>
      <c r="C167" s="73"/>
      <c r="D167" s="73"/>
      <c r="E167" s="73"/>
      <c r="F167" s="73"/>
      <c r="G16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87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91"/>
      <c r="G1" s="191"/>
      <c r="I1" s="140" t="str">
        <f ca="1">"（" &amp; DBCS(MONTH(OFFSET($A$3,1,0))) &amp; "月" &amp; DBCS(DAY(OFFSET($A$3,1,0))) &amp; "日公表時点）"</f>
        <v>（４月１日公表時点）</v>
      </c>
    </row>
    <row r="2" spans="1:9">
      <c r="A2" s="189" t="s">
        <v>363</v>
      </c>
      <c r="B2" s="189" t="s">
        <v>296</v>
      </c>
      <c r="C2" s="192" t="s">
        <v>364</v>
      </c>
      <c r="D2" s="193"/>
      <c r="E2" s="187" t="s">
        <v>365</v>
      </c>
      <c r="F2" s="185"/>
      <c r="G2" s="186"/>
      <c r="H2" s="178" t="s">
        <v>366</v>
      </c>
      <c r="I2" s="178" t="s">
        <v>367</v>
      </c>
    </row>
    <row r="3" spans="1:9" ht="18.75" customHeight="1">
      <c r="A3" s="190"/>
      <c r="B3" s="190"/>
      <c r="C3" s="141" t="s">
        <v>368</v>
      </c>
      <c r="D3" s="141" t="s">
        <v>369</v>
      </c>
      <c r="E3" s="188"/>
      <c r="F3" s="141" t="s">
        <v>300</v>
      </c>
      <c r="G3" s="141" t="s">
        <v>361</v>
      </c>
      <c r="H3" s="184"/>
      <c r="I3" s="184"/>
    </row>
    <row r="4" spans="1:9" ht="18.75" customHeight="1">
      <c r="A4" s="61">
        <v>44652</v>
      </c>
      <c r="B4" s="136" t="str">
        <f t="shared" ref="B4:B67" si="0">"(" &amp; TEXT(A4,"aaa") &amp; ")"</f>
        <v>(金)</v>
      </c>
      <c r="C4" s="118">
        <f t="shared" ref="C4:C30" si="1">E4+H4-I4</f>
        <v>52521088</v>
      </c>
      <c r="D4" s="118">
        <f t="shared" ref="D4:D67" si="2">C4-C5</f>
        <v>590227</v>
      </c>
      <c r="E4" s="133">
        <f t="shared" ref="E4:E31" si="3">F4+G4</f>
        <v>52475751</v>
      </c>
      <c r="F4" s="132">
        <v>29844988</v>
      </c>
      <c r="G4" s="132">
        <v>22630763</v>
      </c>
      <c r="H4" s="115">
        <v>1992407</v>
      </c>
      <c r="I4" s="118">
        <f>VLOOKUP(A4,[1]重複!$A$4:$E$31,5,FALSE)</f>
        <v>1947070</v>
      </c>
    </row>
    <row r="5" spans="1:9" ht="18.75" customHeight="1">
      <c r="A5" s="61">
        <v>44651</v>
      </c>
      <c r="B5" s="136" t="str">
        <f t="shared" si="0"/>
        <v>(木)</v>
      </c>
      <c r="C5" s="118">
        <f t="shared" si="1"/>
        <v>51930861</v>
      </c>
      <c r="D5" s="118">
        <f t="shared" si="2"/>
        <v>686517</v>
      </c>
      <c r="E5" s="133">
        <f t="shared" si="3"/>
        <v>51864974</v>
      </c>
      <c r="F5" s="132">
        <v>29501799</v>
      </c>
      <c r="G5" s="132">
        <v>22363175</v>
      </c>
      <c r="H5" s="115">
        <v>1992407</v>
      </c>
      <c r="I5" s="118">
        <f>VLOOKUP(A5,[1]重複!$A$4:$E$31,5,FALSE)</f>
        <v>1926520</v>
      </c>
    </row>
    <row r="6" spans="1:9" ht="18.75" customHeight="1">
      <c r="A6" s="61">
        <v>44650</v>
      </c>
      <c r="B6" s="136" t="str">
        <f t="shared" si="0"/>
        <v>(水)</v>
      </c>
      <c r="C6" s="118">
        <f t="shared" si="1"/>
        <v>51244344</v>
      </c>
      <c r="D6" s="118">
        <f t="shared" si="2"/>
        <v>873181</v>
      </c>
      <c r="E6" s="133">
        <f t="shared" si="3"/>
        <v>51142331</v>
      </c>
      <c r="F6" s="132">
        <v>29091991</v>
      </c>
      <c r="G6" s="132">
        <v>22050340</v>
      </c>
      <c r="H6" s="115">
        <v>1992407</v>
      </c>
      <c r="I6" s="118">
        <f>VLOOKUP(A6,[1]重複!$A$4:$E$31,5,FALSE)</f>
        <v>1890394</v>
      </c>
    </row>
    <row r="7" spans="1:9" ht="18.75" customHeight="1">
      <c r="A7" s="61">
        <v>44649</v>
      </c>
      <c r="B7" s="136" t="str">
        <f t="shared" si="0"/>
        <v>(火)</v>
      </c>
      <c r="C7" s="132">
        <f t="shared" si="1"/>
        <v>50371163</v>
      </c>
      <c r="D7" s="132">
        <f t="shared" si="2"/>
        <v>1000740</v>
      </c>
      <c r="E7" s="133">
        <f t="shared" si="3"/>
        <v>50314192</v>
      </c>
      <c r="F7" s="132">
        <v>28655159</v>
      </c>
      <c r="G7" s="132">
        <v>21659033</v>
      </c>
      <c r="H7" s="124">
        <v>1538084</v>
      </c>
      <c r="I7" s="118">
        <f>VLOOKUP(A7,[1]重複!$A$4:$E$31,5,FALSE)</f>
        <v>1481113</v>
      </c>
    </row>
    <row r="8" spans="1:9" ht="18.75" customHeight="1">
      <c r="A8" s="61">
        <v>44648</v>
      </c>
      <c r="B8" s="136" t="str">
        <f t="shared" si="0"/>
        <v>(月)</v>
      </c>
      <c r="C8" s="132">
        <f t="shared" si="1"/>
        <v>49370423</v>
      </c>
      <c r="D8" s="132">
        <f t="shared" si="2"/>
        <v>1988097</v>
      </c>
      <c r="E8" s="133">
        <f t="shared" si="3"/>
        <v>49295223</v>
      </c>
      <c r="F8" s="132">
        <v>28147436</v>
      </c>
      <c r="G8" s="132">
        <v>21147787</v>
      </c>
      <c r="H8" s="124">
        <v>1538084</v>
      </c>
      <c r="I8" s="118">
        <f>VLOOKUP(A8,[1]重複!$A$4:$E$31,5,FALSE)</f>
        <v>1462884</v>
      </c>
    </row>
    <row r="9" spans="1:9" ht="18.75" customHeight="1">
      <c r="A9" s="61">
        <v>44645</v>
      </c>
      <c r="B9" s="136" t="str">
        <f t="shared" si="0"/>
        <v>(金)</v>
      </c>
      <c r="C9" s="132">
        <f t="shared" si="1"/>
        <v>47382326</v>
      </c>
      <c r="D9" s="132">
        <f t="shared" si="2"/>
        <v>741315</v>
      </c>
      <c r="E9" s="133">
        <f t="shared" si="3"/>
        <v>47279901</v>
      </c>
      <c r="F9" s="132">
        <v>27207185</v>
      </c>
      <c r="G9" s="132">
        <v>20072716</v>
      </c>
      <c r="H9" s="124">
        <v>1538084</v>
      </c>
      <c r="I9" s="118">
        <f>VLOOKUP(A9,[1]重複!$A$4:$E$31,5,FALSE)</f>
        <v>1435659</v>
      </c>
    </row>
    <row r="10" spans="1:9" ht="18.75" customHeight="1">
      <c r="A10" s="61">
        <v>44644</v>
      </c>
      <c r="B10" s="136" t="str">
        <f t="shared" si="0"/>
        <v>(木)</v>
      </c>
      <c r="C10" s="132">
        <f t="shared" si="1"/>
        <v>46641011</v>
      </c>
      <c r="D10" s="132">
        <f t="shared" si="2"/>
        <v>874217</v>
      </c>
      <c r="E10" s="133">
        <f t="shared" si="3"/>
        <v>46501331</v>
      </c>
      <c r="F10" s="132">
        <v>26824894</v>
      </c>
      <c r="G10" s="132">
        <v>19676437</v>
      </c>
      <c r="H10" s="124">
        <v>1538084</v>
      </c>
      <c r="I10" s="118">
        <f>VLOOKUP(A10,[1]重複!$A$4:$E$31,5,FALSE)</f>
        <v>1398404</v>
      </c>
    </row>
    <row r="11" spans="1:9" ht="18.75" customHeight="1">
      <c r="A11" s="61">
        <v>44643</v>
      </c>
      <c r="B11" s="136" t="str">
        <f t="shared" si="0"/>
        <v>(水)</v>
      </c>
      <c r="C11" s="132">
        <f t="shared" si="1"/>
        <v>45766794</v>
      </c>
      <c r="D11" s="132">
        <f t="shared" si="2"/>
        <v>1293899</v>
      </c>
      <c r="E11" s="133">
        <f t="shared" si="3"/>
        <v>45580945</v>
      </c>
      <c r="F11" s="132">
        <v>26383605</v>
      </c>
      <c r="G11" s="132">
        <v>19197340</v>
      </c>
      <c r="H11" s="124">
        <v>1538084</v>
      </c>
      <c r="I11" s="118">
        <f>VLOOKUP(A11,[1]重複!$A$4:$E$31,5,FALSE)</f>
        <v>1352235</v>
      </c>
    </row>
    <row r="12" spans="1:9" ht="18.75" customHeight="1">
      <c r="A12" s="61">
        <v>44642</v>
      </c>
      <c r="B12" s="136" t="str">
        <f t="shared" si="0"/>
        <v>(火)</v>
      </c>
      <c r="C12" s="132">
        <f t="shared" si="1"/>
        <v>44472895</v>
      </c>
      <c r="D12" s="132">
        <f t="shared" si="2"/>
        <v>2295768</v>
      </c>
      <c r="E12" s="133">
        <f t="shared" si="3"/>
        <v>44404820</v>
      </c>
      <c r="F12" s="132">
        <v>25826518</v>
      </c>
      <c r="G12" s="132">
        <v>18578302</v>
      </c>
      <c r="H12" s="124">
        <v>924656</v>
      </c>
      <c r="I12" s="118">
        <f>VLOOKUP(A12,[1]重複!$A$4:$E$31,5,FALSE)</f>
        <v>856581</v>
      </c>
    </row>
    <row r="13" spans="1:9" ht="18.75" customHeight="1">
      <c r="A13" s="61">
        <v>44638</v>
      </c>
      <c r="B13" s="136" t="str">
        <f t="shared" si="0"/>
        <v>(金)</v>
      </c>
      <c r="C13" s="132">
        <f t="shared" si="1"/>
        <v>42177127</v>
      </c>
      <c r="D13" s="132">
        <f t="shared" si="2"/>
        <v>842824</v>
      </c>
      <c r="E13" s="133">
        <f t="shared" si="3"/>
        <v>42025673</v>
      </c>
      <c r="F13" s="132">
        <v>24847899</v>
      </c>
      <c r="G13" s="132">
        <v>17177774</v>
      </c>
      <c r="H13" s="124">
        <v>924656</v>
      </c>
      <c r="I13" s="118">
        <f>VLOOKUP(A13,[1]重複!$A$4:$E$31,5,FALSE)</f>
        <v>773202</v>
      </c>
    </row>
    <row r="14" spans="1:9" ht="18.75" customHeight="1">
      <c r="A14" s="61">
        <v>44637</v>
      </c>
      <c r="B14" s="136" t="str">
        <f t="shared" si="0"/>
        <v>(木)</v>
      </c>
      <c r="C14" s="132">
        <f t="shared" si="1"/>
        <v>41334303</v>
      </c>
      <c r="D14" s="132">
        <f t="shared" si="2"/>
        <v>874369</v>
      </c>
      <c r="E14" s="133">
        <f t="shared" si="3"/>
        <v>41158270</v>
      </c>
      <c r="F14" s="132">
        <v>24438039</v>
      </c>
      <c r="G14" s="132">
        <v>16720231</v>
      </c>
      <c r="H14" s="124">
        <v>924656</v>
      </c>
      <c r="I14" s="118">
        <f>VLOOKUP(A14,[1]重複!$A$4:$E$31,5,FALSE)</f>
        <v>748623</v>
      </c>
    </row>
    <row r="15" spans="1:9" ht="18.75" customHeight="1">
      <c r="A15" s="61">
        <v>44636</v>
      </c>
      <c r="B15" s="136" t="str">
        <f t="shared" si="0"/>
        <v>(水)</v>
      </c>
      <c r="C15" s="132">
        <f t="shared" si="1"/>
        <v>40459934</v>
      </c>
      <c r="D15" s="132">
        <f t="shared" si="2"/>
        <v>1199470</v>
      </c>
      <c r="E15" s="133">
        <f t="shared" si="3"/>
        <v>40254915</v>
      </c>
      <c r="F15" s="132">
        <v>23966280</v>
      </c>
      <c r="G15" s="132">
        <v>16288635</v>
      </c>
      <c r="H15" s="124">
        <v>924656</v>
      </c>
      <c r="I15" s="118">
        <f>VLOOKUP(A15,[1]重複!$A$4:$E$31,5,FALSE)</f>
        <v>719637</v>
      </c>
    </row>
    <row r="16" spans="1:9" ht="18.75" customHeight="1">
      <c r="A16" s="61">
        <v>44635</v>
      </c>
      <c r="B16" s="136" t="str">
        <f t="shared" si="0"/>
        <v>(火)</v>
      </c>
      <c r="C16" s="118">
        <f t="shared" si="1"/>
        <v>39260464</v>
      </c>
      <c r="D16" s="118">
        <f t="shared" si="2"/>
        <v>1193393</v>
      </c>
      <c r="E16" s="119">
        <f t="shared" si="3"/>
        <v>39240449</v>
      </c>
      <c r="F16" s="118">
        <v>23438675</v>
      </c>
      <c r="G16" s="118">
        <v>15801774</v>
      </c>
      <c r="H16" s="115">
        <v>378847</v>
      </c>
      <c r="I16" s="118">
        <f>VLOOKUP(A16,[1]重複!$A$4:$E$31,5,FALSE)</f>
        <v>358832</v>
      </c>
    </row>
    <row r="17" spans="1:14" ht="18.75" customHeight="1">
      <c r="A17" s="61">
        <v>44634</v>
      </c>
      <c r="B17" s="136" t="str">
        <f t="shared" si="0"/>
        <v>(月)</v>
      </c>
      <c r="C17" s="118">
        <f t="shared" si="1"/>
        <v>38067071</v>
      </c>
      <c r="D17" s="118">
        <f t="shared" si="2"/>
        <v>2282166</v>
      </c>
      <c r="E17" s="119">
        <f t="shared" si="3"/>
        <v>38038584</v>
      </c>
      <c r="F17" s="118">
        <v>22866610</v>
      </c>
      <c r="G17" s="118">
        <v>15171974</v>
      </c>
      <c r="H17" s="115">
        <v>378847</v>
      </c>
      <c r="I17" s="118">
        <f>VLOOKUP(A17,[1]重複!$A$4:$E$31,5,FALSE)</f>
        <v>350360</v>
      </c>
    </row>
    <row r="18" spans="1:14" ht="18.75" customHeight="1">
      <c r="A18" s="61">
        <v>44631</v>
      </c>
      <c r="B18" s="136" t="str">
        <f t="shared" si="0"/>
        <v>(金)</v>
      </c>
      <c r="C18" s="118">
        <f t="shared" si="1"/>
        <v>35784905</v>
      </c>
      <c r="D18" s="118">
        <f t="shared" si="2"/>
        <v>928596</v>
      </c>
      <c r="E18" s="119">
        <f t="shared" si="3"/>
        <v>35744319</v>
      </c>
      <c r="F18" s="118">
        <v>21831884</v>
      </c>
      <c r="G18" s="118">
        <v>13912435</v>
      </c>
      <c r="H18" s="115">
        <v>378847</v>
      </c>
      <c r="I18" s="118">
        <f>VLOOKUP(A18,[1]重複!$A$4:$E$31,5,FALSE)</f>
        <v>338261</v>
      </c>
    </row>
    <row r="19" spans="1:14" ht="18.75" customHeight="1">
      <c r="A19" s="61">
        <v>44630</v>
      </c>
      <c r="B19" s="136" t="str">
        <f t="shared" si="0"/>
        <v>(木)</v>
      </c>
      <c r="C19" s="118">
        <f t="shared" si="1"/>
        <v>34856309</v>
      </c>
      <c r="D19" s="118">
        <f t="shared" si="2"/>
        <v>959917</v>
      </c>
      <c r="E19" s="119">
        <f t="shared" si="3"/>
        <v>34801600</v>
      </c>
      <c r="F19" s="118">
        <v>21346264</v>
      </c>
      <c r="G19" s="118">
        <v>13455336</v>
      </c>
      <c r="H19" s="115">
        <v>378847</v>
      </c>
      <c r="I19" s="118">
        <f>VLOOKUP(A19,[1]重複!$A$4:$E$31,5,FALSE)</f>
        <v>324138</v>
      </c>
    </row>
    <row r="20" spans="1:14" ht="18.75" customHeight="1">
      <c r="A20" s="61">
        <v>44629</v>
      </c>
      <c r="B20" s="136" t="str">
        <f t="shared" si="0"/>
        <v>(水)</v>
      </c>
      <c r="C20" s="118">
        <f t="shared" si="1"/>
        <v>33896392</v>
      </c>
      <c r="D20" s="118">
        <f t="shared" si="2"/>
        <v>1146598</v>
      </c>
      <c r="E20" s="119">
        <f t="shared" si="3"/>
        <v>33827029</v>
      </c>
      <c r="F20" s="118">
        <v>20823709</v>
      </c>
      <c r="G20" s="118">
        <v>13003320</v>
      </c>
      <c r="H20" s="115">
        <v>378847</v>
      </c>
      <c r="I20" s="118">
        <f>VLOOKUP(A20,[1]重複!$A$4:$E$31,5,FALSE)</f>
        <v>309484</v>
      </c>
    </row>
    <row r="21" spans="1:14" ht="18.75" customHeight="1">
      <c r="A21" s="61">
        <v>44628</v>
      </c>
      <c r="B21" s="136" t="str">
        <f t="shared" si="0"/>
        <v>(火)</v>
      </c>
      <c r="C21" s="118">
        <f t="shared" si="1"/>
        <v>32749794</v>
      </c>
      <c r="D21" s="118">
        <f t="shared" si="2"/>
        <v>1250239</v>
      </c>
      <c r="E21" s="119">
        <f t="shared" si="3"/>
        <v>32713609</v>
      </c>
      <c r="F21" s="118">
        <v>20228198</v>
      </c>
      <c r="G21" s="118">
        <v>12485411</v>
      </c>
      <c r="H21" s="118">
        <v>92162</v>
      </c>
      <c r="I21" s="118">
        <f>VLOOKUP(A21,[1]重複!$A$4:$E$31,5,FALSE)</f>
        <v>55977</v>
      </c>
    </row>
    <row r="22" spans="1:14" ht="18.75" customHeight="1">
      <c r="A22" s="61">
        <v>44627</v>
      </c>
      <c r="B22" s="136" t="str">
        <f t="shared" si="0"/>
        <v>(月)</v>
      </c>
      <c r="C22" s="118">
        <f t="shared" si="1"/>
        <v>31499555</v>
      </c>
      <c r="D22" s="118">
        <f t="shared" si="2"/>
        <v>2439271</v>
      </c>
      <c r="E22" s="119">
        <f t="shared" si="3"/>
        <v>31461663</v>
      </c>
      <c r="F22" s="118">
        <v>19627613</v>
      </c>
      <c r="G22" s="118">
        <v>11834050</v>
      </c>
      <c r="H22" s="118">
        <v>92162</v>
      </c>
      <c r="I22" s="118">
        <f>VLOOKUP(A22,[1]重複!$A$4:$E$31,5,FALSE)</f>
        <v>54270</v>
      </c>
    </row>
    <row r="23" spans="1:14" ht="18.75" customHeight="1">
      <c r="A23" s="61">
        <v>44624</v>
      </c>
      <c r="B23" s="136" t="str">
        <f t="shared" si="0"/>
        <v>(金)</v>
      </c>
      <c r="C23" s="118">
        <f t="shared" si="1"/>
        <v>29060284</v>
      </c>
      <c r="D23" s="118">
        <f t="shared" si="2"/>
        <v>994846</v>
      </c>
      <c r="E23" s="119">
        <f t="shared" si="3"/>
        <v>29018298</v>
      </c>
      <c r="F23" s="118">
        <v>18518513</v>
      </c>
      <c r="G23" s="118">
        <v>10499785</v>
      </c>
      <c r="H23" s="118">
        <v>92162</v>
      </c>
      <c r="I23" s="118">
        <f>VLOOKUP(A23,[1]重複!$A$4:$E$31,5,FALSE)</f>
        <v>50176</v>
      </c>
      <c r="N23" s="120"/>
    </row>
    <row r="24" spans="1:14" ht="18.75" customHeight="1">
      <c r="A24" s="61">
        <v>44623</v>
      </c>
      <c r="B24" s="136" t="str">
        <f t="shared" si="0"/>
        <v>(木)</v>
      </c>
      <c r="C24" s="118">
        <f t="shared" si="1"/>
        <v>28065438</v>
      </c>
      <c r="D24" s="118">
        <f t="shared" si="2"/>
        <v>1057311</v>
      </c>
      <c r="E24" s="119">
        <f t="shared" si="3"/>
        <v>28016871</v>
      </c>
      <c r="F24" s="118">
        <v>17985250</v>
      </c>
      <c r="G24" s="118">
        <v>10031621</v>
      </c>
      <c r="H24" s="118">
        <v>92162</v>
      </c>
      <c r="I24" s="118">
        <f>VLOOKUP(A24,[1]重複!$A$4:$E$31,5,FALSE)</f>
        <v>43595</v>
      </c>
      <c r="N24" s="120"/>
    </row>
    <row r="25" spans="1:14" ht="18.75" customHeight="1">
      <c r="A25" s="61">
        <v>44622</v>
      </c>
      <c r="B25" s="136" t="str">
        <f t="shared" si="0"/>
        <v>(水)</v>
      </c>
      <c r="C25" s="118">
        <f t="shared" si="1"/>
        <v>27008127</v>
      </c>
      <c r="D25" s="118">
        <f t="shared" si="2"/>
        <v>1210035</v>
      </c>
      <c r="E25" s="119">
        <f t="shared" si="3"/>
        <v>26956952</v>
      </c>
      <c r="F25" s="118">
        <v>17389604</v>
      </c>
      <c r="G25" s="118">
        <v>9567348</v>
      </c>
      <c r="H25" s="118">
        <v>92162</v>
      </c>
      <c r="I25" s="118">
        <f>VLOOKUP(A25,[1]重複!$A$4:$E$31,5,FALSE)</f>
        <v>40987</v>
      </c>
      <c r="N25" s="120"/>
    </row>
    <row r="26" spans="1:14" ht="18.75" customHeight="1">
      <c r="A26" s="61">
        <v>44621</v>
      </c>
      <c r="B26" s="136" t="str">
        <f t="shared" si="0"/>
        <v>(火)</v>
      </c>
      <c r="C26" s="118">
        <f t="shared" si="1"/>
        <v>25798092</v>
      </c>
      <c r="D26" s="118">
        <f t="shared" si="2"/>
        <v>1339563</v>
      </c>
      <c r="E26" s="119">
        <f t="shared" si="3"/>
        <v>25798735</v>
      </c>
      <c r="F26" s="118">
        <v>16742744</v>
      </c>
      <c r="G26" s="118">
        <v>9055991</v>
      </c>
      <c r="H26" s="118">
        <v>7086</v>
      </c>
      <c r="I26" s="118">
        <f>VLOOKUP(A26,[1]重複!$A$4:$E$31,5,FALSE)</f>
        <v>7729</v>
      </c>
      <c r="N26" s="120"/>
    </row>
    <row r="27" spans="1:14" ht="18.75" customHeight="1">
      <c r="A27" s="61">
        <v>44620</v>
      </c>
      <c r="B27" s="136" t="str">
        <f t="shared" si="0"/>
        <v>(月)</v>
      </c>
      <c r="C27" s="118">
        <f t="shared" si="1"/>
        <v>24458529</v>
      </c>
      <c r="D27" s="118">
        <f t="shared" si="2"/>
        <v>2488591</v>
      </c>
      <c r="E27" s="119">
        <f t="shared" si="3"/>
        <v>24459138</v>
      </c>
      <c r="F27" s="118">
        <v>16019122</v>
      </c>
      <c r="G27" s="118">
        <v>8440016</v>
      </c>
      <c r="H27" s="118">
        <v>7086</v>
      </c>
      <c r="I27" s="118">
        <f>VLOOKUP(A27,[1]重複!$A$4:$E$31,5,FALSE)</f>
        <v>7695</v>
      </c>
      <c r="N27" s="120"/>
    </row>
    <row r="28" spans="1:14" ht="18.75" customHeight="1">
      <c r="A28" s="61">
        <v>44617</v>
      </c>
      <c r="B28" s="136" t="str">
        <f t="shared" si="0"/>
        <v>(金)</v>
      </c>
      <c r="C28" s="118">
        <f t="shared" si="1"/>
        <v>21969938</v>
      </c>
      <c r="D28" s="118">
        <f t="shared" si="2"/>
        <v>1096188</v>
      </c>
      <c r="E28" s="119">
        <f t="shared" si="3"/>
        <v>21969177</v>
      </c>
      <c r="F28" s="118">
        <v>14725711</v>
      </c>
      <c r="G28" s="118">
        <v>7243466</v>
      </c>
      <c r="H28" s="118">
        <v>7086</v>
      </c>
      <c r="I28" s="118">
        <f>VLOOKUP(A28,[1]重複!$A$4:$E$31,5,FALSE)</f>
        <v>6325</v>
      </c>
      <c r="N28" s="120"/>
    </row>
    <row r="29" spans="1:14" ht="18.75" customHeight="1">
      <c r="A29" s="61">
        <v>44616</v>
      </c>
      <c r="B29" s="136" t="str">
        <f t="shared" si="0"/>
        <v>(木)</v>
      </c>
      <c r="C29" s="118">
        <f t="shared" si="1"/>
        <v>20873750</v>
      </c>
      <c r="D29" s="118">
        <f t="shared" si="2"/>
        <v>1490058</v>
      </c>
      <c r="E29" s="119">
        <f t="shared" si="3"/>
        <v>20872968</v>
      </c>
      <c r="F29" s="118">
        <v>14131044</v>
      </c>
      <c r="G29" s="118">
        <v>6741924</v>
      </c>
      <c r="H29" s="118">
        <v>7086</v>
      </c>
      <c r="I29" s="118">
        <f>VLOOKUP(A29,[1]重複!$A$4:$E$31,5,FALSE)</f>
        <v>6304</v>
      </c>
      <c r="N29" s="120"/>
    </row>
    <row r="30" spans="1:14" ht="18.75" customHeight="1">
      <c r="A30" s="61">
        <v>44614</v>
      </c>
      <c r="B30" s="136" t="str">
        <f t="shared" si="0"/>
        <v>(火)</v>
      </c>
      <c r="C30" s="118">
        <f t="shared" si="1"/>
        <v>19383692</v>
      </c>
      <c r="D30" s="118">
        <f t="shared" si="2"/>
        <v>1203435</v>
      </c>
      <c r="E30" s="119">
        <f t="shared" si="3"/>
        <v>19382899</v>
      </c>
      <c r="F30" s="118">
        <v>13301961</v>
      </c>
      <c r="G30" s="118">
        <v>6080938</v>
      </c>
      <c r="H30" s="118">
        <v>7086</v>
      </c>
      <c r="I30" s="118">
        <f>VLOOKUP(A30,[1]重複!$A$4:$E$31,5,FALSE)</f>
        <v>6293</v>
      </c>
      <c r="N30" s="120"/>
    </row>
    <row r="31" spans="1:14" ht="18.75" customHeight="1">
      <c r="A31" s="61">
        <v>44613</v>
      </c>
      <c r="B31" s="136" t="str">
        <f t="shared" si="0"/>
        <v>(月)</v>
      </c>
      <c r="C31" s="118">
        <f>E31</f>
        <v>18180257</v>
      </c>
      <c r="D31" s="118">
        <f t="shared" si="2"/>
        <v>2171111</v>
      </c>
      <c r="E31" s="119">
        <f t="shared" si="3"/>
        <v>18180257</v>
      </c>
      <c r="F31" s="118">
        <v>12640865</v>
      </c>
      <c r="G31" s="118">
        <v>5539392</v>
      </c>
      <c r="H31" s="121" t="s">
        <v>370</v>
      </c>
      <c r="I31" s="121" t="s">
        <v>370</v>
      </c>
    </row>
    <row r="32" spans="1:14" ht="18.75" customHeight="1">
      <c r="A32" s="61">
        <v>44610</v>
      </c>
      <c r="B32" s="136" t="str">
        <f t="shared" si="0"/>
        <v>(金)</v>
      </c>
      <c r="C32" s="122">
        <v>16009146</v>
      </c>
      <c r="D32" s="118">
        <f t="shared" si="2"/>
        <v>947564</v>
      </c>
      <c r="E32" s="123">
        <v>16009146</v>
      </c>
      <c r="F32" s="122">
        <v>11506498</v>
      </c>
      <c r="G32" s="122">
        <v>4502648</v>
      </c>
      <c r="H32" s="121" t="s">
        <v>370</v>
      </c>
      <c r="I32" s="121" t="s">
        <v>370</v>
      </c>
    </row>
    <row r="33" spans="1:9" ht="18.75" customHeight="1">
      <c r="A33" s="61">
        <v>44609</v>
      </c>
      <c r="B33" s="136" t="str">
        <f t="shared" si="0"/>
        <v>(木)</v>
      </c>
      <c r="C33" s="122">
        <v>15061582</v>
      </c>
      <c r="D33" s="118">
        <f t="shared" si="2"/>
        <v>986108</v>
      </c>
      <c r="E33" s="123">
        <v>15061582</v>
      </c>
      <c r="F33" s="122">
        <v>10927304</v>
      </c>
      <c r="G33" s="122">
        <v>4134278</v>
      </c>
      <c r="H33" s="121" t="s">
        <v>370</v>
      </c>
      <c r="I33" s="121" t="s">
        <v>370</v>
      </c>
    </row>
    <row r="34" spans="1:9" ht="18.75" customHeight="1">
      <c r="A34" s="61">
        <v>44608</v>
      </c>
      <c r="B34" s="136" t="str">
        <f t="shared" si="0"/>
        <v>(水)</v>
      </c>
      <c r="C34" s="122">
        <v>14075474</v>
      </c>
      <c r="D34" s="118">
        <f t="shared" si="2"/>
        <v>1045355</v>
      </c>
      <c r="E34" s="123">
        <v>14075474</v>
      </c>
      <c r="F34" s="122">
        <v>10301573</v>
      </c>
      <c r="G34" s="122">
        <v>3773901</v>
      </c>
      <c r="H34" s="121" t="s">
        <v>370</v>
      </c>
      <c r="I34" s="121" t="s">
        <v>370</v>
      </c>
    </row>
    <row r="35" spans="1:9" ht="18.75" customHeight="1">
      <c r="A35" s="61">
        <v>44607</v>
      </c>
      <c r="B35" s="136" t="str">
        <f t="shared" si="0"/>
        <v>(火)</v>
      </c>
      <c r="C35" s="122">
        <v>13030119</v>
      </c>
      <c r="D35" s="118">
        <f t="shared" si="2"/>
        <v>1099056</v>
      </c>
      <c r="E35" s="123">
        <v>13030119</v>
      </c>
      <c r="F35" s="122">
        <v>9671348</v>
      </c>
      <c r="G35" s="122">
        <v>3358771</v>
      </c>
      <c r="H35" s="121" t="s">
        <v>370</v>
      </c>
      <c r="I35" s="121" t="s">
        <v>370</v>
      </c>
    </row>
    <row r="36" spans="1:9" ht="18.75" customHeight="1">
      <c r="A36" s="61">
        <v>44606</v>
      </c>
      <c r="B36" s="136" t="str">
        <f t="shared" si="0"/>
        <v>(月)</v>
      </c>
      <c r="C36" s="122">
        <v>11931063</v>
      </c>
      <c r="D36" s="118">
        <f t="shared" si="2"/>
        <v>1960780</v>
      </c>
      <c r="E36" s="123">
        <v>11931063</v>
      </c>
      <c r="F36" s="122">
        <v>9029003</v>
      </c>
      <c r="G36" s="122">
        <v>2902060</v>
      </c>
      <c r="H36" s="121" t="s">
        <v>370</v>
      </c>
      <c r="I36" s="121" t="s">
        <v>370</v>
      </c>
    </row>
    <row r="37" spans="1:9" ht="18.75" customHeight="1">
      <c r="A37" s="61">
        <v>44602</v>
      </c>
      <c r="B37" s="136" t="str">
        <f t="shared" si="0"/>
        <v>(木)</v>
      </c>
      <c r="C37" s="122">
        <v>9970283</v>
      </c>
      <c r="D37" s="118">
        <f t="shared" si="2"/>
        <v>829817</v>
      </c>
      <c r="E37" s="122">
        <v>9970283</v>
      </c>
      <c r="F37" s="122">
        <v>7998651</v>
      </c>
      <c r="G37" s="122">
        <v>1971632</v>
      </c>
      <c r="H37" s="121" t="s">
        <v>370</v>
      </c>
      <c r="I37" s="121" t="s">
        <v>370</v>
      </c>
    </row>
    <row r="38" spans="1:9" ht="18.75" customHeight="1">
      <c r="A38" s="61">
        <v>44601</v>
      </c>
      <c r="B38" s="136" t="str">
        <f t="shared" si="0"/>
        <v>(水)</v>
      </c>
      <c r="C38" s="122">
        <v>9140466</v>
      </c>
      <c r="D38" s="118">
        <f t="shared" si="2"/>
        <v>845662</v>
      </c>
      <c r="E38" s="122">
        <v>9140466</v>
      </c>
      <c r="F38" s="122">
        <v>7450625</v>
      </c>
      <c r="G38" s="122">
        <v>1689841</v>
      </c>
      <c r="H38" s="121" t="s">
        <v>370</v>
      </c>
      <c r="I38" s="121" t="s">
        <v>370</v>
      </c>
    </row>
    <row r="39" spans="1:9" ht="18.75" customHeight="1">
      <c r="A39" s="61">
        <v>44600</v>
      </c>
      <c r="B39" s="136" t="str">
        <f t="shared" si="0"/>
        <v>(火)</v>
      </c>
      <c r="C39" s="122">
        <v>8294804</v>
      </c>
      <c r="D39" s="118">
        <f t="shared" si="2"/>
        <v>829270</v>
      </c>
      <c r="E39" s="122">
        <v>8294804</v>
      </c>
      <c r="F39" s="122">
        <v>6871642</v>
      </c>
      <c r="G39" s="122">
        <v>1423162</v>
      </c>
      <c r="H39" s="121" t="s">
        <v>370</v>
      </c>
      <c r="I39" s="121" t="s">
        <v>370</v>
      </c>
    </row>
    <row r="40" spans="1:9" ht="18.75" customHeight="1">
      <c r="A40" s="61">
        <v>44599</v>
      </c>
      <c r="B40" s="136" t="str">
        <f t="shared" si="0"/>
        <v>(月)</v>
      </c>
      <c r="C40" s="122">
        <v>7465534</v>
      </c>
      <c r="D40" s="118">
        <f t="shared" si="2"/>
        <v>1371966</v>
      </c>
      <c r="E40" s="122">
        <v>7465534</v>
      </c>
      <c r="F40" s="122">
        <v>6315019</v>
      </c>
      <c r="G40" s="122">
        <v>1150515</v>
      </c>
      <c r="H40" s="121" t="s">
        <v>370</v>
      </c>
      <c r="I40" s="121" t="s">
        <v>370</v>
      </c>
    </row>
    <row r="41" spans="1:9" ht="18.75" customHeight="1">
      <c r="A41" s="61">
        <v>44596</v>
      </c>
      <c r="B41" s="136" t="str">
        <f t="shared" si="0"/>
        <v>(金)</v>
      </c>
      <c r="C41" s="122">
        <v>6093568</v>
      </c>
      <c r="D41" s="118">
        <f t="shared" si="2"/>
        <v>542310</v>
      </c>
      <c r="E41" s="122">
        <v>6093568</v>
      </c>
      <c r="F41" s="122">
        <v>5428374</v>
      </c>
      <c r="G41" s="122">
        <v>665194</v>
      </c>
      <c r="H41" s="121" t="s">
        <v>370</v>
      </c>
      <c r="I41" s="121" t="s">
        <v>370</v>
      </c>
    </row>
    <row r="42" spans="1:9" ht="18.75" customHeight="1">
      <c r="A42" s="61">
        <v>44595</v>
      </c>
      <c r="B42" s="136" t="str">
        <f t="shared" si="0"/>
        <v>(木)</v>
      </c>
      <c r="C42" s="122">
        <v>5551258</v>
      </c>
      <c r="D42" s="118">
        <f t="shared" si="2"/>
        <v>535234</v>
      </c>
      <c r="E42" s="122">
        <v>5551258</v>
      </c>
      <c r="F42" s="122">
        <v>5031394</v>
      </c>
      <c r="G42" s="122">
        <v>519864</v>
      </c>
      <c r="H42" s="121" t="s">
        <v>370</v>
      </c>
      <c r="I42" s="121" t="s">
        <v>370</v>
      </c>
    </row>
    <row r="43" spans="1:9" ht="18.75" customHeight="1">
      <c r="A43" s="61">
        <v>44594</v>
      </c>
      <c r="B43" s="136" t="str">
        <f t="shared" si="0"/>
        <v>(水)</v>
      </c>
      <c r="C43" s="122">
        <v>5016024</v>
      </c>
      <c r="D43" s="118">
        <f t="shared" si="2"/>
        <v>535810</v>
      </c>
      <c r="E43" s="122">
        <v>5016024</v>
      </c>
      <c r="F43" s="122">
        <v>4616463</v>
      </c>
      <c r="G43" s="122">
        <v>399561</v>
      </c>
      <c r="H43" s="121" t="s">
        <v>370</v>
      </c>
      <c r="I43" s="121" t="s">
        <v>370</v>
      </c>
    </row>
    <row r="44" spans="1:9" ht="18.75" customHeight="1">
      <c r="A44" s="61">
        <v>44593</v>
      </c>
      <c r="B44" s="136" t="str">
        <f t="shared" si="0"/>
        <v>(火)</v>
      </c>
      <c r="C44" s="122">
        <v>4480214</v>
      </c>
      <c r="D44" s="118">
        <f t="shared" si="2"/>
        <v>398997</v>
      </c>
      <c r="E44" s="118">
        <f t="shared" ref="E44:E45" si="4">SUM(F44:G44)</f>
        <v>4480214</v>
      </c>
      <c r="F44" s="118">
        <v>4189361</v>
      </c>
      <c r="G44" s="118">
        <v>290853</v>
      </c>
      <c r="H44" s="121" t="s">
        <v>370</v>
      </c>
      <c r="I44" s="121" t="s">
        <v>370</v>
      </c>
    </row>
    <row r="45" spans="1:9" ht="18.75" customHeight="1">
      <c r="A45" s="61">
        <v>44592</v>
      </c>
      <c r="B45" s="136" t="str">
        <f t="shared" si="0"/>
        <v>(月)</v>
      </c>
      <c r="C45" s="122">
        <v>4081217</v>
      </c>
      <c r="D45" s="118">
        <f t="shared" si="2"/>
        <v>658677</v>
      </c>
      <c r="E45" s="118">
        <f t="shared" si="4"/>
        <v>4081217</v>
      </c>
      <c r="F45" s="118">
        <v>3847337</v>
      </c>
      <c r="G45" s="118">
        <v>233880</v>
      </c>
      <c r="H45" s="121" t="s">
        <v>370</v>
      </c>
      <c r="I45" s="121" t="s">
        <v>370</v>
      </c>
    </row>
    <row r="46" spans="1:9" ht="18.75" customHeight="1">
      <c r="A46" s="61">
        <v>44589</v>
      </c>
      <c r="B46" s="136" t="str">
        <f t="shared" si="0"/>
        <v>(金)</v>
      </c>
      <c r="C46" s="122">
        <v>3422540</v>
      </c>
      <c r="D46" s="118">
        <f t="shared" si="2"/>
        <v>266164</v>
      </c>
      <c r="E46" s="118">
        <f t="shared" ref="E46:E62" si="5">SUM(F46:G46)</f>
        <v>3422540</v>
      </c>
      <c r="F46" s="118">
        <v>3271776</v>
      </c>
      <c r="G46" s="118">
        <v>150764</v>
      </c>
      <c r="H46" s="121" t="s">
        <v>370</v>
      </c>
      <c r="I46" s="121" t="s">
        <v>370</v>
      </c>
    </row>
    <row r="47" spans="1:9" ht="18.75" customHeight="1">
      <c r="A47" s="61">
        <v>44588</v>
      </c>
      <c r="B47" s="136" t="str">
        <f t="shared" si="0"/>
        <v>(木)</v>
      </c>
      <c r="C47" s="122">
        <v>3156376</v>
      </c>
      <c r="D47" s="118">
        <f t="shared" si="2"/>
        <v>264049</v>
      </c>
      <c r="E47" s="118">
        <f t="shared" si="5"/>
        <v>3156376</v>
      </c>
      <c r="F47" s="118">
        <v>3030455</v>
      </c>
      <c r="G47" s="118">
        <v>125921</v>
      </c>
      <c r="H47" s="121" t="s">
        <v>370</v>
      </c>
      <c r="I47" s="121" t="s">
        <v>370</v>
      </c>
    </row>
    <row r="48" spans="1:9" ht="18.75" customHeight="1">
      <c r="A48" s="61">
        <v>44587</v>
      </c>
      <c r="B48" s="136" t="str">
        <f t="shared" si="0"/>
        <v>(水)</v>
      </c>
      <c r="C48" s="122">
        <v>2892327</v>
      </c>
      <c r="D48" s="118">
        <f t="shared" si="2"/>
        <v>262470</v>
      </c>
      <c r="E48" s="118">
        <f t="shared" si="5"/>
        <v>2892327</v>
      </c>
      <c r="F48" s="118">
        <v>2784481</v>
      </c>
      <c r="G48" s="118">
        <v>107846</v>
      </c>
      <c r="H48" s="121" t="s">
        <v>370</v>
      </c>
      <c r="I48" s="121" t="s">
        <v>370</v>
      </c>
    </row>
    <row r="49" spans="1:9" ht="18.75" customHeight="1">
      <c r="A49" s="61">
        <v>44586</v>
      </c>
      <c r="B49" s="136" t="str">
        <f t="shared" si="0"/>
        <v>(火)</v>
      </c>
      <c r="C49" s="122">
        <v>2629857</v>
      </c>
      <c r="D49" s="118">
        <f t="shared" si="2"/>
        <v>265862</v>
      </c>
      <c r="E49" s="118">
        <f t="shared" si="5"/>
        <v>2629857</v>
      </c>
      <c r="F49" s="118">
        <v>2544314</v>
      </c>
      <c r="G49" s="118">
        <v>85543</v>
      </c>
      <c r="H49" s="121" t="s">
        <v>370</v>
      </c>
      <c r="I49" s="121" t="s">
        <v>370</v>
      </c>
    </row>
    <row r="50" spans="1:9" ht="18.75" customHeight="1">
      <c r="A50" s="61">
        <v>44585</v>
      </c>
      <c r="B50" s="136" t="str">
        <f t="shared" si="0"/>
        <v>(月)</v>
      </c>
      <c r="C50" s="122">
        <v>2363995</v>
      </c>
      <c r="D50" s="118">
        <f t="shared" si="2"/>
        <v>419763</v>
      </c>
      <c r="E50" s="118">
        <f t="shared" si="5"/>
        <v>2363995</v>
      </c>
      <c r="F50" s="118">
        <v>2299789</v>
      </c>
      <c r="G50" s="118">
        <v>64206</v>
      </c>
      <c r="H50" s="121" t="s">
        <v>370</v>
      </c>
      <c r="I50" s="121" t="s">
        <v>370</v>
      </c>
    </row>
    <row r="51" spans="1:9" ht="18.75" customHeight="1">
      <c r="A51" s="61">
        <v>44582</v>
      </c>
      <c r="B51" s="136" t="str">
        <f t="shared" si="0"/>
        <v>(金)</v>
      </c>
      <c r="C51" s="122">
        <v>1944232</v>
      </c>
      <c r="D51" s="118">
        <f t="shared" si="2"/>
        <v>163693</v>
      </c>
      <c r="E51" s="118">
        <f t="shared" si="5"/>
        <v>1944232</v>
      </c>
      <c r="F51" s="118">
        <v>1907103</v>
      </c>
      <c r="G51" s="118">
        <v>37129</v>
      </c>
      <c r="H51" s="121" t="s">
        <v>370</v>
      </c>
      <c r="I51" s="121" t="s">
        <v>370</v>
      </c>
    </row>
    <row r="52" spans="1:9" ht="18.75" customHeight="1">
      <c r="A52" s="61">
        <v>44581</v>
      </c>
      <c r="B52" s="136" t="str">
        <f t="shared" si="0"/>
        <v>(木)</v>
      </c>
      <c r="C52" s="122">
        <v>1780539</v>
      </c>
      <c r="D52" s="118">
        <f t="shared" si="2"/>
        <v>151279</v>
      </c>
      <c r="E52" s="118">
        <f t="shared" si="5"/>
        <v>1780539</v>
      </c>
      <c r="F52" s="118">
        <v>1751502</v>
      </c>
      <c r="G52" s="118">
        <v>29037</v>
      </c>
      <c r="H52" s="121" t="s">
        <v>370</v>
      </c>
      <c r="I52" s="121" t="s">
        <v>370</v>
      </c>
    </row>
    <row r="53" spans="1:9" ht="18.75" customHeight="1">
      <c r="A53" s="61">
        <v>44580</v>
      </c>
      <c r="B53" s="136" t="str">
        <f t="shared" si="0"/>
        <v>(水)</v>
      </c>
      <c r="C53" s="122">
        <v>1629260</v>
      </c>
      <c r="D53" s="118">
        <f t="shared" si="2"/>
        <v>145724</v>
      </c>
      <c r="E53" s="118">
        <f t="shared" si="5"/>
        <v>1629260</v>
      </c>
      <c r="F53" s="118">
        <v>1608132</v>
      </c>
      <c r="G53" s="118">
        <v>21128</v>
      </c>
      <c r="H53" s="121" t="s">
        <v>370</v>
      </c>
      <c r="I53" s="121" t="s">
        <v>370</v>
      </c>
    </row>
    <row r="54" spans="1:9" ht="18.75" customHeight="1">
      <c r="A54" s="61">
        <v>44579</v>
      </c>
      <c r="B54" s="136" t="str">
        <f t="shared" si="0"/>
        <v>(火)</v>
      </c>
      <c r="C54" s="122">
        <v>1483536</v>
      </c>
      <c r="D54" s="118">
        <f t="shared" si="2"/>
        <v>138396</v>
      </c>
      <c r="E54" s="118">
        <f t="shared" si="5"/>
        <v>1483536</v>
      </c>
      <c r="F54" s="118">
        <v>1466551</v>
      </c>
      <c r="G54" s="118">
        <v>16985</v>
      </c>
      <c r="H54" s="121" t="s">
        <v>370</v>
      </c>
      <c r="I54" s="121" t="s">
        <v>370</v>
      </c>
    </row>
    <row r="55" spans="1:9" ht="18.75" customHeight="1">
      <c r="A55" s="61">
        <v>44578</v>
      </c>
      <c r="B55" s="136" t="str">
        <f t="shared" si="0"/>
        <v>(月)</v>
      </c>
      <c r="C55" s="122">
        <v>1345140</v>
      </c>
      <c r="D55" s="118">
        <f t="shared" si="2"/>
        <v>225759</v>
      </c>
      <c r="E55" s="118">
        <f t="shared" si="5"/>
        <v>1345140</v>
      </c>
      <c r="F55" s="118">
        <v>1331859</v>
      </c>
      <c r="G55" s="118">
        <v>13281</v>
      </c>
      <c r="H55" s="121" t="s">
        <v>370</v>
      </c>
      <c r="I55" s="121" t="s">
        <v>370</v>
      </c>
    </row>
    <row r="56" spans="1:9" ht="18.75" customHeight="1">
      <c r="A56" s="61">
        <v>44575</v>
      </c>
      <c r="B56" s="136" t="str">
        <f t="shared" si="0"/>
        <v>(金)</v>
      </c>
      <c r="C56" s="122">
        <v>1119381</v>
      </c>
      <c r="D56" s="118">
        <f t="shared" si="2"/>
        <v>83416</v>
      </c>
      <c r="E56" s="118">
        <f t="shared" si="5"/>
        <v>1119381</v>
      </c>
      <c r="F56" s="118">
        <v>1110551</v>
      </c>
      <c r="G56" s="118">
        <v>8830</v>
      </c>
      <c r="H56" s="121" t="s">
        <v>370</v>
      </c>
      <c r="I56" s="121" t="s">
        <v>370</v>
      </c>
    </row>
    <row r="57" spans="1:9" ht="18.75" customHeight="1">
      <c r="A57" s="61">
        <v>44574</v>
      </c>
      <c r="B57" s="136" t="str">
        <f t="shared" si="0"/>
        <v>(木)</v>
      </c>
      <c r="C57" s="122">
        <v>1035965</v>
      </c>
      <c r="D57" s="118">
        <f t="shared" si="2"/>
        <v>84911</v>
      </c>
      <c r="E57" s="118">
        <f t="shared" si="5"/>
        <v>1035965</v>
      </c>
      <c r="F57" s="111">
        <v>1029079</v>
      </c>
      <c r="G57" s="111">
        <v>6886</v>
      </c>
      <c r="H57" s="121" t="s">
        <v>370</v>
      </c>
      <c r="I57" s="121" t="s">
        <v>370</v>
      </c>
    </row>
    <row r="58" spans="1:9" ht="18.75" customHeight="1">
      <c r="A58" s="61">
        <v>44573</v>
      </c>
      <c r="B58" s="136" t="str">
        <f t="shared" si="0"/>
        <v>(水)</v>
      </c>
      <c r="C58" s="122">
        <v>951054</v>
      </c>
      <c r="D58" s="118">
        <f t="shared" si="2"/>
        <v>77644</v>
      </c>
      <c r="E58" s="118">
        <f t="shared" si="5"/>
        <v>951054</v>
      </c>
      <c r="F58" s="111">
        <v>945617</v>
      </c>
      <c r="G58" s="111">
        <v>5437</v>
      </c>
      <c r="H58" s="121" t="s">
        <v>370</v>
      </c>
      <c r="I58" s="121" t="s">
        <v>370</v>
      </c>
    </row>
    <row r="59" spans="1:9" ht="18.75" customHeight="1">
      <c r="A59" s="61">
        <v>44572</v>
      </c>
      <c r="B59" s="136" t="str">
        <f t="shared" si="0"/>
        <v>(火)</v>
      </c>
      <c r="C59" s="122">
        <v>873410</v>
      </c>
      <c r="D59" s="118">
        <f t="shared" si="2"/>
        <v>120611</v>
      </c>
      <c r="E59" s="118">
        <f t="shared" si="5"/>
        <v>873410</v>
      </c>
      <c r="F59" s="111">
        <v>870090</v>
      </c>
      <c r="G59" s="111">
        <v>3320</v>
      </c>
      <c r="H59" s="121" t="s">
        <v>370</v>
      </c>
      <c r="I59" s="121" t="s">
        <v>370</v>
      </c>
    </row>
    <row r="60" spans="1:9" ht="18.75" customHeight="1">
      <c r="A60" s="61">
        <v>44568</v>
      </c>
      <c r="B60" s="136" t="str">
        <f t="shared" si="0"/>
        <v>(金)</v>
      </c>
      <c r="C60" s="122">
        <v>752799</v>
      </c>
      <c r="D60" s="118">
        <f t="shared" si="2"/>
        <v>43699</v>
      </c>
      <c r="E60" s="118">
        <f t="shared" si="5"/>
        <v>752799</v>
      </c>
      <c r="F60" s="111">
        <v>750812</v>
      </c>
      <c r="G60" s="111">
        <v>1987</v>
      </c>
      <c r="H60" s="121" t="s">
        <v>370</v>
      </c>
      <c r="I60" s="121" t="s">
        <v>370</v>
      </c>
    </row>
    <row r="61" spans="1:9" ht="18.75" customHeight="1">
      <c r="A61" s="61">
        <v>44567</v>
      </c>
      <c r="B61" s="136" t="str">
        <f t="shared" si="0"/>
        <v>(木)</v>
      </c>
      <c r="C61" s="122">
        <v>709100</v>
      </c>
      <c r="D61" s="118">
        <f t="shared" si="2"/>
        <v>39489</v>
      </c>
      <c r="E61" s="118">
        <f t="shared" si="5"/>
        <v>709100</v>
      </c>
      <c r="F61" s="111">
        <v>707648</v>
      </c>
      <c r="G61" s="111">
        <v>1452</v>
      </c>
      <c r="H61" s="121" t="s">
        <v>370</v>
      </c>
      <c r="I61" s="121" t="s">
        <v>370</v>
      </c>
    </row>
    <row r="62" spans="1:9" ht="18.75" customHeight="1">
      <c r="A62" s="61">
        <v>44566</v>
      </c>
      <c r="B62" s="136" t="str">
        <f t="shared" si="0"/>
        <v>(水)</v>
      </c>
      <c r="C62" s="122">
        <v>669611</v>
      </c>
      <c r="D62" s="118">
        <f t="shared" si="2"/>
        <v>33369</v>
      </c>
      <c r="E62" s="118">
        <f t="shared" si="5"/>
        <v>669611</v>
      </c>
      <c r="F62" s="111">
        <v>669611</v>
      </c>
      <c r="G62" s="111">
        <v>0</v>
      </c>
      <c r="H62" s="121" t="s">
        <v>370</v>
      </c>
      <c r="I62" s="121" t="s">
        <v>370</v>
      </c>
    </row>
    <row r="63" spans="1:9" ht="18.75" customHeight="1">
      <c r="A63" s="61">
        <v>44565</v>
      </c>
      <c r="B63" s="136" t="str">
        <f t="shared" si="0"/>
        <v>(火)</v>
      </c>
      <c r="C63" s="122">
        <v>636242</v>
      </c>
      <c r="D63" s="118">
        <f t="shared" si="2"/>
        <v>104946</v>
      </c>
      <c r="E63" s="118">
        <f t="shared" ref="E63:E82" si="6">SUM(F63:G63)</f>
        <v>636242</v>
      </c>
      <c r="F63" s="111">
        <v>636242</v>
      </c>
      <c r="G63" s="111">
        <v>0</v>
      </c>
      <c r="H63" s="121" t="s">
        <v>370</v>
      </c>
      <c r="I63" s="121" t="s">
        <v>370</v>
      </c>
    </row>
    <row r="64" spans="1:9" ht="18.75" customHeight="1">
      <c r="A64" s="61">
        <v>44558</v>
      </c>
      <c r="B64" s="136" t="str">
        <f t="shared" si="0"/>
        <v>(火)</v>
      </c>
      <c r="C64" s="122">
        <v>531296</v>
      </c>
      <c r="D64" s="118">
        <f t="shared" si="2"/>
        <v>62759</v>
      </c>
      <c r="E64" s="118">
        <f t="shared" si="6"/>
        <v>531296</v>
      </c>
      <c r="F64" s="111">
        <v>531296</v>
      </c>
      <c r="G64" s="111">
        <v>0</v>
      </c>
      <c r="H64" s="121" t="s">
        <v>370</v>
      </c>
      <c r="I64" s="121" t="s">
        <v>370</v>
      </c>
    </row>
    <row r="65" spans="1:9" ht="18.75" customHeight="1">
      <c r="A65" s="61">
        <v>44557</v>
      </c>
      <c r="B65" s="136" t="str">
        <f t="shared" si="0"/>
        <v>(月)</v>
      </c>
      <c r="C65" s="122">
        <v>468537</v>
      </c>
      <c r="D65" s="118">
        <f t="shared" si="2"/>
        <v>83328</v>
      </c>
      <c r="E65" s="118">
        <f t="shared" si="6"/>
        <v>468537</v>
      </c>
      <c r="F65" s="111">
        <v>468537</v>
      </c>
      <c r="G65" s="111">
        <v>0</v>
      </c>
      <c r="H65" s="121" t="s">
        <v>370</v>
      </c>
      <c r="I65" s="121" t="s">
        <v>370</v>
      </c>
    </row>
    <row r="66" spans="1:9" ht="18.75" customHeight="1">
      <c r="A66" s="61">
        <v>44554</v>
      </c>
      <c r="B66" s="136" t="str">
        <f t="shared" si="0"/>
        <v>(金)</v>
      </c>
      <c r="C66" s="122">
        <v>385209</v>
      </c>
      <c r="D66" s="118">
        <f t="shared" si="2"/>
        <v>47239</v>
      </c>
      <c r="E66" s="118">
        <f t="shared" si="6"/>
        <v>385209</v>
      </c>
      <c r="F66" s="111">
        <v>385209</v>
      </c>
      <c r="G66" s="111">
        <v>0</v>
      </c>
      <c r="H66" s="121" t="s">
        <v>370</v>
      </c>
      <c r="I66" s="121" t="s">
        <v>370</v>
      </c>
    </row>
    <row r="67" spans="1:9" ht="18.75" customHeight="1">
      <c r="A67" s="61">
        <v>44553</v>
      </c>
      <c r="B67" s="136" t="str">
        <f t="shared" si="0"/>
        <v>(木)</v>
      </c>
      <c r="C67" s="122">
        <v>337970</v>
      </c>
      <c r="D67" s="118">
        <f t="shared" si="2"/>
        <v>46653</v>
      </c>
      <c r="E67" s="118">
        <f t="shared" si="6"/>
        <v>337970</v>
      </c>
      <c r="F67" s="111">
        <v>337970</v>
      </c>
      <c r="G67" s="111">
        <v>0</v>
      </c>
      <c r="H67" s="121" t="s">
        <v>370</v>
      </c>
      <c r="I67" s="121" t="s">
        <v>370</v>
      </c>
    </row>
    <row r="68" spans="1:9" ht="18.75" customHeight="1">
      <c r="A68" s="61">
        <v>44552</v>
      </c>
      <c r="B68" s="136" t="str">
        <f t="shared" ref="B68:B82" si="7">"(" &amp; TEXT(A68,"aaa") &amp; ")"</f>
        <v>(水)</v>
      </c>
      <c r="C68" s="122">
        <v>291317</v>
      </c>
      <c r="D68" s="118">
        <f t="shared" ref="D68:D117" si="8">C68-C69</f>
        <v>45324</v>
      </c>
      <c r="E68" s="118">
        <f t="shared" si="6"/>
        <v>291317</v>
      </c>
      <c r="F68" s="111">
        <v>291317</v>
      </c>
      <c r="G68" s="111">
        <v>0</v>
      </c>
      <c r="H68" s="121" t="s">
        <v>370</v>
      </c>
      <c r="I68" s="121" t="s">
        <v>370</v>
      </c>
    </row>
    <row r="69" spans="1:9" ht="18.75" customHeight="1">
      <c r="A69" s="61">
        <v>44551</v>
      </c>
      <c r="B69" s="136" t="str">
        <f t="shared" si="7"/>
        <v>(火)</v>
      </c>
      <c r="C69" s="122">
        <v>245993</v>
      </c>
      <c r="D69" s="118">
        <f t="shared" si="8"/>
        <v>42491</v>
      </c>
      <c r="E69" s="118">
        <f t="shared" si="6"/>
        <v>245993</v>
      </c>
      <c r="F69" s="111">
        <v>245993</v>
      </c>
      <c r="G69" s="111">
        <v>0</v>
      </c>
      <c r="H69" s="121" t="s">
        <v>370</v>
      </c>
      <c r="I69" s="121" t="s">
        <v>370</v>
      </c>
    </row>
    <row r="70" spans="1:9" ht="18.75" customHeight="1">
      <c r="A70" s="61">
        <v>44550</v>
      </c>
      <c r="B70" s="136" t="str">
        <f t="shared" si="7"/>
        <v>(月)</v>
      </c>
      <c r="C70" s="122">
        <v>203502</v>
      </c>
      <c r="D70" s="118">
        <f t="shared" si="8"/>
        <v>53618</v>
      </c>
      <c r="E70" s="118">
        <f t="shared" si="6"/>
        <v>203502</v>
      </c>
      <c r="F70" s="111">
        <v>203502</v>
      </c>
      <c r="G70" s="111">
        <v>0</v>
      </c>
      <c r="H70" s="121" t="s">
        <v>370</v>
      </c>
      <c r="I70" s="121" t="s">
        <v>370</v>
      </c>
    </row>
    <row r="71" spans="1:9" ht="18.75" customHeight="1">
      <c r="A71" s="61">
        <v>44547</v>
      </c>
      <c r="B71" s="136" t="str">
        <f t="shared" si="7"/>
        <v>(金)</v>
      </c>
      <c r="C71" s="122">
        <v>149884</v>
      </c>
      <c r="D71" s="118">
        <f t="shared" si="8"/>
        <v>32149</v>
      </c>
      <c r="E71" s="118">
        <f t="shared" si="6"/>
        <v>149884</v>
      </c>
      <c r="F71" s="111">
        <v>149884</v>
      </c>
      <c r="G71" s="111">
        <v>0</v>
      </c>
      <c r="H71" s="121" t="s">
        <v>370</v>
      </c>
      <c r="I71" s="121" t="s">
        <v>370</v>
      </c>
    </row>
    <row r="72" spans="1:9" ht="18.75" customHeight="1">
      <c r="A72" s="61">
        <v>44546</v>
      </c>
      <c r="B72" s="136" t="str">
        <f t="shared" si="7"/>
        <v>(木)</v>
      </c>
      <c r="C72" s="122">
        <v>117735</v>
      </c>
      <c r="D72" s="118">
        <f t="shared" si="8"/>
        <v>24533</v>
      </c>
      <c r="E72" s="118">
        <f t="shared" si="6"/>
        <v>117735</v>
      </c>
      <c r="F72" s="111">
        <v>117735</v>
      </c>
      <c r="G72" s="111">
        <v>0</v>
      </c>
      <c r="H72" s="121" t="s">
        <v>370</v>
      </c>
      <c r="I72" s="121" t="s">
        <v>370</v>
      </c>
    </row>
    <row r="73" spans="1:9" ht="18.75" customHeight="1">
      <c r="A73" s="61">
        <v>44545</v>
      </c>
      <c r="B73" s="136" t="str">
        <f t="shared" si="7"/>
        <v>(水)</v>
      </c>
      <c r="C73" s="122">
        <v>93202</v>
      </c>
      <c r="D73" s="118">
        <f t="shared" si="8"/>
        <v>22477</v>
      </c>
      <c r="E73" s="118">
        <f t="shared" si="6"/>
        <v>93202</v>
      </c>
      <c r="F73" s="111">
        <v>93202</v>
      </c>
      <c r="G73" s="111">
        <v>0</v>
      </c>
      <c r="H73" s="121" t="s">
        <v>370</v>
      </c>
      <c r="I73" s="121" t="s">
        <v>370</v>
      </c>
    </row>
    <row r="74" spans="1:9" ht="18.75" customHeight="1">
      <c r="A74" s="61">
        <v>44544</v>
      </c>
      <c r="B74" s="136" t="str">
        <f t="shared" si="7"/>
        <v>(火)</v>
      </c>
      <c r="C74" s="122">
        <v>70725</v>
      </c>
      <c r="D74" s="118">
        <f t="shared" si="8"/>
        <v>17988</v>
      </c>
      <c r="E74" s="118">
        <f t="shared" si="6"/>
        <v>70725</v>
      </c>
      <c r="F74" s="111">
        <v>70725</v>
      </c>
      <c r="G74" s="111">
        <v>0</v>
      </c>
      <c r="H74" s="121" t="s">
        <v>370</v>
      </c>
      <c r="I74" s="121" t="s">
        <v>370</v>
      </c>
    </row>
    <row r="75" spans="1:9" ht="18.75" customHeight="1">
      <c r="A75" s="61">
        <v>44543</v>
      </c>
      <c r="B75" s="136" t="str">
        <f t="shared" si="7"/>
        <v>(月)</v>
      </c>
      <c r="C75" s="122">
        <v>52737</v>
      </c>
      <c r="D75" s="118">
        <f t="shared" si="8"/>
        <v>16287</v>
      </c>
      <c r="E75" s="118">
        <f t="shared" si="6"/>
        <v>52737</v>
      </c>
      <c r="F75" s="111">
        <v>52737</v>
      </c>
      <c r="G75" s="111">
        <v>0</v>
      </c>
      <c r="H75" s="121" t="s">
        <v>370</v>
      </c>
      <c r="I75" s="121" t="s">
        <v>370</v>
      </c>
    </row>
    <row r="76" spans="1:9" ht="18.75" customHeight="1">
      <c r="A76" s="61">
        <v>44540</v>
      </c>
      <c r="B76" s="136" t="str">
        <f t="shared" si="7"/>
        <v>(金)</v>
      </c>
      <c r="C76" s="122">
        <v>36450</v>
      </c>
      <c r="D76" s="118">
        <f t="shared" si="8"/>
        <v>8830</v>
      </c>
      <c r="E76" s="118">
        <f t="shared" si="6"/>
        <v>36450</v>
      </c>
      <c r="F76" s="111">
        <v>36450</v>
      </c>
      <c r="G76" s="111">
        <v>0</v>
      </c>
      <c r="H76" s="121" t="s">
        <v>370</v>
      </c>
      <c r="I76" s="121" t="s">
        <v>370</v>
      </c>
    </row>
    <row r="77" spans="1:9" ht="18.75" customHeight="1">
      <c r="A77" s="61">
        <v>44539</v>
      </c>
      <c r="B77" s="136" t="str">
        <f t="shared" si="7"/>
        <v>(木)</v>
      </c>
      <c r="C77" s="122">
        <v>27620</v>
      </c>
      <c r="D77" s="118">
        <f t="shared" si="8"/>
        <v>6627</v>
      </c>
      <c r="E77" s="118">
        <f t="shared" si="6"/>
        <v>27620</v>
      </c>
      <c r="F77" s="111">
        <v>27620</v>
      </c>
      <c r="G77" s="111">
        <v>0</v>
      </c>
      <c r="H77" s="121" t="s">
        <v>370</v>
      </c>
      <c r="I77" s="121" t="s">
        <v>370</v>
      </c>
    </row>
    <row r="78" spans="1:9" ht="18.75" customHeight="1">
      <c r="A78" s="61">
        <v>44538</v>
      </c>
      <c r="B78" s="136" t="str">
        <f t="shared" si="7"/>
        <v>(水)</v>
      </c>
      <c r="C78" s="122">
        <v>20993</v>
      </c>
      <c r="D78" s="118">
        <f t="shared" si="8"/>
        <v>5914</v>
      </c>
      <c r="E78" s="118">
        <f t="shared" si="6"/>
        <v>20993</v>
      </c>
      <c r="F78" s="111">
        <v>20993</v>
      </c>
      <c r="G78" s="111">
        <v>0</v>
      </c>
      <c r="H78" s="121" t="s">
        <v>370</v>
      </c>
      <c r="I78" s="121" t="s">
        <v>370</v>
      </c>
    </row>
    <row r="79" spans="1:9" ht="18.75" customHeight="1">
      <c r="A79" s="61">
        <v>44537</v>
      </c>
      <c r="B79" s="136" t="str">
        <f t="shared" si="7"/>
        <v>(火)</v>
      </c>
      <c r="C79" s="122">
        <v>15079</v>
      </c>
      <c r="D79" s="118">
        <f t="shared" si="8"/>
        <v>6422</v>
      </c>
      <c r="E79" s="118">
        <f t="shared" si="6"/>
        <v>15079</v>
      </c>
      <c r="F79" s="111">
        <v>15079</v>
      </c>
      <c r="G79" s="111">
        <v>0</v>
      </c>
      <c r="H79" s="121" t="s">
        <v>370</v>
      </c>
      <c r="I79" s="121" t="s">
        <v>370</v>
      </c>
    </row>
    <row r="80" spans="1:9">
      <c r="A80" s="61">
        <v>44536</v>
      </c>
      <c r="B80" s="136" t="str">
        <f t="shared" si="7"/>
        <v>(月)</v>
      </c>
      <c r="C80" s="122">
        <v>8657</v>
      </c>
      <c r="D80" s="118">
        <f t="shared" si="8"/>
        <v>5110</v>
      </c>
      <c r="E80" s="118">
        <f t="shared" si="6"/>
        <v>8657</v>
      </c>
      <c r="F80" s="118">
        <v>8657</v>
      </c>
      <c r="G80" s="111">
        <v>0</v>
      </c>
      <c r="H80" s="121" t="s">
        <v>370</v>
      </c>
      <c r="I80" s="121" t="s">
        <v>370</v>
      </c>
    </row>
    <row r="81" spans="1:9">
      <c r="A81" s="61">
        <v>44533</v>
      </c>
      <c r="B81" s="136" t="str">
        <f t="shared" si="7"/>
        <v>(金)</v>
      </c>
      <c r="C81" s="122">
        <v>3547</v>
      </c>
      <c r="D81" s="118">
        <f>C81-C82</f>
        <v>1987</v>
      </c>
      <c r="E81" s="118">
        <f t="shared" si="6"/>
        <v>3547</v>
      </c>
      <c r="F81" s="118">
        <v>3547</v>
      </c>
      <c r="G81" s="111">
        <v>0</v>
      </c>
      <c r="H81" s="121" t="s">
        <v>370</v>
      </c>
      <c r="I81" s="121" t="s">
        <v>370</v>
      </c>
    </row>
    <row r="82" spans="1:9">
      <c r="A82" s="61">
        <v>44532</v>
      </c>
      <c r="B82" s="136" t="str">
        <f t="shared" si="7"/>
        <v>(木)</v>
      </c>
      <c r="C82" s="122">
        <v>1560</v>
      </c>
      <c r="D82" s="118">
        <f>C82</f>
        <v>1560</v>
      </c>
      <c r="E82" s="118">
        <f t="shared" si="6"/>
        <v>1560</v>
      </c>
      <c r="F82" s="118">
        <v>1560</v>
      </c>
      <c r="G82" s="111">
        <v>0</v>
      </c>
      <c r="H82" s="121" t="s">
        <v>370</v>
      </c>
      <c r="I82" s="121" t="s">
        <v>370</v>
      </c>
    </row>
    <row r="84" spans="1:9">
      <c r="A84" s="73" t="s">
        <v>371</v>
      </c>
    </row>
    <row r="85" spans="1:9">
      <c r="A85" s="73" t="s">
        <v>372</v>
      </c>
    </row>
    <row r="86" spans="1:9">
      <c r="A86" s="73" t="s">
        <v>373</v>
      </c>
    </row>
    <row r="87" spans="1:9">
      <c r="A87" s="73" t="s">
        <v>374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2022-04-03T16:28:39Z</dcterms:modified>
</cp:coreProperties>
</file>