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5F18D91C-7295-4650-B320-30C232625630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15" r:id="rId7"/>
    <sheet name="各都道府県の状況" sheetId="5" r:id="rId8"/>
    <sheet name="ワクチン一般接種" sheetId="8" r:id="rId9"/>
    <sheet name="ワクチン医療従事者等" sheetId="9" r:id="rId10"/>
    <sheet name="Sheet105" sheetId="114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1" i="9" l="1"/>
  <c r="B71" i="9"/>
  <c r="C70" i="9"/>
  <c r="B70" i="9"/>
  <c r="C69" i="9"/>
  <c r="B69" i="9"/>
  <c r="C68" i="9"/>
  <c r="B68" i="9"/>
  <c r="C67" i="9"/>
  <c r="B67" i="9"/>
  <c r="C66" i="9"/>
  <c r="B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<sst xmlns="http://schemas.openxmlformats.org/spreadsheetml/2006/main" count="32130" uniqueCount="390">
  <si>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</si>
  <si>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</si>
  <si>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</si>
  <si>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</si>
  <si>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</si>
  <si>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</si>
  <si>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</si>
  <si>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</si>
  <si>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</si>
  <si>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</si>
  <si>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</si>
  <si>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</si>
  <si>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</si>
  <si>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</si>
  <si>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</si>
  <si>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</si>
  <si>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</si>
  <si>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</si>
  <si>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</si>
  <si>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</si>
  <si>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</si>
  <si>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</si>
  <si>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</si>
  <si>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</si>
  <si>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</si>
  <si>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</si>
  <si>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</si>
  <si>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</si>
  <si>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</si>
  <si>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</si>
  <si>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</si>
  <si>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</si>
  <si>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</si>
  <si>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</si>
  <si>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</si>
  <si>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</si>
  <si>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</si>
  <si>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</si>
  <si>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</si>
  <si>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</si>
  <si>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</si>
  <si>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</si>
  <si>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</si>
  <si>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</si>
  <si>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</si>
  <si>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</si>
  <si>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</si>
  <si>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</si>
  <si>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</si>
  <si>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</si>
  <si>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</si>
  <si>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</si>
  <si>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</si>
  <si>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</si>
  <si>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</si>
  <si>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</si>
  <si>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</si>
  <si>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</si>
  <si>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</si>
  <si>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</si>
  <si>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</si>
  <si>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</si>
  <si>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</si>
  <si>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</si>
  <si>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</si>
  <si>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</si>
  <si>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</si>
  <si>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</si>
  <si>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</si>
  <si>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</si>
  <si>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</si>
  <si>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</si>
  <si>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</si>
  <si>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</si>
  <si>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</si>
  <si>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</si>
  <si>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</si>
  <si>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</si>
  <si>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</si>
  <si>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</si>
  <si>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</si>
  <si>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</si>
  <si>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</si>
  <si>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</si>
  <si>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</si>
  <si>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</si>
  <si>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</si>
  <si>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</si>
  <si>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</si>
  <si>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</si>
  <si>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</si>
  <si>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</si>
  <si>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</si>
  <si>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</si>
  <si>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</si>
  <si>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</si>
  <si>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</si>
  <si>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</si>
  <si>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</si>
  <si>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</si>
  <si>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</si>
  <si>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</si>
  <si>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</si>
  <si>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</si>
  <si>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</si>
  <si>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</si>
  <si>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</si>
  <si>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</si>
  <si>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</si>
  <si>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</si>
  <si>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</si>
  <si>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</si>
  <si>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</si>
  <si>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</si>
  <si>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</si>
  <si>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</si>
  <si>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</si>
  <si>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</si>
  <si>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</si>
  <si>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</si>
  <si>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</si>
  <si>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</si>
  <si>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</si>
  <si>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</si>
  <si>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</si>
  <si>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</si>
  <si>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</si>
  <si>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</si>
  <si>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</si>
  <si>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</si>
  <si>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</si>
  <si>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</si>
  <si>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</si>
  <si>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</si>
  <si>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</si>
  <si>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</si>
  <si>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</si>
  <si>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</si>
  <si>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</si>
  <si>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</si>
  <si>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</si>
  <si>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</si>
  <si>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</si>
  <si>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</si>
  <si>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</si>
  <si>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</si>
  <si>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</si>
  <si>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</si>
  <si>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</si>
  <si>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</si>
  <si>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</si>
  <si>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</si>
  <si>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</si>
  <si>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</si>
  <si>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</si>
  <si>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</si>
  <si>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</si>
  <si>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</si>
  <si>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</si>
  <si>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</si>
  <si>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</si>
  <si>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</si>
  <si>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</si>
  <si>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</si>
  <si>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</si>
  <si>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</si>
  <si>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</si>
  <si>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</si>
  <si>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</si>
  <si>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</si>
  <si>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</si>
  <si>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</si>
  <si>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</si>
  <si>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</si>
  <si>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</si>
  <si>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</si>
  <si>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</si>
  <si>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</si>
  <si>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</si>
  <si>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</si>
  <si>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</si>
  <si>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</si>
  <si>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</si>
  <si>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</si>
  <si>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</si>
  <si>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</si>
  <si>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</si>
  <si>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</si>
  <si>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</si>
  <si>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</si>
  <si>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</si>
  <si>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</si>
  <si>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</si>
  <si>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</si>
  <si>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</si>
  <si>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</si>
  <si>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</si>
  <si>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</si>
  <si>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</si>
  <si>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</si>
  <si>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</si>
  <si>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</si>
  <si>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</si>
  <si>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</si>
  <si>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</si>
  <si>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</si>
  <si>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</si>
  <si>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</si>
  <si>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</si>
  <si>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</si>
  <si>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</si>
  <si>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</si>
  <si>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</si>
  <si>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</si>
  <si>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</si>
  <si>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</si>
  <si>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</si>
  <si>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</si>
  <si>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</si>
  <si>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</si>
  <si>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</si>
  <si>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</si>
  <si>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</si>
  <si>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</si>
  <si>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</si>
  <si>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</si>
  <si>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</si>
  <si>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</si>
  <si>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</si>
  <si>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</si>
  <si>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</si>
  <si>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</si>
  <si>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</si>
  <si>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</si>
  <si>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</si>
  <si>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</si>
  <si>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</si>
  <si>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</si>
  <si>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</si>
  <si>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</si>
  <si>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</si>
  <si>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</si>
  <si>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</si>
  <si>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</si>
  <si>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</si>
  <si>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</si>
  <si>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</si>
  <si>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</si>
  <si>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</si>
  <si>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</si>
  <si>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</si>
  <si>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</si>
  <si>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</si>
  <si>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</si>
  <si>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</si>
  <si>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</si>
  <si>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</si>
  <si>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</si>
  <si>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</si>
  <si>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</si>
  <si>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</si>
  <si>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</si>
  <si>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</si>
  <si>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</si>
  <si>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</si>
  <si>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</si>
  <si>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</si>
  <si>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</si>
  <si>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</si>
  <si>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</si>
  <si>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</si>
  <si>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</si>
  <si>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</si>
  <si>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</si>
  <si>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</si>
  <si>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</si>
  <si>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</si>
  <si>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</si>
  <si>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</si>
  <si>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</si>
  <si>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</si>
  <si>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</si>
  <si>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</si>
  <si>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</si>
  <si>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</si>
  <si>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</si>
  <si>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</si>
  <si>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</si>
  <si>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</si>
  <si>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</si>
  <si>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</si>
  <si>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</si>
  <si>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</si>
  <si>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</si>
  <si>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</si>
  <si>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</si>
  <si>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</si>
  <si>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</si>
  <si>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</si>
  <si>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</si>
  <si>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</si>
  <si>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</si>
  <si>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</si>
  <si>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</si>
  <si>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</si>
  <si>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</si>
  <si>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</si>
  <si>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</si>
  <si>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</si>
  <si>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</si>
  <si>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</si>
  <si>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</si>
  <si>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</si>
  <si>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</si>
  <si>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</si>
  <si>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</si>
  <si>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</si>
  <si>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</si>
  <si>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</si>
  <si>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</si>
  <si>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</si>
  <si>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</si>
  <si>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</si>
  <si>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</si>
  <si>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</si>
  <si>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</si>
  <si>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</si>
  <si>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</si>
  <si>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</si>
  <si>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</si>
  <si>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</si>
  <si>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</si>
  <si>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</si>
  <si>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</si>
  <si>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</si>
  <si>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</si>
  <si>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</si>
  <si>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</si>
  <si>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</si>
  <si>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</si>
  <si>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</si>
  <si>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</si>
  <si>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</si>
  <si>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</si>
  <si>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</si>
  <si>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</si>
  <si>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</si>
  <si>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</si>
  <si>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</si>
  <si>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</si>
  <si>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</si>
  <si>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</si>
  <si>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</si>
  <si>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</si>
  <si>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</si>
  <si>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</si>
  <si>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</si>
  <si>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</si>
  <si>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</si>
  <si>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</si>
  <si>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</si>
  <si>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</si>
  <si>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</si>
  <si>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</si>
  <si>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</si>
  <si>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</si>
  <si>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</si>
  <si>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</si>
  <si>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</si>
  <si>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</si>
  <si>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</si>
  <si>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</si>
  <si>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</si>
  <si>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</si>
  <si>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</si>
  <si>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</si>
  <si>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</si>
  <si>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</si>
  <si>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</si>
  <si>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</si>
  <si>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</si>
  <si>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</si>
  <si>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</si>
  <si>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</si>
  <si>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</si>
  <si>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</si>
  <si>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</si>
  <si>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</si>
  <si>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</si>
  <si>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（7月19日公表時点）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</si>
</sst>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27" fillId="0" borderId="6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53"/>
  <sheetViews>
    <sheetView workbookViewId="0">
      <pane ySplit="1" topLeftCell="A1244" activePane="bottomLeft" state="frozen"/>
      <selection activeCell="O1257" sqref="O1257:P1550"/>
      <selection pane="bottomLeft" activeCell="O1257" sqref="O1257:P1550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31718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18172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14513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25780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40728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7936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9100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97107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147795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184778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184941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201823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34538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23288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279361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248894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277487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18998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291937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38882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24013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7155</v>
      </c>
      <c r="P1320" s="27">
        <v>837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8043</v>
      </c>
      <c r="P1323" s="27">
        <v>791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9405</v>
      </c>
      <c r="P1326" s="27">
        <v>877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311944</v>
      </c>
      <c r="P1329" s="27">
        <v>70388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139716</v>
      </c>
      <c r="P1332" s="27">
        <v>52044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58989</v>
      </c>
      <c r="P1335" s="27">
        <v>6968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72330</v>
      </c>
      <c r="P1338" s="27">
        <v>7922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253748</v>
      </c>
      <c r="P1341" s="27">
        <v>91153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212375</v>
      </c>
      <c r="P1344" s="27">
        <v>114475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235751</v>
      </c>
      <c r="P1347" s="27">
        <v>141990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243618</v>
      </c>
      <c r="P1350" s="27">
        <v>167868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228181</v>
      </c>
      <c r="P1353" s="27">
        <v>181459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134996</v>
      </c>
      <c r="P1356" s="27">
        <v>29590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185154</v>
      </c>
      <c r="P1359" s="27">
        <v>20551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337268</v>
      </c>
      <c r="P1362" s="27">
        <v>259108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338224</v>
      </c>
      <c r="P1365" s="27">
        <v>212458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384916</v>
      </c>
      <c r="P1368" s="27">
        <v>238167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391386</v>
      </c>
      <c r="P1371" s="27">
        <v>131773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368630</v>
      </c>
      <c r="P1374" s="27">
        <v>196681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278902</v>
      </c>
      <c r="P1377" s="27">
        <v>38783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322244</v>
      </c>
      <c r="P1380" s="27">
        <v>23303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569987</v>
      </c>
      <c r="P1383" s="27">
        <v>203212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588200</v>
      </c>
      <c r="P1386" s="27">
        <v>62029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650244</v>
      </c>
      <c r="P1389" s="27">
        <v>60550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622496</v>
      </c>
      <c r="P1392" s="27">
        <v>101474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601835</v>
      </c>
      <c r="P1395" s="27">
        <v>116254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464057</v>
      </c>
      <c r="P1398" s="27">
        <v>55458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456087</v>
      </c>
      <c r="P1401" s="27">
        <v>63640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654471</v>
      </c>
      <c r="P1404" s="27">
        <v>229452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688914</v>
      </c>
      <c r="P1407" s="27">
        <v>196232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715515</v>
      </c>
      <c r="P1410" s="27">
        <v>218148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706592</v>
      </c>
      <c r="P1413" s="27">
        <v>211628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694099</v>
      </c>
      <c r="P1416" s="27">
        <v>203697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600371</v>
      </c>
      <c r="P1419" s="27">
        <v>121362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553197</v>
      </c>
      <c r="P1422" s="27">
        <v>177288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747381</v>
      </c>
      <c r="P1425" s="27">
        <v>310466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767058</v>
      </c>
      <c r="P1428" s="27">
        <v>304227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745936</v>
      </c>
      <c r="P1431" s="27">
        <v>365706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717275</v>
      </c>
      <c r="P1434" s="27">
        <v>363964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724109</v>
      </c>
      <c r="P1437" s="27">
        <v>339545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637908</v>
      </c>
      <c r="P1440" s="27">
        <v>264401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583374</v>
      </c>
      <c r="P1443" s="27">
        <v>311619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667935</v>
      </c>
      <c r="P1446" s="27">
        <v>518712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663959</v>
      </c>
      <c r="P1449" s="27">
        <v>527749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649051</v>
      </c>
      <c r="P1452" s="27">
        <v>580602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663937</v>
      </c>
      <c r="P1455" s="27">
        <v>574507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639003</v>
      </c>
      <c r="P1458" s="27">
        <v>545843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632232</v>
      </c>
      <c r="P1461" s="27">
        <v>426748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633701</v>
      </c>
      <c r="P1464" s="27">
        <v>431203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681651</v>
      </c>
      <c r="P1467" s="27">
        <v>607930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673725</v>
      </c>
      <c r="P1470" s="27">
        <v>627964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679213</v>
      </c>
      <c r="P1473" s="27">
        <v>660804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659038</v>
      </c>
      <c r="P1476" s="27">
        <v>667660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662574</v>
      </c>
      <c r="P1479" s="27">
        <v>689605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649136</v>
      </c>
      <c r="P1482" s="27">
        <v>569212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683925</v>
      </c>
      <c r="P1485" s="27">
        <v>528342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634915</v>
      </c>
      <c r="P1488" s="27">
        <v>693813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632099</v>
      </c>
      <c r="P1491" s="27">
        <v>723625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643511</v>
      </c>
      <c r="P1494" s="27">
        <v>711151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448310</v>
      </c>
      <c r="P1497" s="27">
        <v>669776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378234</v>
      </c>
      <c r="P1500" s="27">
        <v>673149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664715</v>
      </c>
      <c r="P1503" s="27">
        <v>586590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666203</v>
      </c>
      <c r="P1506" s="27">
        <v>531713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705422</v>
      </c>
      <c r="P1509" s="27">
        <v>624515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720816</v>
      </c>
      <c r="P1512" s="27">
        <v>626688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736175</v>
      </c>
      <c r="P1515" s="27">
        <v>596678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714036</v>
      </c>
      <c r="P1518" s="27">
        <v>592674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690247</v>
      </c>
      <c r="P1521" s="27">
        <v>578257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724357</v>
      </c>
      <c r="P1524" s="27">
        <v>578807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546207</v>
      </c>
      <c r="P1527" s="27">
        <v>590206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572448</v>
      </c>
      <c r="P1530" s="27">
        <v>592509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552752</v>
      </c>
      <c r="P1533" s="27">
        <v>556627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523821</v>
      </c>
      <c r="P1536" s="27">
        <v>549231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490854</v>
      </c>
      <c r="P1539" s="27">
        <v>505734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436284</v>
      </c>
      <c r="P1542" s="27">
        <v>431840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372704</v>
      </c>
      <c r="P1545" s="27">
        <v>380745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231320</v>
      </c>
      <c r="P1548" s="27">
        <v>349382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>
        <v>0</v>
      </c>
      <c r="P1551">
        <v>0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>
        <v>0</v>
      </c>
      <c r="P1552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>
        <v>0</v>
      </c>
      <c r="P155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937"/>
  <sheetViews>
    <sheetView workbookViewId="0">
      <pane xSplit="1" ySplit="1" topLeftCell="B22926" activePane="bottomRight" state="frozen"/>
      <selection activeCell="O1257" sqref="O1257:P1550"/>
      <selection pane="topRight" activeCell="O1257" sqref="O1257:P1550"/>
      <selection pane="bottomLeft" activeCell="O1257" sqref="O1257:P1550"/>
      <selection pane="bottomRight" activeCell="O1257" sqref="O1257:P1550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8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44396</v>
      </c>
      <c r="B3" s="26" t="s">
        <v>153</v>
      </c>
      <c r="C3" s="26">
        <f>IF(D21="", "", D21)</f>
        <v>838191</v>
      </c>
      <c r="D3" s="26">
        <f>IF(C21="", "", C21)</f>
        <v>16701788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26315</v>
      </c>
      <c r="I3" s="26" t="str">
        <f t="shared" si="1"/>
        <v/>
      </c>
      <c r="J3" s="26">
        <f t="shared" si="1"/>
        <v>392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795892</v>
      </c>
      <c r="N3" s="26">
        <f t="shared" si="2"/>
        <v>15043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44396</v>
      </c>
      <c r="B4" s="26" t="s">
        <v>154</v>
      </c>
      <c r="C4" s="26">
        <f>IF(D22="", "", D22)</f>
        <v>3331</v>
      </c>
      <c r="D4" s="26">
        <f>IF(C22="", "", C22)</f>
        <v>835943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3155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44396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8" t="s">
        <v>156</v>
      </c>
      <c r="B7" s="108"/>
      <c r="C7" s="108"/>
      <c r="D7" s="108"/>
      <c r="E7" s="108"/>
      <c r="F7" s="108"/>
      <c r="G7" s="108"/>
      <c r="H7" s="108"/>
      <c r="I7" s="108"/>
      <c r="M7" s="48"/>
      <c r="O7" s="27"/>
      <c r="P7" s="27"/>
    </row>
    <row r="8" spans="1:17" x14ac:dyDescent="0.55000000000000004">
      <c r="A8" s="108" t="s">
        <v>331</v>
      </c>
      <c r="B8" s="108"/>
      <c r="C8" s="108"/>
      <c r="D8" s="108"/>
      <c r="E8" s="108"/>
      <c r="F8" s="108"/>
      <c r="G8" s="108"/>
      <c r="H8" s="108"/>
      <c r="I8" s="108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19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08" t="s">
        <v>157</v>
      </c>
      <c r="D10" s="108"/>
      <c r="E10" s="108" t="s">
        <v>158</v>
      </c>
      <c r="F10" s="108"/>
      <c r="G10" s="108" t="s">
        <v>159</v>
      </c>
      <c r="H10" s="108" t="s">
        <v>160</v>
      </c>
      <c r="I10" s="108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8"/>
      <c r="H11" s="108"/>
      <c r="I11" s="110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16701788</v>
      </c>
      <c r="D12" s="46">
        <v>838191</v>
      </c>
      <c r="E12" s="46">
        <v>26315</v>
      </c>
      <c r="F12" s="46">
        <v>392</v>
      </c>
      <c r="G12" s="46">
        <v>795892</v>
      </c>
      <c r="H12" s="46">
        <v>15043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835943</v>
      </c>
      <c r="D13" s="46">
        <v>3331</v>
      </c>
      <c r="E13" s="46">
        <v>171</v>
      </c>
      <c r="F13" s="46">
        <v>0</v>
      </c>
      <c r="G13" s="46">
        <v>3155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17538560</v>
      </c>
      <c r="D15" s="45">
        <f t="shared" si="3"/>
        <v>841537</v>
      </c>
      <c r="E15" s="45">
        <f t="shared" si="3"/>
        <v>26486</v>
      </c>
      <c r="F15" s="45">
        <f t="shared" si="3"/>
        <v>392</v>
      </c>
      <c r="G15" s="45">
        <f t="shared" si="3"/>
        <v>799062</v>
      </c>
      <c r="H15" s="45">
        <f t="shared" si="3"/>
        <v>15048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08" t="s">
        <v>157</v>
      </c>
      <c r="D18" s="110"/>
      <c r="E18" s="108" t="s">
        <v>169</v>
      </c>
      <c r="F18" s="110"/>
      <c r="G18" s="110"/>
      <c r="H18" s="108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8" t="s">
        <v>158</v>
      </c>
      <c r="I19" s="110"/>
      <c r="J19" s="110"/>
      <c r="K19" s="110"/>
      <c r="L19" s="110"/>
      <c r="M19" s="110"/>
      <c r="N19" s="110"/>
      <c r="O19" s="108" t="s">
        <v>159</v>
      </c>
      <c r="P19" s="10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16701788</v>
      </c>
      <c r="D21" s="28">
        <f t="shared" si="4"/>
        <v>838191</v>
      </c>
      <c r="E21" s="3"/>
      <c r="F21" s="3"/>
      <c r="G21" s="3"/>
      <c r="H21" s="3"/>
      <c r="I21" s="28">
        <f>E12</f>
        <v>26315</v>
      </c>
      <c r="J21" s="3"/>
      <c r="K21" s="28">
        <f>F12</f>
        <v>392</v>
      </c>
      <c r="L21" s="3"/>
      <c r="M21" s="3"/>
      <c r="N21" s="16">
        <f>G21</f>
        <v>0</v>
      </c>
      <c r="O21" s="28">
        <f t="shared" ref="O21:P23" si="5">G12</f>
        <v>795892</v>
      </c>
      <c r="P21" s="28">
        <f t="shared" si="5"/>
        <v>15043</v>
      </c>
    </row>
    <row r="22" spans="1:16" x14ac:dyDescent="0.55000000000000004">
      <c r="B22" s="26" t="s">
        <v>167</v>
      </c>
      <c r="C22" s="28">
        <f t="shared" si="4"/>
        <v>835943</v>
      </c>
      <c r="D22" s="28">
        <f t="shared" si="4"/>
        <v>3331</v>
      </c>
      <c r="E22" s="3"/>
      <c r="F22" s="3"/>
      <c r="G22" s="3"/>
      <c r="H22" s="3"/>
      <c r="I22" s="28">
        <f>E13</f>
        <v>171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3155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17538560</v>
      </c>
      <c r="D24" s="26">
        <f t="shared" si="6"/>
        <v>841537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26486</v>
      </c>
      <c r="J24" s="26">
        <f t="shared" si="6"/>
        <v>0</v>
      </c>
      <c r="K24" s="26">
        <f t="shared" si="6"/>
        <v>392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799062</v>
      </c>
      <c r="P24" s="26">
        <f t="shared" si="6"/>
        <v>15048</v>
      </c>
    </row>
    <row r="26" spans="1:16" x14ac:dyDescent="0.55000000000000004">
      <c r="F26" s="108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09" t="s">
        <v>280</v>
      </c>
      <c r="G27" s="109"/>
      <c r="H27" s="109"/>
      <c r="I27" s="109"/>
      <c r="J27" s="109"/>
      <c r="K27" s="109"/>
      <c r="L27" s="109"/>
    </row>
    <row r="29" spans="1:16" x14ac:dyDescent="0.55000000000000004">
      <c r="F29" s="108" t="s">
        <v>286</v>
      </c>
      <c r="G29" s="108"/>
      <c r="H29" s="108"/>
      <c r="I29" s="108"/>
      <c r="J29" s="108"/>
      <c r="K29" s="108"/>
      <c r="L29" s="108"/>
    </row>
    <row r="30" spans="1:16" x14ac:dyDescent="0.55000000000000004">
      <c r="F30" s="109" t="s">
        <v>281</v>
      </c>
      <c r="G30" s="109"/>
      <c r="H30" s="109"/>
      <c r="I30" s="109"/>
      <c r="J30" s="109"/>
      <c r="K30" s="109"/>
      <c r="L30" s="109"/>
      <c r="M30" s="109"/>
      <c r="N30" s="109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08" t="s">
        <v>293</v>
      </c>
      <c r="H32" s="108"/>
      <c r="I32" s="108"/>
      <c r="J32" s="108"/>
      <c r="K32" s="108"/>
      <c r="L32" s="108"/>
    </row>
    <row r="33" spans="6:14" x14ac:dyDescent="0.55000000000000004">
      <c r="F33" s="108" t="s">
        <v>288</v>
      </c>
      <c r="G33" s="108"/>
      <c r="H33" s="108"/>
      <c r="I33" s="108"/>
      <c r="J33" s="108"/>
      <c r="K33" s="108"/>
      <c r="L33" s="108"/>
      <c r="M33" s="108"/>
      <c r="N33" s="10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8" t="s">
        <v>177</v>
      </c>
      <c r="B1" s="108"/>
      <c r="C1" s="108"/>
      <c r="D1" s="112"/>
      <c r="E1" s="112"/>
      <c r="F1" s="112"/>
      <c r="G1" s="112"/>
      <c r="H1" s="112"/>
      <c r="I1" s="11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18</v>
      </c>
      <c r="D2" s="111" t="s">
        <v>178</v>
      </c>
      <c r="E2" s="112"/>
      <c r="F2" s="112"/>
      <c r="G2" s="112"/>
      <c r="H2" s="112"/>
      <c r="I2" s="11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44395</v>
      </c>
      <c r="C5" s="30" t="s">
        <v>7</v>
      </c>
      <c r="D5" s="40">
        <f>IFERROR(INT(TRIM(SUBSTITUTE(VLOOKUP($A5&amp;"*",各都道府県の状況!$A:$I,D$3,FALSE), "※5", ""))), "")</f>
        <v>42386</v>
      </c>
      <c r="E5" s="40">
        <f>IFERROR(INT(TRIM(SUBSTITUTE(VLOOKUP($A5&amp;"*",各都道府県の状況!$A:$I,E$3,FALSE), "※5", ""))), "")</f>
        <v>820212</v>
      </c>
      <c r="F5" s="40">
        <f>IFERROR(INT(TRIM(SUBSTITUTE(VLOOKUP($A5&amp;"*",各都道府県の状況!$A:$I,F$3,FALSE), "※5", ""))), "")</f>
        <v>40141</v>
      </c>
      <c r="G5" s="40">
        <f>IFERROR(INT(TRIM(SUBSTITUTE(VLOOKUP($A5&amp;"*",各都道府県の状況!$A:$I,G$3,FALSE), "※5", ""))), "")</f>
        <v>1417</v>
      </c>
      <c r="H5" s="40">
        <f>IFERROR(INT(TRIM(SUBSTITUTE(VLOOKUP($A5&amp;"*",各都道府県の状況!$A:$I,H$3,FALSE), "※5", ""))), "")</f>
        <v>757</v>
      </c>
      <c r="I5" s="40">
        <f>IFERROR(INT(TRIM(SUBSTITUTE(VLOOKUP($A5&amp;"*",各都道府県の状況!$A:$I,I$3,FALSE), "※5", ""))), "")</f>
        <v>10</v>
      </c>
      <c r="J5" s="2"/>
    </row>
    <row r="6" spans="1:10" x14ac:dyDescent="0.55000000000000004">
      <c r="A6" s="12" t="s">
        <v>182</v>
      </c>
      <c r="B6" s="13">
        <f t="shared" si="0"/>
        <v>44395</v>
      </c>
      <c r="C6" s="30" t="s">
        <v>11</v>
      </c>
      <c r="D6" s="40">
        <f>IFERROR(INT(TRIM(SUBSTITUTE(VLOOKUP($A6&amp;"*",各都道府県の状況!$A:$I,D$3,FALSE), "※5", ""))), "")</f>
        <v>2579</v>
      </c>
      <c r="E6" s="40">
        <f>IFERROR(INT(TRIM(SUBSTITUTE(VLOOKUP($A6&amp;"*",各都道府県の状況!$A:$I,E$3,FALSE), "※5", ""))), "")</f>
        <v>53679</v>
      </c>
      <c r="F6" s="40">
        <f>IFERROR(INT(TRIM(SUBSTITUTE(VLOOKUP($A6&amp;"*",各都道府県の状況!$A:$I,F$3,FALSE), "※5", ""))), "")</f>
        <v>2506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42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44395</v>
      </c>
      <c r="C7" s="30" t="s">
        <v>12</v>
      </c>
      <c r="D7" s="40">
        <f>IFERROR(INT(TRIM(SUBSTITUTE(VLOOKUP($A7&amp;"*",各都道府県の状況!$A:$I,D$3,FALSE), "※5", ""))), "")</f>
        <v>1855</v>
      </c>
      <c r="E7" s="40">
        <f>IFERROR(INT(TRIM(SUBSTITUTE(VLOOKUP($A7&amp;"*",各都道府県の状況!$A:$I,E$3,FALSE), "※5", ""))), "")</f>
        <v>90975</v>
      </c>
      <c r="F7" s="40">
        <f>IFERROR(INT(TRIM(SUBSTITUTE(VLOOKUP($A7&amp;"*",各都道府県の状況!$A:$I,F$3,FALSE), "※5", ""))), "")</f>
        <v>1706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102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44395</v>
      </c>
      <c r="C8" s="30" t="s">
        <v>13</v>
      </c>
      <c r="D8" s="40">
        <f>IFERROR(INT(TRIM(SUBSTITUTE(VLOOKUP($A8&amp;"*",各都道府県の状況!$A:$I,D$3,FALSE), "※5", ""))), "")</f>
        <v>9549</v>
      </c>
      <c r="E8" s="40">
        <f>IFERROR(INT(TRIM(SUBSTITUTE(VLOOKUP($A8&amp;"*",各都道府県の状況!$A:$I,E$3,FALSE), "※5", ""))), "")</f>
        <v>166124</v>
      </c>
      <c r="F8" s="40">
        <f>IFERROR(INT(TRIM(SUBSTITUTE(VLOOKUP($A8&amp;"*",各都道府県の状況!$A:$I,F$3,FALSE), "※5", ""))), "")</f>
        <v>9149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294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44395</v>
      </c>
      <c r="C9" s="30" t="s">
        <v>14</v>
      </c>
      <c r="D9" s="40">
        <f>IFERROR(INT(TRIM(SUBSTITUTE(VLOOKUP($A9&amp;"*",各都道府県の状況!$A:$I,D$3,FALSE), "※5", ""))), "")</f>
        <v>974</v>
      </c>
      <c r="E9" s="40">
        <f>IFERROR(INT(TRIM(SUBSTITUTE(VLOOKUP($A9&amp;"*",各都道府県の状況!$A:$I,E$3,FALSE), "※5", ""))), "")</f>
        <v>16564</v>
      </c>
      <c r="F9" s="40">
        <f>IFERROR(INT(TRIM(SUBSTITUTE(VLOOKUP($A9&amp;"*",各都道府県の状況!$A:$I,F$3,FALSE), "※5", ""))), "")</f>
        <v>904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50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44395</v>
      </c>
      <c r="C10" s="30" t="s">
        <v>15</v>
      </c>
      <c r="D10" s="40">
        <f>IFERROR(INT(TRIM(SUBSTITUTE(VLOOKUP($A10&amp;"*",各都道府県の状況!$A:$I,D$3,FALSE), "※5", ""))), "")</f>
        <v>2084</v>
      </c>
      <c r="E10" s="40">
        <f>IFERROR(INT(TRIM(SUBSTITUTE(VLOOKUP($A10&amp;"*",各都道府県の状況!$A:$I,E$3,FALSE), "※5", ""))), "")</f>
        <v>68632</v>
      </c>
      <c r="F10" s="40">
        <f>IFERROR(INT(TRIM(SUBSTITUTE(VLOOKUP($A10&amp;"*",各都道府県の状況!$A:$I,F$3,FALSE), "※5", ""))), "")</f>
        <v>1986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51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44395</v>
      </c>
      <c r="C11" s="30" t="s">
        <v>16</v>
      </c>
      <c r="D11" s="40">
        <f>IFERROR(INT(TRIM(SUBSTITUTE(VLOOKUP($A11&amp;"*",各都道府県の状況!$A:$I,D$3,FALSE), "※5", ""))), "")</f>
        <v>5171</v>
      </c>
      <c r="E11" s="40">
        <f>IFERROR(INT(TRIM(SUBSTITUTE(VLOOKUP($A11&amp;"*",各都道府県の状況!$A:$I,E$3,FALSE), "※5", ""))), "")</f>
        <v>297527</v>
      </c>
      <c r="F11" s="40">
        <f>IFERROR(INT(TRIM(SUBSTITUTE(VLOOKUP($A11&amp;"*",各都道府県の状況!$A:$I,F$3,FALSE), "※5", ""))), "")</f>
        <v>4843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167</v>
      </c>
      <c r="I11" s="40">
        <f>IFERROR(INT(TRIM(SUBSTITUTE(VLOOKUP($A11&amp;"*",各都道府県の状況!$A:$I,I$3,FALSE), "※5", ""))), "")</f>
        <v>7</v>
      </c>
    </row>
    <row r="12" spans="1:10" x14ac:dyDescent="0.55000000000000004">
      <c r="A12" s="12" t="s">
        <v>188</v>
      </c>
      <c r="B12" s="13">
        <f t="shared" si="0"/>
        <v>44395</v>
      </c>
      <c r="C12" s="30" t="s">
        <v>17</v>
      </c>
      <c r="D12" s="40">
        <f>IFERROR(INT(TRIM(SUBSTITUTE(VLOOKUP($A12&amp;"*",各都道府県の状況!$A:$I,D$3,FALSE), "※5", ""))), "")</f>
        <v>11117</v>
      </c>
      <c r="E12" s="40">
        <f>IFERROR(INT(TRIM(SUBSTITUTE(VLOOKUP($A12&amp;"*",各都道府県の状況!$A:$I,E$3,FALSE), "※5", ""))), "")</f>
        <v>34230</v>
      </c>
      <c r="F12" s="40">
        <f>IFERROR(INT(TRIM(SUBSTITUTE(VLOOKUP($A12&amp;"*",各都道府県の状況!$A:$I,F$3,FALSE), "※5", ""))), "")</f>
        <v>10591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360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44395</v>
      </c>
      <c r="C13" s="30" t="s">
        <v>18</v>
      </c>
      <c r="D13" s="40">
        <f>IFERROR(INT(TRIM(SUBSTITUTE(VLOOKUP($A13&amp;"*",各都道府県の状況!$A:$I,D$3,FALSE), "※5", ""))), "")</f>
        <v>7397</v>
      </c>
      <c r="E13" s="40">
        <f>IFERROR(INT(TRIM(SUBSTITUTE(VLOOKUP($A13&amp;"*",各都道府県の状況!$A:$I,E$3,FALSE), "※5", ""))), "")</f>
        <v>317688</v>
      </c>
      <c r="F13" s="40">
        <f>IFERROR(INT(TRIM(SUBSTITUTE(VLOOKUP($A13&amp;"*",各都道府県の状況!$A:$I,F$3,FALSE), "※5", ""))), "")</f>
        <v>7093</v>
      </c>
      <c r="G13" s="40">
        <f>IFERROR(INT(TRIM(SUBSTITUTE(VLOOKUP($A13&amp;"*",各都道府県の状況!$A:$I,G$3,FALSE), "※5", ""))), "")</f>
        <v>83</v>
      </c>
      <c r="H13" s="40">
        <f>IFERROR(INT(TRIM(SUBSTITUTE(VLOOKUP($A13&amp;"*",各都道府県の状況!$A:$I,H$3,FALSE), "※5", ""))), "")</f>
        <v>221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44395</v>
      </c>
      <c r="C14" s="30" t="s">
        <v>19</v>
      </c>
      <c r="D14" s="40">
        <f>IFERROR(INT(TRIM(SUBSTITUTE(VLOOKUP($A14&amp;"*",各都道府県の状況!$A:$I,D$3,FALSE), "※5", ""))), "")</f>
        <v>8143</v>
      </c>
      <c r="E14" s="40">
        <f>IFERROR(INT(TRIM(SUBSTITUTE(VLOOKUP($A14&amp;"*",各都道府県の状況!$A:$I,E$3,FALSE), "※5", ""))), "")</f>
        <v>203483</v>
      </c>
      <c r="F14" s="40">
        <f>IFERROR(INT(TRIM(SUBSTITUTE(VLOOKUP($A14&amp;"*",各都道府県の状況!$A:$I,F$3,FALSE), "※5", ""))), "")</f>
        <v>7915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74</v>
      </c>
      <c r="I14" s="40">
        <f>IFERROR(INT(TRIM(SUBSTITUTE(VLOOKUP($A14&amp;"*",各都道府県の状況!$A:$I,I$3,FALSE), "※5", ""))), "")</f>
        <v>0</v>
      </c>
    </row>
    <row r="15" spans="1:10" x14ac:dyDescent="0.55000000000000004">
      <c r="A15" s="12" t="s">
        <v>191</v>
      </c>
      <c r="B15" s="13">
        <f t="shared" si="0"/>
        <v>44395</v>
      </c>
      <c r="C15" s="30" t="s">
        <v>20</v>
      </c>
      <c r="D15" s="40">
        <f>IFERROR(INT(TRIM(SUBSTITUTE(VLOOKUP($A15&amp;"*",各都道府県の状況!$A:$I,D$3,FALSE), "※5", ""))), "")</f>
        <v>49682</v>
      </c>
      <c r="E15" s="40">
        <f>IFERROR(INT(TRIM(SUBSTITUTE(VLOOKUP($A15&amp;"*",各都道府県の状況!$A:$I,E$3,FALSE), "※5", ""))), "")</f>
        <v>1025046</v>
      </c>
      <c r="F15" s="40">
        <f>IFERROR(INT(TRIM(SUBSTITUTE(VLOOKUP($A15&amp;"*",各都道府県の状況!$A:$I,F$3,FALSE), "※5", ""))), "")</f>
        <v>46292</v>
      </c>
      <c r="G15" s="40">
        <f>IFERROR(INT(TRIM(SUBSTITUTE(VLOOKUP($A15&amp;"*",各都道府県の状況!$A:$I,G$3,FALSE), "※5", ""))), "")</f>
        <v>842</v>
      </c>
      <c r="H15" s="40">
        <f>IFERROR(INT(TRIM(SUBSTITUTE(VLOOKUP($A15&amp;"*",各都道府県の状況!$A:$I,H$3,FALSE), "※5", ""))), "")</f>
        <v>2548</v>
      </c>
      <c r="I15" s="40">
        <f>IFERROR(INT(TRIM(SUBSTITUTE(VLOOKUP($A15&amp;"*",各都道府県の状況!$A:$I,I$3,FALSE), "※5", ""))), "")</f>
        <v>30</v>
      </c>
    </row>
    <row r="16" spans="1:10" x14ac:dyDescent="0.55000000000000004">
      <c r="A16" s="12" t="s">
        <v>192</v>
      </c>
      <c r="B16" s="13">
        <f t="shared" si="0"/>
        <v>44395</v>
      </c>
      <c r="C16" s="30" t="s">
        <v>21</v>
      </c>
      <c r="D16" s="40">
        <f>IFERROR(INT(TRIM(SUBSTITUTE(VLOOKUP($A16&amp;"*",各都道府県の状況!$A:$I,D$3,FALSE), "※5", ""))), "")</f>
        <v>43574</v>
      </c>
      <c r="E16" s="40">
        <f>IFERROR(INT(TRIM(SUBSTITUTE(VLOOKUP($A16&amp;"*",各都道府県の状況!$A:$I,E$3,FALSE), "※5", ""))), "")</f>
        <v>737214</v>
      </c>
      <c r="F16" s="40">
        <f>IFERROR(INT(TRIM(SUBSTITUTE(VLOOKUP($A16&amp;"*",各都道府県の状況!$A:$I,F$3,FALSE), "※5", ""))), "")</f>
        <v>40953</v>
      </c>
      <c r="G16" s="40">
        <f>IFERROR(INT(TRIM(SUBSTITUTE(VLOOKUP($A16&amp;"*",各都道府県の状況!$A:$I,G$3,FALSE), "※5", ""))), "")</f>
        <v>725</v>
      </c>
      <c r="H16" s="40">
        <f>IFERROR(INT(TRIM(SUBSTITUTE(VLOOKUP($A16&amp;"*",各都道府県の状況!$A:$I,H$3,FALSE), "※5", ""))), "")</f>
        <v>1896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44395</v>
      </c>
      <c r="C17" s="30" t="s">
        <v>22</v>
      </c>
      <c r="D17" s="40">
        <f>IFERROR(INT(TRIM(SUBSTITUTE(VLOOKUP($A17&amp;"*",各都道府県の状況!$A:$I,D$3,FALSE), "※5", ""))), "")</f>
        <v>189116</v>
      </c>
      <c r="E17" s="40">
        <f>IFERROR(INT(TRIM(SUBSTITUTE(VLOOKUP($A17&amp;"*",各都道府県の状況!$A:$I,E$3,FALSE), "※5", ""))), "")</f>
        <v>2670446</v>
      </c>
      <c r="F17" s="40">
        <f>IFERROR(INT(TRIM(SUBSTITUTE(VLOOKUP($A17&amp;"*",各都道府県の状況!$A:$I,F$3,FALSE), "※5", ""))), "")</f>
        <v>177854</v>
      </c>
      <c r="G17" s="40">
        <f>IFERROR(INT(TRIM(SUBSTITUTE(VLOOKUP($A17&amp;"*",各都道府県の状況!$A:$I,G$3,FALSE), "※5", ""))), "")</f>
        <v>2269</v>
      </c>
      <c r="H17" s="40">
        <f>IFERROR(INT(TRIM(SUBSTITUTE(VLOOKUP($A17&amp;"*",各都道府県の状況!$A:$I,H$3,FALSE), "※5", ""))), "")</f>
        <v>8993</v>
      </c>
      <c r="I17" s="40">
        <f>IFERROR(INT(TRIM(SUBSTITUTE(VLOOKUP($A17&amp;"*",各都道府県の状況!$A:$I,I$3,FALSE), "※5", ""))), "")</f>
        <v>58</v>
      </c>
    </row>
    <row r="18" spans="1:9" x14ac:dyDescent="0.55000000000000004">
      <c r="A18" s="12" t="s">
        <v>194</v>
      </c>
      <c r="B18" s="13">
        <f t="shared" si="0"/>
        <v>44395</v>
      </c>
      <c r="C18" s="30" t="s">
        <v>23</v>
      </c>
      <c r="D18" s="40">
        <f>IFERROR(INT(TRIM(SUBSTITUTE(VLOOKUP($A18&amp;"*",各都道府県の状況!$A:$I,D$3,FALSE), "※5", ""))), "")</f>
        <v>73113</v>
      </c>
      <c r="E18" s="40">
        <f>IFERROR(INT(TRIM(SUBSTITUTE(VLOOKUP($A18&amp;"*",各都道府県の状況!$A:$I,E$3,FALSE), "※5", ""))), "")</f>
        <v>1100250</v>
      </c>
      <c r="F18" s="40">
        <f>IFERROR(INT(TRIM(SUBSTITUTE(VLOOKUP($A18&amp;"*",各都道府県の状況!$A:$I,F$3,FALSE), "※5", ""))), "")</f>
        <v>68776</v>
      </c>
      <c r="G18" s="40">
        <f>IFERROR(INT(TRIM(SUBSTITUTE(VLOOKUP($A18&amp;"*",各都道府県の状況!$A:$I,G$3,FALSE), "※5", ""))), "")</f>
        <v>975</v>
      </c>
      <c r="H18" s="40">
        <f>IFERROR(INT(TRIM(SUBSTITUTE(VLOOKUP($A18&amp;"*",各都道府県の状況!$A:$I,H$3,FALSE), "※5", ""))), "")</f>
        <v>3362</v>
      </c>
      <c r="I18" s="40">
        <f>IFERROR(INT(TRIM(SUBSTITUTE(VLOOKUP($A18&amp;"*",各都道府県の状況!$A:$I,I$3,FALSE), "※5", ""))), "")</f>
        <v>32</v>
      </c>
    </row>
    <row r="19" spans="1:9" x14ac:dyDescent="0.55000000000000004">
      <c r="A19" s="12" t="s">
        <v>195</v>
      </c>
      <c r="B19" s="13">
        <f t="shared" si="0"/>
        <v>44395</v>
      </c>
      <c r="C19" s="30" t="s">
        <v>24</v>
      </c>
      <c r="D19" s="40">
        <f>IFERROR(INT(TRIM(SUBSTITUTE(VLOOKUP($A19&amp;"*",各都道府県の状況!$A:$I,D$3,FALSE), "※5", ""))), "")</f>
        <v>3577</v>
      </c>
      <c r="E19" s="40">
        <f>IFERROR(INT(TRIM(SUBSTITUTE(VLOOKUP($A19&amp;"*",各都道府県の状況!$A:$I,E$3,FALSE), "※5", ""))), "")</f>
        <v>182675</v>
      </c>
      <c r="F19" s="40">
        <f>IFERROR(INT(TRIM(SUBSTITUTE(VLOOKUP($A19&amp;"*",各都道府県の状況!$A:$I,F$3,FALSE), "※5", ""))), "")</f>
        <v>3391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132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44395</v>
      </c>
      <c r="C20" s="30" t="s">
        <v>25</v>
      </c>
      <c r="D20" s="40">
        <f>IFERROR(INT(TRIM(SUBSTITUTE(VLOOKUP($A20&amp;"*",各都道府県の状況!$A:$I,D$3,FALSE), "※5", ""))), "")</f>
        <v>2085</v>
      </c>
      <c r="E20" s="40">
        <f>IFERROR(INT(TRIM(SUBSTITUTE(VLOOKUP($A20&amp;"*",各都道府県の状況!$A:$I,E$3,FALSE), "※5", ""))), "")</f>
        <v>77808</v>
      </c>
      <c r="F20" s="40">
        <f>IFERROR(INT(TRIM(SUBSTITUTE(VLOOKUP($A20&amp;"*",各都道府県の状況!$A:$I,F$3,FALSE), "※5", ""))), "")</f>
        <v>2012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35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44395</v>
      </c>
      <c r="C21" s="30" t="s">
        <v>26</v>
      </c>
      <c r="D21" s="40">
        <f>IFERROR(INT(TRIM(SUBSTITUTE(VLOOKUP($A21&amp;"*",各都道府県の状況!$A:$I,D$3,FALSE), "※5", ""))), "")</f>
        <v>4212</v>
      </c>
      <c r="E21" s="40">
        <f>IFERROR(INT(TRIM(SUBSTITUTE(VLOOKUP($A21&amp;"*",各都道府県の状況!$A:$I,E$3,FALSE), "※5", ""))), "")</f>
        <v>129629</v>
      </c>
      <c r="F21" s="40">
        <f>IFERROR(INT(TRIM(SUBSTITUTE(VLOOKUP($A21&amp;"*",各都道府県の状況!$A:$I,F$3,FALSE), "※5", ""))), "")</f>
        <v>3859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234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44395</v>
      </c>
      <c r="C22" s="30" t="s">
        <v>27</v>
      </c>
      <c r="D22" s="40">
        <f>IFERROR(INT(TRIM(SUBSTITUTE(VLOOKUP($A22&amp;"*",各都道府県の状況!$A:$I,D$3,FALSE), "※5", ""))), "")</f>
        <v>1421</v>
      </c>
      <c r="E22" s="40">
        <f>IFERROR(INT(TRIM(SUBSTITUTE(VLOOKUP($A22&amp;"*",各都道府県の状況!$A:$I,E$3,FALSE), "※5", ""))), "")</f>
        <v>74087</v>
      </c>
      <c r="F22" s="40">
        <f>IFERROR(INT(TRIM(SUBSTITUTE(VLOOKUP($A22&amp;"*",各都道府県の状況!$A:$I,F$3,FALSE), "※5", ""))), "")</f>
        <v>1315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70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44395</v>
      </c>
      <c r="C23" s="30" t="s">
        <v>28</v>
      </c>
      <c r="D23" s="40">
        <f>IFERROR(INT(TRIM(SUBSTITUTE(VLOOKUP($A23&amp;"*",各都道府県の状況!$A:$I,D$3,FALSE), "※5", ""))), "")</f>
        <v>2176</v>
      </c>
      <c r="E23" s="40">
        <f>IFERROR(INT(TRIM(SUBSTITUTE(VLOOKUP($A23&amp;"*",各都道府県の状況!$A:$I,E$3,FALSE), "※5", ""))), "")</f>
        <v>65656</v>
      </c>
      <c r="F23" s="40">
        <f>IFERROR(INT(TRIM(SUBSTITUTE(VLOOKUP($A23&amp;"*",各都道府県の状況!$A:$I,F$3,FALSE), "※5", ""))), "")</f>
        <v>2108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44395</v>
      </c>
      <c r="C24" s="30" t="s">
        <v>29</v>
      </c>
      <c r="D24" s="40">
        <f>IFERROR(INT(TRIM(SUBSTITUTE(VLOOKUP($A24&amp;"*",各都道府県の状況!$A:$I,D$3,FALSE), "※5", ""))), "")</f>
        <v>5086</v>
      </c>
      <c r="E24" s="40">
        <f>IFERROR(INT(TRIM(SUBSTITUTE(VLOOKUP($A24&amp;"*",各都道府県の状況!$A:$I,E$3,FALSE), "※5", ""))), "")</f>
        <v>216101</v>
      </c>
      <c r="F24" s="40">
        <f>IFERROR(INT(TRIM(SUBSTITUTE(VLOOKUP($A24&amp;"*",各都道府県の状況!$A:$I,F$3,FALSE), "※5", ""))), "")</f>
        <v>5033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35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44395</v>
      </c>
      <c r="C25" s="30" t="s">
        <v>30</v>
      </c>
      <c r="D25" s="40">
        <f>IFERROR(INT(TRIM(SUBSTITUTE(VLOOKUP($A25&amp;"*",各都道府県の状況!$A:$I,D$3,FALSE), "※5", ""))), "")</f>
        <v>9566</v>
      </c>
      <c r="E25" s="40">
        <f>IFERROR(INT(TRIM(SUBSTITUTE(VLOOKUP($A25&amp;"*",各都道府県の状況!$A:$I,E$3,FALSE), "※5", ""))), "")</f>
        <v>283937</v>
      </c>
      <c r="F25" s="40">
        <f>IFERROR(INT(TRIM(SUBSTITUTE(VLOOKUP($A25&amp;"*",各都道府県の状況!$A:$I,F$3,FALSE), "※5", ""))), "")</f>
        <v>9285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94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44395</v>
      </c>
      <c r="C26" s="30" t="s">
        <v>31</v>
      </c>
      <c r="D26" s="40">
        <f>IFERROR(INT(TRIM(SUBSTITUTE(VLOOKUP($A26&amp;"*",各都道府県の状況!$A:$I,D$3,FALSE), "※5", ""))), "")</f>
        <v>9833</v>
      </c>
      <c r="E26" s="40">
        <f>IFERROR(INT(TRIM(SUBSTITUTE(VLOOKUP($A26&amp;"*",各都道府県の状況!$A:$I,E$3,FALSE), "※5", ""))), "")</f>
        <v>429699</v>
      </c>
      <c r="F26" s="40">
        <f>IFERROR(INT(TRIM(SUBSTITUTE(VLOOKUP($A26&amp;"*",各都道府県の状況!$A:$I,F$3,FALSE), "※5", ""))), "")</f>
        <v>9322</v>
      </c>
      <c r="G26" s="40">
        <f>IFERROR(INT(TRIM(SUBSTITUTE(VLOOKUP($A26&amp;"*",各都道府県の状況!$A:$I,G$3,FALSE), "※5", ""))), "")</f>
        <v>153</v>
      </c>
      <c r="H26" s="40">
        <f>IFERROR(INT(TRIM(SUBSTITUTE(VLOOKUP($A26&amp;"*",各都道府県の状況!$A:$I,H$3,FALSE), "※5", ""))), "")</f>
        <v>358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44395</v>
      </c>
      <c r="C27" s="30" t="s">
        <v>32</v>
      </c>
      <c r="D27" s="40">
        <f>IFERROR(INT(TRIM(SUBSTITUTE(VLOOKUP($A27&amp;"*",各都道府県の状況!$A:$I,D$3,FALSE), "※5", ""))), "")</f>
        <v>52019</v>
      </c>
      <c r="E27" s="40">
        <f>IFERROR(INT(TRIM(SUBSTITUTE(VLOOKUP($A27&amp;"*",各都道府県の状況!$A:$I,E$3,FALSE), "※5", ""))), "")</f>
        <v>876763</v>
      </c>
      <c r="F27" s="40">
        <f>IFERROR(INT(TRIM(SUBSTITUTE(VLOOKUP($A27&amp;"*",各都道府県の状況!$A:$I,F$3,FALSE), "※5", ""))), "")</f>
        <v>50303</v>
      </c>
      <c r="G27" s="40">
        <f>IFERROR(INT(TRIM(SUBSTITUTE(VLOOKUP($A27&amp;"*",各都道府県の状況!$A:$I,G$3,FALSE), "※5", ""))), "")</f>
        <v>995</v>
      </c>
      <c r="H27" s="40">
        <f>IFERROR(INT(TRIM(SUBSTITUTE(VLOOKUP($A27&amp;"*",各都道府県の状況!$A:$I,H$3,FALSE), "※5", ""))), "")</f>
        <v>721</v>
      </c>
      <c r="I27" s="40">
        <f>IFERROR(INT(TRIM(SUBSTITUTE(VLOOKUP($A27&amp;"*",各都道府県の状況!$A:$I,I$3,FALSE), "※5", ""))), "")</f>
        <v>11</v>
      </c>
    </row>
    <row r="28" spans="1:9" x14ac:dyDescent="0.55000000000000004">
      <c r="A28" s="12" t="s">
        <v>204</v>
      </c>
      <c r="B28" s="13">
        <f t="shared" si="0"/>
        <v>44395</v>
      </c>
      <c r="C28" s="30" t="s">
        <v>33</v>
      </c>
      <c r="D28" s="40">
        <f>IFERROR(INT(TRIM(SUBSTITUTE(VLOOKUP($A28&amp;"*",各都道府県の状況!$A:$I,D$3,FALSE), "※5", ""))), "")</f>
        <v>5466</v>
      </c>
      <c r="E28" s="40">
        <f>IFERROR(INT(TRIM(SUBSTITUTE(VLOOKUP($A28&amp;"*",各都道府県の状況!$A:$I,E$3,FALSE), "※5", ""))), "")</f>
        <v>152748</v>
      </c>
      <c r="F28" s="40">
        <f>IFERROR(INT(TRIM(SUBSTITUTE(VLOOKUP($A28&amp;"*",各都道府県の状況!$A:$I,F$3,FALSE), "※5", ""))), "")</f>
        <v>5326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166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44395</v>
      </c>
      <c r="C29" s="30" t="s">
        <v>34</v>
      </c>
      <c r="D29" s="40">
        <f>IFERROR(INT(TRIM(SUBSTITUTE(VLOOKUP($A29&amp;"*",各都道府県の状況!$A:$I,D$3,FALSE), "※5", ""))), "")</f>
        <v>5688</v>
      </c>
      <c r="E29" s="40">
        <f>IFERROR(INT(TRIM(SUBSTITUTE(VLOOKUP($A29&amp;"*",各都道府県の状況!$A:$I,E$3,FALSE), "※5", ""))), "")</f>
        <v>161781</v>
      </c>
      <c r="F29" s="40">
        <f>IFERROR(INT(TRIM(SUBSTITUTE(VLOOKUP($A29&amp;"*",各都道府県の状況!$A:$I,F$3,FALSE), "※5", ""))), "")</f>
        <v>5503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95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44395</v>
      </c>
      <c r="C30" s="30" t="s">
        <v>35</v>
      </c>
      <c r="D30" s="40">
        <f>IFERROR(INT(TRIM(SUBSTITUTE(VLOOKUP($A30&amp;"*",各都道府県の状況!$A:$I,D$3,FALSE), "※5", ""))), "")</f>
        <v>17069</v>
      </c>
      <c r="E30" s="40">
        <f>IFERROR(INT(TRIM(SUBSTITUTE(VLOOKUP($A30&amp;"*",各都道府県の状況!$A:$I,E$3,FALSE), "※5", ""))), "")</f>
        <v>298367</v>
      </c>
      <c r="F30" s="40">
        <f>IFERROR(INT(TRIM(SUBSTITUTE(VLOOKUP($A30&amp;"*",各都道府県の状況!$A:$I,F$3,FALSE), "※5", ""))), "")</f>
        <v>16506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263</v>
      </c>
      <c r="I30" s="40">
        <f>IFERROR(INT(TRIM(SUBSTITUTE(VLOOKUP($A30&amp;"*",各都道府県の状況!$A:$I,I$3,FALSE), "※5", ""))), "")</f>
        <v>5</v>
      </c>
    </row>
    <row r="31" spans="1:9" x14ac:dyDescent="0.55000000000000004">
      <c r="A31" s="12" t="s">
        <v>207</v>
      </c>
      <c r="B31" s="13">
        <f t="shared" si="0"/>
        <v>44395</v>
      </c>
      <c r="C31" s="30" t="s">
        <v>36</v>
      </c>
      <c r="D31" s="40">
        <f>IFERROR(INT(TRIM(SUBSTITUTE(VLOOKUP($A31&amp;"*",各都道府県の状況!$A:$I,D$3,FALSE), "※5", ""))), "")</f>
        <v>106746</v>
      </c>
      <c r="E31" s="40">
        <f>IFERROR(INT(TRIM(SUBSTITUTE(VLOOKUP($A31&amp;"*",各都道府県の状況!$A:$I,E$3,FALSE), "※5", ""))), "")</f>
        <v>2324809</v>
      </c>
      <c r="F31" s="40">
        <f>IFERROR(INT(TRIM(SUBSTITUTE(VLOOKUP($A31&amp;"*",各都道府県の状況!$A:$I,F$3,FALSE), "※5", ""))), "")</f>
        <v>100719</v>
      </c>
      <c r="G31" s="40">
        <f>IFERROR(INT(TRIM(SUBSTITUTE(VLOOKUP($A31&amp;"*",各都道府県の状況!$A:$I,G$3,FALSE), "※5", ""))), "")</f>
        <v>2708</v>
      </c>
      <c r="H31" s="40">
        <f>IFERROR(INT(TRIM(SUBSTITUTE(VLOOKUP($A31&amp;"*",各都道府県の状況!$A:$I,H$3,FALSE), "※5", ""))), "")</f>
        <v>2486</v>
      </c>
      <c r="I31" s="40">
        <f>IFERROR(INT(TRIM(SUBSTITUTE(VLOOKUP($A31&amp;"*",各都道府県の状況!$A:$I,I$3,FALSE), "※5", ""))), "")</f>
        <v>110</v>
      </c>
    </row>
    <row r="32" spans="1:9" x14ac:dyDescent="0.55000000000000004">
      <c r="A32" s="12" t="s">
        <v>208</v>
      </c>
      <c r="B32" s="13">
        <f t="shared" si="0"/>
        <v>44395</v>
      </c>
      <c r="C32" s="30" t="s">
        <v>37</v>
      </c>
      <c r="D32" s="40">
        <f>IFERROR(INT(TRIM(SUBSTITUTE(VLOOKUP($A32&amp;"*",各都道府県の状況!$A:$I,D$3,FALSE), "※5", ""))), "")</f>
        <v>41743</v>
      </c>
      <c r="E32" s="40">
        <f>IFERROR(INT(TRIM(SUBSTITUTE(VLOOKUP($A32&amp;"*",各都道府県の状況!$A:$I,E$3,FALSE), "※5", ""))), "")</f>
        <v>534767</v>
      </c>
      <c r="F32" s="40">
        <f>IFERROR(INT(TRIM(SUBSTITUTE(VLOOKUP($A32&amp;"*",各都道府県の状況!$A:$I,F$3,FALSE), "※5", ""))), "")</f>
        <v>39888</v>
      </c>
      <c r="G32" s="40">
        <f>IFERROR(INT(TRIM(SUBSTITUTE(VLOOKUP($A32&amp;"*",各都道府県の状況!$A:$I,G$3,FALSE), "※5", ""))), "")</f>
        <v>1311</v>
      </c>
      <c r="H32" s="40">
        <f>IFERROR(INT(TRIM(SUBSTITUTE(VLOOKUP($A32&amp;"*",各都道府県の状況!$A:$I,H$3,FALSE), "※5", ""))), "")</f>
        <v>545</v>
      </c>
      <c r="I32" s="40">
        <f>IFERROR(INT(TRIM(SUBSTITUTE(VLOOKUP($A32&amp;"*",各都道府県の状況!$A:$I,I$3,FALSE), "※5", ""))), "")</f>
        <v>16</v>
      </c>
    </row>
    <row r="33" spans="1:9" x14ac:dyDescent="0.55000000000000004">
      <c r="A33" s="12" t="s">
        <v>209</v>
      </c>
      <c r="B33" s="13">
        <f t="shared" si="0"/>
        <v>44395</v>
      </c>
      <c r="C33" s="30" t="s">
        <v>38</v>
      </c>
      <c r="D33" s="40">
        <f>IFERROR(INT(TRIM(SUBSTITUTE(VLOOKUP($A33&amp;"*",各都道府県の状況!$A:$I,D$3,FALSE), "※5", ""))), "")</f>
        <v>8595</v>
      </c>
      <c r="E33" s="40">
        <f>IFERROR(INT(TRIM(SUBSTITUTE(VLOOKUP($A33&amp;"*",各都道府県の状況!$A:$I,E$3,FALSE), "※5", ""))), "")</f>
        <v>178273</v>
      </c>
      <c r="F33" s="40">
        <f>IFERROR(INT(TRIM(SUBSTITUTE(VLOOKUP($A33&amp;"*",各都道府県の状況!$A:$I,F$3,FALSE), "※5", ""))), "")</f>
        <v>8280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183</v>
      </c>
      <c r="I33" s="40">
        <f>IFERROR(INT(TRIM(SUBSTITUTE(VLOOKUP($A33&amp;"*",各都道府県の状況!$A:$I,I$3,FALSE), "※5", ""))), "")</f>
        <v>1</v>
      </c>
    </row>
    <row r="34" spans="1:9" x14ac:dyDescent="0.55000000000000004">
      <c r="A34" s="12" t="s">
        <v>210</v>
      </c>
      <c r="B34" s="13">
        <f t="shared" si="0"/>
        <v>44395</v>
      </c>
      <c r="C34" s="30" t="s">
        <v>39</v>
      </c>
      <c r="D34" s="40">
        <f>IFERROR(INT(TRIM(SUBSTITUTE(VLOOKUP($A34&amp;"*",各都道府県の状況!$A:$I,D$3,FALSE), "※5", ""))), "")</f>
        <v>2742</v>
      </c>
      <c r="E34" s="40">
        <f>IFERROR(INT(TRIM(SUBSTITUTE(VLOOKUP($A34&amp;"*",各都道府県の状況!$A:$I,E$3,FALSE), "※5", ""))), "")</f>
        <v>42930</v>
      </c>
      <c r="F34" s="40">
        <f>IFERROR(INT(TRIM(SUBSTITUTE(VLOOKUP($A34&amp;"*",各都道府県の状況!$A:$I,F$3,FALSE), "※5", ""))), "")</f>
        <v>2595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39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44395</v>
      </c>
      <c r="C35" s="30" t="s">
        <v>40</v>
      </c>
      <c r="D35" s="40">
        <f>IFERROR(INT(TRIM(SUBSTITUTE(VLOOKUP($A35&amp;"*",各都道府県の状況!$A:$I,D$3,FALSE), "※5", ""))), "")</f>
        <v>577</v>
      </c>
      <c r="E35" s="40">
        <f>IFERROR(INT(TRIM(SUBSTITUTE(VLOOKUP($A35&amp;"*",各都道府県の状況!$A:$I,E$3,FALSE), "※5", ""))), "")</f>
        <v>89337</v>
      </c>
      <c r="F35" s="40">
        <f>IFERROR(INT(TRIM(SUBSTITUTE(VLOOKUP($A35&amp;"*",各都道府県の状況!$A:$I,F$3,FALSE), "※5", ""))), "")</f>
        <v>476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49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44395</v>
      </c>
      <c r="C36" s="30" t="s">
        <v>41</v>
      </c>
      <c r="D36" s="40">
        <f>IFERROR(INT(TRIM(SUBSTITUTE(VLOOKUP($A36&amp;"*",各都道府県の状況!$A:$I,D$3,FALSE), "※5", ""))), "")</f>
        <v>583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554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27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44395</v>
      </c>
      <c r="C37" s="30" t="s">
        <v>42</v>
      </c>
      <c r="D37" s="40">
        <f>IFERROR(INT(TRIM(SUBSTITUTE(VLOOKUP($A37&amp;"*",各都道府県の状況!$A:$I,D$3,FALSE), "※5", ""))), "")</f>
        <v>7686</v>
      </c>
      <c r="E37" s="40">
        <f>IFERROR(INT(TRIM(SUBSTITUTE(VLOOKUP($A37&amp;"*",各都道府県の状況!$A:$I,E$3,FALSE), "※5", ""))), "")</f>
        <v>174589</v>
      </c>
      <c r="F37" s="40">
        <f>IFERROR(INT(TRIM(SUBSTITUTE(VLOOKUP($A37&amp;"*",各都道府県の状況!$A:$I,F$3,FALSE), "※5", ""))), "")</f>
        <v>7472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39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44395</v>
      </c>
      <c r="C38" s="30" t="s">
        <v>43</v>
      </c>
      <c r="D38" s="40">
        <f>IFERROR(INT(TRIM(SUBSTITUTE(VLOOKUP($A38&amp;"*",各都道府県の状況!$A:$I,D$3,FALSE), "※5", ""))), "")</f>
        <v>11655</v>
      </c>
      <c r="E38" s="40">
        <f>IFERROR(INT(TRIM(SUBSTITUTE(VLOOKUP($A38&amp;"*",各都道府県の状況!$A:$I,E$3,FALSE), "※5", ""))), "")</f>
        <v>570271</v>
      </c>
      <c r="F38" s="40">
        <f>IFERROR(INT(TRIM(SUBSTITUTE(VLOOKUP($A38&amp;"*",各都道府県の状況!$A:$I,F$3,FALSE), "※5", ""))), "")</f>
        <v>11372</v>
      </c>
      <c r="G38" s="40">
        <f>IFERROR(INT(TRIM(SUBSTITUTE(VLOOKUP($A38&amp;"*",各都道府県の状況!$A:$I,G$3,FALSE), "※5", ""))), "")</f>
        <v>178</v>
      </c>
      <c r="H38" s="40">
        <f>IFERROR(INT(TRIM(SUBSTITUTE(VLOOKUP($A38&amp;"*",各都道府県の状況!$A:$I,H$3,FALSE), "※5", ""))), "")</f>
        <v>92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44395</v>
      </c>
      <c r="C39" s="30" t="s">
        <v>44</v>
      </c>
      <c r="D39" s="40">
        <f>IFERROR(INT(TRIM(SUBSTITUTE(VLOOKUP($A39&amp;"*",各都道府県の状況!$A:$I,D$3,FALSE), "※5", ""))), "")</f>
        <v>3193</v>
      </c>
      <c r="E39" s="40">
        <f>IFERROR(INT(TRIM(SUBSTITUTE(VLOOKUP($A39&amp;"*",各都道府県の状況!$A:$I,E$3,FALSE), "※5", ""))), "")</f>
        <v>126574</v>
      </c>
      <c r="F39" s="40">
        <f>IFERROR(INT(TRIM(SUBSTITUTE(VLOOKUP($A39&amp;"*",各都道府県の状況!$A:$I,F$3,FALSE), "※5", ""))), "")</f>
        <v>3081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32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44395</v>
      </c>
      <c r="C40" s="30" t="s">
        <v>45</v>
      </c>
      <c r="D40" s="40">
        <f>IFERROR(INT(TRIM(SUBSTITUTE(VLOOKUP($A40&amp;"*",各都道府県の状況!$A:$I,D$3,FALSE), "※5", ""))), "")</f>
        <v>1700</v>
      </c>
      <c r="E40" s="40">
        <f>IFERROR(INT(TRIM(SUBSTITUTE(VLOOKUP($A40&amp;"*",各都道府県の状況!$A:$I,E$3,FALSE), "※5", ""))), "")</f>
        <v>68466</v>
      </c>
      <c r="F40" s="40">
        <f>IFERROR(INT(TRIM(SUBSTITUTE(VLOOKUP($A40&amp;"*",各都道府県の状況!$A:$I,F$3,FALSE), "※5", ""))), "")</f>
        <v>1599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38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44395</v>
      </c>
      <c r="C41" s="30" t="s">
        <v>46</v>
      </c>
      <c r="D41" s="40">
        <f>IFERROR(INT(TRIM(SUBSTITUTE(VLOOKUP($A41&amp;"*",各都道府県の状況!$A:$I,D$3,FALSE), "※5", ""))), "")</f>
        <v>2132</v>
      </c>
      <c r="E41" s="40">
        <f>IFERROR(INT(TRIM(SUBSTITUTE(VLOOKUP($A41&amp;"*",各都道府県の状況!$A:$I,E$3,FALSE), "※5", ""))), "")</f>
        <v>90464</v>
      </c>
      <c r="F41" s="40">
        <f>IFERROR(INT(TRIM(SUBSTITUTE(VLOOKUP($A41&amp;"*",各都道府県の状況!$A:$I,F$3,FALSE), "※5", ""))), "")</f>
        <v>2082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24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44395</v>
      </c>
      <c r="C42" s="30" t="s">
        <v>47</v>
      </c>
      <c r="D42" s="40">
        <f>IFERROR(INT(TRIM(SUBSTITUTE(VLOOKUP($A42&amp;"*",各都道府県の状況!$A:$I,D$3,FALSE), "※5", ""))), "")</f>
        <v>2794</v>
      </c>
      <c r="E42" s="40">
        <f>IFERROR(INT(TRIM(SUBSTITUTE(VLOOKUP($A42&amp;"*",各都道府県の状況!$A:$I,E$3,FALSE), "※5", ""))), "")</f>
        <v>100728</v>
      </c>
      <c r="F42" s="40">
        <f>IFERROR(INT(TRIM(SUBSTITUTE(VLOOKUP($A42&amp;"*",各都道府県の状況!$A:$I,F$3,FALSE), "※5", ""))), "")</f>
        <v>2678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41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44395</v>
      </c>
      <c r="C43" s="30" t="s">
        <v>48</v>
      </c>
      <c r="D43" s="40">
        <f>IFERROR(INT(TRIM(SUBSTITUTE(VLOOKUP($A43&amp;"*",各都道府県の状況!$A:$I,D$3,FALSE), "※5", ""))), "")</f>
        <v>1955</v>
      </c>
      <c r="E43" s="40">
        <f>IFERROR(INT(TRIM(SUBSTITUTE(VLOOKUP($A43&amp;"*",各都道府県の状況!$A:$I,E$3,FALSE), "※5", ""))), "")</f>
        <v>58913</v>
      </c>
      <c r="F43" s="40">
        <f>IFERROR(INT(TRIM(SUBSTITUTE(VLOOKUP($A43&amp;"*",各都道府県の状況!$A:$I,F$3,FALSE), "※5", ""))), "")</f>
        <v>1852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74</v>
      </c>
      <c r="I43" s="40">
        <f>IFERROR(INT(TRIM(SUBSTITUTE(VLOOKUP($A43&amp;"*",各都道府県の状況!$A:$I,I$3,FALSE), "※5", ""))), "")</f>
        <v>1</v>
      </c>
    </row>
    <row r="44" spans="1:9" x14ac:dyDescent="0.55000000000000004">
      <c r="A44" s="12" t="s">
        <v>220</v>
      </c>
      <c r="B44" s="13">
        <f t="shared" si="0"/>
        <v>44395</v>
      </c>
      <c r="C44" s="30" t="s">
        <v>49</v>
      </c>
      <c r="D44" s="40">
        <f>IFERROR(INT(TRIM(SUBSTITUTE(VLOOKUP($A44&amp;"*",各都道府県の状況!$A:$I,D$3,FALSE), "※5", ""))), "")</f>
        <v>36385</v>
      </c>
      <c r="E44" s="40">
        <f>IFERROR(INT(TRIM(SUBSTITUTE(VLOOKUP($A44&amp;"*",各都道府県の状況!$A:$I,E$3,FALSE), "※5", ""))), "")</f>
        <v>876874</v>
      </c>
      <c r="F44" s="40">
        <f>IFERROR(INT(TRIM(SUBSTITUTE(VLOOKUP($A44&amp;"*",各都道府県の状況!$A:$I,F$3,FALSE), "※5", ""))), "")</f>
        <v>35196</v>
      </c>
      <c r="G44" s="40">
        <f>IFERROR(INT(TRIM(SUBSTITUTE(VLOOKUP($A44&amp;"*",各都道府県の状況!$A:$I,G$3,FALSE), "※5", ""))), "")</f>
        <v>526</v>
      </c>
      <c r="H44" s="40">
        <f>IFERROR(INT(TRIM(SUBSTITUTE(VLOOKUP($A44&amp;"*",各都道府県の状況!$A:$I,H$3,FALSE), "※5", ""))), "")</f>
        <v>584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44395</v>
      </c>
      <c r="C45" s="30" t="s">
        <v>50</v>
      </c>
      <c r="D45" s="40">
        <f>IFERROR(INT(TRIM(SUBSTITUTE(VLOOKUP($A45&amp;"*",各都道府県の状況!$A:$I,D$3,FALSE), "※5", ""))), "")</f>
        <v>2597</v>
      </c>
      <c r="E45" s="40">
        <f>IFERROR(INT(TRIM(SUBSTITUTE(VLOOKUP($A45&amp;"*",各都道府県の状況!$A:$I,E$3,FALSE), "※5", ""))), "")</f>
        <v>60378</v>
      </c>
      <c r="F45" s="40">
        <f>IFERROR(INT(TRIM(SUBSTITUTE(VLOOKUP($A45&amp;"*",各都道府県の状況!$A:$I,F$3,FALSE), "※5", ""))), "")</f>
        <v>2582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24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44395</v>
      </c>
      <c r="C46" s="30" t="s">
        <v>51</v>
      </c>
      <c r="D46" s="40">
        <f>IFERROR(INT(TRIM(SUBSTITUTE(VLOOKUP($A46&amp;"*",各都道府県の状況!$A:$I,D$3,FALSE), "※5", ""))), "")</f>
        <v>3272</v>
      </c>
      <c r="E46" s="40">
        <f>IFERROR(INT(TRIM(SUBSTITUTE(VLOOKUP($A46&amp;"*",各都道府県の状況!$A:$I,E$3,FALSE), "※5", ""))), "")</f>
        <v>131081</v>
      </c>
      <c r="F46" s="40">
        <f>IFERROR(INT(TRIM(SUBSTITUTE(VLOOKUP($A46&amp;"*",各都道府県の状況!$A:$I,F$3,FALSE), "※5", ""))), "")</f>
        <v>3150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55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44395</v>
      </c>
      <c r="C47" s="30" t="s">
        <v>52</v>
      </c>
      <c r="D47" s="40">
        <f>IFERROR(INT(TRIM(SUBSTITUTE(VLOOKUP($A47&amp;"*",各都道府県の状況!$A:$I,D$3,FALSE), "※5", ""))), "")</f>
        <v>6516</v>
      </c>
      <c r="E47" s="40">
        <f>IFERROR(INT(TRIM(SUBSTITUTE(VLOOKUP($A47&amp;"*",各都道府県の状況!$A:$I,E$3,FALSE), "※5", ""))), "")</f>
        <v>82840</v>
      </c>
      <c r="F47" s="40">
        <f>IFERROR(INT(TRIM(SUBSTITUTE(VLOOKUP($A47&amp;"*",各都道府県の状況!$A:$I,F$3,FALSE), "※5", ""))), "")</f>
        <v>6366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31</v>
      </c>
      <c r="I47" s="40">
        <f>IFERROR(INT(TRIM(SUBSTITUTE(VLOOKUP($A47&amp;"*",各都道府県の状況!$A:$I,I$3,FALSE), "※5", ""))), "")</f>
        <v>2</v>
      </c>
    </row>
    <row r="48" spans="1:9" x14ac:dyDescent="0.55000000000000004">
      <c r="A48" s="12" t="s">
        <v>224</v>
      </c>
      <c r="B48" s="13">
        <f t="shared" si="0"/>
        <v>44395</v>
      </c>
      <c r="C48" s="30" t="s">
        <v>53</v>
      </c>
      <c r="D48" s="40">
        <f>IFERROR(INT(TRIM(SUBSTITUTE(VLOOKUP($A48&amp;"*",各都道府県の状況!$A:$I,D$3,FALSE), "※5", ""))), "")</f>
        <v>3527</v>
      </c>
      <c r="E48" s="40">
        <f>IFERROR(INT(TRIM(SUBSTITUTE(VLOOKUP($A48&amp;"*",各都道府県の状況!$A:$I,E$3,FALSE), "※5", ""))), "")</f>
        <v>178153</v>
      </c>
      <c r="F48" s="40">
        <f>IFERROR(INT(TRIM(SUBSTITUTE(VLOOKUP($A48&amp;"*",各都道府県の状況!$A:$I,F$3,FALSE), "※5", ""))), "")</f>
        <v>3435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28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44395</v>
      </c>
      <c r="C49" s="30" t="s">
        <v>54</v>
      </c>
      <c r="D49" s="40">
        <f>IFERROR(INT(TRIM(SUBSTITUTE(VLOOKUP($A49&amp;"*",各都道府県の状況!$A:$I,D$3,FALSE), "※5", ""))), "")</f>
        <v>3118</v>
      </c>
      <c r="E49" s="40">
        <f>IFERROR(INT(TRIM(SUBSTITUTE(VLOOKUP($A49&amp;"*",各都道府県の状況!$A:$I,E$3,FALSE), "※5", ""))), "")</f>
        <v>44922</v>
      </c>
      <c r="F49" s="40">
        <f>IFERROR(INT(TRIM(SUBSTITUTE(VLOOKUP($A49&amp;"*",各都道府県の状況!$A:$I,F$3,FALSE), "※5", ""))), "")</f>
        <v>3066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12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44395</v>
      </c>
      <c r="C50" s="30" t="s">
        <v>55</v>
      </c>
      <c r="D50" s="40">
        <f>IFERROR(INT(TRIM(SUBSTITUTE(VLOOKUP($A50&amp;"*",各都道府県の状況!$A:$I,D$3,FALSE), "※5", ""))), "")</f>
        <v>3776</v>
      </c>
      <c r="E50" s="40">
        <f>IFERROR(INT(TRIM(SUBSTITUTE(VLOOKUP($A50&amp;"*",各都道府県の状況!$A:$I,E$3,FALSE), "※5", ""))), "")</f>
        <v>115042</v>
      </c>
      <c r="F50" s="40">
        <f>IFERROR(INT(TRIM(SUBSTITUTE(VLOOKUP($A50&amp;"*",各都道府県の状況!$A:$I,F$3,FALSE), "※5", ""))), "")</f>
        <v>3716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54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44395</v>
      </c>
      <c r="C51" s="30" t="s">
        <v>56</v>
      </c>
      <c r="D51" s="40">
        <f>IFERROR(INT(TRIM(SUBSTITUTE(VLOOKUP($A51&amp;"*",各都道府県の状況!$A:$I,D$3,FALSE), "※5", ""))), "")</f>
        <v>21812</v>
      </c>
      <c r="E51" s="40">
        <f>IFERROR(INT(TRIM(SUBSTITUTE(VLOOKUP($A51&amp;"*",各都道府県の状況!$A:$I,E$3,FALSE), "※5", ""))), "")</f>
        <v>268120</v>
      </c>
      <c r="F51" s="40">
        <f>IFERROR(INT(TRIM(SUBSTITUTE(VLOOKUP($A51&amp;"*",各都道府県の状況!$A:$I,F$3,FALSE), "※5", ""))), "")</f>
        <v>20912</v>
      </c>
      <c r="G51" s="40">
        <f>IFERROR(INT(TRIM(SUBSTITUTE(VLOOKUP($A51&amp;"*",各都道府県の状況!$A:$I,G$3,FALSE), "※5", ""))), "")</f>
        <v>215</v>
      </c>
      <c r="H51" s="40">
        <f>IFERROR(INT(TRIM(SUBSTITUTE(VLOOKUP($A51&amp;"*",各都道府県の状況!$A:$I,H$3,FALSE), "※5", ""))), "")</f>
        <v>691</v>
      </c>
      <c r="I51" s="40">
        <f>IFERROR(INT(TRIM(SUBSTITUTE(VLOOKUP($A51&amp;"*",各都道府県の状況!$A:$I,I$3,FALSE), "※5", ""))), "")</f>
        <v>37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6" activePane="bottomLeft" state="frozen"/>
      <selection pane="bottomLeft" activeCell="M104" sqref="M6:O104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3" t="s">
        <v>292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5" x14ac:dyDescent="0.55000000000000004">
      <c r="A2" s="115" t="s">
        <v>319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M2" s="108" t="s">
        <v>318</v>
      </c>
      <c r="N2" s="108"/>
      <c r="O2" s="108"/>
    </row>
    <row r="3" spans="1:15" x14ac:dyDescent="0.55000000000000004">
      <c r="A3" s="114" t="s">
        <v>312</v>
      </c>
      <c r="B3" s="114"/>
      <c r="C3" s="114"/>
      <c r="D3" s="114"/>
      <c r="E3" s="114"/>
      <c r="F3" s="114"/>
      <c r="G3" s="72"/>
      <c r="H3" s="116" t="s">
        <v>317</v>
      </c>
      <c r="I3" s="116"/>
      <c r="J3" s="116"/>
      <c r="K3" s="116"/>
      <c r="L3" s="116"/>
      <c r="M3" s="108" t="s">
        <v>287</v>
      </c>
      <c r="N3" s="108"/>
      <c r="O3" s="108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08"/>
      <c r="N4" s="108"/>
      <c r="O4" s="108"/>
    </row>
    <row r="5" spans="1:15" s="74" customFormat="1" x14ac:dyDescent="0.55000000000000004">
      <c r="A5" s="80"/>
      <c r="B5" s="75"/>
      <c r="C5" s="75"/>
      <c r="D5" s="117" t="s">
        <v>282</v>
      </c>
      <c r="E5" s="117"/>
      <c r="F5" s="117" t="s">
        <v>314</v>
      </c>
      <c r="G5" s="117"/>
      <c r="H5" s="75"/>
      <c r="I5" s="117" t="s">
        <v>282</v>
      </c>
      <c r="J5" s="117"/>
      <c r="K5" s="117" t="s">
        <v>314</v>
      </c>
      <c r="L5" s="117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4868</v>
      </c>
      <c r="I7" s="52">
        <f>IFERROR(VLOOKUP($A7, ワクチン一般接種!$A:$G, I$4, FALSE), 0)</f>
        <v>4868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31718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4276</v>
      </c>
      <c r="I8" s="52">
        <f>IFERROR(VLOOKUP($A8, ワクチン一般接種!$A:$G, I$4, FALSE), 0)</f>
        <v>4276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18172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4944</v>
      </c>
      <c r="I9" s="52">
        <f>IFERROR(VLOOKUP($A9, ワクチン一般接種!$A:$G, I$4, FALSE), 0)</f>
        <v>4944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14513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9143</v>
      </c>
      <c r="I10" s="52">
        <f>IFERROR(VLOOKUP($A10, ワクチン一般接種!$A:$G, I$4, FALSE), 0)</f>
        <v>9143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25780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11032</v>
      </c>
      <c r="I11" s="52">
        <f>IFERROR(VLOOKUP($A11, ワクチン一般接種!$A:$G, I$4, FALSE), 0)</f>
        <v>11032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40728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7936</v>
      </c>
      <c r="I12" s="52">
        <f>IFERROR(VLOOKUP($A12, ワクチン一般接種!$A:$G, I$4, FALSE), 0)</f>
        <v>7936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7936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9100</v>
      </c>
      <c r="I13" s="52">
        <f>IFERROR(VLOOKUP($A13, ワクチン一般接種!$A:$G, I$4, FALSE), 0)</f>
        <v>9100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9100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32382</v>
      </c>
      <c r="I14" s="52">
        <f>IFERROR(VLOOKUP($A14, ワクチン一般接種!$A:$G, I$4, FALSE), 0)</f>
        <v>32382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97107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49173</v>
      </c>
      <c r="I15" s="52">
        <f>IFERROR(VLOOKUP($A15, ワクチン一般接種!$A:$G, I$4, FALSE), 0)</f>
        <v>49173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147795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58590</v>
      </c>
      <c r="I16" s="52">
        <f>IFERROR(VLOOKUP($A16, ワクチン一般接種!$A:$G, I$4, FALSE), 0)</f>
        <v>58590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184778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56307</v>
      </c>
      <c r="I17" s="52">
        <f>IFERROR(VLOOKUP($A17, ワクチン一般接種!$A:$G, I$4, FALSE), 0)</f>
        <v>56307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184941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53834</v>
      </c>
      <c r="I18" s="52">
        <f>IFERROR(VLOOKUP($A18, ワクチン一般接種!$A:$G, I$4, FALSE), 0)</f>
        <v>53834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201823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34538</v>
      </c>
      <c r="I19" s="52">
        <f>IFERROR(VLOOKUP($A19, ワクチン一般接種!$A:$G, I$4, FALSE), 0)</f>
        <v>34538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34538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23288</v>
      </c>
      <c r="I20" s="52">
        <f>IFERROR(VLOOKUP($A20, ワクチン一般接種!$A:$G, I$4, FALSE), 0)</f>
        <v>23288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23288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57684</v>
      </c>
      <c r="I21" s="52">
        <f>IFERROR(VLOOKUP($A21, ワクチン一般接種!$A:$G, I$4, FALSE), 0)</f>
        <v>57684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279361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76825</v>
      </c>
      <c r="I22" s="52">
        <f>IFERROR(VLOOKUP($A22, ワクチン一般接種!$A:$G, I$4, FALSE), 0)</f>
        <v>76825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248894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83482</v>
      </c>
      <c r="I23" s="52">
        <f>IFERROR(VLOOKUP($A23, ワクチン一般接種!$A:$G, I$4, FALSE), 0)</f>
        <v>83482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277487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18998</v>
      </c>
      <c r="I24" s="52">
        <f>IFERROR(VLOOKUP($A24, ワクチン一般接種!$A:$G, I$4, FALSE), 0)</f>
        <v>18998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18998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64270</v>
      </c>
      <c r="I25" s="52">
        <f>IFERROR(VLOOKUP($A25, ワクチン一般接種!$A:$G, I$4, FALSE), 0)</f>
        <v>64270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291937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38882</v>
      </c>
      <c r="I26" s="52">
        <f>IFERROR(VLOOKUP($A26, ワクチン一般接種!$A:$G, I$4, FALSE), 0)</f>
        <v>38882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38882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24013</v>
      </c>
      <c r="I27" s="52">
        <f>IFERROR(VLOOKUP($A27, ワクチン一般接種!$A:$G, I$4, FALSE), 0)</f>
        <v>24013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24013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7992</v>
      </c>
      <c r="I28" s="52">
        <f>IFERROR(VLOOKUP($A28, ワクチン一般接種!$A:$G, I$4, FALSE), 0)</f>
        <v>7155</v>
      </c>
      <c r="J28" s="52">
        <f>IFERROR(VLOOKUP($A28, ワクチン一般接種!$A:$G, J$4, FALSE), 0)</f>
        <v>0</v>
      </c>
      <c r="K28" s="52">
        <f>IFERROR(VLOOKUP($A28, ワクチン一般接種!$A:$G, K$4, FALSE), 0)</f>
        <v>837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7155</v>
      </c>
      <c r="O28" s="53">
        <f t="shared" si="2"/>
        <v>837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8834</v>
      </c>
      <c r="I29" s="52">
        <f>IFERROR(VLOOKUP($A29, ワクチン一般接種!$A:$G, I$4, FALSE), 0)</f>
        <v>8043</v>
      </c>
      <c r="J29" s="52">
        <f>IFERROR(VLOOKUP($A29, ワクチン一般接種!$A:$G, J$4, FALSE), 0)</f>
        <v>0</v>
      </c>
      <c r="K29" s="52">
        <f>IFERROR(VLOOKUP($A29, ワクチン一般接種!$A:$G, K$4, FALSE), 0)</f>
        <v>791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8043</v>
      </c>
      <c r="O29" s="53">
        <f t="shared" si="2"/>
        <v>791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10282</v>
      </c>
      <c r="I30" s="52">
        <f>IFERROR(VLOOKUP($A30, ワクチン一般接種!$A:$G, I$4, FALSE), 0)</f>
        <v>9405</v>
      </c>
      <c r="J30" s="52">
        <f>IFERROR(VLOOKUP($A30, ワクチン一般接種!$A:$G, J$4, FALSE), 0)</f>
        <v>0</v>
      </c>
      <c r="K30" s="52">
        <f>IFERROR(VLOOKUP($A30, ワクチン一般接種!$A:$G, K$4, FALSE), 0)</f>
        <v>877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9405</v>
      </c>
      <c r="O30" s="53">
        <f t="shared" si="2"/>
        <v>877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50418</v>
      </c>
      <c r="I31" s="52">
        <f>IFERROR(VLOOKUP($A31, ワクチン一般接種!$A:$G, I$4, FALSE), 0)</f>
        <v>42966</v>
      </c>
      <c r="J31" s="52">
        <f>IFERROR(VLOOKUP($A31, ワクチン一般接種!$A:$G, J$4, FALSE), 0)</f>
        <v>0</v>
      </c>
      <c r="K31" s="52">
        <f>IFERROR(VLOOKUP($A31, ワクチン一般接種!$A:$G, K$4, FALSE), 0)</f>
        <v>7452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311944</v>
      </c>
      <c r="O31" s="53">
        <f t="shared" si="2"/>
        <v>70388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51416</v>
      </c>
      <c r="I32" s="52">
        <f>IFERROR(VLOOKUP($A32, ワクチン一般接種!$A:$G, I$4, FALSE), 0)</f>
        <v>42551</v>
      </c>
      <c r="J32" s="52">
        <f>IFERROR(VLOOKUP($A32, ワクチン一般接種!$A:$G, J$4, FALSE), 0)</f>
        <v>0</v>
      </c>
      <c r="K32" s="52">
        <f>IFERROR(VLOOKUP($A32, ワクチン一般接種!$A:$G, K$4, FALSE), 0)</f>
        <v>8865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139716</v>
      </c>
      <c r="O32" s="53">
        <f t="shared" si="2"/>
        <v>52044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65957</v>
      </c>
      <c r="I33" s="52">
        <f>IFERROR(VLOOKUP($A33, ワクチン一般接種!$A:$G, I$4, FALSE), 0)</f>
        <v>58989</v>
      </c>
      <c r="J33" s="52">
        <f>IFERROR(VLOOKUP($A33, ワクチン一般接種!$A:$G, J$4, FALSE), 0)</f>
        <v>0</v>
      </c>
      <c r="K33" s="52">
        <f>IFERROR(VLOOKUP($A33, ワクチン一般接種!$A:$G, K$4, FALSE), 0)</f>
        <v>6968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58989</v>
      </c>
      <c r="O33" s="53">
        <f t="shared" si="2"/>
        <v>6968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80252</v>
      </c>
      <c r="I34" s="52">
        <f>IFERROR(VLOOKUP($A34, ワクチン一般接種!$A:$G, I$4, FALSE), 0)</f>
        <v>72330</v>
      </c>
      <c r="J34" s="52">
        <f>IFERROR(VLOOKUP($A34, ワクチン一般接種!$A:$G, J$4, FALSE), 0)</f>
        <v>0</v>
      </c>
      <c r="K34" s="52">
        <f>IFERROR(VLOOKUP($A34, ワクチン一般接種!$A:$G, K$4, FALSE), 0)</f>
        <v>7922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72330</v>
      </c>
      <c r="O34" s="53">
        <f t="shared" si="2"/>
        <v>7922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121397</v>
      </c>
      <c r="I35" s="52">
        <f>IFERROR(VLOOKUP($A35, ワクチン一般接種!$A:$G, I$4, FALSE), 0)</f>
        <v>98493</v>
      </c>
      <c r="J35" s="52">
        <f>IFERROR(VLOOKUP($A35, ワクチン一般接種!$A:$G, J$4, FALSE), 0)</f>
        <v>0</v>
      </c>
      <c r="K35" s="52">
        <f>IFERROR(VLOOKUP($A35, ワクチン一般接種!$A:$G, K$4, FALSE), 0)</f>
        <v>22904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253748</v>
      </c>
      <c r="O35" s="53">
        <f t="shared" si="2"/>
        <v>91153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158112</v>
      </c>
      <c r="I36" s="52">
        <f>IFERROR(VLOOKUP($A36, ワクチン一般接種!$A:$G, I$4, FALSE), 0)</f>
        <v>122088</v>
      </c>
      <c r="J36" s="52">
        <f>IFERROR(VLOOKUP($A36, ワクチン一般接種!$A:$G, J$4, FALSE), 0)</f>
        <v>0</v>
      </c>
      <c r="K36" s="52">
        <f>IFERROR(VLOOKUP($A36, ワクチン一般接種!$A:$G, K$4, FALSE), 0)</f>
        <v>36024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212375</v>
      </c>
      <c r="O36" s="53">
        <f t="shared" si="2"/>
        <v>114475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196021</v>
      </c>
      <c r="I37" s="52">
        <f>IFERROR(VLOOKUP($A37, ワクチン一般接種!$A:$G, I$4, FALSE), 0)</f>
        <v>152792</v>
      </c>
      <c r="J37" s="52">
        <f>IFERROR(VLOOKUP($A37, ワクチン一般接種!$A:$G, J$4, FALSE), 0)</f>
        <v>0</v>
      </c>
      <c r="K37" s="52">
        <f>IFERROR(VLOOKUP($A37, ワクチン一般接種!$A:$G, K$4, FALSE), 0)</f>
        <v>43229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235751</v>
      </c>
      <c r="O37" s="53">
        <f t="shared" si="2"/>
        <v>141990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192347</v>
      </c>
      <c r="I38" s="52">
        <f>IFERROR(VLOOKUP($A38, ワクチン一般接種!$A:$G, I$4, FALSE), 0)</f>
        <v>150189</v>
      </c>
      <c r="J38" s="52">
        <f>IFERROR(VLOOKUP($A38, ワクチン一般接種!$A:$G, J$4, FALSE), 0)</f>
        <v>0</v>
      </c>
      <c r="K38" s="52">
        <f>IFERROR(VLOOKUP($A38, ワクチン一般接種!$A:$G, K$4, FALSE), 0)</f>
        <v>42158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243618</v>
      </c>
      <c r="O38" s="53">
        <f t="shared" si="2"/>
        <v>167868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166762</v>
      </c>
      <c r="I39" s="52">
        <f>IFERROR(VLOOKUP($A39, ワクチン一般接種!$A:$G, I$4, FALSE), 0)</f>
        <v>128688</v>
      </c>
      <c r="J39" s="52">
        <f>IFERROR(VLOOKUP($A39, ワクチン一般接種!$A:$G, J$4, FALSE), 0)</f>
        <v>0</v>
      </c>
      <c r="K39" s="52">
        <f>IFERROR(VLOOKUP($A39, ワクチン一般接種!$A:$G, K$4, FALSE), 0)</f>
        <v>38074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228181</v>
      </c>
      <c r="O39" s="53">
        <f t="shared" si="2"/>
        <v>181459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164586</v>
      </c>
      <c r="I40" s="52">
        <f>IFERROR(VLOOKUP($A40, ワクチン一般接種!$A:$G, I$4, FALSE), 0)</f>
        <v>134996</v>
      </c>
      <c r="J40" s="52">
        <f>IFERROR(VLOOKUP($A40, ワクチン一般接種!$A:$G, J$4, FALSE), 0)</f>
        <v>0</v>
      </c>
      <c r="K40" s="52">
        <f>IFERROR(VLOOKUP($A40, ワクチン一般接種!$A:$G, K$4, FALSE), 0)</f>
        <v>29590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134996</v>
      </c>
      <c r="O40" s="53">
        <f t="shared" si="2"/>
        <v>29590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205705</v>
      </c>
      <c r="I41" s="52">
        <f>IFERROR(VLOOKUP($A41, ワクチン一般接種!$A:$G, I$4, FALSE), 0)</f>
        <v>185154</v>
      </c>
      <c r="J41" s="52">
        <f>IFERROR(VLOOKUP($A41, ワクチン一般接種!$A:$G, J$4, FALSE), 0)</f>
        <v>0</v>
      </c>
      <c r="K41" s="52">
        <f>IFERROR(VLOOKUP($A41, ワクチン一般接種!$A:$G, K$4, FALSE), 0)</f>
        <v>20551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185154</v>
      </c>
      <c r="O41" s="53">
        <f t="shared" si="2"/>
        <v>20551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246810</v>
      </c>
      <c r="I42" s="52">
        <f>IFERROR(VLOOKUP($A42, ワクチン一般接種!$A:$G, I$4, FALSE), 0)</f>
        <v>203425</v>
      </c>
      <c r="J42" s="52">
        <f>IFERROR(VLOOKUP($A42, ワクチン一般接種!$A:$G, J$4, FALSE), 0)</f>
        <v>0</v>
      </c>
      <c r="K42" s="52">
        <f>IFERROR(VLOOKUP($A42, ワクチン一般接種!$A:$G, K$4, FALSE), 0)</f>
        <v>43385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337268</v>
      </c>
      <c r="O42" s="53">
        <f t="shared" si="2"/>
        <v>259108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300438</v>
      </c>
      <c r="I43" s="52">
        <f>IFERROR(VLOOKUP($A43, ワクチン一般接種!$A:$G, I$4, FALSE), 0)</f>
        <v>243647</v>
      </c>
      <c r="J43" s="52">
        <f>IFERROR(VLOOKUP($A43, ワクチン一般接種!$A:$G, J$4, FALSE), 0)</f>
        <v>0</v>
      </c>
      <c r="K43" s="52">
        <f>IFERROR(VLOOKUP($A43, ワクチン一般接種!$A:$G, K$4, FALSE), 0)</f>
        <v>56791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338224</v>
      </c>
      <c r="O43" s="53">
        <f t="shared" si="2"/>
        <v>212458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355217</v>
      </c>
      <c r="I44" s="52">
        <f>IFERROR(VLOOKUP($A44, ワクチン一般接種!$A:$G, I$4, FALSE), 0)</f>
        <v>296753</v>
      </c>
      <c r="J44" s="52">
        <f>IFERROR(VLOOKUP($A44, ワクチン一般接種!$A:$G, J$4, FALSE), 0)</f>
        <v>0</v>
      </c>
      <c r="K44" s="52">
        <f>IFERROR(VLOOKUP($A44, ワクチン一般接種!$A:$G, K$4, FALSE), 0)</f>
        <v>58464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384916</v>
      </c>
      <c r="O44" s="53">
        <f t="shared" si="2"/>
        <v>238167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332626</v>
      </c>
      <c r="I45" s="52">
        <f>IFERROR(VLOOKUP($A45, ワクチン一般接種!$A:$G, I$4, FALSE), 0)</f>
        <v>309964</v>
      </c>
      <c r="J45" s="52">
        <f>IFERROR(VLOOKUP($A45, ワクチン一般接種!$A:$G, J$4, FALSE), 0)</f>
        <v>0</v>
      </c>
      <c r="K45" s="52">
        <f>IFERROR(VLOOKUP($A45, ワクチン一般接種!$A:$G, K$4, FALSE), 0)</f>
        <v>22662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391386</v>
      </c>
      <c r="O45" s="53">
        <f t="shared" si="2"/>
        <v>131773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316290</v>
      </c>
      <c r="I46" s="52">
        <f>IFERROR(VLOOKUP($A46, ワクチン一般接種!$A:$G, I$4, FALSE), 0)</f>
        <v>268712</v>
      </c>
      <c r="J46" s="52">
        <f>IFERROR(VLOOKUP($A46, ワクチン一般接種!$A:$G, J$4, FALSE), 0)</f>
        <v>0</v>
      </c>
      <c r="K46" s="52">
        <f>IFERROR(VLOOKUP($A46, ワクチン一般接種!$A:$G, K$4, FALSE), 0)</f>
        <v>47578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368630</v>
      </c>
      <c r="O46" s="53">
        <f t="shared" si="2"/>
        <v>196681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317685</v>
      </c>
      <c r="I47" s="52">
        <f>IFERROR(VLOOKUP($A47, ワクチン一般接種!$A:$G, I$4, FALSE), 0)</f>
        <v>278902</v>
      </c>
      <c r="J47" s="52">
        <f>IFERROR(VLOOKUP($A47, ワクチン一般接種!$A:$G, J$4, FALSE), 0)</f>
        <v>0</v>
      </c>
      <c r="K47" s="52">
        <f>IFERROR(VLOOKUP($A47, ワクチン一般接種!$A:$G, K$4, FALSE), 0)</f>
        <v>38783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278902</v>
      </c>
      <c r="O47" s="53">
        <f t="shared" si="2"/>
        <v>38783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345547</v>
      </c>
      <c r="I48" s="52">
        <f>IFERROR(VLOOKUP($A48, ワクチン一般接種!$A:$G, I$4, FALSE), 0)</f>
        <v>322244</v>
      </c>
      <c r="J48" s="52">
        <f>IFERROR(VLOOKUP($A48, ワクチン一般接種!$A:$G, J$4, FALSE), 0)</f>
        <v>0</v>
      </c>
      <c r="K48" s="52">
        <f>IFERROR(VLOOKUP($A48, ワクチン一般接種!$A:$G, K$4, FALSE), 0)</f>
        <v>23303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322244</v>
      </c>
      <c r="O48" s="53">
        <f t="shared" si="2"/>
        <v>23303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442610</v>
      </c>
      <c r="I49" s="52">
        <f>IFERROR(VLOOKUP($A49, ワクチン一般接種!$A:$G, I$4, FALSE), 0)</f>
        <v>423392</v>
      </c>
      <c r="J49" s="52">
        <f>IFERROR(VLOOKUP($A49, ワクチン一般接種!$A:$G, J$4, FALSE), 0)</f>
        <v>9835</v>
      </c>
      <c r="K49" s="52">
        <f>IFERROR(VLOOKUP($A49, ワクチン一般接種!$A:$G, K$4, FALSE), 0)</f>
        <v>9383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569987</v>
      </c>
      <c r="O49" s="53">
        <f t="shared" si="2"/>
        <v>203212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510577</v>
      </c>
      <c r="I50" s="52">
        <f>IFERROR(VLOOKUP($A50, ワクチン一般接種!$A:$G, I$4, FALSE), 0)</f>
        <v>490817</v>
      </c>
      <c r="J50" s="52">
        <f>IFERROR(VLOOKUP($A50, ワクチン一般接種!$A:$G, J$4, FALSE), 0)</f>
        <v>9793</v>
      </c>
      <c r="K50" s="52">
        <f>IFERROR(VLOOKUP($A50, ワクチン一般接種!$A:$G, K$4, FALSE), 0)</f>
        <v>9967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588200</v>
      </c>
      <c r="O50" s="53">
        <f t="shared" si="2"/>
        <v>62029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568205</v>
      </c>
      <c r="I51" s="52">
        <f>IFERROR(VLOOKUP($A51, ワクチン一般接種!$A:$G, I$4, FALSE), 0)</f>
        <v>545360</v>
      </c>
      <c r="J51" s="52">
        <f>IFERROR(VLOOKUP($A51, ワクチン一般接種!$A:$G, J$4, FALSE), 0)</f>
        <v>11469</v>
      </c>
      <c r="K51" s="52">
        <f>IFERROR(VLOOKUP($A51, ワクチン一般接種!$A:$G, K$4, FALSE), 0)</f>
        <v>11376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650244</v>
      </c>
      <c r="O51" s="53">
        <f t="shared" si="2"/>
        <v>60550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578821</v>
      </c>
      <c r="I52" s="52">
        <f>IFERROR(VLOOKUP($A52, ワクチン一般接種!$A:$G, I$4, FALSE), 0)</f>
        <v>525843</v>
      </c>
      <c r="J52" s="52">
        <f>IFERROR(VLOOKUP($A52, ワクチン一般接種!$A:$G, J$4, FALSE), 0)</f>
        <v>12396</v>
      </c>
      <c r="K52" s="52">
        <f>IFERROR(VLOOKUP($A52, ワクチン一般接種!$A:$G, K$4, FALSE), 0)</f>
        <v>40582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622496</v>
      </c>
      <c r="O52" s="53">
        <f t="shared" si="2"/>
        <v>101474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553573</v>
      </c>
      <c r="I53" s="52">
        <f>IFERROR(VLOOKUP($A53, ワクチン一般接種!$A:$G, I$4, FALSE), 0)</f>
        <v>499850</v>
      </c>
      <c r="J53" s="52">
        <f>IFERROR(VLOOKUP($A53, ワクチン一般接種!$A:$G, J$4, FALSE), 0)</f>
        <v>14244</v>
      </c>
      <c r="K53" s="52">
        <f>IFERROR(VLOOKUP($A53, ワクチン一般接種!$A:$G, K$4, FALSE), 0)</f>
        <v>39479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601835</v>
      </c>
      <c r="O53" s="53">
        <f t="shared" si="2"/>
        <v>116254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519515</v>
      </c>
      <c r="I54" s="52">
        <f>IFERROR(VLOOKUP($A54, ワクチン一般接種!$A:$G, I$4, FALSE), 0)</f>
        <v>448530</v>
      </c>
      <c r="J54" s="52">
        <f>IFERROR(VLOOKUP($A54, ワクチン一般接種!$A:$G, J$4, FALSE), 0)</f>
        <v>15527</v>
      </c>
      <c r="K54" s="52">
        <f>IFERROR(VLOOKUP($A54, ワクチン一般接種!$A:$G, K$4, FALSE), 0)</f>
        <v>55458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464057</v>
      </c>
      <c r="O54" s="53">
        <f t="shared" si="2"/>
        <v>55458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519727</v>
      </c>
      <c r="I55" s="52">
        <f>IFERROR(VLOOKUP($A55, ワクチン一般接種!$A:$G, I$4, FALSE), 0)</f>
        <v>440176</v>
      </c>
      <c r="J55" s="52">
        <f>IFERROR(VLOOKUP($A55, ワクチン一般接種!$A:$G, J$4, FALSE), 0)</f>
        <v>15911</v>
      </c>
      <c r="K55" s="52">
        <f>IFERROR(VLOOKUP($A55, ワクチン一般接種!$A:$G, K$4, FALSE), 0)</f>
        <v>63640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456087</v>
      </c>
      <c r="O55" s="53">
        <f t="shared" si="2"/>
        <v>63640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610668</v>
      </c>
      <c r="I56" s="52">
        <f>IFERROR(VLOOKUP($A56, ワクチン一般接種!$A:$G, I$4, FALSE), 0)</f>
        <v>504151</v>
      </c>
      <c r="J56" s="52">
        <f>IFERROR(VLOOKUP($A56, ワクチン一般接種!$A:$G, J$4, FALSE), 0)</f>
        <v>18315</v>
      </c>
      <c r="K56" s="52">
        <f>IFERROR(VLOOKUP($A56, ワクチン一般接種!$A:$G, K$4, FALSE), 0)</f>
        <v>88202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654471</v>
      </c>
      <c r="O56" s="53">
        <f t="shared" si="2"/>
        <v>229452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726089</v>
      </c>
      <c r="I57" s="52">
        <f>IFERROR(VLOOKUP($A57, ワクチン一般接種!$A:$G, I$4, FALSE), 0)</f>
        <v>603340</v>
      </c>
      <c r="J57" s="52">
        <f>IFERROR(VLOOKUP($A57, ワクチン一般接種!$A:$G, J$4, FALSE), 0)</f>
        <v>19187</v>
      </c>
      <c r="K57" s="52">
        <f>IFERROR(VLOOKUP($A57, ワクチン一般接種!$A:$G, K$4, FALSE), 0)</f>
        <v>103562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688914</v>
      </c>
      <c r="O57" s="53">
        <f t="shared" si="2"/>
        <v>196232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774537</v>
      </c>
      <c r="I58" s="52">
        <f>IFERROR(VLOOKUP($A58, ワクチン一般接種!$A:$G, I$4, FALSE), 0)</f>
        <v>624434</v>
      </c>
      <c r="J58" s="52">
        <f>IFERROR(VLOOKUP($A58, ワクチン一般接種!$A:$G, J$4, FALSE), 0)</f>
        <v>19625</v>
      </c>
      <c r="K58" s="52">
        <f>IFERROR(VLOOKUP($A58, ワクチン一般接種!$A:$G, K$4, FALSE), 0)</f>
        <v>130478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715515</v>
      </c>
      <c r="O58" s="53">
        <f t="shared" si="2"/>
        <v>218148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775063</v>
      </c>
      <c r="I59" s="52">
        <f>IFERROR(VLOOKUP($A59, ワクチン一般接種!$A:$G, I$4, FALSE), 0)</f>
        <v>626835</v>
      </c>
      <c r="J59" s="52">
        <f>IFERROR(VLOOKUP($A59, ワクチン一般接種!$A:$G, J$4, FALSE), 0)</f>
        <v>19991</v>
      </c>
      <c r="K59" s="52">
        <f>IFERROR(VLOOKUP($A59, ワクチン一般接種!$A:$G, K$4, FALSE), 0)</f>
        <v>128237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706592</v>
      </c>
      <c r="O59" s="53">
        <f t="shared" si="2"/>
        <v>211628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738593</v>
      </c>
      <c r="I60" s="52">
        <f>IFERROR(VLOOKUP($A60, ワクチン一般接種!$A:$G, I$4, FALSE), 0)</f>
        <v>610310</v>
      </c>
      <c r="J60" s="52">
        <f>IFERROR(VLOOKUP($A60, ワクチン一般接種!$A:$G, J$4, FALSE), 0)</f>
        <v>20226</v>
      </c>
      <c r="K60" s="52">
        <f>IFERROR(VLOOKUP($A60, ワクチン一般接種!$A:$G, K$4, FALSE), 0)</f>
        <v>108057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694099</v>
      </c>
      <c r="O60" s="53">
        <f t="shared" si="2"/>
        <v>203697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721733</v>
      </c>
      <c r="I61" s="52">
        <f>IFERROR(VLOOKUP($A61, ワクチン一般接種!$A:$G, I$4, FALSE), 0)</f>
        <v>579993</v>
      </c>
      <c r="J61" s="52">
        <f>IFERROR(VLOOKUP($A61, ワクチン一般接種!$A:$G, J$4, FALSE), 0)</f>
        <v>20378</v>
      </c>
      <c r="K61" s="52">
        <f>IFERROR(VLOOKUP($A61, ワクチン一般接種!$A:$G, K$4, FALSE), 0)</f>
        <v>121362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600371</v>
      </c>
      <c r="O61" s="53">
        <f t="shared" si="2"/>
        <v>121362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730485</v>
      </c>
      <c r="I62" s="52">
        <f>IFERROR(VLOOKUP($A62, ワクチン一般接種!$A:$G, I$4, FALSE), 0)</f>
        <v>530395</v>
      </c>
      <c r="J62" s="52">
        <f>IFERROR(VLOOKUP($A62, ワクチン一般接種!$A:$G, J$4, FALSE), 0)</f>
        <v>22802</v>
      </c>
      <c r="K62" s="52">
        <f>IFERROR(VLOOKUP($A62, ワクチン一般接種!$A:$G, K$4, FALSE), 0)</f>
        <v>177288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553197</v>
      </c>
      <c r="O62" s="53">
        <f t="shared" si="2"/>
        <v>177288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818510</v>
      </c>
      <c r="I63" s="52">
        <f>IFERROR(VLOOKUP($A63, ワクチン一般接種!$A:$G, I$4, FALSE), 0)</f>
        <v>611875</v>
      </c>
      <c r="J63" s="52">
        <f>IFERROR(VLOOKUP($A63, ワクチン一般接種!$A:$G, J$4, FALSE), 0)</f>
        <v>28925</v>
      </c>
      <c r="K63" s="52">
        <f>IFERROR(VLOOKUP($A63, ワクチン一般接種!$A:$G, K$4, FALSE), 0)</f>
        <v>177710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747381</v>
      </c>
      <c r="O63" s="53">
        <f t="shared" si="2"/>
        <v>310466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909363</v>
      </c>
      <c r="I64" s="52">
        <f>IFERROR(VLOOKUP($A64, ワクチン一般接種!$A:$G, I$4, FALSE), 0)</f>
        <v>665267</v>
      </c>
      <c r="J64" s="52">
        <f>IFERROR(VLOOKUP($A64, ワクチン一般接種!$A:$G, J$4, FALSE), 0)</f>
        <v>29112</v>
      </c>
      <c r="K64" s="52">
        <f>IFERROR(VLOOKUP($A64, ワクチン一般接種!$A:$G, K$4, FALSE), 0)</f>
        <v>214984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767058</v>
      </c>
      <c r="O64" s="53">
        <f t="shared" si="2"/>
        <v>304227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944258</v>
      </c>
      <c r="I65" s="52">
        <f>IFERROR(VLOOKUP($A65, ワクチン一般接種!$A:$G, I$4, FALSE), 0)</f>
        <v>650143</v>
      </c>
      <c r="J65" s="52">
        <f>IFERROR(VLOOKUP($A65, ワクチン一般接種!$A:$G, J$4, FALSE), 0)</f>
        <v>27052</v>
      </c>
      <c r="K65" s="52">
        <f>IFERROR(VLOOKUP($A65, ワクチン一般接種!$A:$G, K$4, FALSE), 0)</f>
        <v>267063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745936</v>
      </c>
      <c r="O65" s="53">
        <f t="shared" si="2"/>
        <v>365706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944648</v>
      </c>
      <c r="I66" s="52">
        <f>IFERROR(VLOOKUP($A66, ワクチン一般接種!$A:$G, I$4, FALSE), 0)</f>
        <v>634585</v>
      </c>
      <c r="J66" s="52">
        <f>IFERROR(VLOOKUP($A66, ワクチン一般接種!$A:$G, J$4, FALSE), 0)</f>
        <v>28721</v>
      </c>
      <c r="K66" s="52">
        <f>IFERROR(VLOOKUP($A66, ワクチン一般接種!$A:$G, K$4, FALSE), 0)</f>
        <v>281342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717275</v>
      </c>
      <c r="O66" s="53">
        <f t="shared" si="2"/>
        <v>363964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915671</v>
      </c>
      <c r="I67" s="52">
        <f>IFERROR(VLOOKUP($A67, ワクチン一般接種!$A:$G, I$4, FALSE), 0)</f>
        <v>638809</v>
      </c>
      <c r="J67" s="52">
        <f>IFERROR(VLOOKUP($A67, ワクチン一般接種!$A:$G, J$4, FALSE), 0)</f>
        <v>28797</v>
      </c>
      <c r="K67" s="52">
        <f>IFERROR(VLOOKUP($A67, ワクチン一般接種!$A:$G, K$4, FALSE), 0)</f>
        <v>248065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724109</v>
      </c>
      <c r="O67" s="53">
        <f t="shared" si="2"/>
        <v>339545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902309</v>
      </c>
      <c r="I68" s="52">
        <f>IFERROR(VLOOKUP($A68, ワクチン一般接種!$A:$G, I$4, FALSE), 0)</f>
        <v>605122</v>
      </c>
      <c r="J68" s="52">
        <f>IFERROR(VLOOKUP($A68, ワクチン一般接種!$A:$G, J$4, FALSE), 0)</f>
        <v>32786</v>
      </c>
      <c r="K68" s="52">
        <f>IFERROR(VLOOKUP($A68, ワクチン一般接種!$A:$G, K$4, FALSE), 0)</f>
        <v>264401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637908</v>
      </c>
      <c r="O68" s="53">
        <f t="shared" si="2"/>
        <v>264401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894993</v>
      </c>
      <c r="I69" s="52">
        <f>IFERROR(VLOOKUP($A69, ワクチン一般接種!$A:$G, I$4, FALSE), 0)</f>
        <v>549763</v>
      </c>
      <c r="J69" s="52">
        <f>IFERROR(VLOOKUP($A69, ワクチン一般接種!$A:$G, J$4, FALSE), 0)</f>
        <v>33611</v>
      </c>
      <c r="K69" s="52">
        <f>IFERROR(VLOOKUP($A69, ワクチン一般接種!$A:$G, K$4, FALSE), 0)</f>
        <v>311619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583374</v>
      </c>
      <c r="O69" s="53">
        <f t="shared" si="2"/>
        <v>311619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971682</v>
      </c>
      <c r="I70" s="52">
        <f>IFERROR(VLOOKUP($A70, ワクチン一般接種!$A:$G, I$4, FALSE), 0)</f>
        <v>547176</v>
      </c>
      <c r="J70" s="52">
        <f>IFERROR(VLOOKUP($A70, ワクチン一般接種!$A:$G, J$4, FALSE), 0)</f>
        <v>29330</v>
      </c>
      <c r="K70" s="52">
        <f>IFERROR(VLOOKUP($A70, ワクチン一般接種!$A:$G, K$4, FALSE), 0)</f>
        <v>395176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667935</v>
      </c>
      <c r="O70" s="53">
        <f t="shared" si="2"/>
        <v>518712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1076345</v>
      </c>
      <c r="I71" s="52">
        <f>IFERROR(VLOOKUP($A71, ワクチン一般接種!$A:$G, I$4, FALSE), 0)</f>
        <v>591471</v>
      </c>
      <c r="J71" s="52">
        <f>IFERROR(VLOOKUP($A71, ワクチン一般接種!$A:$G, J$4, FALSE), 0)</f>
        <v>29073</v>
      </c>
      <c r="K71" s="52">
        <f>IFERROR(VLOOKUP($A71, ワクチン一般接種!$A:$G, K$4, FALSE), 0)</f>
        <v>455801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663959</v>
      </c>
      <c r="O71" s="53">
        <f t="shared" ref="O71:O134" si="4">IF($A71="", "", F71+G71+K71+L71)</f>
        <v>527749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1110918</v>
      </c>
      <c r="I72" s="52">
        <f>IFERROR(VLOOKUP($A72, ワクチン一般接種!$A:$G, I$4, FALSE), 0)</f>
        <v>572406</v>
      </c>
      <c r="J72" s="52">
        <f>IFERROR(VLOOKUP($A72, ワクチン一般接種!$A:$G, J$4, FALSE), 0)</f>
        <v>29951</v>
      </c>
      <c r="K72" s="52">
        <f>IFERROR(VLOOKUP($A72, ワクチン一般接種!$A:$G, K$4, FALSE), 0)</f>
        <v>508561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649051</v>
      </c>
      <c r="O72" s="53">
        <f t="shared" si="4"/>
        <v>580602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1109114</v>
      </c>
      <c r="I73" s="52">
        <f>IFERROR(VLOOKUP($A73, ワクチン一般接種!$A:$G, I$4, FALSE), 0)</f>
        <v>581174</v>
      </c>
      <c r="J73" s="52">
        <f>IFERROR(VLOOKUP($A73, ワクチン一般接種!$A:$G, J$4, FALSE), 0)</f>
        <v>31226</v>
      </c>
      <c r="K73" s="52">
        <f>IFERROR(VLOOKUP($A73, ワクチン一般接種!$A:$G, K$4, FALSE), 0)</f>
        <v>496714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663937</v>
      </c>
      <c r="O73" s="53">
        <f t="shared" si="4"/>
        <v>574507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1058898</v>
      </c>
      <c r="I74" s="52">
        <f>IFERROR(VLOOKUP($A74, ワクチン一般接種!$A:$G, I$4, FALSE), 0)</f>
        <v>558065</v>
      </c>
      <c r="J74" s="52">
        <f>IFERROR(VLOOKUP($A74, ワクチン一般接種!$A:$G, J$4, FALSE), 0)</f>
        <v>28681</v>
      </c>
      <c r="K74" s="52">
        <f>IFERROR(VLOOKUP($A74, ワクチン一般接種!$A:$G, K$4, FALSE), 0)</f>
        <v>472152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639003</v>
      </c>
      <c r="O74" s="53">
        <f t="shared" si="4"/>
        <v>545843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1058980</v>
      </c>
      <c r="I75" s="52">
        <f>IFERROR(VLOOKUP($A75, ワクチン一般接種!$A:$G, I$4, FALSE), 0)</f>
        <v>595616</v>
      </c>
      <c r="J75" s="52">
        <f>IFERROR(VLOOKUP($A75, ワクチン一般接種!$A:$G, J$4, FALSE), 0)</f>
        <v>36616</v>
      </c>
      <c r="K75" s="52">
        <f>IFERROR(VLOOKUP($A75, ワクチン一般接種!$A:$G, K$4, FALSE), 0)</f>
        <v>426748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632232</v>
      </c>
      <c r="O75" s="53">
        <f t="shared" si="4"/>
        <v>426748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1064904</v>
      </c>
      <c r="I76" s="52">
        <f>IFERROR(VLOOKUP($A76, ワクチン一般接種!$A:$G, I$4, FALSE), 0)</f>
        <v>594770</v>
      </c>
      <c r="J76" s="52">
        <f>IFERROR(VLOOKUP($A76, ワクチン一般接種!$A:$G, J$4, FALSE), 0)</f>
        <v>38931</v>
      </c>
      <c r="K76" s="52">
        <f>IFERROR(VLOOKUP($A76, ワクチン一般接種!$A:$G, K$4, FALSE), 0)</f>
        <v>431203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633701</v>
      </c>
      <c r="O76" s="53">
        <f t="shared" si="4"/>
        <v>431203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1090801</v>
      </c>
      <c r="I77" s="52">
        <f>IFERROR(VLOOKUP($A77, ワクチン一般接種!$A:$G, I$4, FALSE), 0)</f>
        <v>570132</v>
      </c>
      <c r="J77" s="52">
        <f>IFERROR(VLOOKUP($A77, ワクチン一般接種!$A:$G, J$4, FALSE), 0)</f>
        <v>36522</v>
      </c>
      <c r="K77" s="52">
        <f>IFERROR(VLOOKUP($A77, ワクチン一般接種!$A:$G, K$4, FALSE), 0)</f>
        <v>480925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681651</v>
      </c>
      <c r="O77" s="53">
        <f t="shared" si="4"/>
        <v>607930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1207554</v>
      </c>
      <c r="I78" s="52">
        <f>IFERROR(VLOOKUP($A78, ワクチン一般接種!$A:$G, I$4, FALSE), 0)</f>
        <v>588862</v>
      </c>
      <c r="J78" s="52">
        <f>IFERROR(VLOOKUP($A78, ワクチン一般接種!$A:$G, J$4, FALSE), 0)</f>
        <v>38444</v>
      </c>
      <c r="K78" s="52">
        <f>IFERROR(VLOOKUP($A78, ワクチン一般接種!$A:$G, K$4, FALSE), 0)</f>
        <v>577516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673725</v>
      </c>
      <c r="O78" s="53">
        <f t="shared" si="4"/>
        <v>627964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1228531</v>
      </c>
      <c r="I79" s="52">
        <f>IFERROR(VLOOKUP($A79, ワクチン一般接種!$A:$G, I$4, FALSE), 0)</f>
        <v>589866</v>
      </c>
      <c r="J79" s="52">
        <f>IFERROR(VLOOKUP($A79, ワクチン一般接種!$A:$G, J$4, FALSE), 0)</f>
        <v>37693</v>
      </c>
      <c r="K79" s="52">
        <f>IFERROR(VLOOKUP($A79, ワクチン一般接種!$A:$G, K$4, FALSE), 0)</f>
        <v>597618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679213</v>
      </c>
      <c r="O79" s="53">
        <f t="shared" si="4"/>
        <v>660804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1217277</v>
      </c>
      <c r="I80" s="52">
        <f>IFERROR(VLOOKUP($A80, ワクチン一般接種!$A:$G, I$4, FALSE), 0)</f>
        <v>575966</v>
      </c>
      <c r="J80" s="52">
        <f>IFERROR(VLOOKUP($A80, ワクチン一般接種!$A:$G, J$4, FALSE), 0)</f>
        <v>37690</v>
      </c>
      <c r="K80" s="52">
        <f>IFERROR(VLOOKUP($A80, ワクチン一般接種!$A:$G, K$4, FALSE), 0)</f>
        <v>600323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659038</v>
      </c>
      <c r="O80" s="53">
        <f t="shared" si="4"/>
        <v>667660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1223824</v>
      </c>
      <c r="I81" s="52">
        <f>IFERROR(VLOOKUP($A81, ワクチン一般接種!$A:$G, I$4, FALSE), 0)</f>
        <v>569026</v>
      </c>
      <c r="J81" s="52">
        <f>IFERROR(VLOOKUP($A81, ワクチン一般接種!$A:$G, J$4, FALSE), 0)</f>
        <v>40253</v>
      </c>
      <c r="K81" s="52">
        <f>IFERROR(VLOOKUP($A81, ワクチン一般接種!$A:$G, K$4, FALSE), 0)</f>
        <v>610784</v>
      </c>
      <c r="L81" s="52">
        <f>IFERROR(VLOOKUP($A81, ワクチン一般接種!$A:$G, L$4, FALSE), 0)</f>
        <v>3761</v>
      </c>
      <c r="M81" s="102">
        <f t="shared" si="5"/>
        <v>44372</v>
      </c>
      <c r="N81" s="53">
        <f t="shared" si="3"/>
        <v>662574</v>
      </c>
      <c r="O81" s="53">
        <f t="shared" si="4"/>
        <v>689605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1218348</v>
      </c>
      <c r="I82" s="52">
        <f>IFERROR(VLOOKUP($A82, ワクチン一般接種!$A:$G, I$4, FALSE), 0)</f>
        <v>601119</v>
      </c>
      <c r="J82" s="52">
        <f>IFERROR(VLOOKUP($A82, ワクチン一般接種!$A:$G, J$4, FALSE), 0)</f>
        <v>48017</v>
      </c>
      <c r="K82" s="52">
        <f>IFERROR(VLOOKUP($A82, ワクチン一般接種!$A:$G, K$4, FALSE), 0)</f>
        <v>565457</v>
      </c>
      <c r="L82" s="52">
        <f>IFERROR(VLOOKUP($A82, ワクチン一般接種!$A:$G, L$4, FALSE), 0)</f>
        <v>3755</v>
      </c>
      <c r="M82" s="102">
        <f t="shared" si="5"/>
        <v>44373</v>
      </c>
      <c r="N82" s="53">
        <f t="shared" si="3"/>
        <v>649136</v>
      </c>
      <c r="O82" s="53">
        <f t="shared" si="4"/>
        <v>569212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1212267</v>
      </c>
      <c r="I83" s="52">
        <f>IFERROR(VLOOKUP($A83, ワクチン一般接種!$A:$G, I$4, FALSE), 0)</f>
        <v>636478</v>
      </c>
      <c r="J83" s="52">
        <f>IFERROR(VLOOKUP($A83, ワクチン一般接種!$A:$G, J$4, FALSE), 0)</f>
        <v>47447</v>
      </c>
      <c r="K83" s="52">
        <f>IFERROR(VLOOKUP($A83, ワクチン一般接種!$A:$G, K$4, FALSE), 0)</f>
        <v>523736</v>
      </c>
      <c r="L83" s="52">
        <f>IFERROR(VLOOKUP($A83, ワクチン一般接種!$A:$G, L$4, FALSE), 0)</f>
        <v>4606</v>
      </c>
      <c r="M83" s="102">
        <f t="shared" si="5"/>
        <v>44374</v>
      </c>
      <c r="N83" s="53">
        <f t="shared" si="3"/>
        <v>683925</v>
      </c>
      <c r="O83" s="53">
        <f t="shared" si="4"/>
        <v>528342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1169073</v>
      </c>
      <c r="I84" s="52">
        <f>IFERROR(VLOOKUP($A84, ワクチン一般接種!$A:$G, I$4, FALSE), 0)</f>
        <v>524503</v>
      </c>
      <c r="J84" s="52">
        <f>IFERROR(VLOOKUP($A84, ワクチン一般接種!$A:$G, J$4, FALSE), 0)</f>
        <v>31303</v>
      </c>
      <c r="K84" s="52">
        <f>IFERROR(VLOOKUP($A84, ワクチン一般接種!$A:$G, K$4, FALSE), 0)</f>
        <v>594741</v>
      </c>
      <c r="L84" s="52">
        <f>IFERROR(VLOOKUP($A84, ワクチン一般接種!$A:$G, L$4, FALSE), 0)</f>
        <v>18526</v>
      </c>
      <c r="M84" s="102">
        <f t="shared" si="5"/>
        <v>44375</v>
      </c>
      <c r="N84" s="53">
        <f t="shared" si="3"/>
        <v>634915</v>
      </c>
      <c r="O84" s="53">
        <f t="shared" si="4"/>
        <v>693813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1261243</v>
      </c>
      <c r="I85" s="52">
        <f>IFERROR(VLOOKUP($A85, ワクチン一般接種!$A:$G, I$4, FALSE), 0)</f>
        <v>559520</v>
      </c>
      <c r="J85" s="52">
        <f>IFERROR(VLOOKUP($A85, ワクチン一般接種!$A:$G, J$4, FALSE), 0)</f>
        <v>33143</v>
      </c>
      <c r="K85" s="52">
        <f>IFERROR(VLOOKUP($A85, ワクチン一般接種!$A:$G, K$4, FALSE), 0)</f>
        <v>649543</v>
      </c>
      <c r="L85" s="52">
        <f>IFERROR(VLOOKUP($A85, ワクチン一般接種!$A:$G, L$4, FALSE), 0)</f>
        <v>19037</v>
      </c>
      <c r="M85" s="102">
        <f t="shared" si="5"/>
        <v>44376</v>
      </c>
      <c r="N85" s="53">
        <f t="shared" si="3"/>
        <v>632099</v>
      </c>
      <c r="O85" s="53">
        <f t="shared" si="4"/>
        <v>723625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1275483</v>
      </c>
      <c r="I86" s="52">
        <f>IFERROR(VLOOKUP($A86, ワクチン一般接種!$A:$G, I$4, FALSE), 0)</f>
        <v>573313</v>
      </c>
      <c r="J86" s="52">
        <f>IFERROR(VLOOKUP($A86, ワクチン一般接種!$A:$G, J$4, FALSE), 0)</f>
        <v>38097</v>
      </c>
      <c r="K86" s="52">
        <f>IFERROR(VLOOKUP($A86, ワクチン一般接種!$A:$G, K$4, FALSE), 0)</f>
        <v>645066</v>
      </c>
      <c r="L86" s="52">
        <f>IFERROR(VLOOKUP($A86, ワクチン一般接種!$A:$G, L$4, FALSE), 0)</f>
        <v>19007</v>
      </c>
      <c r="M86" s="102">
        <f t="shared" si="5"/>
        <v>44377</v>
      </c>
      <c r="N86" s="53">
        <f t="shared" si="3"/>
        <v>643511</v>
      </c>
      <c r="O86" s="53">
        <f t="shared" si="4"/>
        <v>711151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1023289</v>
      </c>
      <c r="I87" s="52">
        <f>IFERROR(VLOOKUP($A87, ワクチン一般接種!$A:$G, I$4, FALSE), 0)</f>
        <v>373704</v>
      </c>
      <c r="J87" s="52">
        <f>IFERROR(VLOOKUP($A87, ワクチン一般接種!$A:$G, J$4, FALSE), 0)</f>
        <v>37671</v>
      </c>
      <c r="K87" s="52">
        <f>IFERROR(VLOOKUP($A87, ワクチン一般接種!$A:$G, K$4, FALSE), 0)</f>
        <v>592320</v>
      </c>
      <c r="L87" s="52">
        <f>IFERROR(VLOOKUP($A87, ワクチン一般接種!$A:$G, L$4, FALSE), 0)</f>
        <v>19594</v>
      </c>
      <c r="M87" s="102">
        <f t="shared" si="5"/>
        <v>44378</v>
      </c>
      <c r="N87" s="53">
        <f t="shared" si="3"/>
        <v>448310</v>
      </c>
      <c r="O87" s="53">
        <f t="shared" si="4"/>
        <v>669776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969559</v>
      </c>
      <c r="I88" s="52">
        <f>IFERROR(VLOOKUP($A88, ワクチン一般接種!$A:$G, I$4, FALSE), 0)</f>
        <v>312279</v>
      </c>
      <c r="J88" s="52">
        <f>IFERROR(VLOOKUP($A88, ワクチン一般接種!$A:$G, J$4, FALSE), 0)</f>
        <v>39571</v>
      </c>
      <c r="K88" s="52">
        <f>IFERROR(VLOOKUP($A88, ワクチン一般接種!$A:$G, K$4, FALSE), 0)</f>
        <v>598228</v>
      </c>
      <c r="L88" s="52">
        <f>IFERROR(VLOOKUP($A88, ワクチン一般接種!$A:$G, L$4, FALSE), 0)</f>
        <v>19481</v>
      </c>
      <c r="M88" s="102">
        <f t="shared" si="5"/>
        <v>44379</v>
      </c>
      <c r="N88" s="53">
        <f t="shared" si="3"/>
        <v>378234</v>
      </c>
      <c r="O88" s="53">
        <f t="shared" si="4"/>
        <v>673149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1251305</v>
      </c>
      <c r="I89" s="52">
        <f>IFERROR(VLOOKUP($A89, ワクチン一般接種!$A:$G, I$4, FALSE), 0)</f>
        <v>608658</v>
      </c>
      <c r="J89" s="52">
        <f>IFERROR(VLOOKUP($A89, ワクチン一般接種!$A:$G, J$4, FALSE), 0)</f>
        <v>56057</v>
      </c>
      <c r="K89" s="52">
        <f>IFERROR(VLOOKUP($A89, ワクチン一般接種!$A:$G, K$4, FALSE), 0)</f>
        <v>566756</v>
      </c>
      <c r="L89" s="52">
        <f>IFERROR(VLOOKUP($A89, ワクチン一般接種!$A:$G, L$4, FALSE), 0)</f>
        <v>19834</v>
      </c>
      <c r="M89" s="102">
        <f t="shared" si="5"/>
        <v>44380</v>
      </c>
      <c r="N89" s="53">
        <f t="shared" si="3"/>
        <v>664715</v>
      </c>
      <c r="O89" s="53">
        <f t="shared" si="4"/>
        <v>586590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1197916</v>
      </c>
      <c r="I90" s="52">
        <f>IFERROR(VLOOKUP($A90, ワクチン一般接種!$A:$G, I$4, FALSE), 0)</f>
        <v>619147</v>
      </c>
      <c r="J90" s="52">
        <f>IFERROR(VLOOKUP($A90, ワクチン一般接種!$A:$G, J$4, FALSE), 0)</f>
        <v>47056</v>
      </c>
      <c r="K90" s="52">
        <f>IFERROR(VLOOKUP($A90, ワクチン一般接種!$A:$G, K$4, FALSE), 0)</f>
        <v>509382</v>
      </c>
      <c r="L90" s="52">
        <f>IFERROR(VLOOKUP($A90, ワクチン一般接種!$A:$G, L$4, FALSE), 0)</f>
        <v>22331</v>
      </c>
      <c r="M90" s="102">
        <f t="shared" si="5"/>
        <v>44381</v>
      </c>
      <c r="N90" s="53">
        <f t="shared" si="3"/>
        <v>666203</v>
      </c>
      <c r="O90" s="53">
        <f t="shared" si="4"/>
        <v>531713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1184848</v>
      </c>
      <c r="I91" s="52">
        <f>IFERROR(VLOOKUP($A91, ワクチン一般接種!$A:$G, I$4, FALSE), 0)</f>
        <v>597670</v>
      </c>
      <c r="J91" s="52">
        <f>IFERROR(VLOOKUP($A91, ワクチン一般接種!$A:$G, J$4, FALSE), 0)</f>
        <v>44074</v>
      </c>
      <c r="K91" s="52">
        <f>IFERROR(VLOOKUP($A91, ワクチン一般接種!$A:$G, K$4, FALSE), 0)</f>
        <v>514947</v>
      </c>
      <c r="L91" s="52">
        <f>IFERROR(VLOOKUP($A91, ワクチン一般接種!$A:$G, L$4, FALSE), 0)</f>
        <v>28157</v>
      </c>
      <c r="M91" s="102">
        <f t="shared" si="5"/>
        <v>44382</v>
      </c>
      <c r="N91" s="53">
        <f t="shared" si="3"/>
        <v>705422</v>
      </c>
      <c r="O91" s="53">
        <f t="shared" si="4"/>
        <v>624515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1247739</v>
      </c>
      <c r="I92" s="52">
        <f>IFERROR(VLOOKUP($A92, ワクチン一般接種!$A:$G, I$4, FALSE), 0)</f>
        <v>628242</v>
      </c>
      <c r="J92" s="52">
        <f>IFERROR(VLOOKUP($A92, ワクチン一般接種!$A:$G, J$4, FALSE), 0)</f>
        <v>45983</v>
      </c>
      <c r="K92" s="52">
        <f>IFERROR(VLOOKUP($A92, ワクチン一般接種!$A:$G, K$4, FALSE), 0)</f>
        <v>545122</v>
      </c>
      <c r="L92" s="52">
        <f>IFERROR(VLOOKUP($A92, ワクチン一般接種!$A:$G, L$4, FALSE), 0)</f>
        <v>28392</v>
      </c>
      <c r="M92" s="102">
        <f t="shared" si="5"/>
        <v>44383</v>
      </c>
      <c r="N92" s="53">
        <f t="shared" si="3"/>
        <v>720816</v>
      </c>
      <c r="O92" s="53">
        <f t="shared" si="4"/>
        <v>626688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1256200</v>
      </c>
      <c r="I93" s="52">
        <f>IFERROR(VLOOKUP($A93, ワクチン一般接種!$A:$G, I$4, FALSE), 0)</f>
        <v>656966</v>
      </c>
      <c r="J93" s="52">
        <f>IFERROR(VLOOKUP($A93, ワクチン一般接種!$A:$G, J$4, FALSE), 0)</f>
        <v>48244</v>
      </c>
      <c r="K93" s="52">
        <f>IFERROR(VLOOKUP($A93, ワクチン一般接種!$A:$G, K$4, FALSE), 0)</f>
        <v>524794</v>
      </c>
      <c r="L93" s="52">
        <f>IFERROR(VLOOKUP($A93, ワクチン一般接種!$A:$G, L$4, FALSE), 0)</f>
        <v>26196</v>
      </c>
      <c r="M93" s="102">
        <f t="shared" si="5"/>
        <v>44384</v>
      </c>
      <c r="N93" s="53">
        <f t="shared" si="3"/>
        <v>736175</v>
      </c>
      <c r="O93" s="53">
        <f t="shared" si="4"/>
        <v>596678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1223370</v>
      </c>
      <c r="I94" s="52">
        <f>IFERROR(VLOOKUP($A94, ワクチン一般接種!$A:$G, I$4, FALSE), 0)</f>
        <v>624263</v>
      </c>
      <c r="J94" s="52">
        <f>IFERROR(VLOOKUP($A94, ワクチン一般接種!$A:$G, J$4, FALSE), 0)</f>
        <v>53037</v>
      </c>
      <c r="K94" s="52">
        <f>IFERROR(VLOOKUP($A94, ワクチン一般接種!$A:$G, K$4, FALSE), 0)</f>
        <v>518282</v>
      </c>
      <c r="L94" s="52">
        <f>IFERROR(VLOOKUP($A94, ワクチン一般接種!$A:$G, L$4, FALSE), 0)</f>
        <v>27788</v>
      </c>
      <c r="M94" s="102">
        <f t="shared" si="5"/>
        <v>44385</v>
      </c>
      <c r="N94" s="53">
        <f t="shared" si="3"/>
        <v>714036</v>
      </c>
      <c r="O94" s="53">
        <f t="shared" si="4"/>
        <v>592674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1190192</v>
      </c>
      <c r="I95" s="52">
        <f>IFERROR(VLOOKUP($A95, ワクチン一般接種!$A:$G, I$4, FALSE), 0)</f>
        <v>602980</v>
      </c>
      <c r="J95" s="52">
        <f>IFERROR(VLOOKUP($A95, ワクチン一般接種!$A:$G, J$4, FALSE), 0)</f>
        <v>55308</v>
      </c>
      <c r="K95" s="52">
        <f>IFERROR(VLOOKUP($A95, ワクチン一般接種!$A:$G, K$4, FALSE), 0)</f>
        <v>503864</v>
      </c>
      <c r="L95" s="52">
        <f>IFERROR(VLOOKUP($A95, ワクチン一般接種!$A:$G, L$4, FALSE), 0)</f>
        <v>28040</v>
      </c>
      <c r="M95" s="102">
        <f t="shared" si="5"/>
        <v>44386</v>
      </c>
      <c r="N95" s="53">
        <f t="shared" si="3"/>
        <v>690247</v>
      </c>
      <c r="O95" s="53">
        <f t="shared" si="4"/>
        <v>578257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1303164</v>
      </c>
      <c r="I96" s="52">
        <f>IFERROR(VLOOKUP($A96, ワクチン一般接種!$A:$G, I$4, FALSE), 0)</f>
        <v>657213</v>
      </c>
      <c r="J96" s="52">
        <f>IFERROR(VLOOKUP($A96, ワクチン一般接種!$A:$G, J$4, FALSE), 0)</f>
        <v>67144</v>
      </c>
      <c r="K96" s="52">
        <f>IFERROR(VLOOKUP($A96, ワクチン一般接種!$A:$G, K$4, FALSE), 0)</f>
        <v>546838</v>
      </c>
      <c r="L96" s="52">
        <f>IFERROR(VLOOKUP($A96, ワクチン一般接種!$A:$G, L$4, FALSE), 0)</f>
        <v>31969</v>
      </c>
      <c r="M96" s="102">
        <f t="shared" si="5"/>
        <v>44387</v>
      </c>
      <c r="N96" s="53">
        <f t="shared" si="3"/>
        <v>724357</v>
      </c>
      <c r="O96" s="53">
        <f t="shared" si="4"/>
        <v>578807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1136413</v>
      </c>
      <c r="I97" s="52">
        <f>IFERROR(VLOOKUP($A97, ワクチン一般接種!$A:$G, I$4, FALSE), 0)</f>
        <v>489461</v>
      </c>
      <c r="J97" s="52">
        <f>IFERROR(VLOOKUP($A97, ワクチン一般接種!$A:$G, J$4, FALSE), 0)</f>
        <v>56746</v>
      </c>
      <c r="K97" s="52">
        <f>IFERROR(VLOOKUP($A97, ワクチン一般接種!$A:$G, K$4, FALSE), 0)</f>
        <v>557739</v>
      </c>
      <c r="L97" s="52">
        <f>IFERROR(VLOOKUP($A97, ワクチン一般接種!$A:$G, L$4, FALSE), 0)</f>
        <v>32467</v>
      </c>
      <c r="M97" s="102">
        <f t="shared" si="5"/>
        <v>44388</v>
      </c>
      <c r="N97" s="53">
        <f t="shared" si="3"/>
        <v>546207</v>
      </c>
      <c r="O97" s="53">
        <f t="shared" si="4"/>
        <v>590206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1023373</v>
      </c>
      <c r="I98" s="52">
        <f>IFERROR(VLOOKUP($A98, ワクチン一般接種!$A:$G, I$4, FALSE), 0)</f>
        <v>454461</v>
      </c>
      <c r="J98" s="52">
        <f>IFERROR(VLOOKUP($A98, ワクチン一般接種!$A:$G, J$4, FALSE), 0)</f>
        <v>48272</v>
      </c>
      <c r="K98" s="52">
        <f>IFERROR(VLOOKUP($A98, ワクチン一般接種!$A:$G, K$4, FALSE), 0)</f>
        <v>490662</v>
      </c>
      <c r="L98" s="52">
        <f>IFERROR(VLOOKUP($A98, ワクチン一般接種!$A:$G, L$4, FALSE), 0)</f>
        <v>29978</v>
      </c>
      <c r="M98" s="102">
        <f t="shared" si="5"/>
        <v>44389</v>
      </c>
      <c r="N98" s="53">
        <f t="shared" si="3"/>
        <v>572448</v>
      </c>
      <c r="O98" s="53">
        <f t="shared" si="4"/>
        <v>592509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1035934</v>
      </c>
      <c r="I99" s="52">
        <f>IFERROR(VLOOKUP($A99, ワクチン一般接種!$A:$G, I$4, FALSE), 0)</f>
        <v>463868</v>
      </c>
      <c r="J99" s="52">
        <f>IFERROR(VLOOKUP($A99, ワクチン一般接種!$A:$G, J$4, FALSE), 0)</f>
        <v>53778</v>
      </c>
      <c r="K99" s="52">
        <f>IFERROR(VLOOKUP($A99, ワクチン一般接種!$A:$G, K$4, FALSE), 0)</f>
        <v>487643</v>
      </c>
      <c r="L99" s="52">
        <f>IFERROR(VLOOKUP($A99, ワクチン一般接種!$A:$G, L$4, FALSE), 0)</f>
        <v>30645</v>
      </c>
      <c r="M99" s="102">
        <f t="shared" si="5"/>
        <v>44390</v>
      </c>
      <c r="N99" s="53">
        <f t="shared" si="3"/>
        <v>552752</v>
      </c>
      <c r="O99" s="53">
        <f t="shared" si="4"/>
        <v>556627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1010895</v>
      </c>
      <c r="I100" s="52">
        <f>IFERROR(VLOOKUP($A100, ワクチン一般接種!$A:$G, I$4, FALSE), 0)</f>
        <v>451168</v>
      </c>
      <c r="J100" s="52">
        <f>IFERROR(VLOOKUP($A100, ワクチン一般接種!$A:$G, J$4, FALSE), 0)</f>
        <v>50299</v>
      </c>
      <c r="K100" s="52">
        <f>IFERROR(VLOOKUP($A100, ワクチン一般接種!$A:$G, K$4, FALSE), 0)</f>
        <v>479687</v>
      </c>
      <c r="L100" s="52">
        <f>IFERROR(VLOOKUP($A100, ワクチン一般接種!$A:$G, L$4, FALSE), 0)</f>
        <v>29741</v>
      </c>
      <c r="M100" s="102">
        <f t="shared" si="5"/>
        <v>44391</v>
      </c>
      <c r="N100" s="53">
        <f t="shared" si="3"/>
        <v>523821</v>
      </c>
      <c r="O100" s="53">
        <f t="shared" si="4"/>
        <v>549231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938301</v>
      </c>
      <c r="I101" s="52">
        <f>IFERROR(VLOOKUP($A101, ワクチン一般接種!$A:$G, I$4, FALSE), 0)</f>
        <v>419718</v>
      </c>
      <c r="J101" s="52">
        <f>IFERROR(VLOOKUP($A101, ワクチン一般接種!$A:$G, J$4, FALSE), 0)</f>
        <v>46040</v>
      </c>
      <c r="K101" s="52">
        <f>IFERROR(VLOOKUP($A101, ワクチン一般接種!$A:$G, K$4, FALSE), 0)</f>
        <v>443779</v>
      </c>
      <c r="L101" s="52">
        <f>IFERROR(VLOOKUP($A101, ワクチン一般接種!$A:$G, L$4, FALSE), 0)</f>
        <v>28764</v>
      </c>
      <c r="M101" s="102">
        <f t="shared" si="5"/>
        <v>44392</v>
      </c>
      <c r="N101" s="53">
        <f t="shared" si="3"/>
        <v>490854</v>
      </c>
      <c r="O101" s="53">
        <f t="shared" si="4"/>
        <v>505734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802670</v>
      </c>
      <c r="I102" s="52">
        <f>IFERROR(VLOOKUP($A102, ワクチン一般接種!$A:$G, I$4, FALSE), 0)</f>
        <v>374777</v>
      </c>
      <c r="J102" s="52">
        <f>IFERROR(VLOOKUP($A102, ワクチン一般接種!$A:$G, J$4, FALSE), 0)</f>
        <v>33239</v>
      </c>
      <c r="K102" s="52">
        <f>IFERROR(VLOOKUP($A102, ワクチン一般接種!$A:$G, K$4, FALSE), 0)</f>
        <v>366886</v>
      </c>
      <c r="L102" s="52">
        <f>IFERROR(VLOOKUP($A102, ワクチン一般接種!$A:$G, L$4, FALSE), 0)</f>
        <v>27768</v>
      </c>
      <c r="M102" s="102">
        <f t="shared" si="5"/>
        <v>44393</v>
      </c>
      <c r="N102" s="53">
        <f t="shared" si="3"/>
        <v>436284</v>
      </c>
      <c r="O102" s="53">
        <f t="shared" si="4"/>
        <v>431840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753449</v>
      </c>
      <c r="I103" s="52">
        <f>IFERROR(VLOOKUP($A103, ワクチン一般接種!$A:$G, I$4, FALSE), 0)</f>
        <v>334226</v>
      </c>
      <c r="J103" s="52">
        <f>IFERROR(VLOOKUP($A103, ワクチン一般接種!$A:$G, J$4, FALSE), 0)</f>
        <v>38478</v>
      </c>
      <c r="K103" s="52">
        <f>IFERROR(VLOOKUP($A103, ワクチン一般接種!$A:$G, K$4, FALSE), 0)</f>
        <v>346441</v>
      </c>
      <c r="L103" s="52">
        <f>IFERROR(VLOOKUP($A103, ワクチン一般接種!$A:$G, L$4, FALSE), 0)</f>
        <v>34304</v>
      </c>
      <c r="M103" s="102">
        <f t="shared" si="5"/>
        <v>44394</v>
      </c>
      <c r="N103" s="53">
        <f t="shared" si="3"/>
        <v>372704</v>
      </c>
      <c r="O103" s="53">
        <f t="shared" si="4"/>
        <v>380745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580702</v>
      </c>
      <c r="I104" s="52">
        <f>IFERROR(VLOOKUP($A104, ワクチン一般接種!$A:$G, I$4, FALSE), 0)</f>
        <v>195319</v>
      </c>
      <c r="J104" s="52">
        <f>IFERROR(VLOOKUP($A104, ワクチン一般接種!$A:$G, J$4, FALSE), 0)</f>
        <v>36001</v>
      </c>
      <c r="K104" s="52">
        <f>IFERROR(VLOOKUP($A104, ワクチン一般接種!$A:$G, K$4, FALSE), 0)</f>
        <v>316113</v>
      </c>
      <c r="L104" s="52">
        <f>IFERROR(VLOOKUP($A104, ワクチン一般接種!$A:$G, L$4, FALSE), 0)</f>
        <v>33269</v>
      </c>
      <c r="M104" s="102">
        <f t="shared" si="5"/>
        <v>44395</v>
      </c>
      <c r="N104" s="53">
        <f t="shared" si="3"/>
        <v>231320</v>
      </c>
      <c r="O104" s="53">
        <f t="shared" si="4"/>
        <v>349382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02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02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6C1C-5B45-4DE9-877B-BBF518111480}">
  <dimension ref="A1:C294"/>
  <sheetViews>
    <sheetView topLeftCell="A279" workbookViewId="0">
      <selection activeCell="B1" sqref="B1:C294"/>
    </sheetView>
  </sheetViews>
  <sheetFormatPr defaultRowHeight="18" x14ac:dyDescent="0.55000000000000004"/>
  <sheetData>
    <row r="1" spans="1:3" x14ac:dyDescent="0.55000000000000004">
      <c r="A1">
        <v>44298</v>
      </c>
      <c r="B1">
        <v>31718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18172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14513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25780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40728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7936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9100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97107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147795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184778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184941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201823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34538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23288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279361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248894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277487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18998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291937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38882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24013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7155</v>
      </c>
      <c r="C64">
        <v>837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8043</v>
      </c>
      <c r="C67">
        <v>791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9405</v>
      </c>
      <c r="C70">
        <v>877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311944</v>
      </c>
      <c r="C73">
        <v>70388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139716</v>
      </c>
      <c r="C76">
        <v>52044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58989</v>
      </c>
      <c r="C79">
        <v>6968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72330</v>
      </c>
      <c r="C82">
        <v>7922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253748</v>
      </c>
      <c r="C85">
        <v>91153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212375</v>
      </c>
      <c r="C88">
        <v>114475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235751</v>
      </c>
      <c r="C91">
        <v>141990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243618</v>
      </c>
      <c r="C94">
        <v>167868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228181</v>
      </c>
      <c r="C97">
        <v>181459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 s="27">
        <v>44330</v>
      </c>
      <c r="B99">
        <v>0</v>
      </c>
      <c r="C99">
        <v>0</v>
      </c>
    </row>
    <row r="100" spans="1:3" x14ac:dyDescent="0.55000000000000004">
      <c r="A100" s="27">
        <v>44331</v>
      </c>
      <c r="B100" s="27">
        <v>134996</v>
      </c>
      <c r="C100" s="27">
        <v>29590</v>
      </c>
    </row>
    <row r="101" spans="1:3" x14ac:dyDescent="0.55000000000000004">
      <c r="A101" s="27">
        <v>44331</v>
      </c>
      <c r="B101" s="27">
        <v>0</v>
      </c>
      <c r="C101" s="27">
        <v>0</v>
      </c>
    </row>
    <row r="102" spans="1:3" x14ac:dyDescent="0.55000000000000004">
      <c r="A102" s="27">
        <v>44331</v>
      </c>
      <c r="B102" s="27">
        <v>0</v>
      </c>
      <c r="C102" s="27">
        <v>0</v>
      </c>
    </row>
    <row r="103" spans="1:3" x14ac:dyDescent="0.55000000000000004">
      <c r="A103" s="27">
        <v>44332</v>
      </c>
      <c r="B103" s="27">
        <v>185154</v>
      </c>
      <c r="C103" s="27">
        <v>20551</v>
      </c>
    </row>
    <row r="104" spans="1:3" x14ac:dyDescent="0.55000000000000004">
      <c r="A104" s="27">
        <v>44332</v>
      </c>
      <c r="B104" s="27">
        <v>0</v>
      </c>
      <c r="C104" s="27">
        <v>0</v>
      </c>
    </row>
    <row r="105" spans="1:3" x14ac:dyDescent="0.55000000000000004">
      <c r="A105" s="27">
        <v>44332</v>
      </c>
      <c r="B105" s="27">
        <v>0</v>
      </c>
      <c r="C105" s="27">
        <v>0</v>
      </c>
    </row>
    <row r="106" spans="1:3" x14ac:dyDescent="0.55000000000000004">
      <c r="A106" s="27">
        <v>44333</v>
      </c>
      <c r="B106" s="27">
        <v>337268</v>
      </c>
      <c r="C106" s="27">
        <v>259108</v>
      </c>
    </row>
    <row r="107" spans="1:3" x14ac:dyDescent="0.55000000000000004">
      <c r="A107" s="27">
        <v>44333</v>
      </c>
      <c r="B107" s="27">
        <v>0</v>
      </c>
      <c r="C107" s="27">
        <v>0</v>
      </c>
    </row>
    <row r="108" spans="1:3" x14ac:dyDescent="0.55000000000000004">
      <c r="A108" s="27">
        <v>44333</v>
      </c>
      <c r="B108" s="27">
        <v>0</v>
      </c>
      <c r="C108" s="27">
        <v>0</v>
      </c>
    </row>
    <row r="109" spans="1:3" x14ac:dyDescent="0.55000000000000004">
      <c r="A109" s="27">
        <v>44334</v>
      </c>
      <c r="B109" s="27">
        <v>338224</v>
      </c>
      <c r="C109" s="27">
        <v>212458</v>
      </c>
    </row>
    <row r="110" spans="1:3" x14ac:dyDescent="0.55000000000000004">
      <c r="A110" s="27">
        <v>44334</v>
      </c>
      <c r="B110" s="27">
        <v>0</v>
      </c>
      <c r="C110" s="27">
        <v>0</v>
      </c>
    </row>
    <row r="111" spans="1:3" x14ac:dyDescent="0.55000000000000004">
      <c r="A111" s="27">
        <v>44334</v>
      </c>
      <c r="B111" s="27">
        <v>0</v>
      </c>
      <c r="C111" s="27">
        <v>0</v>
      </c>
    </row>
    <row r="112" spans="1:3" x14ac:dyDescent="0.55000000000000004">
      <c r="A112" s="27">
        <v>44335</v>
      </c>
      <c r="B112" s="27">
        <v>384916</v>
      </c>
      <c r="C112" s="27">
        <v>238167</v>
      </c>
    </row>
    <row r="113" spans="1:3" x14ac:dyDescent="0.55000000000000004">
      <c r="A113" s="27">
        <v>44335</v>
      </c>
      <c r="B113" s="27">
        <v>0</v>
      </c>
      <c r="C113" s="27">
        <v>0</v>
      </c>
    </row>
    <row r="114" spans="1:3" x14ac:dyDescent="0.55000000000000004">
      <c r="A114" s="27">
        <v>44335</v>
      </c>
      <c r="B114" s="27">
        <v>0</v>
      </c>
      <c r="C114" s="27">
        <v>0</v>
      </c>
    </row>
    <row r="115" spans="1:3" x14ac:dyDescent="0.55000000000000004">
      <c r="A115" s="27">
        <v>44336</v>
      </c>
      <c r="B115" s="27">
        <v>391386</v>
      </c>
      <c r="C115" s="27">
        <v>131773</v>
      </c>
    </row>
    <row r="116" spans="1:3" x14ac:dyDescent="0.55000000000000004">
      <c r="A116" s="27">
        <v>44336</v>
      </c>
      <c r="B116" s="27">
        <v>0</v>
      </c>
      <c r="C116" s="27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368630</v>
      </c>
      <c r="C118" s="27">
        <v>196681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278902</v>
      </c>
      <c r="C121" s="27">
        <v>38783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322244</v>
      </c>
      <c r="C124" s="27">
        <v>23303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569987</v>
      </c>
      <c r="C127" s="27">
        <v>203212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588200</v>
      </c>
      <c r="C130" s="27">
        <v>62029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650244</v>
      </c>
      <c r="C133" s="27">
        <v>60550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622496</v>
      </c>
      <c r="C136" s="27">
        <v>101474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601835</v>
      </c>
      <c r="C139" s="27">
        <v>116254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464057</v>
      </c>
      <c r="C142" s="27">
        <v>55458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456087</v>
      </c>
      <c r="C145" s="27">
        <v>63640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654471</v>
      </c>
      <c r="C148" s="27">
        <v>229452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688914</v>
      </c>
      <c r="C151" s="27">
        <v>196232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715515</v>
      </c>
      <c r="C154" s="27">
        <v>218148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706592</v>
      </c>
      <c r="C157" s="27">
        <v>211628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694099</v>
      </c>
      <c r="C160" s="27">
        <v>203697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600371</v>
      </c>
      <c r="C163" s="27">
        <v>121362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553197</v>
      </c>
      <c r="C166" s="27">
        <v>177288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747381</v>
      </c>
      <c r="C169" s="27">
        <v>310466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767058</v>
      </c>
      <c r="C172" s="27">
        <v>304227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745936</v>
      </c>
      <c r="C175" s="27">
        <v>365706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717275</v>
      </c>
      <c r="C178" s="27">
        <v>363964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724109</v>
      </c>
      <c r="C181" s="27">
        <v>339545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637908</v>
      </c>
      <c r="C184" s="27">
        <v>264401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583374</v>
      </c>
      <c r="C187" s="27">
        <v>311619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667935</v>
      </c>
      <c r="C190" s="27">
        <v>518712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663959</v>
      </c>
      <c r="C193" s="27">
        <v>527749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649051</v>
      </c>
      <c r="C196" s="27">
        <v>580602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663937</v>
      </c>
      <c r="C199" s="27">
        <v>574507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639003</v>
      </c>
      <c r="C202" s="27">
        <v>545843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632232</v>
      </c>
      <c r="C205" s="27">
        <v>426748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633701</v>
      </c>
      <c r="C208" s="27">
        <v>431203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681651</v>
      </c>
      <c r="C211" s="27">
        <v>607930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673725</v>
      </c>
      <c r="C214" s="27">
        <v>627964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679213</v>
      </c>
      <c r="C217" s="27">
        <v>660804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659038</v>
      </c>
      <c r="C220" s="27">
        <v>667660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662574</v>
      </c>
      <c r="C223" s="27">
        <v>689605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649136</v>
      </c>
      <c r="C226" s="27">
        <v>569212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683925</v>
      </c>
      <c r="C229" s="27">
        <v>528342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634915</v>
      </c>
      <c r="C232" s="27">
        <v>693813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632099</v>
      </c>
      <c r="C235" s="27">
        <v>723625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643511</v>
      </c>
      <c r="C238" s="27">
        <v>711151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448310</v>
      </c>
      <c r="C241" s="27">
        <v>669776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378234</v>
      </c>
      <c r="C244" s="27">
        <v>673149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664715</v>
      </c>
      <c r="C247" s="27">
        <v>586590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666203</v>
      </c>
      <c r="C250" s="27">
        <v>531713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705422</v>
      </c>
      <c r="C253" s="27">
        <v>624515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720816</v>
      </c>
      <c r="C256" s="27">
        <v>626688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736175</v>
      </c>
      <c r="C259" s="27">
        <v>596678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714036</v>
      </c>
      <c r="C262" s="27">
        <v>592674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690247</v>
      </c>
      <c r="C265" s="27">
        <v>578257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724357</v>
      </c>
      <c r="C268" s="27">
        <v>578807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546207</v>
      </c>
      <c r="C271" s="27">
        <v>590206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572448</v>
      </c>
      <c r="C274" s="27">
        <v>592509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552752</v>
      </c>
      <c r="C277" s="27">
        <v>556627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523821</v>
      </c>
      <c r="C280" s="27">
        <v>549231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490854</v>
      </c>
      <c r="C283" s="27">
        <v>505734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436284</v>
      </c>
      <c r="C286" s="27">
        <v>431840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372704</v>
      </c>
      <c r="C289" s="27">
        <v>380745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231320</v>
      </c>
      <c r="C292" s="27">
        <v>349382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</sheetData>
  <sortState xmlns:xlrd2="http://schemas.microsoft.com/office/spreadsheetml/2017/richdata2" ref="A1:C294">
    <sortCondition ref="A1:A294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2" t="s">
        <v>381</v>
      </c>
      <c r="D4" s="133" t="s">
        <v>382</v>
      </c>
      <c r="E4" s="134" t="s">
        <v>383</v>
      </c>
      <c r="F4" s="135"/>
      <c r="G4" s="123" t="s">
        <v>384</v>
      </c>
      <c r="H4" s="123" t="s">
        <v>385</v>
      </c>
      <c r="I4" s="19"/>
    </row>
    <row r="5" spans="1:9" ht="13.25" customHeight="1" x14ac:dyDescent="0.55000000000000004">
      <c r="B5" s="122"/>
      <c r="C5" s="136"/>
      <c r="D5" s="137"/>
      <c r="E5" s="138" t="s">
        <v>386</v>
      </c>
      <c r="F5" s="139" t="s">
        <v>387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0">
        <v>42386</v>
      </c>
      <c r="D6" s="140">
        <v>820212</v>
      </c>
      <c r="E6" s="141">
        <v>757</v>
      </c>
      <c r="F6" s="141">
        <v>10</v>
      </c>
      <c r="G6" s="140">
        <v>40141</v>
      </c>
      <c r="H6" s="140">
        <v>1417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0">
        <v>2579</v>
      </c>
      <c r="D7" s="140">
        <v>53679</v>
      </c>
      <c r="E7" s="141">
        <v>42</v>
      </c>
      <c r="F7" s="141">
        <v>1</v>
      </c>
      <c r="G7" s="140">
        <v>2506</v>
      </c>
      <c r="H7" s="14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0">
        <v>1855</v>
      </c>
      <c r="D8" s="140">
        <v>90975</v>
      </c>
      <c r="E8" s="141">
        <v>102</v>
      </c>
      <c r="F8" s="141">
        <v>1</v>
      </c>
      <c r="G8" s="140">
        <v>1706</v>
      </c>
      <c r="H8" s="14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0">
        <v>9549</v>
      </c>
      <c r="D9" s="140">
        <v>166124</v>
      </c>
      <c r="E9" s="141">
        <v>294</v>
      </c>
      <c r="F9" s="141">
        <v>3</v>
      </c>
      <c r="G9" s="140">
        <v>9149</v>
      </c>
      <c r="H9" s="14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974</v>
      </c>
      <c r="D10" s="140">
        <v>16564</v>
      </c>
      <c r="E10" s="141">
        <v>50</v>
      </c>
      <c r="F10" s="141">
        <v>1</v>
      </c>
      <c r="G10" s="141">
        <v>904</v>
      </c>
      <c r="H10" s="14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0">
        <v>2084</v>
      </c>
      <c r="D11" s="140">
        <v>68632</v>
      </c>
      <c r="E11" s="141">
        <v>51</v>
      </c>
      <c r="F11" s="141">
        <v>0</v>
      </c>
      <c r="G11" s="140">
        <v>1986</v>
      </c>
      <c r="H11" s="14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0">
        <v>5171</v>
      </c>
      <c r="D12" s="140">
        <v>297527</v>
      </c>
      <c r="E12" s="141">
        <v>167</v>
      </c>
      <c r="F12" s="141">
        <v>7</v>
      </c>
      <c r="G12" s="140">
        <v>4843</v>
      </c>
      <c r="H12" s="14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0">
        <v>11117</v>
      </c>
      <c r="D13" s="140">
        <v>34230</v>
      </c>
      <c r="E13" s="141">
        <v>360</v>
      </c>
      <c r="F13" s="141">
        <v>4</v>
      </c>
      <c r="G13" s="140">
        <v>10591</v>
      </c>
      <c r="H13" s="14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0">
        <v>7397</v>
      </c>
      <c r="D14" s="140">
        <v>317688</v>
      </c>
      <c r="E14" s="141">
        <v>221</v>
      </c>
      <c r="F14" s="141">
        <v>11</v>
      </c>
      <c r="G14" s="140">
        <v>7093</v>
      </c>
      <c r="H14" s="141">
        <v>83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0">
        <v>8143</v>
      </c>
      <c r="D15" s="140">
        <v>203483</v>
      </c>
      <c r="E15" s="141">
        <v>74</v>
      </c>
      <c r="F15" s="141">
        <v>0</v>
      </c>
      <c r="G15" s="140">
        <v>7915</v>
      </c>
      <c r="H15" s="141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0">
        <v>49682</v>
      </c>
      <c r="D16" s="140">
        <v>1025046</v>
      </c>
      <c r="E16" s="140">
        <v>2548</v>
      </c>
      <c r="F16" s="141">
        <v>30</v>
      </c>
      <c r="G16" s="140">
        <v>46292</v>
      </c>
      <c r="H16" s="141">
        <v>842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0">
        <v>43574</v>
      </c>
      <c r="D17" s="140">
        <v>737214</v>
      </c>
      <c r="E17" s="140">
        <v>1896</v>
      </c>
      <c r="F17" s="141">
        <v>17</v>
      </c>
      <c r="G17" s="140">
        <v>40953</v>
      </c>
      <c r="H17" s="141">
        <v>725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0">
        <v>189116</v>
      </c>
      <c r="D18" s="140">
        <v>2670446</v>
      </c>
      <c r="E18" s="140">
        <v>8993</v>
      </c>
      <c r="F18" s="141">
        <v>58</v>
      </c>
      <c r="G18" s="140">
        <v>177854</v>
      </c>
      <c r="H18" s="140">
        <v>2269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0">
        <v>73113</v>
      </c>
      <c r="D19" s="140">
        <v>1100250</v>
      </c>
      <c r="E19" s="140">
        <v>3362</v>
      </c>
      <c r="F19" s="141">
        <v>32</v>
      </c>
      <c r="G19" s="140">
        <v>68776</v>
      </c>
      <c r="H19" s="141">
        <v>975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0">
        <v>3577</v>
      </c>
      <c r="D20" s="140">
        <v>182675</v>
      </c>
      <c r="E20" s="141">
        <v>132</v>
      </c>
      <c r="F20" s="141">
        <v>1</v>
      </c>
      <c r="G20" s="140">
        <v>3391</v>
      </c>
      <c r="H20" s="14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0">
        <v>2085</v>
      </c>
      <c r="D21" s="140">
        <v>77808</v>
      </c>
      <c r="E21" s="141">
        <v>35</v>
      </c>
      <c r="F21" s="141">
        <v>2</v>
      </c>
      <c r="G21" s="140">
        <v>2012</v>
      </c>
      <c r="H21" s="14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0">
        <v>4212</v>
      </c>
      <c r="D22" s="140">
        <v>129629</v>
      </c>
      <c r="E22" s="141">
        <v>234</v>
      </c>
      <c r="F22" s="141">
        <v>1</v>
      </c>
      <c r="G22" s="140">
        <v>3859</v>
      </c>
      <c r="H22" s="14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0">
        <v>1421</v>
      </c>
      <c r="D23" s="140">
        <v>74087</v>
      </c>
      <c r="E23" s="141">
        <v>70</v>
      </c>
      <c r="F23" s="141">
        <v>0</v>
      </c>
      <c r="G23" s="140">
        <v>1315</v>
      </c>
      <c r="H23" s="14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0">
        <v>2176</v>
      </c>
      <c r="D24" s="140">
        <v>65656</v>
      </c>
      <c r="E24" s="141">
        <v>47</v>
      </c>
      <c r="F24" s="141">
        <v>0</v>
      </c>
      <c r="G24" s="140">
        <v>2108</v>
      </c>
      <c r="H24" s="14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0">
        <v>5086</v>
      </c>
      <c r="D25" s="140">
        <v>216101</v>
      </c>
      <c r="E25" s="141">
        <v>35</v>
      </c>
      <c r="F25" s="141">
        <v>1</v>
      </c>
      <c r="G25" s="140">
        <v>5033</v>
      </c>
      <c r="H25" s="14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0">
        <v>9566</v>
      </c>
      <c r="D26" s="140">
        <v>283937</v>
      </c>
      <c r="E26" s="141">
        <v>94</v>
      </c>
      <c r="F26" s="141">
        <v>3</v>
      </c>
      <c r="G26" s="140">
        <v>9285</v>
      </c>
      <c r="H26" s="141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0">
        <v>9833</v>
      </c>
      <c r="D27" s="140">
        <v>429699</v>
      </c>
      <c r="E27" s="141">
        <v>358</v>
      </c>
      <c r="F27" s="141">
        <v>4</v>
      </c>
      <c r="G27" s="140">
        <v>9322</v>
      </c>
      <c r="H27" s="141">
        <v>153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0">
        <v>52019</v>
      </c>
      <c r="D28" s="140">
        <v>876763</v>
      </c>
      <c r="E28" s="141">
        <v>721</v>
      </c>
      <c r="F28" s="141">
        <v>11</v>
      </c>
      <c r="G28" s="140">
        <v>50303</v>
      </c>
      <c r="H28" s="141">
        <v>995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0">
        <v>5466</v>
      </c>
      <c r="D29" s="140">
        <v>152748</v>
      </c>
      <c r="E29" s="141">
        <v>166</v>
      </c>
      <c r="F29" s="141">
        <v>3</v>
      </c>
      <c r="G29" s="140">
        <v>5326</v>
      </c>
      <c r="H29" s="14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0">
        <v>5688</v>
      </c>
      <c r="D30" s="140">
        <v>161781</v>
      </c>
      <c r="E30" s="141">
        <v>95</v>
      </c>
      <c r="F30" s="141">
        <v>2</v>
      </c>
      <c r="G30" s="140">
        <v>5503</v>
      </c>
      <c r="H30" s="14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0">
        <v>17069</v>
      </c>
      <c r="D31" s="140">
        <v>298367</v>
      </c>
      <c r="E31" s="141">
        <v>263</v>
      </c>
      <c r="F31" s="141">
        <v>5</v>
      </c>
      <c r="G31" s="140">
        <v>16506</v>
      </c>
      <c r="H31" s="14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0">
        <v>106746</v>
      </c>
      <c r="D32" s="140">
        <v>2324809</v>
      </c>
      <c r="E32" s="140">
        <v>2486</v>
      </c>
      <c r="F32" s="141">
        <v>110</v>
      </c>
      <c r="G32" s="140">
        <v>100719</v>
      </c>
      <c r="H32" s="140">
        <v>2708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0">
        <v>41743</v>
      </c>
      <c r="D33" s="140">
        <v>534767</v>
      </c>
      <c r="E33" s="141">
        <v>545</v>
      </c>
      <c r="F33" s="141">
        <v>16</v>
      </c>
      <c r="G33" s="140">
        <v>39888</v>
      </c>
      <c r="H33" s="140">
        <v>1311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0">
        <v>8595</v>
      </c>
      <c r="D34" s="140">
        <v>178273</v>
      </c>
      <c r="E34" s="141">
        <v>183</v>
      </c>
      <c r="F34" s="141">
        <v>1</v>
      </c>
      <c r="G34" s="140">
        <v>8280</v>
      </c>
      <c r="H34" s="141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0">
        <v>2742</v>
      </c>
      <c r="D35" s="140">
        <v>42930</v>
      </c>
      <c r="E35" s="141">
        <v>39</v>
      </c>
      <c r="F35" s="141">
        <v>0</v>
      </c>
      <c r="G35" s="140">
        <v>2595</v>
      </c>
      <c r="H35" s="14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577</v>
      </c>
      <c r="D36" s="140">
        <v>89337</v>
      </c>
      <c r="E36" s="141">
        <v>49</v>
      </c>
      <c r="F36" s="141">
        <v>0</v>
      </c>
      <c r="G36" s="141">
        <v>476</v>
      </c>
      <c r="H36" s="14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1">
        <v>583</v>
      </c>
      <c r="D37" s="140">
        <v>32936</v>
      </c>
      <c r="E37" s="141">
        <v>27</v>
      </c>
      <c r="F37" s="141">
        <v>0</v>
      </c>
      <c r="G37" s="141">
        <v>554</v>
      </c>
      <c r="H37" s="14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0">
        <v>7686</v>
      </c>
      <c r="D38" s="140">
        <v>174589</v>
      </c>
      <c r="E38" s="141">
        <v>39</v>
      </c>
      <c r="F38" s="141">
        <v>1</v>
      </c>
      <c r="G38" s="140">
        <v>7472</v>
      </c>
      <c r="H38" s="14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0">
        <v>11655</v>
      </c>
      <c r="D39" s="140">
        <v>570271</v>
      </c>
      <c r="E39" s="141">
        <v>92</v>
      </c>
      <c r="F39" s="141">
        <v>4</v>
      </c>
      <c r="G39" s="140">
        <v>11372</v>
      </c>
      <c r="H39" s="141">
        <v>178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0">
        <v>3193</v>
      </c>
      <c r="D40" s="140">
        <v>126574</v>
      </c>
      <c r="E40" s="141">
        <v>32</v>
      </c>
      <c r="F40" s="141">
        <v>1</v>
      </c>
      <c r="G40" s="140">
        <v>3081</v>
      </c>
      <c r="H40" s="14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0">
        <v>1700</v>
      </c>
      <c r="D41" s="140">
        <v>68466</v>
      </c>
      <c r="E41" s="141">
        <v>38</v>
      </c>
      <c r="F41" s="141">
        <v>0</v>
      </c>
      <c r="G41" s="140">
        <v>1599</v>
      </c>
      <c r="H41" s="14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0">
        <v>2132</v>
      </c>
      <c r="D42" s="140">
        <v>90464</v>
      </c>
      <c r="E42" s="141">
        <v>24</v>
      </c>
      <c r="F42" s="141">
        <v>0</v>
      </c>
      <c r="G42" s="140">
        <v>2082</v>
      </c>
      <c r="H42" s="141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0">
        <v>2794</v>
      </c>
      <c r="D43" s="140">
        <v>100728</v>
      </c>
      <c r="E43" s="141">
        <v>41</v>
      </c>
      <c r="F43" s="141">
        <v>2</v>
      </c>
      <c r="G43" s="140">
        <v>2678</v>
      </c>
      <c r="H43" s="14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0">
        <v>1955</v>
      </c>
      <c r="D44" s="140">
        <v>58913</v>
      </c>
      <c r="E44" s="141">
        <v>74</v>
      </c>
      <c r="F44" s="141">
        <v>1</v>
      </c>
      <c r="G44" s="140">
        <v>1852</v>
      </c>
      <c r="H44" s="14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0">
        <v>36385</v>
      </c>
      <c r="D45" s="140">
        <v>876874</v>
      </c>
      <c r="E45" s="141">
        <v>584</v>
      </c>
      <c r="F45" s="141">
        <v>9</v>
      </c>
      <c r="G45" s="140">
        <v>35196</v>
      </c>
      <c r="H45" s="141">
        <v>526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0">
        <v>2597</v>
      </c>
      <c r="D46" s="140">
        <v>60378</v>
      </c>
      <c r="E46" s="141">
        <v>24</v>
      </c>
      <c r="F46" s="141">
        <v>0</v>
      </c>
      <c r="G46" s="140">
        <v>2582</v>
      </c>
      <c r="H46" s="14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0">
        <v>3272</v>
      </c>
      <c r="D47" s="140">
        <v>131081</v>
      </c>
      <c r="E47" s="141">
        <v>55</v>
      </c>
      <c r="F47" s="141">
        <v>0</v>
      </c>
      <c r="G47" s="140">
        <v>3150</v>
      </c>
      <c r="H47" s="14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0">
        <v>6516</v>
      </c>
      <c r="D48" s="140">
        <v>82840</v>
      </c>
      <c r="E48" s="141">
        <v>31</v>
      </c>
      <c r="F48" s="141">
        <v>2</v>
      </c>
      <c r="G48" s="140">
        <v>6366</v>
      </c>
      <c r="H48" s="141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0">
        <v>3527</v>
      </c>
      <c r="D49" s="140">
        <v>178153</v>
      </c>
      <c r="E49" s="141">
        <v>28</v>
      </c>
      <c r="F49" s="141">
        <v>0</v>
      </c>
      <c r="G49" s="140">
        <v>3435</v>
      </c>
      <c r="H49" s="14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0">
        <v>3118</v>
      </c>
      <c r="D50" s="140">
        <v>44922</v>
      </c>
      <c r="E50" s="141">
        <v>12</v>
      </c>
      <c r="F50" s="141">
        <v>0</v>
      </c>
      <c r="G50" s="140">
        <v>3066</v>
      </c>
      <c r="H50" s="14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0">
        <v>3776</v>
      </c>
      <c r="D51" s="140">
        <v>115042</v>
      </c>
      <c r="E51" s="141">
        <v>54</v>
      </c>
      <c r="F51" s="141">
        <v>0</v>
      </c>
      <c r="G51" s="140">
        <v>3716</v>
      </c>
      <c r="H51" s="14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0">
        <v>21812</v>
      </c>
      <c r="D52" s="140">
        <v>268120</v>
      </c>
      <c r="E52" s="141">
        <v>691</v>
      </c>
      <c r="F52" s="141">
        <v>37</v>
      </c>
      <c r="G52" s="140">
        <v>20912</v>
      </c>
      <c r="H52" s="141">
        <v>215</v>
      </c>
      <c r="I52" s="25"/>
    </row>
    <row r="53" spans="1:9" ht="12" customHeight="1" x14ac:dyDescent="0.55000000000000004">
      <c r="B53" s="22" t="s">
        <v>276</v>
      </c>
      <c r="C53" s="141">
        <v>149</v>
      </c>
      <c r="D53" s="142" t="s">
        <v>388</v>
      </c>
      <c r="E53" s="141">
        <v>0</v>
      </c>
      <c r="F53" s="142" t="s">
        <v>388</v>
      </c>
      <c r="G53" s="141">
        <v>149</v>
      </c>
      <c r="H53" s="142" t="s">
        <v>388</v>
      </c>
      <c r="I53" s="25"/>
    </row>
    <row r="54" spans="1:9" ht="12" customHeight="1" x14ac:dyDescent="0.55000000000000004">
      <c r="B54" s="21" t="s">
        <v>164</v>
      </c>
      <c r="C54" s="140">
        <v>838191</v>
      </c>
      <c r="D54" s="140">
        <v>16701788</v>
      </c>
      <c r="E54" s="140">
        <v>26315</v>
      </c>
      <c r="F54" s="141">
        <v>392</v>
      </c>
      <c r="G54" s="140">
        <v>795892</v>
      </c>
      <c r="H54" s="140">
        <v>15043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TEXT(MAX(A3:A104)+1,"m月d日") &amp; "公表時点）"</f>
        <v>（7月19日公表時点）</v>
      </c>
    </row>
    <row r="3" spans="1:11" x14ac:dyDescent="0.55000000000000004">
      <c r="A3" s="128" t="s">
        <v>327</v>
      </c>
      <c r="B3" s="128" t="s">
        <v>297</v>
      </c>
      <c r="C3" s="128" t="s">
        <v>298</v>
      </c>
      <c r="D3" s="127" t="s">
        <v>328</v>
      </c>
      <c r="E3" s="127"/>
      <c r="F3" s="127"/>
      <c r="G3" s="127"/>
      <c r="H3" s="127" t="s">
        <v>329</v>
      </c>
      <c r="I3" s="127"/>
      <c r="J3" s="127"/>
      <c r="K3" s="127"/>
    </row>
    <row r="4" spans="1:11" x14ac:dyDescent="0.55000000000000004">
      <c r="A4" s="128"/>
      <c r="B4" s="128"/>
      <c r="C4" s="128"/>
      <c r="D4" s="126" t="s">
        <v>299</v>
      </c>
      <c r="E4" s="126"/>
      <c r="F4" s="126" t="s">
        <v>300</v>
      </c>
      <c r="G4" s="126"/>
      <c r="H4" s="126" t="s">
        <v>299</v>
      </c>
      <c r="I4" s="126"/>
      <c r="J4" s="126" t="s">
        <v>300</v>
      </c>
      <c r="K4" s="126"/>
    </row>
    <row r="5" spans="1:11" x14ac:dyDescent="0.55000000000000004">
      <c r="A5" s="128"/>
      <c r="B5" s="128"/>
      <c r="C5" s="128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25" t="s">
        <v>287</v>
      </c>
      <c r="B6" s="126"/>
      <c r="C6" s="67">
        <f t="shared" ref="C6:C35" ca="1" si="0">SUM(D6:G6)</f>
        <v>58202768</v>
      </c>
      <c r="D6" s="67">
        <f ca="1">SUM(OFFSET(D$6,1,0,MAX($A$6:$A104)-DATE(2021,4,12)+1,1))</f>
        <v>34363624</v>
      </c>
      <c r="E6" s="67">
        <f ca="1">SUM(OFFSET(E$6,1,0,MAX($A$6:$A104)-DATE(2021,4,12)+1,1))</f>
        <v>1908118</v>
      </c>
      <c r="F6" s="67">
        <f ca="1">SUM(OFFSET(F$6,1,0,MAX($A$6:$A104)-DATE(2021,4,12)+1,1))</f>
        <v>21351010</v>
      </c>
      <c r="G6" s="67">
        <f ca="1">SUM(OFFSET(G$6,1,0,MAX($A$6:$A104)-DATE(2021,4,12)+1,1))</f>
        <v>580016</v>
      </c>
      <c r="H6" s="67">
        <f ca="1">SUM(OFFSET(H$6,1,0,MAX($A$6:$A104)-DATE(2021,4,12)+1,1))</f>
        <v>28197444</v>
      </c>
      <c r="I6" s="67">
        <f ca="1">SUM(OFFSET(I$6,1,0,MAX($A$6:$A104)-DATE(2021,4,12)+1,1))</f>
        <v>781480</v>
      </c>
      <c r="J6" s="67">
        <f ca="1">SUM(OFFSET(J$6,1,0,MAX($A$6:$A104)-DATE(2021,4,12)+1,1))</f>
        <v>20003569</v>
      </c>
      <c r="K6" s="67">
        <f ca="1">SUM(OFFSET(K$6,1,0,MAX($A$6:$A104)-DATE(2021,4,12)+1,1))</f>
        <v>526166</v>
      </c>
    </row>
    <row r="7" spans="1:11" x14ac:dyDescent="0.55000000000000004">
      <c r="A7" s="104">
        <v>44395</v>
      </c>
      <c r="B7" s="105" t="str">
        <f t="shared" ref="B7:B25" si="1">"(" &amp; TEXT(A7,"aaa") &amp; ")"</f>
        <v>(日)</v>
      </c>
      <c r="C7" s="67">
        <f t="shared" ref="C7:C13" si="2">SUM(D7:G7)</f>
        <v>580702</v>
      </c>
      <c r="D7" s="67">
        <v>195319</v>
      </c>
      <c r="E7" s="67">
        <v>36001</v>
      </c>
      <c r="F7" s="67">
        <v>316113</v>
      </c>
      <c r="G7" s="67">
        <v>33269</v>
      </c>
      <c r="H7" s="67">
        <v>40920</v>
      </c>
      <c r="I7" s="67">
        <v>771</v>
      </c>
      <c r="J7" s="67">
        <v>261859</v>
      </c>
      <c r="K7" s="67">
        <v>25589</v>
      </c>
    </row>
    <row r="8" spans="1:11" x14ac:dyDescent="0.55000000000000004">
      <c r="A8" s="104">
        <v>44394</v>
      </c>
      <c r="B8" s="106" t="str">
        <f t="shared" si="1"/>
        <v>(土)</v>
      </c>
      <c r="C8" s="67">
        <f t="shared" si="2"/>
        <v>753449</v>
      </c>
      <c r="D8" s="67">
        <v>334226</v>
      </c>
      <c r="E8" s="67">
        <v>38478</v>
      </c>
      <c r="F8" s="67">
        <v>346441</v>
      </c>
      <c r="G8" s="67">
        <v>34304</v>
      </c>
      <c r="H8" s="67">
        <v>85444</v>
      </c>
      <c r="I8" s="67">
        <v>988</v>
      </c>
      <c r="J8" s="67">
        <v>293079</v>
      </c>
      <c r="K8" s="67">
        <v>27516</v>
      </c>
    </row>
    <row r="9" spans="1:11" x14ac:dyDescent="0.55000000000000004">
      <c r="A9" s="104">
        <v>44393</v>
      </c>
      <c r="B9" s="105" t="str">
        <f t="shared" si="1"/>
        <v>(金)</v>
      </c>
      <c r="C9" s="67">
        <f t="shared" si="2"/>
        <v>802670</v>
      </c>
      <c r="D9" s="67">
        <v>374777</v>
      </c>
      <c r="E9" s="67">
        <v>33239</v>
      </c>
      <c r="F9" s="67">
        <v>366886</v>
      </c>
      <c r="G9" s="67">
        <v>27768</v>
      </c>
      <c r="H9" s="67">
        <v>130145</v>
      </c>
      <c r="I9" s="67">
        <v>553</v>
      </c>
      <c r="J9" s="67">
        <v>316966</v>
      </c>
      <c r="K9" s="67">
        <v>23508</v>
      </c>
    </row>
    <row r="10" spans="1:11" x14ac:dyDescent="0.55000000000000004">
      <c r="A10" s="104">
        <v>44392</v>
      </c>
      <c r="B10" s="106" t="str">
        <f t="shared" si="1"/>
        <v>(木)</v>
      </c>
      <c r="C10" s="67">
        <f t="shared" si="2"/>
        <v>938301</v>
      </c>
      <c r="D10" s="67">
        <v>419718</v>
      </c>
      <c r="E10" s="67">
        <v>46040</v>
      </c>
      <c r="F10" s="67">
        <v>443779</v>
      </c>
      <c r="G10" s="67">
        <v>28764</v>
      </c>
      <c r="H10" s="67">
        <v>153089</v>
      </c>
      <c r="I10" s="67">
        <v>1819</v>
      </c>
      <c r="J10" s="67">
        <v>396002</v>
      </c>
      <c r="K10" s="67">
        <v>26135</v>
      </c>
    </row>
    <row r="11" spans="1:11" x14ac:dyDescent="0.55000000000000004">
      <c r="A11" s="104">
        <v>44391</v>
      </c>
      <c r="B11" s="105" t="str">
        <f t="shared" si="1"/>
        <v>(水)</v>
      </c>
      <c r="C11" s="67">
        <f t="shared" si="2"/>
        <v>1010895</v>
      </c>
      <c r="D11" s="67">
        <v>451168</v>
      </c>
      <c r="E11" s="67">
        <v>50299</v>
      </c>
      <c r="F11" s="67">
        <v>479687</v>
      </c>
      <c r="G11" s="67">
        <v>29741</v>
      </c>
      <c r="H11" s="67">
        <v>175670</v>
      </c>
      <c r="I11" s="67">
        <v>1456</v>
      </c>
      <c r="J11" s="67">
        <v>430474</v>
      </c>
      <c r="K11" s="67">
        <v>25761</v>
      </c>
    </row>
    <row r="12" spans="1:11" x14ac:dyDescent="0.55000000000000004">
      <c r="A12" s="104">
        <v>44390</v>
      </c>
      <c r="B12" s="106" t="str">
        <f t="shared" si="1"/>
        <v>(火)</v>
      </c>
      <c r="C12" s="67">
        <f t="shared" si="2"/>
        <v>1035934</v>
      </c>
      <c r="D12" s="67">
        <v>463868</v>
      </c>
      <c r="E12" s="67">
        <v>53778</v>
      </c>
      <c r="F12" s="67">
        <v>487643</v>
      </c>
      <c r="G12" s="67">
        <v>30645</v>
      </c>
      <c r="H12" s="67">
        <v>201176</v>
      </c>
      <c r="I12" s="67">
        <v>1872</v>
      </c>
      <c r="J12" s="67">
        <v>441646</v>
      </c>
      <c r="K12" s="67">
        <v>27768</v>
      </c>
    </row>
    <row r="13" spans="1:11" x14ac:dyDescent="0.55000000000000004">
      <c r="A13" s="104">
        <v>44389</v>
      </c>
      <c r="B13" s="105" t="str">
        <f t="shared" si="1"/>
        <v>(月)</v>
      </c>
      <c r="C13" s="67">
        <f t="shared" si="2"/>
        <v>1023373</v>
      </c>
      <c r="D13" s="67">
        <v>454461</v>
      </c>
      <c r="E13" s="67">
        <v>48272</v>
      </c>
      <c r="F13" s="67">
        <v>490662</v>
      </c>
      <c r="G13" s="67">
        <v>29978</v>
      </c>
      <c r="H13" s="67">
        <v>208032</v>
      </c>
      <c r="I13" s="67">
        <v>1538</v>
      </c>
      <c r="J13" s="67">
        <v>450532</v>
      </c>
      <c r="K13" s="67">
        <v>27208</v>
      </c>
    </row>
    <row r="14" spans="1:11" x14ac:dyDescent="0.55000000000000004">
      <c r="A14" s="104">
        <v>44388</v>
      </c>
      <c r="B14" s="106" t="str">
        <f t="shared" si="1"/>
        <v>(日)</v>
      </c>
      <c r="C14" s="67">
        <f t="shared" si="0"/>
        <v>1136413</v>
      </c>
      <c r="D14" s="67">
        <v>489461</v>
      </c>
      <c r="E14" s="67">
        <v>56746</v>
      </c>
      <c r="F14" s="67">
        <v>557739</v>
      </c>
      <c r="G14" s="67">
        <v>32467</v>
      </c>
      <c r="H14" s="67">
        <v>190732</v>
      </c>
      <c r="I14" s="67">
        <v>2731</v>
      </c>
      <c r="J14" s="67">
        <v>505552</v>
      </c>
      <c r="K14" s="67">
        <v>29906</v>
      </c>
    </row>
    <row r="15" spans="1:11" x14ac:dyDescent="0.55000000000000004">
      <c r="A15" s="104">
        <v>44387</v>
      </c>
      <c r="B15" s="105" t="str">
        <f t="shared" si="1"/>
        <v>(土)</v>
      </c>
      <c r="C15" s="67">
        <f t="shared" ref="C15:C25" si="3">SUM(D15:G15)</f>
        <v>1303164</v>
      </c>
      <c r="D15" s="67">
        <v>657213</v>
      </c>
      <c r="E15" s="67">
        <v>67144</v>
      </c>
      <c r="F15" s="67">
        <v>546838</v>
      </c>
      <c r="G15" s="67">
        <v>31969</v>
      </c>
      <c r="H15" s="67">
        <v>331500</v>
      </c>
      <c r="I15" s="67">
        <v>2720</v>
      </c>
      <c r="J15" s="67">
        <v>500901</v>
      </c>
      <c r="K15" s="67">
        <v>29587</v>
      </c>
    </row>
    <row r="16" spans="1:11" x14ac:dyDescent="0.55000000000000004">
      <c r="A16" s="104">
        <v>44386</v>
      </c>
      <c r="B16" s="106" t="str">
        <f t="shared" si="1"/>
        <v>(金)</v>
      </c>
      <c r="C16" s="67">
        <f t="shared" si="3"/>
        <v>1190192</v>
      </c>
      <c r="D16" s="67">
        <v>602980</v>
      </c>
      <c r="E16" s="67">
        <v>55308</v>
      </c>
      <c r="F16" s="67">
        <v>503864</v>
      </c>
      <c r="G16" s="67">
        <v>28040</v>
      </c>
      <c r="H16" s="67">
        <v>340467</v>
      </c>
      <c r="I16" s="67">
        <v>2537</v>
      </c>
      <c r="J16" s="67">
        <v>468658</v>
      </c>
      <c r="K16" s="67">
        <v>26309</v>
      </c>
    </row>
    <row r="17" spans="1:11" x14ac:dyDescent="0.55000000000000004">
      <c r="A17" s="104">
        <v>44385</v>
      </c>
      <c r="B17" s="105" t="str">
        <f t="shared" si="1"/>
        <v>(木)</v>
      </c>
      <c r="C17" s="67">
        <f t="shared" si="3"/>
        <v>1223370</v>
      </c>
      <c r="D17" s="67">
        <v>624263</v>
      </c>
      <c r="E17" s="67">
        <v>53037</v>
      </c>
      <c r="F17" s="67">
        <v>518282</v>
      </c>
      <c r="G17" s="67">
        <v>27788</v>
      </c>
      <c r="H17" s="67">
        <v>386947</v>
      </c>
      <c r="I17" s="67">
        <v>2712</v>
      </c>
      <c r="J17" s="67">
        <v>489324</v>
      </c>
      <c r="K17" s="67">
        <v>25991</v>
      </c>
    </row>
    <row r="18" spans="1:11" x14ac:dyDescent="0.55000000000000004">
      <c r="A18" s="104">
        <v>44384</v>
      </c>
      <c r="B18" s="106" t="str">
        <f t="shared" si="1"/>
        <v>(水)</v>
      </c>
      <c r="C18" s="67">
        <f t="shared" si="3"/>
        <v>1256200</v>
      </c>
      <c r="D18" s="67">
        <v>656966</v>
      </c>
      <c r="E18" s="67">
        <v>48244</v>
      </c>
      <c r="F18" s="67">
        <v>524794</v>
      </c>
      <c r="G18" s="67">
        <v>26196</v>
      </c>
      <c r="H18" s="67">
        <v>425649</v>
      </c>
      <c r="I18" s="67">
        <v>2843</v>
      </c>
      <c r="J18" s="67">
        <v>496711</v>
      </c>
      <c r="K18" s="67">
        <v>24609</v>
      </c>
    </row>
    <row r="19" spans="1:11" x14ac:dyDescent="0.55000000000000004">
      <c r="A19" s="104">
        <v>44383</v>
      </c>
      <c r="B19" s="105" t="str">
        <f t="shared" si="1"/>
        <v>(火)</v>
      </c>
      <c r="C19" s="67">
        <f t="shared" si="3"/>
        <v>1247739</v>
      </c>
      <c r="D19" s="67">
        <v>628242</v>
      </c>
      <c r="E19" s="67">
        <v>45983</v>
      </c>
      <c r="F19" s="67">
        <v>545122</v>
      </c>
      <c r="G19" s="67">
        <v>28392</v>
      </c>
      <c r="H19" s="67">
        <v>418579</v>
      </c>
      <c r="I19" s="67">
        <v>2621</v>
      </c>
      <c r="J19" s="67">
        <v>519772</v>
      </c>
      <c r="K19" s="67">
        <v>26756</v>
      </c>
    </row>
    <row r="20" spans="1:11" x14ac:dyDescent="0.55000000000000004">
      <c r="A20" s="104">
        <v>44382</v>
      </c>
      <c r="B20" s="106" t="str">
        <f t="shared" si="1"/>
        <v>(月)</v>
      </c>
      <c r="C20" s="67">
        <f t="shared" si="3"/>
        <v>1184848</v>
      </c>
      <c r="D20" s="67">
        <v>597670</v>
      </c>
      <c r="E20" s="67">
        <v>44074</v>
      </c>
      <c r="F20" s="67">
        <v>514947</v>
      </c>
      <c r="G20" s="67">
        <v>28157</v>
      </c>
      <c r="H20" s="67">
        <v>412367</v>
      </c>
      <c r="I20" s="67">
        <v>2575</v>
      </c>
      <c r="J20" s="67">
        <v>492515</v>
      </c>
      <c r="K20" s="67">
        <v>26481</v>
      </c>
    </row>
    <row r="21" spans="1:11" x14ac:dyDescent="0.55000000000000004">
      <c r="A21" s="104">
        <v>44381</v>
      </c>
      <c r="B21" s="105" t="str">
        <f t="shared" si="1"/>
        <v>(日)</v>
      </c>
      <c r="C21" s="67">
        <f t="shared" si="3"/>
        <v>1197916</v>
      </c>
      <c r="D21" s="67">
        <v>619147</v>
      </c>
      <c r="E21" s="67">
        <v>47056</v>
      </c>
      <c r="F21" s="67">
        <v>509382</v>
      </c>
      <c r="G21" s="67">
        <v>22331</v>
      </c>
      <c r="H21" s="67">
        <v>422446</v>
      </c>
      <c r="I21" s="67">
        <v>4408</v>
      </c>
      <c r="J21" s="67">
        <v>483516</v>
      </c>
      <c r="K21" s="67">
        <v>21212</v>
      </c>
    </row>
    <row r="22" spans="1:11" x14ac:dyDescent="0.55000000000000004">
      <c r="A22" s="104">
        <v>44380</v>
      </c>
      <c r="B22" s="106" t="str">
        <f t="shared" si="1"/>
        <v>(土)</v>
      </c>
      <c r="C22" s="67">
        <f t="shared" si="3"/>
        <v>1251305</v>
      </c>
      <c r="D22" s="67">
        <v>608658</v>
      </c>
      <c r="E22" s="67">
        <v>56057</v>
      </c>
      <c r="F22" s="67">
        <v>566756</v>
      </c>
      <c r="G22" s="67">
        <v>19834</v>
      </c>
      <c r="H22" s="67">
        <v>427425</v>
      </c>
      <c r="I22" s="67">
        <v>9320</v>
      </c>
      <c r="J22" s="67">
        <v>540017</v>
      </c>
      <c r="K22" s="67">
        <v>18525</v>
      </c>
    </row>
    <row r="23" spans="1:11" x14ac:dyDescent="0.55000000000000004">
      <c r="A23" s="104">
        <v>44379</v>
      </c>
      <c r="B23" s="105" t="str">
        <f t="shared" si="1"/>
        <v>(金)</v>
      </c>
      <c r="C23" s="67">
        <f t="shared" si="3"/>
        <v>969559</v>
      </c>
      <c r="D23" s="67">
        <v>312279</v>
      </c>
      <c r="E23" s="67">
        <v>39571</v>
      </c>
      <c r="F23" s="67">
        <v>598228</v>
      </c>
      <c r="G23" s="67">
        <v>19481</v>
      </c>
      <c r="H23" s="67">
        <v>222067</v>
      </c>
      <c r="I23" s="67">
        <v>7196</v>
      </c>
      <c r="J23" s="67">
        <v>573727</v>
      </c>
      <c r="K23" s="67">
        <v>18211</v>
      </c>
    </row>
    <row r="24" spans="1:11" x14ac:dyDescent="0.55000000000000004">
      <c r="A24" s="104">
        <v>44378</v>
      </c>
      <c r="B24" s="106" t="str">
        <f t="shared" si="1"/>
        <v>(木)</v>
      </c>
      <c r="C24" s="67">
        <f t="shared" si="3"/>
        <v>1023289</v>
      </c>
      <c r="D24" s="67">
        <v>373704</v>
      </c>
      <c r="E24" s="67">
        <v>37671</v>
      </c>
      <c r="F24" s="67">
        <v>592320</v>
      </c>
      <c r="G24" s="67">
        <v>19594</v>
      </c>
      <c r="H24" s="67">
        <v>289386</v>
      </c>
      <c r="I24" s="67">
        <v>7319</v>
      </c>
      <c r="J24" s="67">
        <v>571853</v>
      </c>
      <c r="K24" s="67">
        <v>18372</v>
      </c>
    </row>
    <row r="25" spans="1:11" x14ac:dyDescent="0.55000000000000004">
      <c r="A25" s="104">
        <v>44377</v>
      </c>
      <c r="B25" s="105" t="str">
        <f t="shared" si="1"/>
        <v>(水)</v>
      </c>
      <c r="C25" s="67">
        <f t="shared" si="3"/>
        <v>1275483</v>
      </c>
      <c r="D25" s="67">
        <v>573313</v>
      </c>
      <c r="E25" s="67">
        <v>38097</v>
      </c>
      <c r="F25" s="67">
        <v>645066</v>
      </c>
      <c r="G25" s="67">
        <v>19007</v>
      </c>
      <c r="H25" s="67">
        <v>463345</v>
      </c>
      <c r="I25" s="67">
        <v>10794</v>
      </c>
      <c r="J25" s="67">
        <v>621888</v>
      </c>
      <c r="K25" s="67">
        <v>17938</v>
      </c>
    </row>
    <row r="26" spans="1:11" x14ac:dyDescent="0.55000000000000004">
      <c r="A26" s="104">
        <v>44376</v>
      </c>
      <c r="B26" s="106" t="str">
        <f>"(" &amp; TEXT(A26,"aaa") &amp; ")"</f>
        <v>(火)</v>
      </c>
      <c r="C26" s="67">
        <f>SUM(D26:G26)</f>
        <v>1261243</v>
      </c>
      <c r="D26" s="67">
        <v>559520</v>
      </c>
      <c r="E26" s="67">
        <v>33143</v>
      </c>
      <c r="F26" s="67">
        <v>649543</v>
      </c>
      <c r="G26" s="67">
        <v>19037</v>
      </c>
      <c r="H26" s="67">
        <v>459648</v>
      </c>
      <c r="I26" s="67">
        <v>10538</v>
      </c>
      <c r="J26" s="67">
        <v>628412</v>
      </c>
      <c r="K26" s="67">
        <v>17900</v>
      </c>
    </row>
    <row r="27" spans="1:11" x14ac:dyDescent="0.55000000000000004">
      <c r="A27" s="104">
        <v>44375</v>
      </c>
      <c r="B27" s="105" t="str">
        <f t="shared" ref="B27:B51" si="4">"(" &amp; TEXT(A27,"aaa") &amp; ")"</f>
        <v>(月)</v>
      </c>
      <c r="C27" s="67">
        <f t="shared" si="0"/>
        <v>1169073</v>
      </c>
      <c r="D27" s="67">
        <v>524503</v>
      </c>
      <c r="E27" s="67">
        <v>31303</v>
      </c>
      <c r="F27" s="67">
        <v>594741</v>
      </c>
      <c r="G27" s="67">
        <v>18526</v>
      </c>
      <c r="H27" s="67">
        <v>436538</v>
      </c>
      <c r="I27" s="67">
        <v>12111</v>
      </c>
      <c r="J27" s="67">
        <v>576611</v>
      </c>
      <c r="K27" s="67">
        <v>17450</v>
      </c>
    </row>
    <row r="28" spans="1:11" x14ac:dyDescent="0.55000000000000004">
      <c r="A28" s="104">
        <v>44374</v>
      </c>
      <c r="B28" s="105" t="str">
        <f t="shared" si="4"/>
        <v>(日)</v>
      </c>
      <c r="C28" s="67">
        <f t="shared" si="0"/>
        <v>1212267</v>
      </c>
      <c r="D28" s="67">
        <v>636478</v>
      </c>
      <c r="E28" s="67">
        <v>47447</v>
      </c>
      <c r="F28" s="67">
        <v>523736</v>
      </c>
      <c r="G28" s="67">
        <v>4606</v>
      </c>
      <c r="H28" s="67">
        <v>527045</v>
      </c>
      <c r="I28" s="67">
        <v>14926</v>
      </c>
      <c r="J28" s="67">
        <v>504822</v>
      </c>
      <c r="K28" s="67">
        <v>4357</v>
      </c>
    </row>
    <row r="29" spans="1:11" x14ac:dyDescent="0.55000000000000004">
      <c r="A29" s="104">
        <v>44373</v>
      </c>
      <c r="B29" s="105" t="str">
        <f t="shared" si="4"/>
        <v>(土)</v>
      </c>
      <c r="C29" s="67">
        <f t="shared" si="0"/>
        <v>1218348</v>
      </c>
      <c r="D29" s="67">
        <v>601119</v>
      </c>
      <c r="E29" s="67">
        <v>48017</v>
      </c>
      <c r="F29" s="67">
        <v>565457</v>
      </c>
      <c r="G29" s="67">
        <v>3755</v>
      </c>
      <c r="H29" s="67">
        <v>503168</v>
      </c>
      <c r="I29" s="67">
        <v>18415</v>
      </c>
      <c r="J29" s="67">
        <v>545693</v>
      </c>
      <c r="K29" s="67">
        <v>3505</v>
      </c>
    </row>
    <row r="30" spans="1:11" x14ac:dyDescent="0.55000000000000004">
      <c r="A30" s="104">
        <v>44372</v>
      </c>
      <c r="B30" s="105" t="str">
        <f t="shared" si="4"/>
        <v>(金)</v>
      </c>
      <c r="C30" s="67">
        <f t="shared" si="0"/>
        <v>1223824</v>
      </c>
      <c r="D30" s="67">
        <v>569026</v>
      </c>
      <c r="E30" s="67">
        <v>40253</v>
      </c>
      <c r="F30" s="67">
        <v>610784</v>
      </c>
      <c r="G30" s="67">
        <v>3761</v>
      </c>
      <c r="H30" s="67">
        <v>472414</v>
      </c>
      <c r="I30" s="67">
        <v>14006</v>
      </c>
      <c r="J30" s="67">
        <v>590691</v>
      </c>
      <c r="K30" s="67">
        <v>3574</v>
      </c>
    </row>
    <row r="31" spans="1:11" x14ac:dyDescent="0.55000000000000004">
      <c r="A31" s="104">
        <v>44371</v>
      </c>
      <c r="B31" s="105" t="str">
        <f t="shared" si="4"/>
        <v>(木)</v>
      </c>
      <c r="C31" s="67">
        <f t="shared" si="0"/>
        <v>1217277</v>
      </c>
      <c r="D31" s="67">
        <v>575966</v>
      </c>
      <c r="E31" s="67">
        <v>37690</v>
      </c>
      <c r="F31" s="67">
        <v>600323</v>
      </c>
      <c r="G31" s="67">
        <v>3298</v>
      </c>
      <c r="H31" s="67">
        <v>509052</v>
      </c>
      <c r="I31" s="67">
        <v>14158</v>
      </c>
      <c r="J31" s="67">
        <v>582612</v>
      </c>
      <c r="K31" s="67">
        <v>3155</v>
      </c>
    </row>
    <row r="32" spans="1:11" x14ac:dyDescent="0.55000000000000004">
      <c r="A32" s="104">
        <v>44370</v>
      </c>
      <c r="B32" s="105" t="str">
        <f t="shared" si="4"/>
        <v>(水)</v>
      </c>
      <c r="C32" s="67">
        <f t="shared" si="0"/>
        <v>1228531</v>
      </c>
      <c r="D32" s="67">
        <v>589866</v>
      </c>
      <c r="E32" s="67">
        <v>37693</v>
      </c>
      <c r="F32" s="67">
        <v>597618</v>
      </c>
      <c r="G32" s="67">
        <v>3354</v>
      </c>
      <c r="H32" s="67">
        <v>529552</v>
      </c>
      <c r="I32" s="67">
        <v>14762</v>
      </c>
      <c r="J32" s="67">
        <v>580615</v>
      </c>
      <c r="K32" s="67">
        <v>3160</v>
      </c>
    </row>
    <row r="33" spans="1:11" x14ac:dyDescent="0.55000000000000004">
      <c r="A33" s="104">
        <v>44369</v>
      </c>
      <c r="B33" s="105" t="str">
        <f t="shared" si="4"/>
        <v>(火)</v>
      </c>
      <c r="C33" s="67">
        <f t="shared" si="0"/>
        <v>1207554</v>
      </c>
      <c r="D33" s="67">
        <v>588862</v>
      </c>
      <c r="E33" s="67">
        <v>38444</v>
      </c>
      <c r="F33" s="67">
        <v>577516</v>
      </c>
      <c r="G33" s="67">
        <v>2732</v>
      </c>
      <c r="H33" s="67">
        <v>533667</v>
      </c>
      <c r="I33" s="67">
        <v>18368</v>
      </c>
      <c r="J33" s="67">
        <v>562092</v>
      </c>
      <c r="K33" s="67">
        <v>2589</v>
      </c>
    </row>
    <row r="34" spans="1:11" x14ac:dyDescent="0.55000000000000004">
      <c r="A34" s="104">
        <v>44368</v>
      </c>
      <c r="B34" s="105" t="str">
        <f t="shared" si="4"/>
        <v>(月)</v>
      </c>
      <c r="C34" s="67">
        <f t="shared" si="0"/>
        <v>1090801</v>
      </c>
      <c r="D34" s="67">
        <v>570132</v>
      </c>
      <c r="E34" s="67">
        <v>36522</v>
      </c>
      <c r="F34" s="67">
        <v>480925</v>
      </c>
      <c r="G34" s="67">
        <v>3222</v>
      </c>
      <c r="H34" s="67">
        <v>523607</v>
      </c>
      <c r="I34" s="67">
        <v>18279</v>
      </c>
      <c r="J34" s="67">
        <v>468213</v>
      </c>
      <c r="K34" s="67">
        <v>3094</v>
      </c>
    </row>
    <row r="35" spans="1:11" x14ac:dyDescent="0.55000000000000004">
      <c r="A35" s="104">
        <v>44367</v>
      </c>
      <c r="B35" s="105" t="str">
        <f t="shared" si="4"/>
        <v>(日)</v>
      </c>
      <c r="C35" s="67">
        <f t="shared" si="0"/>
        <v>1064904</v>
      </c>
      <c r="D35" s="67">
        <v>594770</v>
      </c>
      <c r="E35" s="67">
        <v>38931</v>
      </c>
      <c r="F35" s="67">
        <v>431203</v>
      </c>
      <c r="G35" s="67">
        <v>0</v>
      </c>
      <c r="H35" s="67">
        <v>537394</v>
      </c>
      <c r="I35" s="67">
        <v>23119</v>
      </c>
      <c r="J35" s="67">
        <v>419211</v>
      </c>
      <c r="K35" s="67">
        <v>0</v>
      </c>
    </row>
    <row r="36" spans="1:11" x14ac:dyDescent="0.55000000000000004">
      <c r="A36" s="104">
        <v>44366</v>
      </c>
      <c r="B36" s="105" t="str">
        <f t="shared" si="4"/>
        <v>(土)</v>
      </c>
      <c r="C36" s="67">
        <f t="shared" ref="C36:C99" si="5">SUM(D36:G36)</f>
        <v>1058980</v>
      </c>
      <c r="D36" s="67">
        <v>595616</v>
      </c>
      <c r="E36" s="67">
        <v>36616</v>
      </c>
      <c r="F36" s="67">
        <v>426748</v>
      </c>
      <c r="G36" s="67">
        <v>0</v>
      </c>
      <c r="H36" s="67">
        <v>543605</v>
      </c>
      <c r="I36" s="67">
        <v>24375</v>
      </c>
      <c r="J36" s="67">
        <v>413674</v>
      </c>
      <c r="K36" s="67">
        <v>0</v>
      </c>
    </row>
    <row r="37" spans="1:11" x14ac:dyDescent="0.55000000000000004">
      <c r="A37" s="104">
        <v>44365</v>
      </c>
      <c r="B37" s="105" t="str">
        <f t="shared" si="4"/>
        <v>(金)</v>
      </c>
      <c r="C37" s="67">
        <f t="shared" si="5"/>
        <v>1058898</v>
      </c>
      <c r="D37" s="67">
        <v>558065</v>
      </c>
      <c r="E37" s="67">
        <v>28681</v>
      </c>
      <c r="F37" s="67">
        <v>472152</v>
      </c>
      <c r="G37" s="67">
        <v>0</v>
      </c>
      <c r="H37" s="67">
        <v>518196</v>
      </c>
      <c r="I37" s="67">
        <v>19704</v>
      </c>
      <c r="J37" s="67">
        <v>457339</v>
      </c>
      <c r="K37" s="67">
        <v>0</v>
      </c>
    </row>
    <row r="38" spans="1:11" x14ac:dyDescent="0.55000000000000004">
      <c r="A38" s="104">
        <v>44364</v>
      </c>
      <c r="B38" s="105" t="str">
        <f t="shared" si="4"/>
        <v>(木)</v>
      </c>
      <c r="C38" s="67">
        <f t="shared" si="5"/>
        <v>1109114</v>
      </c>
      <c r="D38" s="67">
        <v>581174</v>
      </c>
      <c r="E38" s="67">
        <v>31226</v>
      </c>
      <c r="F38" s="67">
        <v>496714</v>
      </c>
      <c r="G38" s="67">
        <v>0</v>
      </c>
      <c r="H38" s="67">
        <v>545371</v>
      </c>
      <c r="I38" s="67">
        <v>24105</v>
      </c>
      <c r="J38" s="67">
        <v>482245</v>
      </c>
      <c r="K38" s="67">
        <v>0</v>
      </c>
    </row>
    <row r="39" spans="1:11" x14ac:dyDescent="0.55000000000000004">
      <c r="A39" s="104">
        <v>44363</v>
      </c>
      <c r="B39" s="105" t="str">
        <f t="shared" si="4"/>
        <v>(水)</v>
      </c>
      <c r="C39" s="67">
        <f t="shared" si="5"/>
        <v>1110918</v>
      </c>
      <c r="D39" s="67">
        <v>572406</v>
      </c>
      <c r="E39" s="67">
        <v>29951</v>
      </c>
      <c r="F39" s="67">
        <v>508561</v>
      </c>
      <c r="G39" s="67">
        <v>0</v>
      </c>
      <c r="H39" s="67">
        <v>540688</v>
      </c>
      <c r="I39" s="67">
        <v>25603</v>
      </c>
      <c r="J39" s="67">
        <v>494287</v>
      </c>
      <c r="K39" s="67">
        <v>0</v>
      </c>
    </row>
    <row r="40" spans="1:11" x14ac:dyDescent="0.55000000000000004">
      <c r="A40" s="104">
        <v>44362</v>
      </c>
      <c r="B40" s="105" t="str">
        <f t="shared" si="4"/>
        <v>(火)</v>
      </c>
      <c r="C40" s="67">
        <f t="shared" si="5"/>
        <v>1076345</v>
      </c>
      <c r="D40" s="78">
        <v>591471</v>
      </c>
      <c r="E40" s="78">
        <v>29073</v>
      </c>
      <c r="F40" s="78">
        <v>455801</v>
      </c>
      <c r="G40" s="67">
        <v>0</v>
      </c>
      <c r="H40" s="78">
        <v>562571</v>
      </c>
      <c r="I40" s="78">
        <v>26062</v>
      </c>
      <c r="J40" s="78">
        <v>442533</v>
      </c>
      <c r="K40" s="67">
        <v>0</v>
      </c>
    </row>
    <row r="41" spans="1:11" x14ac:dyDescent="0.55000000000000004">
      <c r="A41" s="104">
        <v>44361</v>
      </c>
      <c r="B41" s="105" t="str">
        <f t="shared" si="4"/>
        <v>(月)</v>
      </c>
      <c r="C41" s="67">
        <f t="shared" si="5"/>
        <v>971682</v>
      </c>
      <c r="D41" s="78">
        <v>547176</v>
      </c>
      <c r="E41" s="78">
        <v>29330</v>
      </c>
      <c r="F41" s="78">
        <v>395176</v>
      </c>
      <c r="G41" s="67">
        <v>0</v>
      </c>
      <c r="H41" s="78">
        <v>522021</v>
      </c>
      <c r="I41" s="78">
        <v>26906</v>
      </c>
      <c r="J41" s="78">
        <v>384460</v>
      </c>
      <c r="K41" s="67">
        <v>0</v>
      </c>
    </row>
    <row r="42" spans="1:11" x14ac:dyDescent="0.55000000000000004">
      <c r="A42" s="104">
        <v>44360</v>
      </c>
      <c r="B42" s="105" t="str">
        <f t="shared" si="4"/>
        <v>(日)</v>
      </c>
      <c r="C42" s="67">
        <f t="shared" si="5"/>
        <v>894993</v>
      </c>
      <c r="D42" s="78">
        <v>549763</v>
      </c>
      <c r="E42" s="78">
        <v>33611</v>
      </c>
      <c r="F42" s="78">
        <v>311619</v>
      </c>
      <c r="G42" s="67">
        <v>0</v>
      </c>
      <c r="H42" s="78">
        <v>520086</v>
      </c>
      <c r="I42" s="78">
        <v>30647</v>
      </c>
      <c r="J42" s="78">
        <v>302466</v>
      </c>
      <c r="K42" s="67">
        <v>0</v>
      </c>
    </row>
    <row r="43" spans="1:11" x14ac:dyDescent="0.55000000000000004">
      <c r="A43" s="104">
        <v>44359</v>
      </c>
      <c r="B43" s="105" t="str">
        <f t="shared" si="4"/>
        <v>(土)</v>
      </c>
      <c r="C43" s="67">
        <f t="shared" si="5"/>
        <v>902309</v>
      </c>
      <c r="D43" s="78">
        <v>605122</v>
      </c>
      <c r="E43" s="78">
        <v>32786</v>
      </c>
      <c r="F43" s="78">
        <v>264401</v>
      </c>
      <c r="G43" s="67">
        <v>0</v>
      </c>
      <c r="H43" s="78">
        <v>575674</v>
      </c>
      <c r="I43" s="78">
        <v>30287</v>
      </c>
      <c r="J43" s="78">
        <v>255064</v>
      </c>
      <c r="K43" s="67">
        <v>0</v>
      </c>
    </row>
    <row r="44" spans="1:11" x14ac:dyDescent="0.55000000000000004">
      <c r="A44" s="104">
        <v>44358</v>
      </c>
      <c r="B44" s="105" t="str">
        <f t="shared" si="4"/>
        <v>(金)</v>
      </c>
      <c r="C44" s="67">
        <f t="shared" si="5"/>
        <v>915671</v>
      </c>
      <c r="D44" s="78">
        <v>638809</v>
      </c>
      <c r="E44" s="78">
        <v>28797</v>
      </c>
      <c r="F44" s="78">
        <v>248065</v>
      </c>
      <c r="G44" s="67">
        <v>0</v>
      </c>
      <c r="H44" s="78">
        <v>611970</v>
      </c>
      <c r="I44" s="78">
        <v>26691</v>
      </c>
      <c r="J44" s="78">
        <v>238279</v>
      </c>
      <c r="K44" s="67">
        <v>0</v>
      </c>
    </row>
    <row r="45" spans="1:11" x14ac:dyDescent="0.55000000000000004">
      <c r="A45" s="104">
        <v>44357</v>
      </c>
      <c r="B45" s="105" t="str">
        <f t="shared" si="4"/>
        <v>(木)</v>
      </c>
      <c r="C45" s="67">
        <f t="shared" si="5"/>
        <v>944648</v>
      </c>
      <c r="D45" s="78">
        <v>634585</v>
      </c>
      <c r="E45" s="78">
        <v>28721</v>
      </c>
      <c r="F45" s="78">
        <v>281342</v>
      </c>
      <c r="G45" s="67">
        <v>0</v>
      </c>
      <c r="H45" s="78">
        <v>610851</v>
      </c>
      <c r="I45" s="78">
        <v>26679</v>
      </c>
      <c r="J45" s="78">
        <v>271095</v>
      </c>
      <c r="K45" s="67">
        <v>0</v>
      </c>
    </row>
    <row r="46" spans="1:11" x14ac:dyDescent="0.55000000000000004">
      <c r="A46" s="104">
        <v>44356</v>
      </c>
      <c r="B46" s="105" t="str">
        <f t="shared" si="4"/>
        <v>(水)</v>
      </c>
      <c r="C46" s="67">
        <f t="shared" si="5"/>
        <v>944258</v>
      </c>
      <c r="D46" s="78">
        <v>650143</v>
      </c>
      <c r="E46" s="78">
        <v>27052</v>
      </c>
      <c r="F46" s="78">
        <v>267063</v>
      </c>
      <c r="G46" s="67">
        <v>0</v>
      </c>
      <c r="H46" s="78">
        <v>626535</v>
      </c>
      <c r="I46" s="78">
        <v>25194</v>
      </c>
      <c r="J46" s="78">
        <v>257291</v>
      </c>
      <c r="K46" s="67">
        <v>0</v>
      </c>
    </row>
    <row r="47" spans="1:11" x14ac:dyDescent="0.55000000000000004">
      <c r="A47" s="104">
        <v>44355</v>
      </c>
      <c r="B47" s="105" t="str">
        <f t="shared" si="4"/>
        <v>(火)</v>
      </c>
      <c r="C47" s="67">
        <f t="shared" si="5"/>
        <v>909363</v>
      </c>
      <c r="D47" s="78">
        <v>665267</v>
      </c>
      <c r="E47" s="78">
        <v>29112</v>
      </c>
      <c r="F47" s="78">
        <v>214984</v>
      </c>
      <c r="G47" s="67">
        <v>0</v>
      </c>
      <c r="H47" s="78">
        <v>643485</v>
      </c>
      <c r="I47" s="78">
        <v>27341</v>
      </c>
      <c r="J47" s="78">
        <v>206895</v>
      </c>
      <c r="K47" s="67">
        <v>0</v>
      </c>
    </row>
    <row r="48" spans="1:11" x14ac:dyDescent="0.55000000000000004">
      <c r="A48" s="104">
        <v>44354</v>
      </c>
      <c r="B48" s="105" t="str">
        <f t="shared" si="4"/>
        <v>(月)</v>
      </c>
      <c r="C48" s="67">
        <f t="shared" si="5"/>
        <v>818510</v>
      </c>
      <c r="D48" s="78">
        <v>611875</v>
      </c>
      <c r="E48" s="78">
        <v>28925</v>
      </c>
      <c r="F48" s="78">
        <v>177710</v>
      </c>
      <c r="G48" s="67">
        <v>0</v>
      </c>
      <c r="H48" s="78">
        <v>593027</v>
      </c>
      <c r="I48" s="78">
        <v>27142</v>
      </c>
      <c r="J48" s="78">
        <v>170834</v>
      </c>
      <c r="K48" s="67">
        <v>0</v>
      </c>
    </row>
    <row r="49" spans="1:11" x14ac:dyDescent="0.55000000000000004">
      <c r="A49" s="70">
        <v>44353</v>
      </c>
      <c r="B49" s="105" t="str">
        <f t="shared" si="4"/>
        <v>(日)</v>
      </c>
      <c r="C49" s="67">
        <f t="shared" si="5"/>
        <v>730485</v>
      </c>
      <c r="D49" s="78">
        <v>530395</v>
      </c>
      <c r="E49" s="78">
        <v>22802</v>
      </c>
      <c r="F49" s="78">
        <v>177288</v>
      </c>
      <c r="G49" s="67">
        <v>0</v>
      </c>
      <c r="H49" s="78">
        <v>510659</v>
      </c>
      <c r="I49" s="78">
        <v>21449</v>
      </c>
      <c r="J49" s="78">
        <v>171848</v>
      </c>
      <c r="K49" s="67">
        <v>0</v>
      </c>
    </row>
    <row r="50" spans="1:11" x14ac:dyDescent="0.55000000000000004">
      <c r="A50" s="70">
        <v>44352</v>
      </c>
      <c r="B50" s="105" t="str">
        <f t="shared" si="4"/>
        <v>(土)</v>
      </c>
      <c r="C50" s="67">
        <f t="shared" si="5"/>
        <v>721733</v>
      </c>
      <c r="D50" s="78">
        <v>579993</v>
      </c>
      <c r="E50" s="78">
        <v>20378</v>
      </c>
      <c r="F50" s="78">
        <v>121362</v>
      </c>
      <c r="G50" s="67">
        <v>0</v>
      </c>
      <c r="H50" s="78">
        <v>559413</v>
      </c>
      <c r="I50" s="78">
        <v>18790</v>
      </c>
      <c r="J50" s="78">
        <v>114704</v>
      </c>
      <c r="K50" s="67">
        <v>0</v>
      </c>
    </row>
    <row r="51" spans="1:11" x14ac:dyDescent="0.55000000000000004">
      <c r="A51" s="70">
        <v>44351</v>
      </c>
      <c r="B51" s="105" t="str">
        <f t="shared" si="4"/>
        <v>(金)</v>
      </c>
      <c r="C51" s="67">
        <f t="shared" si="5"/>
        <v>738593</v>
      </c>
      <c r="D51" s="78">
        <v>610310</v>
      </c>
      <c r="E51" s="78">
        <v>20226</v>
      </c>
      <c r="F51" s="78">
        <v>108057</v>
      </c>
      <c r="G51" s="67">
        <v>0</v>
      </c>
      <c r="H51" s="78">
        <v>590106</v>
      </c>
      <c r="I51" s="78">
        <v>18744</v>
      </c>
      <c r="J51" s="78">
        <v>100692</v>
      </c>
      <c r="K51" s="67">
        <v>0</v>
      </c>
    </row>
    <row r="52" spans="1:11" x14ac:dyDescent="0.55000000000000004">
      <c r="A52" s="70">
        <v>44350</v>
      </c>
      <c r="B52" s="105" t="str">
        <f>"(" &amp; TEXT(A52,"aaa") &amp; ")"</f>
        <v>(木)</v>
      </c>
      <c r="C52" s="67">
        <f t="shared" si="5"/>
        <v>775063</v>
      </c>
      <c r="D52" s="78">
        <v>626835</v>
      </c>
      <c r="E52" s="78">
        <v>19991</v>
      </c>
      <c r="F52" s="78">
        <v>128237</v>
      </c>
      <c r="G52" s="67">
        <v>0</v>
      </c>
      <c r="H52" s="78">
        <v>607856</v>
      </c>
      <c r="I52" s="78">
        <v>18749</v>
      </c>
      <c r="J52" s="78">
        <v>121148</v>
      </c>
      <c r="K52" s="67">
        <v>0</v>
      </c>
    </row>
    <row r="53" spans="1:11" x14ac:dyDescent="0.55000000000000004">
      <c r="A53" s="70">
        <v>44349</v>
      </c>
      <c r="B53" s="105" t="str">
        <f t="shared" ref="B53:B104" si="6">"(" &amp; TEXT(A53,"aaa") &amp; ")"</f>
        <v>(水)</v>
      </c>
      <c r="C53" s="67">
        <f t="shared" si="5"/>
        <v>774537</v>
      </c>
      <c r="D53" s="78">
        <v>624434</v>
      </c>
      <c r="E53" s="78">
        <v>19625</v>
      </c>
      <c r="F53" s="78">
        <v>130478</v>
      </c>
      <c r="G53" s="67">
        <v>0</v>
      </c>
      <c r="H53" s="78">
        <v>606399</v>
      </c>
      <c r="I53" s="78">
        <v>18388</v>
      </c>
      <c r="J53" s="78">
        <v>123048</v>
      </c>
      <c r="K53" s="67">
        <v>0</v>
      </c>
    </row>
    <row r="54" spans="1:11" x14ac:dyDescent="0.55000000000000004">
      <c r="A54" s="70">
        <v>44348</v>
      </c>
      <c r="B54" s="105" t="str">
        <f t="shared" si="6"/>
        <v>(火)</v>
      </c>
      <c r="C54" s="67">
        <f t="shared" si="5"/>
        <v>726089</v>
      </c>
      <c r="D54" s="78">
        <v>603340</v>
      </c>
      <c r="E54" s="78">
        <v>19187</v>
      </c>
      <c r="F54" s="78">
        <v>103562</v>
      </c>
      <c r="G54" s="67">
        <v>0</v>
      </c>
      <c r="H54" s="78">
        <v>586440</v>
      </c>
      <c r="I54" s="78">
        <v>18040</v>
      </c>
      <c r="J54" s="78">
        <v>96766</v>
      </c>
      <c r="K54" s="67">
        <v>0</v>
      </c>
    </row>
    <row r="55" spans="1:11" x14ac:dyDescent="0.55000000000000004">
      <c r="A55" s="70">
        <v>44347</v>
      </c>
      <c r="B55" s="105" t="str">
        <f t="shared" si="6"/>
        <v>(月)</v>
      </c>
      <c r="C55" s="67">
        <f t="shared" si="5"/>
        <v>610668</v>
      </c>
      <c r="D55" s="78">
        <v>504151</v>
      </c>
      <c r="E55" s="78">
        <v>18315</v>
      </c>
      <c r="F55" s="78">
        <v>88202</v>
      </c>
      <c r="G55" s="67">
        <v>0</v>
      </c>
      <c r="H55" s="78">
        <v>487196</v>
      </c>
      <c r="I55" s="78">
        <v>17097</v>
      </c>
      <c r="J55" s="78">
        <v>75963</v>
      </c>
      <c r="K55" s="67">
        <v>0</v>
      </c>
    </row>
    <row r="56" spans="1:11" x14ac:dyDescent="0.55000000000000004">
      <c r="A56" s="70">
        <v>44346</v>
      </c>
      <c r="B56" s="105" t="str">
        <f t="shared" si="6"/>
        <v>(日)</v>
      </c>
      <c r="C56" s="67">
        <f t="shared" si="5"/>
        <v>519727</v>
      </c>
      <c r="D56" s="78">
        <v>440176</v>
      </c>
      <c r="E56" s="78">
        <v>15911</v>
      </c>
      <c r="F56" s="78">
        <v>63640</v>
      </c>
      <c r="G56" s="67">
        <v>0</v>
      </c>
      <c r="H56" s="78">
        <v>426208</v>
      </c>
      <c r="I56" s="78">
        <v>15035</v>
      </c>
      <c r="J56" s="78">
        <v>58515</v>
      </c>
      <c r="K56" s="67">
        <v>0</v>
      </c>
    </row>
    <row r="57" spans="1:11" x14ac:dyDescent="0.55000000000000004">
      <c r="A57" s="70">
        <v>44345</v>
      </c>
      <c r="B57" s="105" t="str">
        <f t="shared" si="6"/>
        <v>(土)</v>
      </c>
      <c r="C57" s="67">
        <f t="shared" si="5"/>
        <v>519515</v>
      </c>
      <c r="D57" s="78">
        <v>448530</v>
      </c>
      <c r="E57" s="78">
        <v>15527</v>
      </c>
      <c r="F57" s="78">
        <v>55458</v>
      </c>
      <c r="G57" s="67">
        <v>0</v>
      </c>
      <c r="H57" s="78">
        <v>431463</v>
      </c>
      <c r="I57" s="78">
        <v>14587</v>
      </c>
      <c r="J57" s="78">
        <v>46502</v>
      </c>
      <c r="K57" s="67">
        <v>0</v>
      </c>
    </row>
    <row r="58" spans="1:11" x14ac:dyDescent="0.55000000000000004">
      <c r="A58" s="70">
        <v>44344</v>
      </c>
      <c r="B58" s="105" t="str">
        <f t="shared" si="6"/>
        <v>(金)</v>
      </c>
      <c r="C58" s="67">
        <f t="shared" si="5"/>
        <v>553573</v>
      </c>
      <c r="D58" s="78">
        <v>499850</v>
      </c>
      <c r="E58" s="78">
        <v>14244</v>
      </c>
      <c r="F58" s="78">
        <v>39479</v>
      </c>
      <c r="G58" s="67">
        <v>0</v>
      </c>
      <c r="H58" s="78">
        <v>478297</v>
      </c>
      <c r="I58" s="78">
        <v>13398</v>
      </c>
      <c r="J58" s="78">
        <v>29060</v>
      </c>
      <c r="K58" s="67">
        <v>0</v>
      </c>
    </row>
    <row r="59" spans="1:11" x14ac:dyDescent="0.55000000000000004">
      <c r="A59" s="70">
        <v>44343</v>
      </c>
      <c r="B59" s="105" t="str">
        <f t="shared" si="6"/>
        <v>(木)</v>
      </c>
      <c r="C59" s="67">
        <f t="shared" si="5"/>
        <v>578821</v>
      </c>
      <c r="D59" s="78">
        <v>525843</v>
      </c>
      <c r="E59" s="78">
        <v>12396</v>
      </c>
      <c r="F59" s="78">
        <v>40582</v>
      </c>
      <c r="G59" s="67">
        <v>0</v>
      </c>
      <c r="H59" s="78">
        <v>503513</v>
      </c>
      <c r="I59" s="78">
        <v>11709</v>
      </c>
      <c r="J59" s="78">
        <v>31470</v>
      </c>
      <c r="K59" s="67">
        <v>0</v>
      </c>
    </row>
    <row r="60" spans="1:11" x14ac:dyDescent="0.55000000000000004">
      <c r="A60" s="70">
        <v>44342</v>
      </c>
      <c r="B60" s="105" t="str">
        <f t="shared" si="6"/>
        <v>(水)</v>
      </c>
      <c r="C60" s="67">
        <f t="shared" si="5"/>
        <v>568205</v>
      </c>
      <c r="D60" s="78">
        <v>545360</v>
      </c>
      <c r="E60" s="78">
        <v>11469</v>
      </c>
      <c r="F60" s="78">
        <v>11376</v>
      </c>
      <c r="G60" s="67">
        <v>0</v>
      </c>
      <c r="H60" s="78">
        <v>521882</v>
      </c>
      <c r="I60" s="78">
        <v>10740</v>
      </c>
      <c r="J60" s="78">
        <v>8886</v>
      </c>
      <c r="K60" s="67">
        <v>0</v>
      </c>
    </row>
    <row r="61" spans="1:11" x14ac:dyDescent="0.55000000000000004">
      <c r="A61" s="70">
        <v>44341</v>
      </c>
      <c r="B61" s="105" t="str">
        <f t="shared" si="6"/>
        <v>(火)</v>
      </c>
      <c r="C61" s="67">
        <f t="shared" si="5"/>
        <v>510577</v>
      </c>
      <c r="D61" s="78">
        <v>490817</v>
      </c>
      <c r="E61" s="78">
        <v>9793</v>
      </c>
      <c r="F61" s="78">
        <v>9967</v>
      </c>
      <c r="G61" s="67">
        <v>0</v>
      </c>
      <c r="H61" s="78">
        <v>469981</v>
      </c>
      <c r="I61" s="78">
        <v>9274</v>
      </c>
      <c r="J61" s="78">
        <v>7498</v>
      </c>
      <c r="K61" s="67">
        <v>0</v>
      </c>
    </row>
    <row r="62" spans="1:11" x14ac:dyDescent="0.55000000000000004">
      <c r="A62" s="70">
        <v>44340</v>
      </c>
      <c r="B62" s="105" t="str">
        <f t="shared" si="6"/>
        <v>(月)</v>
      </c>
      <c r="C62" s="67">
        <f t="shared" si="5"/>
        <v>442610</v>
      </c>
      <c r="D62" s="78">
        <v>423392</v>
      </c>
      <c r="E62" s="78">
        <v>9835</v>
      </c>
      <c r="F62" s="78">
        <v>9383</v>
      </c>
      <c r="G62" s="67">
        <v>0</v>
      </c>
      <c r="H62" s="78">
        <v>406853</v>
      </c>
      <c r="I62" s="78">
        <v>9289</v>
      </c>
      <c r="J62" s="78">
        <v>6862</v>
      </c>
      <c r="K62" s="67">
        <v>0</v>
      </c>
    </row>
    <row r="63" spans="1:11" x14ac:dyDescent="0.55000000000000004">
      <c r="A63" s="70">
        <v>44339</v>
      </c>
      <c r="B63" s="105" t="str">
        <f t="shared" si="6"/>
        <v>(日)</v>
      </c>
      <c r="C63" s="67">
        <f t="shared" si="5"/>
        <v>345547</v>
      </c>
      <c r="D63" s="78">
        <v>322244</v>
      </c>
      <c r="E63" s="78">
        <v>0</v>
      </c>
      <c r="F63" s="78">
        <v>23303</v>
      </c>
      <c r="G63" s="67">
        <v>0</v>
      </c>
      <c r="H63" s="78">
        <v>311398</v>
      </c>
      <c r="I63" s="78">
        <v>0</v>
      </c>
      <c r="J63" s="78">
        <v>20363</v>
      </c>
      <c r="K63" s="67">
        <v>0</v>
      </c>
    </row>
    <row r="64" spans="1:11" x14ac:dyDescent="0.55000000000000004">
      <c r="A64" s="70">
        <v>44338</v>
      </c>
      <c r="B64" s="105" t="str">
        <f t="shared" si="6"/>
        <v>(土)</v>
      </c>
      <c r="C64" s="67">
        <f t="shared" si="5"/>
        <v>317685</v>
      </c>
      <c r="D64" s="78">
        <v>278902</v>
      </c>
      <c r="E64" s="78">
        <v>0</v>
      </c>
      <c r="F64" s="78">
        <v>38783</v>
      </c>
      <c r="G64" s="67">
        <v>0</v>
      </c>
      <c r="H64" s="78">
        <v>264856</v>
      </c>
      <c r="I64" s="78">
        <v>0</v>
      </c>
      <c r="J64" s="78">
        <v>23011</v>
      </c>
      <c r="K64" s="67">
        <v>0</v>
      </c>
    </row>
    <row r="65" spans="1:11" x14ac:dyDescent="0.55000000000000004">
      <c r="A65" s="70">
        <v>44337</v>
      </c>
      <c r="B65" s="105" t="str">
        <f t="shared" si="6"/>
        <v>(金)</v>
      </c>
      <c r="C65" s="67">
        <f t="shared" si="5"/>
        <v>316290</v>
      </c>
      <c r="D65" s="78">
        <v>268712</v>
      </c>
      <c r="E65" s="78">
        <v>0</v>
      </c>
      <c r="F65" s="78">
        <v>47578</v>
      </c>
      <c r="G65" s="67">
        <v>0</v>
      </c>
      <c r="H65" s="78">
        <v>249473</v>
      </c>
      <c r="I65" s="78">
        <v>0</v>
      </c>
      <c r="J65" s="78">
        <v>23634</v>
      </c>
      <c r="K65" s="67">
        <v>0</v>
      </c>
    </row>
    <row r="66" spans="1:11" x14ac:dyDescent="0.55000000000000004">
      <c r="A66" s="70">
        <v>44336</v>
      </c>
      <c r="B66" s="105" t="str">
        <f t="shared" si="6"/>
        <v>(木)</v>
      </c>
      <c r="C66" s="67">
        <f t="shared" si="5"/>
        <v>332626</v>
      </c>
      <c r="D66" s="78">
        <v>309964</v>
      </c>
      <c r="E66" s="78">
        <v>0</v>
      </c>
      <c r="F66" s="78">
        <v>22662</v>
      </c>
      <c r="G66" s="67">
        <v>0</v>
      </c>
      <c r="H66" s="78">
        <v>288888</v>
      </c>
      <c r="I66" s="78">
        <v>0</v>
      </c>
      <c r="J66" s="78">
        <v>13295</v>
      </c>
      <c r="K66" s="67">
        <v>0</v>
      </c>
    </row>
    <row r="67" spans="1:11" x14ac:dyDescent="0.55000000000000004">
      <c r="A67" s="70">
        <v>44335</v>
      </c>
      <c r="B67" s="105" t="str">
        <f t="shared" si="6"/>
        <v>(水)</v>
      </c>
      <c r="C67" s="67">
        <f t="shared" si="5"/>
        <v>355217</v>
      </c>
      <c r="D67" s="78">
        <v>296753</v>
      </c>
      <c r="E67" s="78">
        <v>0</v>
      </c>
      <c r="F67" s="78">
        <v>58464</v>
      </c>
      <c r="G67" s="67">
        <v>0</v>
      </c>
      <c r="H67" s="78">
        <v>277769</v>
      </c>
      <c r="I67" s="78">
        <v>0</v>
      </c>
      <c r="J67" s="78">
        <v>32024</v>
      </c>
      <c r="K67" s="67">
        <v>0</v>
      </c>
    </row>
    <row r="68" spans="1:11" x14ac:dyDescent="0.55000000000000004">
      <c r="A68" s="70">
        <v>44334</v>
      </c>
      <c r="B68" s="105" t="str">
        <f t="shared" si="6"/>
        <v>(火)</v>
      </c>
      <c r="C68" s="67">
        <f t="shared" si="5"/>
        <v>300438</v>
      </c>
      <c r="D68" s="78">
        <v>243647</v>
      </c>
      <c r="E68" s="78">
        <v>0</v>
      </c>
      <c r="F68" s="78">
        <v>56791</v>
      </c>
      <c r="G68" s="67">
        <v>0</v>
      </c>
      <c r="H68" s="78">
        <v>227325</v>
      </c>
      <c r="I68" s="78">
        <v>0</v>
      </c>
      <c r="J68" s="78">
        <v>33755</v>
      </c>
      <c r="K68" s="67">
        <v>0</v>
      </c>
    </row>
    <row r="69" spans="1:11" x14ac:dyDescent="0.55000000000000004">
      <c r="A69" s="70">
        <v>44333</v>
      </c>
      <c r="B69" s="105" t="str">
        <f t="shared" si="6"/>
        <v>(月)</v>
      </c>
      <c r="C69" s="67">
        <f t="shared" si="5"/>
        <v>246810</v>
      </c>
      <c r="D69" s="78">
        <v>203425</v>
      </c>
      <c r="E69" s="78">
        <v>0</v>
      </c>
      <c r="F69" s="78">
        <v>43385</v>
      </c>
      <c r="G69" s="67">
        <v>0</v>
      </c>
      <c r="H69" s="78">
        <v>189820</v>
      </c>
      <c r="I69" s="78">
        <v>0</v>
      </c>
      <c r="J69" s="78">
        <v>25075</v>
      </c>
      <c r="K69" s="67">
        <v>0</v>
      </c>
    </row>
    <row r="70" spans="1:11" x14ac:dyDescent="0.55000000000000004">
      <c r="A70" s="70">
        <v>44332</v>
      </c>
      <c r="B70" s="105" t="str">
        <f t="shared" si="6"/>
        <v>(日)</v>
      </c>
      <c r="C70" s="67">
        <f t="shared" si="5"/>
        <v>205705</v>
      </c>
      <c r="D70" s="78">
        <v>185154</v>
      </c>
      <c r="E70" s="78">
        <v>0</v>
      </c>
      <c r="F70" s="78">
        <v>20551</v>
      </c>
      <c r="G70" s="67">
        <v>0</v>
      </c>
      <c r="H70" s="78">
        <v>178000</v>
      </c>
      <c r="I70" s="78">
        <v>0</v>
      </c>
      <c r="J70" s="78">
        <v>14746</v>
      </c>
      <c r="K70" s="67">
        <v>0</v>
      </c>
    </row>
    <row r="71" spans="1:11" x14ac:dyDescent="0.55000000000000004">
      <c r="A71" s="70">
        <v>44331</v>
      </c>
      <c r="B71" s="105" t="str">
        <f t="shared" si="6"/>
        <v>(土)</v>
      </c>
      <c r="C71" s="67">
        <f t="shared" si="5"/>
        <v>164586</v>
      </c>
      <c r="D71" s="78">
        <v>134996</v>
      </c>
      <c r="E71" s="78">
        <v>0</v>
      </c>
      <c r="F71" s="78">
        <v>29590</v>
      </c>
      <c r="G71" s="67">
        <v>0</v>
      </c>
      <c r="H71" s="78">
        <v>124053</v>
      </c>
      <c r="I71" s="78">
        <v>0</v>
      </c>
      <c r="J71" s="78">
        <v>15290</v>
      </c>
      <c r="K71" s="67">
        <v>0</v>
      </c>
    </row>
    <row r="72" spans="1:11" x14ac:dyDescent="0.55000000000000004">
      <c r="A72" s="70">
        <v>44330</v>
      </c>
      <c r="B72" s="105" t="str">
        <f t="shared" si="6"/>
        <v>(金)</v>
      </c>
      <c r="C72" s="67">
        <f t="shared" si="5"/>
        <v>166762</v>
      </c>
      <c r="D72" s="78">
        <v>128688</v>
      </c>
      <c r="E72" s="78">
        <v>0</v>
      </c>
      <c r="F72" s="78">
        <v>38074</v>
      </c>
      <c r="G72" s="67">
        <v>0</v>
      </c>
      <c r="H72" s="78">
        <v>112313</v>
      </c>
      <c r="I72" s="78">
        <v>0</v>
      </c>
      <c r="J72" s="78">
        <v>16726</v>
      </c>
      <c r="K72" s="67">
        <v>0</v>
      </c>
    </row>
    <row r="73" spans="1:11" x14ac:dyDescent="0.55000000000000004">
      <c r="A73" s="70">
        <v>44329</v>
      </c>
      <c r="B73" s="105" t="str">
        <f t="shared" si="6"/>
        <v>(木)</v>
      </c>
      <c r="C73" s="67">
        <f t="shared" si="5"/>
        <v>192347</v>
      </c>
      <c r="D73" s="78">
        <v>150189</v>
      </c>
      <c r="E73" s="78">
        <v>0</v>
      </c>
      <c r="F73" s="78">
        <v>42158</v>
      </c>
      <c r="G73" s="67">
        <v>0</v>
      </c>
      <c r="H73" s="78">
        <v>134095</v>
      </c>
      <c r="I73" s="78">
        <v>0</v>
      </c>
      <c r="J73" s="78">
        <v>23318</v>
      </c>
      <c r="K73" s="67">
        <v>0</v>
      </c>
    </row>
    <row r="74" spans="1:11" x14ac:dyDescent="0.55000000000000004">
      <c r="A74" s="70">
        <v>44328</v>
      </c>
      <c r="B74" s="105" t="str">
        <f t="shared" si="6"/>
        <v>(水)</v>
      </c>
      <c r="C74" s="67">
        <f t="shared" si="5"/>
        <v>196021</v>
      </c>
      <c r="D74" s="78">
        <v>152792</v>
      </c>
      <c r="E74" s="78">
        <v>0</v>
      </c>
      <c r="F74" s="78">
        <v>43229</v>
      </c>
      <c r="G74" s="67">
        <v>0</v>
      </c>
      <c r="H74" s="78">
        <v>136806</v>
      </c>
      <c r="I74" s="78">
        <v>0</v>
      </c>
      <c r="J74" s="78">
        <v>24524</v>
      </c>
      <c r="K74" s="67">
        <v>0</v>
      </c>
    </row>
    <row r="75" spans="1:11" x14ac:dyDescent="0.55000000000000004">
      <c r="A75" s="70">
        <v>44327</v>
      </c>
      <c r="B75" s="105" t="str">
        <f t="shared" si="6"/>
        <v>(火)</v>
      </c>
      <c r="C75" s="67">
        <f t="shared" si="5"/>
        <v>158112</v>
      </c>
      <c r="D75" s="78">
        <v>122088</v>
      </c>
      <c r="E75" s="78">
        <v>0</v>
      </c>
      <c r="F75" s="78">
        <v>36024</v>
      </c>
      <c r="G75" s="67">
        <v>0</v>
      </c>
      <c r="H75" s="78">
        <v>106867</v>
      </c>
      <c r="I75" s="78">
        <v>0</v>
      </c>
      <c r="J75" s="78">
        <v>20480</v>
      </c>
      <c r="K75" s="67">
        <v>0</v>
      </c>
    </row>
    <row r="76" spans="1:11" x14ac:dyDescent="0.55000000000000004">
      <c r="A76" s="70">
        <v>44326</v>
      </c>
      <c r="B76" s="105" t="str">
        <f t="shared" si="6"/>
        <v>(月)</v>
      </c>
      <c r="C76" s="67">
        <f t="shared" si="5"/>
        <v>121397</v>
      </c>
      <c r="D76" s="78">
        <v>98493</v>
      </c>
      <c r="E76" s="78">
        <v>0</v>
      </c>
      <c r="F76" s="78">
        <v>22904</v>
      </c>
      <c r="G76" s="67">
        <v>0</v>
      </c>
      <c r="H76" s="78">
        <v>84680</v>
      </c>
      <c r="I76" s="78">
        <v>0</v>
      </c>
      <c r="J76" s="78">
        <v>12913</v>
      </c>
      <c r="K76" s="67">
        <v>0</v>
      </c>
    </row>
    <row r="77" spans="1:11" x14ac:dyDescent="0.55000000000000004">
      <c r="A77" s="70">
        <v>44325</v>
      </c>
      <c r="B77" s="105" t="str">
        <f t="shared" si="6"/>
        <v>(日)</v>
      </c>
      <c r="C77" s="67">
        <f t="shared" si="5"/>
        <v>80252</v>
      </c>
      <c r="D77" s="78">
        <v>72330</v>
      </c>
      <c r="E77" s="78">
        <v>0</v>
      </c>
      <c r="F77" s="78">
        <v>7922</v>
      </c>
      <c r="G77" s="67">
        <v>0</v>
      </c>
      <c r="H77" s="78">
        <v>66443</v>
      </c>
      <c r="I77" s="78">
        <v>0</v>
      </c>
      <c r="J77" s="78">
        <v>5810</v>
      </c>
      <c r="K77" s="67">
        <v>0</v>
      </c>
    </row>
    <row r="78" spans="1:11" x14ac:dyDescent="0.55000000000000004">
      <c r="A78" s="70">
        <v>44324</v>
      </c>
      <c r="B78" s="105" t="str">
        <f t="shared" si="6"/>
        <v>(土)</v>
      </c>
      <c r="C78" s="67">
        <f t="shared" si="5"/>
        <v>65957</v>
      </c>
      <c r="D78" s="78">
        <v>58989</v>
      </c>
      <c r="E78" s="78">
        <v>0</v>
      </c>
      <c r="F78" s="78">
        <v>6968</v>
      </c>
      <c r="G78" s="67">
        <v>0</v>
      </c>
      <c r="H78" s="78">
        <v>49143</v>
      </c>
      <c r="I78" s="78">
        <v>0</v>
      </c>
      <c r="J78" s="78">
        <v>3898</v>
      </c>
      <c r="K78" s="67">
        <v>0</v>
      </c>
    </row>
    <row r="79" spans="1:11" x14ac:dyDescent="0.55000000000000004">
      <c r="A79" s="70">
        <v>44323</v>
      </c>
      <c r="B79" s="105" t="str">
        <f t="shared" si="6"/>
        <v>(金)</v>
      </c>
      <c r="C79" s="67">
        <f t="shared" si="5"/>
        <v>51416</v>
      </c>
      <c r="D79" s="78">
        <v>42551</v>
      </c>
      <c r="E79" s="78">
        <v>0</v>
      </c>
      <c r="F79" s="78">
        <v>8865</v>
      </c>
      <c r="G79" s="67">
        <v>0</v>
      </c>
      <c r="H79" s="78">
        <v>31741</v>
      </c>
      <c r="I79" s="78">
        <v>0</v>
      </c>
      <c r="J79" s="78">
        <v>4554</v>
      </c>
      <c r="K79" s="67">
        <v>0</v>
      </c>
    </row>
    <row r="80" spans="1:11" x14ac:dyDescent="0.55000000000000004">
      <c r="A80" s="70">
        <v>44322</v>
      </c>
      <c r="B80" s="105" t="str">
        <f t="shared" si="6"/>
        <v>(木)</v>
      </c>
      <c r="C80" s="67">
        <f t="shared" si="5"/>
        <v>50418</v>
      </c>
      <c r="D80" s="78">
        <v>42966</v>
      </c>
      <c r="E80" s="78">
        <v>0</v>
      </c>
      <c r="F80" s="78">
        <v>7452</v>
      </c>
      <c r="G80" s="67">
        <v>0</v>
      </c>
      <c r="H80" s="78">
        <v>33278</v>
      </c>
      <c r="I80" s="78">
        <v>0</v>
      </c>
      <c r="J80" s="78">
        <v>4700</v>
      </c>
      <c r="K80" s="67">
        <v>0</v>
      </c>
    </row>
    <row r="81" spans="1:11" x14ac:dyDescent="0.55000000000000004">
      <c r="A81" s="70">
        <v>44321</v>
      </c>
      <c r="B81" s="105" t="str">
        <f t="shared" si="6"/>
        <v>(水)</v>
      </c>
      <c r="C81" s="67">
        <f t="shared" si="5"/>
        <v>10282</v>
      </c>
      <c r="D81" s="78">
        <v>9405</v>
      </c>
      <c r="E81" s="78">
        <v>0</v>
      </c>
      <c r="F81" s="78">
        <v>877</v>
      </c>
      <c r="G81" s="67">
        <v>0</v>
      </c>
      <c r="H81" s="78">
        <v>8199</v>
      </c>
      <c r="I81" s="78">
        <v>0</v>
      </c>
      <c r="J81" s="78">
        <v>737</v>
      </c>
      <c r="K81" s="67">
        <v>0</v>
      </c>
    </row>
    <row r="82" spans="1:11" x14ac:dyDescent="0.55000000000000004">
      <c r="A82" s="70">
        <v>44320</v>
      </c>
      <c r="B82" s="105" t="str">
        <f t="shared" si="6"/>
        <v>(火)</v>
      </c>
      <c r="C82" s="67">
        <f t="shared" si="5"/>
        <v>8834</v>
      </c>
      <c r="D82" s="78">
        <v>8043</v>
      </c>
      <c r="E82" s="78">
        <v>0</v>
      </c>
      <c r="F82" s="78">
        <v>791</v>
      </c>
      <c r="G82" s="67">
        <v>0</v>
      </c>
      <c r="H82" s="78">
        <v>6655</v>
      </c>
      <c r="I82" s="78">
        <v>0</v>
      </c>
      <c r="J82" s="78">
        <v>543</v>
      </c>
      <c r="K82" s="67">
        <v>0</v>
      </c>
    </row>
    <row r="83" spans="1:11" x14ac:dyDescent="0.55000000000000004">
      <c r="A83" s="70">
        <v>44319</v>
      </c>
      <c r="B83" s="105" t="str">
        <f t="shared" si="6"/>
        <v>(月)</v>
      </c>
      <c r="C83" s="67">
        <f t="shared" si="5"/>
        <v>7992</v>
      </c>
      <c r="D83" s="78">
        <v>7155</v>
      </c>
      <c r="E83" s="78">
        <v>0</v>
      </c>
      <c r="F83" s="78">
        <v>837</v>
      </c>
      <c r="G83" s="67">
        <v>0</v>
      </c>
      <c r="H83" s="78">
        <v>5780</v>
      </c>
      <c r="I83" s="78">
        <v>0</v>
      </c>
      <c r="J83" s="78">
        <v>785</v>
      </c>
      <c r="K83" s="67">
        <v>0</v>
      </c>
    </row>
    <row r="84" spans="1:11" x14ac:dyDescent="0.55000000000000004">
      <c r="A84" s="70">
        <v>44318</v>
      </c>
      <c r="B84" s="105" t="str">
        <f t="shared" si="6"/>
        <v>(日)</v>
      </c>
      <c r="C84" s="67">
        <f t="shared" si="5"/>
        <v>24013</v>
      </c>
      <c r="D84" s="78">
        <v>24013</v>
      </c>
      <c r="E84" s="78">
        <v>0</v>
      </c>
      <c r="F84" s="78">
        <v>0</v>
      </c>
      <c r="G84" s="67">
        <v>0</v>
      </c>
      <c r="H84" s="78">
        <v>20469</v>
      </c>
      <c r="I84" s="78">
        <v>0</v>
      </c>
      <c r="J84" s="78">
        <v>0</v>
      </c>
      <c r="K84" s="67">
        <v>0</v>
      </c>
    </row>
    <row r="85" spans="1:11" x14ac:dyDescent="0.55000000000000004">
      <c r="A85" s="70">
        <v>44317</v>
      </c>
      <c r="B85" s="105" t="str">
        <f t="shared" si="6"/>
        <v>(土)</v>
      </c>
      <c r="C85" s="67">
        <f t="shared" si="5"/>
        <v>38882</v>
      </c>
      <c r="D85" s="78">
        <v>38882</v>
      </c>
      <c r="E85" s="78">
        <v>0</v>
      </c>
      <c r="F85" s="78">
        <v>0</v>
      </c>
      <c r="G85" s="67">
        <v>0</v>
      </c>
      <c r="H85" s="78">
        <v>23106</v>
      </c>
      <c r="I85" s="78">
        <v>0</v>
      </c>
      <c r="J85" s="78">
        <v>0</v>
      </c>
      <c r="K85" s="67">
        <v>0</v>
      </c>
    </row>
    <row r="86" spans="1:11" x14ac:dyDescent="0.55000000000000004">
      <c r="A86" s="70">
        <v>44316</v>
      </c>
      <c r="B86" s="105" t="str">
        <f t="shared" si="6"/>
        <v>(金)</v>
      </c>
      <c r="C86" s="67">
        <f t="shared" si="5"/>
        <v>64270</v>
      </c>
      <c r="D86" s="78">
        <v>64270</v>
      </c>
      <c r="E86" s="78">
        <v>0</v>
      </c>
      <c r="F86" s="78">
        <v>0</v>
      </c>
      <c r="G86" s="67">
        <v>0</v>
      </c>
      <c r="H86" s="78">
        <v>27342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44315</v>
      </c>
      <c r="B87" s="105" t="str">
        <f>"(" &amp; TEXT(A87,"aaa") &amp; ")"</f>
        <v>(木)</v>
      </c>
      <c r="C87" s="67">
        <f t="shared" si="5"/>
        <v>18998</v>
      </c>
      <c r="D87" s="78">
        <v>18998</v>
      </c>
      <c r="E87" s="78">
        <v>0</v>
      </c>
      <c r="F87" s="78">
        <v>0</v>
      </c>
      <c r="G87" s="67">
        <v>0</v>
      </c>
      <c r="H87" s="78">
        <v>12967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44314</v>
      </c>
      <c r="B88" s="105" t="str">
        <f t="shared" si="6"/>
        <v>(水)</v>
      </c>
      <c r="C88" s="67">
        <f t="shared" si="5"/>
        <v>83482</v>
      </c>
      <c r="D88" s="78">
        <v>83482</v>
      </c>
      <c r="E88" s="78">
        <v>0</v>
      </c>
      <c r="F88" s="78">
        <v>0</v>
      </c>
      <c r="G88" s="67">
        <v>0</v>
      </c>
      <c r="H88" s="78">
        <v>37212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44313</v>
      </c>
      <c r="B89" s="105" t="str">
        <f t="shared" si="6"/>
        <v>(火)</v>
      </c>
      <c r="C89" s="67">
        <f t="shared" si="5"/>
        <v>76825</v>
      </c>
      <c r="D89" s="78">
        <v>76825</v>
      </c>
      <c r="E89" s="78">
        <v>0</v>
      </c>
      <c r="F89" s="78">
        <v>0</v>
      </c>
      <c r="G89" s="67">
        <v>0</v>
      </c>
      <c r="H89" s="78">
        <v>37844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44312</v>
      </c>
      <c r="B90" s="105" t="str">
        <f t="shared" si="6"/>
        <v>(月)</v>
      </c>
      <c r="C90" s="67">
        <f t="shared" si="5"/>
        <v>57684</v>
      </c>
      <c r="D90" s="78">
        <v>57684</v>
      </c>
      <c r="E90" s="78">
        <v>0</v>
      </c>
      <c r="F90" s="78">
        <v>0</v>
      </c>
      <c r="G90" s="67">
        <v>0</v>
      </c>
      <c r="H90" s="78">
        <v>27881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44311</v>
      </c>
      <c r="B91" s="105" t="str">
        <f t="shared" si="6"/>
        <v>(日)</v>
      </c>
      <c r="C91" s="67">
        <f t="shared" si="5"/>
        <v>23288</v>
      </c>
      <c r="D91" s="78">
        <v>23288</v>
      </c>
      <c r="E91" s="78">
        <v>0</v>
      </c>
      <c r="F91" s="78">
        <v>0</v>
      </c>
      <c r="G91" s="67">
        <v>0</v>
      </c>
      <c r="H91" s="78">
        <v>15487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44310</v>
      </c>
      <c r="B92" s="105" t="str">
        <f t="shared" si="6"/>
        <v>(土)</v>
      </c>
      <c r="C92" s="67">
        <f t="shared" si="5"/>
        <v>34538</v>
      </c>
      <c r="D92" s="78">
        <v>34538</v>
      </c>
      <c r="E92" s="78">
        <v>0</v>
      </c>
      <c r="F92" s="78">
        <v>0</v>
      </c>
      <c r="G92" s="67">
        <v>0</v>
      </c>
      <c r="H92" s="78">
        <v>15992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44309</v>
      </c>
      <c r="B93" s="105" t="str">
        <f t="shared" si="6"/>
        <v>(金)</v>
      </c>
      <c r="C93" s="67">
        <f t="shared" si="5"/>
        <v>53834</v>
      </c>
      <c r="D93" s="78">
        <v>53834</v>
      </c>
      <c r="E93" s="78">
        <v>0</v>
      </c>
      <c r="F93" s="78">
        <v>0</v>
      </c>
      <c r="G93" s="67">
        <v>0</v>
      </c>
      <c r="H93" s="78">
        <v>18695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44308</v>
      </c>
      <c r="B94" s="105" t="str">
        <f t="shared" si="6"/>
        <v>(木)</v>
      </c>
      <c r="C94" s="67">
        <f t="shared" si="5"/>
        <v>56307</v>
      </c>
      <c r="D94" s="78">
        <v>56307</v>
      </c>
      <c r="E94" s="78">
        <v>0</v>
      </c>
      <c r="F94" s="78">
        <v>0</v>
      </c>
      <c r="G94" s="67">
        <v>0</v>
      </c>
      <c r="H94" s="78">
        <v>25056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44307</v>
      </c>
      <c r="B95" s="105" t="str">
        <f t="shared" si="6"/>
        <v>(水)</v>
      </c>
      <c r="C95" s="67">
        <f t="shared" si="5"/>
        <v>58590</v>
      </c>
      <c r="D95" s="78">
        <v>58590</v>
      </c>
      <c r="E95" s="78">
        <v>0</v>
      </c>
      <c r="F95" s="78">
        <v>0</v>
      </c>
      <c r="G95" s="67">
        <v>0</v>
      </c>
      <c r="H95" s="78">
        <v>26606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44306</v>
      </c>
      <c r="B96" s="105" t="str">
        <f t="shared" si="6"/>
        <v>(火)</v>
      </c>
      <c r="C96" s="67">
        <f t="shared" si="5"/>
        <v>49173</v>
      </c>
      <c r="D96" s="78">
        <v>49173</v>
      </c>
      <c r="E96" s="78">
        <v>0</v>
      </c>
      <c r="F96" s="78">
        <v>0</v>
      </c>
      <c r="G96" s="67">
        <v>0</v>
      </c>
      <c r="H96" s="78">
        <v>22289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44305</v>
      </c>
      <c r="B97" s="105" t="str">
        <f t="shared" si="6"/>
        <v>(月)</v>
      </c>
      <c r="C97" s="67">
        <f t="shared" si="5"/>
        <v>32382</v>
      </c>
      <c r="D97" s="78">
        <v>32382</v>
      </c>
      <c r="E97" s="78">
        <v>0</v>
      </c>
      <c r="F97" s="78">
        <v>0</v>
      </c>
      <c r="G97" s="67">
        <v>0</v>
      </c>
      <c r="H97" s="78">
        <v>14122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44304</v>
      </c>
      <c r="B98" s="105" t="str">
        <f t="shared" si="6"/>
        <v>(日)</v>
      </c>
      <c r="C98" s="67">
        <f t="shared" si="5"/>
        <v>9100</v>
      </c>
      <c r="D98" s="78">
        <v>9100</v>
      </c>
      <c r="E98" s="78">
        <v>0</v>
      </c>
      <c r="F98" s="78">
        <v>0</v>
      </c>
      <c r="G98" s="67">
        <v>0</v>
      </c>
      <c r="H98" s="78">
        <v>5770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44303</v>
      </c>
      <c r="B99" s="105" t="str">
        <f t="shared" si="6"/>
        <v>(土)</v>
      </c>
      <c r="C99" s="67">
        <f t="shared" si="5"/>
        <v>7936</v>
      </c>
      <c r="D99" s="78">
        <v>7936</v>
      </c>
      <c r="E99" s="78">
        <v>0</v>
      </c>
      <c r="F99" s="78">
        <v>0</v>
      </c>
      <c r="G99" s="67">
        <v>0</v>
      </c>
      <c r="H99" s="78">
        <v>3731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44302</v>
      </c>
      <c r="B100" s="105" t="str">
        <f t="shared" si="6"/>
        <v>(金)</v>
      </c>
      <c r="C100" s="67">
        <f t="shared" ref="C100:C104" si="7">SUM(D100:G100)</f>
        <v>11032</v>
      </c>
      <c r="D100" s="78">
        <v>11032</v>
      </c>
      <c r="E100" s="78">
        <v>0</v>
      </c>
      <c r="F100" s="78">
        <v>0</v>
      </c>
      <c r="G100" s="67">
        <v>0</v>
      </c>
      <c r="H100" s="78">
        <v>3508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44301</v>
      </c>
      <c r="B101" s="105" t="str">
        <f t="shared" si="6"/>
        <v>(木)</v>
      </c>
      <c r="C101" s="67">
        <f t="shared" si="7"/>
        <v>9143</v>
      </c>
      <c r="D101" s="78">
        <v>9143</v>
      </c>
      <c r="E101" s="78">
        <v>0</v>
      </c>
      <c r="F101" s="78">
        <v>0</v>
      </c>
      <c r="G101" s="67">
        <v>0</v>
      </c>
      <c r="H101" s="78">
        <v>4384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44300</v>
      </c>
      <c r="B102" s="105" t="str">
        <f t="shared" si="6"/>
        <v>(水)</v>
      </c>
      <c r="C102" s="67">
        <f t="shared" si="7"/>
        <v>4944</v>
      </c>
      <c r="D102" s="78">
        <v>4944</v>
      </c>
      <c r="E102" s="78">
        <v>0</v>
      </c>
      <c r="F102" s="78">
        <v>0</v>
      </c>
      <c r="G102" s="67">
        <v>0</v>
      </c>
      <c r="H102" s="78">
        <v>3166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44299</v>
      </c>
      <c r="B103" s="105" t="str">
        <f t="shared" si="6"/>
        <v>(火)</v>
      </c>
      <c r="C103" s="67">
        <f>SUM(D103:G103)</f>
        <v>4276</v>
      </c>
      <c r="D103" s="78">
        <v>4276</v>
      </c>
      <c r="E103" s="78">
        <v>0</v>
      </c>
      <c r="F103" s="78">
        <v>0</v>
      </c>
      <c r="G103" s="67">
        <v>0</v>
      </c>
      <c r="H103" s="78">
        <v>2910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44298</v>
      </c>
      <c r="B104" s="105" t="str">
        <f t="shared" si="6"/>
        <v>(月)</v>
      </c>
      <c r="C104" s="67">
        <f>SUM(D104:G104)</f>
        <v>4868</v>
      </c>
      <c r="D104" s="98">
        <v>4868</v>
      </c>
      <c r="E104" s="98">
        <v>0</v>
      </c>
      <c r="F104" s="98">
        <v>0</v>
      </c>
      <c r="G104" s="98">
        <v>0</v>
      </c>
      <c r="H104" s="98">
        <v>3508</v>
      </c>
      <c r="I104" s="98">
        <v>0</v>
      </c>
      <c r="J104" s="98">
        <v>0</v>
      </c>
      <c r="K104" s="98">
        <v>0</v>
      </c>
    </row>
    <row r="105" spans="1:11" x14ac:dyDescent="0.55000000000000004">
      <c r="A105" s="95"/>
      <c r="B105" s="95"/>
      <c r="C105" s="95"/>
      <c r="D105" s="95"/>
      <c r="E105" s="95"/>
      <c r="F105" s="95"/>
      <c r="G105" s="95"/>
      <c r="H105" s="95"/>
      <c r="I105" s="95"/>
      <c r="J105" s="95"/>
      <c r="K105" s="95"/>
    </row>
    <row r="106" spans="1:11" x14ac:dyDescent="0.55000000000000004">
      <c r="A106" s="95" t="s">
        <v>330</v>
      </c>
      <c r="B106" s="95"/>
    </row>
    <row r="107" spans="1:11" x14ac:dyDescent="0.55000000000000004">
      <c r="A107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389</v>
      </c>
    </row>
    <row r="3" spans="1:9" x14ac:dyDescent="0.55000000000000004">
      <c r="A3" s="130" t="s">
        <v>296</v>
      </c>
      <c r="B3" s="128" t="s">
        <v>297</v>
      </c>
      <c r="C3" s="126" t="s">
        <v>298</v>
      </c>
      <c r="D3" s="126" t="s">
        <v>299</v>
      </c>
      <c r="E3" s="129"/>
      <c r="F3" s="126" t="s">
        <v>300</v>
      </c>
      <c r="G3" s="129"/>
      <c r="H3" s="93"/>
      <c r="I3" s="93"/>
    </row>
    <row r="4" spans="1:9" x14ac:dyDescent="0.55000000000000004">
      <c r="A4" s="129"/>
      <c r="B4" s="131"/>
      <c r="C4" s="129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25" t="s">
        <v>287</v>
      </c>
      <c r="B5" s="129"/>
      <c r="C5" s="67">
        <f t="shared" ref="C5:C68" si="0">SUM(D5:G5)</f>
        <v>11848437</v>
      </c>
      <c r="D5" s="67">
        <v>6254205</v>
      </c>
      <c r="E5" s="67">
        <v>114131</v>
      </c>
      <c r="F5" s="67">
        <v>5459740</v>
      </c>
      <c r="G5" s="67">
        <v>20361</v>
      </c>
      <c r="H5" s="92"/>
      <c r="I5" s="92"/>
    </row>
    <row r="6" spans="1:9" x14ac:dyDescent="0.55000000000000004">
      <c r="A6" s="104">
        <v>44393</v>
      </c>
      <c r="B6" s="107" t="s">
        <v>304</v>
      </c>
      <c r="C6" s="67">
        <f t="shared" si="0"/>
        <v>65454</v>
      </c>
      <c r="D6" s="67">
        <v>23717</v>
      </c>
      <c r="E6" s="67">
        <v>4551</v>
      </c>
      <c r="F6" s="67">
        <v>35455</v>
      </c>
      <c r="G6" s="67">
        <v>1731</v>
      </c>
      <c r="H6" s="92"/>
      <c r="I6" s="92"/>
    </row>
    <row r="7" spans="1:9" x14ac:dyDescent="0.55000000000000004">
      <c r="A7" s="104">
        <v>44392</v>
      </c>
      <c r="B7" s="107" t="s">
        <v>305</v>
      </c>
      <c r="C7" s="67">
        <f t="shared" si="0"/>
        <v>58287</v>
      </c>
      <c r="D7" s="67">
        <v>24563</v>
      </c>
      <c r="E7" s="67">
        <v>533</v>
      </c>
      <c r="F7" s="67">
        <v>31996</v>
      </c>
      <c r="G7" s="67">
        <v>1195</v>
      </c>
      <c r="H7" s="92"/>
      <c r="I7" s="92"/>
    </row>
    <row r="8" spans="1:9" x14ac:dyDescent="0.55000000000000004">
      <c r="A8" s="104">
        <v>44391</v>
      </c>
      <c r="B8" s="107" t="s">
        <v>306</v>
      </c>
      <c r="C8" s="67">
        <f t="shared" si="0"/>
        <v>62157</v>
      </c>
      <c r="D8" s="67">
        <v>22176</v>
      </c>
      <c r="E8" s="67">
        <v>178</v>
      </c>
      <c r="F8" s="67">
        <v>37839</v>
      </c>
      <c r="G8" s="67">
        <v>1964</v>
      </c>
      <c r="H8" s="92"/>
      <c r="I8" s="92"/>
    </row>
    <row r="9" spans="1:9" x14ac:dyDescent="0.55000000000000004">
      <c r="A9" s="104">
        <v>44390</v>
      </c>
      <c r="B9" s="107" t="s">
        <v>295</v>
      </c>
      <c r="C9" s="67">
        <f t="shared" si="0"/>
        <v>73445</v>
      </c>
      <c r="D9" s="67">
        <v>25653</v>
      </c>
      <c r="E9" s="67">
        <v>9453</v>
      </c>
      <c r="F9" s="67">
        <v>37198</v>
      </c>
      <c r="G9" s="67">
        <v>1141</v>
      </c>
      <c r="H9" s="92"/>
      <c r="I9" s="92"/>
    </row>
    <row r="10" spans="1:9" x14ac:dyDescent="0.55000000000000004">
      <c r="A10" s="104">
        <v>44389</v>
      </c>
      <c r="B10" s="107" t="s">
        <v>294</v>
      </c>
      <c r="C10" s="67">
        <f t="shared" si="0"/>
        <v>141584</v>
      </c>
      <c r="D10" s="67">
        <v>47667</v>
      </c>
      <c r="E10" s="67">
        <v>22048</v>
      </c>
      <c r="F10" s="67">
        <v>67841</v>
      </c>
      <c r="G10" s="67">
        <v>4028</v>
      </c>
      <c r="H10" s="92"/>
      <c r="I10" s="92"/>
    </row>
    <row r="11" spans="1:9" x14ac:dyDescent="0.55000000000000004">
      <c r="A11" s="104">
        <v>44386</v>
      </c>
      <c r="B11" s="107" t="s">
        <v>304</v>
      </c>
      <c r="C11" s="67">
        <f t="shared" si="0"/>
        <v>78312</v>
      </c>
      <c r="D11" s="67">
        <v>31738</v>
      </c>
      <c r="E11" s="67">
        <v>221</v>
      </c>
      <c r="F11" s="67">
        <v>44589</v>
      </c>
      <c r="G11" s="67">
        <v>1764</v>
      </c>
      <c r="H11" s="92"/>
      <c r="I11" s="92"/>
    </row>
    <row r="12" spans="1:9" x14ac:dyDescent="0.55000000000000004">
      <c r="A12" s="104">
        <v>44385</v>
      </c>
      <c r="B12" s="107" t="s">
        <v>305</v>
      </c>
      <c r="C12" s="67">
        <f t="shared" si="0"/>
        <v>83340</v>
      </c>
      <c r="D12" s="67">
        <v>34199</v>
      </c>
      <c r="E12" s="67">
        <v>2537</v>
      </c>
      <c r="F12" s="67">
        <v>44991</v>
      </c>
      <c r="G12" s="67">
        <v>1613</v>
      </c>
      <c r="H12" s="92"/>
      <c r="I12" s="92"/>
    </row>
    <row r="13" spans="1:9" x14ac:dyDescent="0.55000000000000004">
      <c r="A13" s="104">
        <v>44384</v>
      </c>
      <c r="B13" s="107" t="s">
        <v>306</v>
      </c>
      <c r="C13" s="67">
        <f t="shared" si="0"/>
        <v>76653</v>
      </c>
      <c r="D13" s="67">
        <v>28661</v>
      </c>
      <c r="E13" s="67">
        <v>2304</v>
      </c>
      <c r="F13" s="67">
        <v>44525</v>
      </c>
      <c r="G13" s="67">
        <v>1163</v>
      </c>
      <c r="H13" s="92"/>
      <c r="I13" s="92"/>
    </row>
    <row r="14" spans="1:9" x14ac:dyDescent="0.55000000000000004">
      <c r="A14" s="104">
        <v>44383</v>
      </c>
      <c r="B14" s="107" t="s">
        <v>295</v>
      </c>
      <c r="C14" s="67">
        <f t="shared" si="0"/>
        <v>99765</v>
      </c>
      <c r="D14" s="67">
        <v>45037</v>
      </c>
      <c r="E14" s="67">
        <v>1554</v>
      </c>
      <c r="F14" s="67">
        <v>52475</v>
      </c>
      <c r="G14" s="67">
        <v>699</v>
      </c>
      <c r="H14" s="92"/>
      <c r="I14" s="92"/>
    </row>
    <row r="15" spans="1:9" x14ac:dyDescent="0.55000000000000004">
      <c r="A15" s="104">
        <v>44382</v>
      </c>
      <c r="B15" s="107" t="s">
        <v>294</v>
      </c>
      <c r="C15" s="67">
        <f t="shared" si="0"/>
        <v>145089</v>
      </c>
      <c r="D15" s="67">
        <v>57890</v>
      </c>
      <c r="E15" s="67">
        <v>5788</v>
      </c>
      <c r="F15" s="67">
        <v>79320</v>
      </c>
      <c r="G15" s="67">
        <v>2091</v>
      </c>
      <c r="H15" s="92"/>
      <c r="I15" s="92"/>
    </row>
    <row r="16" spans="1:9" x14ac:dyDescent="0.55000000000000004">
      <c r="A16" s="104">
        <v>44379</v>
      </c>
      <c r="B16" s="107" t="s">
        <v>304</v>
      </c>
      <c r="C16" s="67">
        <f t="shared" si="0"/>
        <v>81824</v>
      </c>
      <c r="D16" s="67">
        <v>25406</v>
      </c>
      <c r="E16" s="67">
        <v>978</v>
      </c>
      <c r="F16" s="67">
        <v>55293</v>
      </c>
      <c r="G16" s="67">
        <v>147</v>
      </c>
      <c r="H16" s="92"/>
      <c r="I16" s="92"/>
    </row>
    <row r="17" spans="1:9" x14ac:dyDescent="0.55000000000000004">
      <c r="A17" s="104">
        <v>44378</v>
      </c>
      <c r="B17" s="107" t="s">
        <v>305</v>
      </c>
      <c r="C17" s="67">
        <f t="shared" si="0"/>
        <v>94797</v>
      </c>
      <c r="D17" s="67">
        <v>36346</v>
      </c>
      <c r="E17" s="67">
        <v>589</v>
      </c>
      <c r="F17" s="67">
        <v>57754</v>
      </c>
      <c r="G17" s="67">
        <v>108</v>
      </c>
      <c r="H17" s="92"/>
      <c r="I17" s="92"/>
    </row>
    <row r="18" spans="1:9" x14ac:dyDescent="0.55000000000000004">
      <c r="A18" s="104">
        <v>44377</v>
      </c>
      <c r="B18" s="107" t="s">
        <v>306</v>
      </c>
      <c r="C18" s="67">
        <f t="shared" si="0"/>
        <v>79179</v>
      </c>
      <c r="D18" s="67">
        <v>30313</v>
      </c>
      <c r="E18" s="67">
        <v>1788</v>
      </c>
      <c r="F18" s="67">
        <v>46697</v>
      </c>
      <c r="G18" s="67">
        <v>381</v>
      </c>
      <c r="H18" s="92"/>
      <c r="I18" s="92"/>
    </row>
    <row r="19" spans="1:9" x14ac:dyDescent="0.55000000000000004">
      <c r="A19" s="104">
        <v>44376</v>
      </c>
      <c r="B19" s="107" t="s">
        <v>295</v>
      </c>
      <c r="C19" s="67">
        <f t="shared" si="0"/>
        <v>94481</v>
      </c>
      <c r="D19" s="67">
        <v>36069</v>
      </c>
      <c r="E19" s="67">
        <v>3367</v>
      </c>
      <c r="F19" s="67">
        <v>53790</v>
      </c>
      <c r="G19" s="67">
        <v>1255</v>
      </c>
      <c r="H19" s="92"/>
      <c r="I19" s="92"/>
    </row>
    <row r="20" spans="1:9" x14ac:dyDescent="0.55000000000000004">
      <c r="A20" s="104">
        <v>44375</v>
      </c>
      <c r="B20" s="107" t="s">
        <v>294</v>
      </c>
      <c r="C20" s="67">
        <f t="shared" si="0"/>
        <v>159655</v>
      </c>
      <c r="D20" s="67">
        <v>71303</v>
      </c>
      <c r="E20" s="67">
        <v>7806</v>
      </c>
      <c r="F20" s="67">
        <v>80018</v>
      </c>
      <c r="G20" s="67">
        <v>528</v>
      </c>
      <c r="H20" s="92"/>
      <c r="I20" s="92"/>
    </row>
    <row r="21" spans="1:9" x14ac:dyDescent="0.55000000000000004">
      <c r="A21" s="104">
        <v>44372</v>
      </c>
      <c r="B21" s="107" t="s">
        <v>309</v>
      </c>
      <c r="C21" s="67">
        <f t="shared" si="0"/>
        <v>128355</v>
      </c>
      <c r="D21" s="67">
        <v>47766</v>
      </c>
      <c r="E21" s="67">
        <v>5529</v>
      </c>
      <c r="F21" s="67">
        <v>74926</v>
      </c>
      <c r="G21" s="67">
        <v>134</v>
      </c>
      <c r="H21" s="92"/>
      <c r="I21" s="92"/>
    </row>
    <row r="22" spans="1:9" x14ac:dyDescent="0.55000000000000004">
      <c r="A22" s="104">
        <v>44371</v>
      </c>
      <c r="B22" s="107" t="s">
        <v>320</v>
      </c>
      <c r="C22" s="67">
        <f t="shared" si="0"/>
        <v>109421</v>
      </c>
      <c r="D22" s="67">
        <v>43798</v>
      </c>
      <c r="E22" s="67">
        <v>1584</v>
      </c>
      <c r="F22" s="67">
        <v>63930</v>
      </c>
      <c r="G22" s="67">
        <v>109</v>
      </c>
      <c r="H22" s="92"/>
      <c r="I22" s="92"/>
    </row>
    <row r="23" spans="1:9" x14ac:dyDescent="0.55000000000000004">
      <c r="A23" s="104">
        <v>44370</v>
      </c>
      <c r="B23" s="107" t="s">
        <v>306</v>
      </c>
      <c r="C23" s="67">
        <f t="shared" si="0"/>
        <v>111486</v>
      </c>
      <c r="D23" s="67">
        <v>46971</v>
      </c>
      <c r="E23" s="67">
        <v>4683</v>
      </c>
      <c r="F23" s="67">
        <v>59733</v>
      </c>
      <c r="G23" s="67">
        <v>99</v>
      </c>
      <c r="H23" s="92"/>
      <c r="I23" s="92"/>
    </row>
    <row r="24" spans="1:9" x14ac:dyDescent="0.55000000000000004">
      <c r="A24" s="104">
        <v>44369</v>
      </c>
      <c r="B24" s="107" t="s">
        <v>295</v>
      </c>
      <c r="C24" s="67">
        <f t="shared" si="0"/>
        <v>94135</v>
      </c>
      <c r="D24" s="67">
        <v>44473</v>
      </c>
      <c r="E24" s="67">
        <v>1946</v>
      </c>
      <c r="F24" s="67">
        <v>47609</v>
      </c>
      <c r="G24" s="67">
        <v>107</v>
      </c>
      <c r="H24" s="92"/>
      <c r="I24" s="92"/>
    </row>
    <row r="25" spans="1:9" x14ac:dyDescent="0.55000000000000004">
      <c r="A25" s="104">
        <v>44368</v>
      </c>
      <c r="B25" s="107" t="s">
        <v>294</v>
      </c>
      <c r="C25" s="67">
        <f t="shared" si="0"/>
        <v>198780</v>
      </c>
      <c r="D25" s="67">
        <v>67154</v>
      </c>
      <c r="E25" s="67">
        <v>7843</v>
      </c>
      <c r="F25" s="67">
        <v>123679</v>
      </c>
      <c r="G25" s="67">
        <v>104</v>
      </c>
      <c r="H25" s="92"/>
      <c r="I25" s="92"/>
    </row>
    <row r="26" spans="1:9" x14ac:dyDescent="0.55000000000000004">
      <c r="A26" s="104">
        <v>44365</v>
      </c>
      <c r="B26" s="107" t="s">
        <v>304</v>
      </c>
      <c r="C26" s="67">
        <f t="shared" si="0"/>
        <v>125948</v>
      </c>
      <c r="D26" s="67">
        <v>50112</v>
      </c>
      <c r="E26" s="67">
        <v>2145</v>
      </c>
      <c r="F26" s="67">
        <v>73691</v>
      </c>
      <c r="G26" s="67">
        <v>0</v>
      </c>
      <c r="H26" s="92"/>
      <c r="I26" s="92"/>
    </row>
    <row r="27" spans="1:9" x14ac:dyDescent="0.55000000000000004">
      <c r="A27" s="104">
        <v>44364</v>
      </c>
      <c r="B27" s="107" t="s">
        <v>320</v>
      </c>
      <c r="C27" s="67">
        <f t="shared" si="0"/>
        <v>129330</v>
      </c>
      <c r="D27" s="67">
        <v>46926</v>
      </c>
      <c r="E27" s="67">
        <v>4611</v>
      </c>
      <c r="F27" s="67">
        <v>77793</v>
      </c>
      <c r="G27" s="67">
        <v>0</v>
      </c>
      <c r="H27" s="92"/>
      <c r="I27" s="92"/>
    </row>
    <row r="28" spans="1:9" x14ac:dyDescent="0.55000000000000004">
      <c r="A28" s="104">
        <v>44363</v>
      </c>
      <c r="B28" s="107" t="s">
        <v>306</v>
      </c>
      <c r="C28" s="67">
        <f t="shared" si="0"/>
        <v>118735</v>
      </c>
      <c r="D28" s="67">
        <v>43912</v>
      </c>
      <c r="E28" s="67">
        <v>2782</v>
      </c>
      <c r="F28" s="67">
        <v>72041</v>
      </c>
      <c r="G28" s="67">
        <v>0</v>
      </c>
      <c r="H28" s="92"/>
      <c r="I28" s="92"/>
    </row>
    <row r="29" spans="1:9" x14ac:dyDescent="0.55000000000000004">
      <c r="A29" s="104">
        <v>44362</v>
      </c>
      <c r="B29" s="107" t="s">
        <v>295</v>
      </c>
      <c r="C29" s="67">
        <f t="shared" si="0"/>
        <v>115363</v>
      </c>
      <c r="D29" s="67">
        <v>40459</v>
      </c>
      <c r="E29" s="67">
        <v>2956</v>
      </c>
      <c r="F29" s="67">
        <v>71948</v>
      </c>
      <c r="G29" s="67">
        <v>0</v>
      </c>
      <c r="H29" s="92"/>
      <c r="I29" s="92"/>
    </row>
    <row r="30" spans="1:9" x14ac:dyDescent="0.55000000000000004">
      <c r="A30" s="104">
        <v>44361</v>
      </c>
      <c r="B30" s="107" t="s">
        <v>294</v>
      </c>
      <c r="C30" s="67">
        <f t="shared" si="0"/>
        <v>214965</v>
      </c>
      <c r="D30" s="67">
        <v>85819</v>
      </c>
      <c r="E30" s="67">
        <v>5610</v>
      </c>
      <c r="F30" s="67">
        <v>123536</v>
      </c>
      <c r="G30" s="67">
        <v>0</v>
      </c>
      <c r="H30" s="92"/>
      <c r="I30" s="92"/>
    </row>
    <row r="31" spans="1:9" x14ac:dyDescent="0.55000000000000004">
      <c r="A31" s="104">
        <v>44358</v>
      </c>
      <c r="B31" s="107" t="s">
        <v>304</v>
      </c>
      <c r="C31" s="67">
        <f t="shared" si="0"/>
        <v>147983</v>
      </c>
      <c r="D31" s="67">
        <v>54834</v>
      </c>
      <c r="E31" s="67">
        <v>1669</v>
      </c>
      <c r="F31" s="67">
        <v>91480</v>
      </c>
      <c r="G31" s="67">
        <v>0</v>
      </c>
      <c r="H31" s="92"/>
      <c r="I31" s="92"/>
    </row>
    <row r="32" spans="1:9" x14ac:dyDescent="0.55000000000000004">
      <c r="A32" s="104">
        <v>44357</v>
      </c>
      <c r="B32" s="107" t="s">
        <v>305</v>
      </c>
      <c r="C32" s="67">
        <f t="shared" si="0"/>
        <v>136591</v>
      </c>
      <c r="D32" s="67">
        <v>52250</v>
      </c>
      <c r="E32" s="67">
        <v>1719</v>
      </c>
      <c r="F32" s="67">
        <v>82622</v>
      </c>
      <c r="G32" s="67">
        <v>0</v>
      </c>
      <c r="H32" s="92"/>
      <c r="I32" s="92"/>
    </row>
    <row r="33" spans="1:9" x14ac:dyDescent="0.55000000000000004">
      <c r="A33" s="104">
        <v>44356</v>
      </c>
      <c r="B33" s="107" t="s">
        <v>306</v>
      </c>
      <c r="C33" s="67">
        <f t="shared" si="0"/>
        <v>167384</v>
      </c>
      <c r="D33" s="67">
        <v>67694</v>
      </c>
      <c r="E33" s="67">
        <v>1047</v>
      </c>
      <c r="F33" s="67">
        <v>98643</v>
      </c>
      <c r="G33" s="67">
        <v>0</v>
      </c>
      <c r="H33" s="92"/>
      <c r="I33" s="92"/>
    </row>
    <row r="34" spans="1:9" x14ac:dyDescent="0.55000000000000004">
      <c r="A34" s="104">
        <v>44355</v>
      </c>
      <c r="B34" s="107" t="s">
        <v>295</v>
      </c>
      <c r="C34" s="67">
        <f t="shared" si="0"/>
        <v>161922</v>
      </c>
      <c r="D34" s="67">
        <v>71689</v>
      </c>
      <c r="E34" s="67">
        <v>990</v>
      </c>
      <c r="F34" s="67">
        <v>89243</v>
      </c>
      <c r="G34" s="67">
        <v>0</v>
      </c>
      <c r="H34" s="92"/>
      <c r="I34" s="92"/>
    </row>
    <row r="35" spans="1:9" x14ac:dyDescent="0.55000000000000004">
      <c r="A35" s="104">
        <v>44354</v>
      </c>
      <c r="B35" s="107" t="s">
        <v>294</v>
      </c>
      <c r="C35" s="67">
        <f t="shared" si="0"/>
        <v>239337</v>
      </c>
      <c r="D35" s="67">
        <v>104435</v>
      </c>
      <c r="E35" s="67">
        <v>2146</v>
      </c>
      <c r="F35" s="67">
        <v>132756</v>
      </c>
      <c r="G35" s="67">
        <v>0</v>
      </c>
      <c r="H35" s="92"/>
      <c r="I35" s="92"/>
    </row>
    <row r="36" spans="1:9" x14ac:dyDescent="0.55000000000000004">
      <c r="A36" s="104">
        <v>44351</v>
      </c>
      <c r="B36" s="107" t="s">
        <v>304</v>
      </c>
      <c r="C36" s="67">
        <f t="shared" si="0"/>
        <v>159203</v>
      </c>
      <c r="D36" s="67">
        <v>62634</v>
      </c>
      <c r="E36" s="67">
        <v>929</v>
      </c>
      <c r="F36" s="67">
        <v>95640</v>
      </c>
      <c r="G36" s="67">
        <v>0</v>
      </c>
      <c r="H36" s="92"/>
      <c r="I36" s="92"/>
    </row>
    <row r="37" spans="1:9" x14ac:dyDescent="0.55000000000000004">
      <c r="A37" s="70">
        <v>44350</v>
      </c>
      <c r="B37" s="105" t="s">
        <v>305</v>
      </c>
      <c r="C37" s="67">
        <f t="shared" si="0"/>
        <v>143157</v>
      </c>
      <c r="D37" s="67">
        <v>59654</v>
      </c>
      <c r="E37" s="67">
        <v>112</v>
      </c>
      <c r="F37" s="67">
        <v>83391</v>
      </c>
      <c r="G37" s="67">
        <v>0</v>
      </c>
      <c r="H37" s="92"/>
      <c r="I37" s="92"/>
    </row>
    <row r="38" spans="1:9" x14ac:dyDescent="0.55000000000000004">
      <c r="A38" s="70">
        <v>44349</v>
      </c>
      <c r="B38" s="105" t="s">
        <v>306</v>
      </c>
      <c r="C38" s="67">
        <f t="shared" si="0"/>
        <v>159126</v>
      </c>
      <c r="D38" s="67">
        <v>71140</v>
      </c>
      <c r="E38" s="67">
        <v>316</v>
      </c>
      <c r="F38" s="67">
        <v>87670</v>
      </c>
      <c r="G38" s="67">
        <v>0</v>
      </c>
      <c r="H38" s="92"/>
      <c r="I38" s="92"/>
    </row>
    <row r="39" spans="1:9" x14ac:dyDescent="0.55000000000000004">
      <c r="A39" s="70">
        <v>44348</v>
      </c>
      <c r="B39" s="105" t="s">
        <v>295</v>
      </c>
      <c r="C39" s="67">
        <f t="shared" si="0"/>
        <v>159057</v>
      </c>
      <c r="D39" s="67">
        <v>66264</v>
      </c>
      <c r="E39" s="67">
        <v>123</v>
      </c>
      <c r="F39" s="67">
        <v>92670</v>
      </c>
      <c r="G39" s="67">
        <v>0</v>
      </c>
      <c r="H39" s="92"/>
      <c r="I39" s="92"/>
    </row>
    <row r="40" spans="1:9" x14ac:dyDescent="0.55000000000000004">
      <c r="A40" s="70">
        <v>44347</v>
      </c>
      <c r="B40" s="105" t="s">
        <v>294</v>
      </c>
      <c r="C40" s="67">
        <f t="shared" si="0"/>
        <v>273255</v>
      </c>
      <c r="D40" s="67">
        <v>131423</v>
      </c>
      <c r="E40" s="67">
        <v>582</v>
      </c>
      <c r="F40" s="67">
        <v>141250</v>
      </c>
      <c r="G40" s="67">
        <v>0</v>
      </c>
      <c r="H40" s="92"/>
      <c r="I40" s="92"/>
    </row>
    <row r="41" spans="1:9" x14ac:dyDescent="0.55000000000000004">
      <c r="A41" s="70">
        <v>44344</v>
      </c>
      <c r="B41" s="105" t="s">
        <v>304</v>
      </c>
      <c r="C41" s="67">
        <f t="shared" si="0"/>
        <v>164516</v>
      </c>
      <c r="D41" s="67">
        <v>87584</v>
      </c>
      <c r="E41" s="67">
        <v>157</v>
      </c>
      <c r="F41" s="67">
        <v>76775</v>
      </c>
      <c r="G41" s="67">
        <v>0</v>
      </c>
      <c r="H41" s="92"/>
      <c r="I41" s="92"/>
    </row>
    <row r="42" spans="1:9" x14ac:dyDescent="0.55000000000000004">
      <c r="A42" s="70">
        <v>44343</v>
      </c>
      <c r="B42" s="105" t="s">
        <v>305</v>
      </c>
      <c r="C42" s="67">
        <f t="shared" si="0"/>
        <v>145149</v>
      </c>
      <c r="D42" s="67">
        <v>84217</v>
      </c>
      <c r="E42" s="67">
        <v>40</v>
      </c>
      <c r="F42" s="67">
        <v>60892</v>
      </c>
      <c r="G42" s="67">
        <v>0</v>
      </c>
      <c r="H42" s="92"/>
      <c r="I42" s="92"/>
    </row>
    <row r="43" spans="1:9" x14ac:dyDescent="0.55000000000000004">
      <c r="A43" s="70">
        <v>44342</v>
      </c>
      <c r="B43" s="105" t="s">
        <v>306</v>
      </c>
      <c r="C43" s="67">
        <f t="shared" si="0"/>
        <v>142589</v>
      </c>
      <c r="D43" s="67">
        <v>93243</v>
      </c>
      <c r="E43" s="67">
        <v>172</v>
      </c>
      <c r="F43" s="67">
        <v>49174</v>
      </c>
      <c r="G43" s="67">
        <v>0</v>
      </c>
      <c r="H43" s="92"/>
      <c r="I43" s="92"/>
    </row>
    <row r="44" spans="1:9" x14ac:dyDescent="0.55000000000000004">
      <c r="A44" s="70">
        <v>44341</v>
      </c>
      <c r="B44" s="105" t="s">
        <v>295</v>
      </c>
      <c r="C44" s="67">
        <f t="shared" si="0"/>
        <v>139652</v>
      </c>
      <c r="D44" s="67">
        <v>87114</v>
      </c>
      <c r="E44" s="67">
        <v>476</v>
      </c>
      <c r="F44" s="67">
        <v>52062</v>
      </c>
      <c r="G44" s="67">
        <v>0</v>
      </c>
      <c r="H44" s="92"/>
      <c r="I44" s="92"/>
    </row>
    <row r="45" spans="1:9" x14ac:dyDescent="0.55000000000000004">
      <c r="A45" s="70">
        <v>44340</v>
      </c>
      <c r="B45" s="105" t="s">
        <v>294</v>
      </c>
      <c r="C45" s="67">
        <f t="shared" si="0"/>
        <v>330589</v>
      </c>
      <c r="D45" s="67">
        <v>136491</v>
      </c>
      <c r="E45" s="67">
        <v>269</v>
      </c>
      <c r="F45" s="67">
        <v>193829</v>
      </c>
      <c r="G45" s="67">
        <v>0</v>
      </c>
      <c r="H45" s="92"/>
      <c r="I45" s="92"/>
    </row>
    <row r="46" spans="1:9" x14ac:dyDescent="0.55000000000000004">
      <c r="A46" s="70">
        <v>44337</v>
      </c>
      <c r="B46" s="105" t="s">
        <v>304</v>
      </c>
      <c r="C46" s="67">
        <f t="shared" si="0"/>
        <v>249021</v>
      </c>
      <c r="D46" s="67">
        <v>99918</v>
      </c>
      <c r="E46" s="67"/>
      <c r="F46" s="67">
        <v>149103</v>
      </c>
      <c r="G46" s="67"/>
      <c r="H46" s="92"/>
      <c r="I46" s="92"/>
    </row>
    <row r="47" spans="1:9" x14ac:dyDescent="0.55000000000000004">
      <c r="A47" s="70">
        <v>44336</v>
      </c>
      <c r="B47" s="105" t="s">
        <v>305</v>
      </c>
      <c r="C47" s="67">
        <f t="shared" si="0"/>
        <v>190533</v>
      </c>
      <c r="D47" s="67">
        <v>81422</v>
      </c>
      <c r="E47" s="67"/>
      <c r="F47" s="67">
        <v>109111</v>
      </c>
      <c r="G47" s="67"/>
      <c r="H47" s="92"/>
      <c r="I47" s="92"/>
    </row>
    <row r="48" spans="1:9" x14ac:dyDescent="0.55000000000000004">
      <c r="A48" s="70">
        <v>44335</v>
      </c>
      <c r="B48" s="105" t="s">
        <v>306</v>
      </c>
      <c r="C48" s="67">
        <f t="shared" si="0"/>
        <v>267866</v>
      </c>
      <c r="D48" s="67">
        <v>88163</v>
      </c>
      <c r="E48" s="67"/>
      <c r="F48" s="67">
        <v>179703</v>
      </c>
      <c r="G48" s="67"/>
      <c r="H48" s="92"/>
      <c r="I48" s="92"/>
    </row>
    <row r="49" spans="1:9" x14ac:dyDescent="0.55000000000000004">
      <c r="A49" s="70">
        <v>44334</v>
      </c>
      <c r="B49" s="105" t="s">
        <v>295</v>
      </c>
      <c r="C49" s="67">
        <f t="shared" si="0"/>
        <v>250244</v>
      </c>
      <c r="D49" s="67">
        <v>94577</v>
      </c>
      <c r="E49" s="67"/>
      <c r="F49" s="67">
        <v>155667</v>
      </c>
      <c r="G49" s="67"/>
      <c r="H49" s="92"/>
      <c r="I49" s="92"/>
    </row>
    <row r="50" spans="1:9" x14ac:dyDescent="0.55000000000000004">
      <c r="A50" s="70">
        <v>44333</v>
      </c>
      <c r="B50" s="105" t="s">
        <v>294</v>
      </c>
      <c r="C50" s="67">
        <f t="shared" si="0"/>
        <v>349566</v>
      </c>
      <c r="D50" s="67">
        <v>133843</v>
      </c>
      <c r="E50" s="67"/>
      <c r="F50" s="67">
        <v>215723</v>
      </c>
      <c r="G50" s="67"/>
      <c r="H50" s="92"/>
      <c r="I50" s="92"/>
    </row>
    <row r="51" spans="1:9" x14ac:dyDescent="0.55000000000000004">
      <c r="A51" s="70">
        <v>44330</v>
      </c>
      <c r="B51" s="105" t="s">
        <v>304</v>
      </c>
      <c r="C51" s="67">
        <f t="shared" si="0"/>
        <v>242878</v>
      </c>
      <c r="D51" s="67">
        <v>99493</v>
      </c>
      <c r="E51" s="67"/>
      <c r="F51" s="67">
        <v>143385</v>
      </c>
      <c r="G51" s="67"/>
      <c r="H51" s="92"/>
      <c r="I51" s="92"/>
    </row>
    <row r="52" spans="1:9" x14ac:dyDescent="0.55000000000000004">
      <c r="A52" s="70">
        <v>44329</v>
      </c>
      <c r="B52" s="105" t="s">
        <v>305</v>
      </c>
      <c r="C52" s="67">
        <f t="shared" si="0"/>
        <v>219139</v>
      </c>
      <c r="D52" s="67">
        <v>93429</v>
      </c>
      <c r="E52" s="67"/>
      <c r="F52" s="67">
        <v>125710</v>
      </c>
      <c r="G52" s="67"/>
      <c r="H52" s="92"/>
      <c r="I52" s="92"/>
    </row>
    <row r="53" spans="1:9" x14ac:dyDescent="0.55000000000000004">
      <c r="A53" s="70">
        <v>44328</v>
      </c>
      <c r="B53" s="105" t="s">
        <v>306</v>
      </c>
      <c r="C53" s="67">
        <f t="shared" si="0"/>
        <v>181720</v>
      </c>
      <c r="D53" s="67">
        <v>82959</v>
      </c>
      <c r="E53" s="67"/>
      <c r="F53" s="67">
        <v>98761</v>
      </c>
      <c r="G53" s="67"/>
      <c r="H53" s="92"/>
      <c r="I53" s="92"/>
    </row>
    <row r="54" spans="1:9" x14ac:dyDescent="0.55000000000000004">
      <c r="A54" s="70">
        <v>44327</v>
      </c>
      <c r="B54" s="105" t="s">
        <v>307</v>
      </c>
      <c r="C54" s="67">
        <f t="shared" si="0"/>
        <v>168738</v>
      </c>
      <c r="D54" s="67">
        <v>90287</v>
      </c>
      <c r="E54" s="67"/>
      <c r="F54" s="67">
        <v>78451</v>
      </c>
      <c r="G54" s="67"/>
      <c r="H54" s="92"/>
      <c r="I54" s="92"/>
    </row>
    <row r="55" spans="1:9" x14ac:dyDescent="0.55000000000000004">
      <c r="A55" s="70">
        <v>44326</v>
      </c>
      <c r="B55" s="105" t="s">
        <v>294</v>
      </c>
      <c r="C55" s="67">
        <f t="shared" si="0"/>
        <v>223504</v>
      </c>
      <c r="D55" s="67">
        <v>155255</v>
      </c>
      <c r="E55" s="67"/>
      <c r="F55" s="67">
        <v>68249</v>
      </c>
      <c r="G55" s="67"/>
      <c r="H55" s="92"/>
      <c r="I55" s="92"/>
    </row>
    <row r="56" spans="1:9" x14ac:dyDescent="0.55000000000000004">
      <c r="A56" s="70">
        <v>44323</v>
      </c>
      <c r="B56" s="105" t="s">
        <v>304</v>
      </c>
      <c r="C56" s="67">
        <f t="shared" si="0"/>
        <v>140344</v>
      </c>
      <c r="D56" s="67">
        <v>97165</v>
      </c>
      <c r="E56" s="67"/>
      <c r="F56" s="67">
        <v>43179</v>
      </c>
      <c r="G56" s="67"/>
      <c r="H56" s="92"/>
      <c r="I56" s="92"/>
    </row>
    <row r="57" spans="1:9" x14ac:dyDescent="0.55000000000000004">
      <c r="A57" s="70">
        <v>44322</v>
      </c>
      <c r="B57" s="105" t="s">
        <v>305</v>
      </c>
      <c r="C57" s="67">
        <f t="shared" si="0"/>
        <v>331914</v>
      </c>
      <c r="D57" s="67">
        <v>268978</v>
      </c>
      <c r="E57" s="67"/>
      <c r="F57" s="67">
        <v>62936</v>
      </c>
      <c r="G57" s="67"/>
      <c r="H57" s="92"/>
      <c r="I57" s="92"/>
    </row>
    <row r="58" spans="1:9" x14ac:dyDescent="0.55000000000000004">
      <c r="A58" s="70">
        <v>44316</v>
      </c>
      <c r="B58" s="105" t="s">
        <v>304</v>
      </c>
      <c r="C58" s="67">
        <f t="shared" si="0"/>
        <v>274907</v>
      </c>
      <c r="D58" s="67">
        <v>227667</v>
      </c>
      <c r="E58" s="67"/>
      <c r="F58" s="67">
        <v>47240</v>
      </c>
      <c r="G58" s="67"/>
      <c r="H58" s="92"/>
      <c r="I58" s="92"/>
    </row>
    <row r="59" spans="1:9" x14ac:dyDescent="0.55000000000000004">
      <c r="A59" s="70">
        <v>44314</v>
      </c>
      <c r="B59" s="105" t="s">
        <v>306</v>
      </c>
      <c r="C59" s="67">
        <f t="shared" si="0"/>
        <v>238273</v>
      </c>
      <c r="D59" s="67">
        <v>194005</v>
      </c>
      <c r="E59" s="67"/>
      <c r="F59" s="67">
        <v>44268</v>
      </c>
      <c r="G59" s="67"/>
      <c r="H59" s="92"/>
      <c r="I59" s="92"/>
    </row>
    <row r="60" spans="1:9" x14ac:dyDescent="0.55000000000000004">
      <c r="A60" s="70">
        <v>44313</v>
      </c>
      <c r="B60" s="105" t="s">
        <v>295</v>
      </c>
      <c r="C60" s="67">
        <f t="shared" si="0"/>
        <v>203174</v>
      </c>
      <c r="D60" s="67">
        <v>172069</v>
      </c>
      <c r="E60" s="67"/>
      <c r="F60" s="67">
        <v>31105</v>
      </c>
      <c r="G60" s="67"/>
      <c r="H60" s="92"/>
      <c r="I60" s="92"/>
    </row>
    <row r="61" spans="1:9" x14ac:dyDescent="0.55000000000000004">
      <c r="A61" s="70">
        <v>44312</v>
      </c>
      <c r="B61" s="105" t="s">
        <v>308</v>
      </c>
      <c r="C61" s="67">
        <f t="shared" si="0"/>
        <v>263328</v>
      </c>
      <c r="D61" s="67">
        <v>221677</v>
      </c>
      <c r="E61" s="67"/>
      <c r="F61" s="67">
        <v>41651</v>
      </c>
      <c r="G61" s="67"/>
      <c r="H61" s="92"/>
      <c r="I61" s="92"/>
    </row>
    <row r="62" spans="1:9" x14ac:dyDescent="0.55000000000000004">
      <c r="A62" s="70">
        <v>44309</v>
      </c>
      <c r="B62" s="105" t="s">
        <v>309</v>
      </c>
      <c r="C62" s="67">
        <f t="shared" si="0"/>
        <v>177672</v>
      </c>
      <c r="D62" s="67">
        <v>147989</v>
      </c>
      <c r="E62" s="67"/>
      <c r="F62" s="67">
        <v>29683</v>
      </c>
      <c r="G62" s="67"/>
      <c r="H62" s="92"/>
      <c r="I62" s="92"/>
    </row>
    <row r="63" spans="1:9" x14ac:dyDescent="0.55000000000000004">
      <c r="A63" s="70">
        <v>44308</v>
      </c>
      <c r="B63" s="105" t="s">
        <v>310</v>
      </c>
      <c r="C63" s="67">
        <f t="shared" si="0"/>
        <v>150489</v>
      </c>
      <c r="D63" s="67">
        <v>128634</v>
      </c>
      <c r="E63" s="67"/>
      <c r="F63" s="67">
        <v>21855</v>
      </c>
      <c r="G63" s="67"/>
      <c r="H63" s="92"/>
      <c r="I63" s="92"/>
    </row>
    <row r="64" spans="1:9" x14ac:dyDescent="0.55000000000000004">
      <c r="A64" s="70">
        <v>44307</v>
      </c>
      <c r="B64" s="105" t="s">
        <v>311</v>
      </c>
      <c r="C64" s="67">
        <f t="shared" si="0"/>
        <v>152884</v>
      </c>
      <c r="D64" s="67">
        <v>126188</v>
      </c>
      <c r="E64" s="67"/>
      <c r="F64" s="67">
        <v>26696</v>
      </c>
      <c r="G64" s="67"/>
      <c r="H64" s="92"/>
      <c r="I64" s="92"/>
    </row>
    <row r="65" spans="1:11" x14ac:dyDescent="0.55000000000000004">
      <c r="A65" s="70">
        <v>44306</v>
      </c>
      <c r="B65" s="105" t="s">
        <v>295</v>
      </c>
      <c r="C65" s="67">
        <f t="shared" si="0"/>
        <v>126419</v>
      </c>
      <c r="D65" s="67">
        <v>98622</v>
      </c>
      <c r="E65" s="67"/>
      <c r="F65" s="67">
        <v>27797</v>
      </c>
      <c r="G65" s="67"/>
      <c r="H65" s="92"/>
      <c r="I65" s="92"/>
    </row>
    <row r="66" spans="1:11" x14ac:dyDescent="0.55000000000000004">
      <c r="A66" s="79">
        <v>44305</v>
      </c>
      <c r="B66" s="69" t="str">
        <f t="shared" ref="B66:B71" si="1">"("&amp;TEXT(A66,"aaa")&amp;")"</f>
        <v>(月)</v>
      </c>
      <c r="C66" s="67">
        <f t="shared" si="0"/>
        <v>119032</v>
      </c>
      <c r="D66" s="67">
        <v>64725</v>
      </c>
      <c r="E66" s="67"/>
      <c r="F66" s="67">
        <v>54307</v>
      </c>
      <c r="G66" s="67"/>
      <c r="H66" s="92"/>
      <c r="I66" s="92"/>
    </row>
    <row r="67" spans="1:11" x14ac:dyDescent="0.55000000000000004">
      <c r="A67" s="70">
        <v>44302</v>
      </c>
      <c r="B67" s="69" t="str">
        <f t="shared" si="1"/>
        <v>(金)</v>
      </c>
      <c r="C67" s="67">
        <f t="shared" si="0"/>
        <v>69687</v>
      </c>
      <c r="D67" s="67">
        <v>29696</v>
      </c>
      <c r="E67" s="67"/>
      <c r="F67" s="67">
        <v>39991</v>
      </c>
      <c r="G67" s="67"/>
      <c r="H67" s="92"/>
      <c r="I67" s="92"/>
    </row>
    <row r="68" spans="1:11" x14ac:dyDescent="0.55000000000000004">
      <c r="A68" s="70">
        <v>44301</v>
      </c>
      <c r="B68" s="69" t="str">
        <f t="shared" si="1"/>
        <v>(木)</v>
      </c>
      <c r="C68" s="67">
        <f t="shared" si="0"/>
        <v>52620</v>
      </c>
      <c r="D68" s="67">
        <v>16637</v>
      </c>
      <c r="E68" s="67"/>
      <c r="F68" s="67">
        <v>35983</v>
      </c>
      <c r="G68" s="67"/>
      <c r="H68" s="92"/>
      <c r="I68" s="92"/>
    </row>
    <row r="69" spans="1:11" x14ac:dyDescent="0.55000000000000004">
      <c r="A69" s="70">
        <v>44300</v>
      </c>
      <c r="B69" s="69" t="str">
        <f t="shared" si="1"/>
        <v>(水)</v>
      </c>
      <c r="C69" s="67">
        <f t="shared" ref="C69" si="2">SUM(D69:G69)</f>
        <v>50996</v>
      </c>
      <c r="D69" s="67">
        <v>9569</v>
      </c>
      <c r="E69" s="67"/>
      <c r="F69" s="67">
        <v>41427</v>
      </c>
      <c r="G69" s="67"/>
      <c r="H69" s="92"/>
      <c r="I69" s="92"/>
    </row>
    <row r="70" spans="1:11" x14ac:dyDescent="0.55000000000000004">
      <c r="A70" s="68">
        <v>44299</v>
      </c>
      <c r="B70" s="69" t="str">
        <f t="shared" si="1"/>
        <v>(火)</v>
      </c>
      <c r="C70" s="67">
        <f t="shared" ref="C70:C71" si="3">SUM(D70:G70)</f>
        <v>53986</v>
      </c>
      <c r="D70" s="67">
        <v>13896</v>
      </c>
      <c r="E70" s="67"/>
      <c r="F70" s="67">
        <v>40090</v>
      </c>
      <c r="G70" s="67"/>
      <c r="H70" s="92"/>
      <c r="I70" s="92"/>
    </row>
    <row r="71" spans="1:11" x14ac:dyDescent="0.55000000000000004">
      <c r="A71" s="68">
        <v>44298</v>
      </c>
      <c r="B71" s="69" t="str">
        <f t="shared" si="1"/>
        <v>(月)</v>
      </c>
      <c r="C71" s="67">
        <f t="shared" si="3"/>
        <v>96936</v>
      </c>
      <c r="D71" s="67">
        <v>26850</v>
      </c>
      <c r="E71" s="67"/>
      <c r="F71" s="67">
        <v>70086</v>
      </c>
      <c r="G71" s="67"/>
      <c r="H71" s="92"/>
      <c r="I71" s="92"/>
    </row>
    <row r="72" spans="1:11" x14ac:dyDescent="0.55000000000000004">
      <c r="A72" s="90"/>
      <c r="B72" s="91"/>
      <c r="C72" s="91"/>
      <c r="D72" s="91"/>
      <c r="E72" s="91"/>
      <c r="F72" s="91"/>
      <c r="G72" s="92"/>
      <c r="H72" s="92"/>
    </row>
    <row r="73" spans="1:11" x14ac:dyDescent="0.55000000000000004">
      <c r="A73" s="93" t="s">
        <v>325</v>
      </c>
      <c r="B73" s="92"/>
      <c r="C73" s="92"/>
      <c r="D73" s="92"/>
      <c r="E73" s="92"/>
      <c r="F73" s="92"/>
      <c r="G73" s="93"/>
      <c r="H73" s="92"/>
    </row>
    <row r="74" spans="1:11" x14ac:dyDescent="0.55000000000000004">
      <c r="A74" s="76" t="s">
        <v>321</v>
      </c>
      <c r="B74" s="93"/>
      <c r="C74" s="93"/>
      <c r="D74" s="93"/>
      <c r="E74" s="93"/>
      <c r="F74" s="93"/>
      <c r="H74" s="92"/>
    </row>
    <row r="75" spans="1:11" x14ac:dyDescent="0.55000000000000004">
      <c r="A75" s="76" t="s">
        <v>322</v>
      </c>
      <c r="H75" s="92"/>
    </row>
    <row r="76" spans="1:11" x14ac:dyDescent="0.55000000000000004">
      <c r="A76" s="76" t="s">
        <v>323</v>
      </c>
      <c r="H76" s="92"/>
    </row>
    <row r="77" spans="1:11" x14ac:dyDescent="0.55000000000000004">
      <c r="A77" s="76" t="s">
        <v>324</v>
      </c>
      <c r="H77" s="92"/>
      <c r="I77" s="94"/>
      <c r="J77" s="94"/>
      <c r="K77" s="94"/>
    </row>
    <row r="78" spans="1:11" x14ac:dyDescent="0.55000000000000004">
      <c r="H78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2021-07-19T13:38:54Z</dcterms:modified>
</cp:coreProperties>
</file>