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56F3FC38-A7FC-45B6-B43C-9E55E36E1002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3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B8" i="11"/>
  <c r="D7" i="11"/>
  <c r="B7" i="11"/>
  <c r="D6" i="11"/>
  <c r="B6" i="11"/>
  <c r="D5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<sst xmlns="http://schemas.openxmlformats.org/spreadsheetml/2006/main" count="33998" uniqueCount="357">
  <si>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</si>
  <si>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</si>
  <si>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</si>
  <si>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</si>
  <si>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</si>
  <si>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</si>
  <si>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</si>
  <si>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</si>
  <si>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</si>
  <si>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</si>
  <si>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</si>
  <si>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</si>
  <si>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</si>
  <si>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</si>
  <si>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</si>
  <si>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</si>
  <si>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</si>
  <si>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</si>
  <si>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</si>
  <si>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</si>
  <si>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</si>
  <si>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</si>
  <si>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</si>
  <si>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</si>
  <si>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</si>
  <si>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</si>
  <si>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</si>
  <si>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</si>
  <si>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</si>
  <si>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</si>
  <si>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</si>
  <si>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</si>
  <si>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</si>
  <si>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</si>
  <si>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</si>
  <si>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</si>
  <si>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</si>
  <si>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</si>
  <si>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</si>
  <si>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</si>
  <si>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</si>
  <si>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</si>
  <si>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</si>
  <si>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</si>
  <si>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</si>
  <si>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</si>
  <si>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</si>
  <si>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</si>
  <si>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</si>
  <si>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</si>
  <si>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</si>
  <si>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</si>
  <si>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</si>
  <si>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</si>
  <si>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</si>
  <si>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</si>
  <si>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</si>
  <si>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</si>
  <si>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</si>
  <si>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</si>
  <si>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</si>
  <si>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</si>
  <si>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</si>
  <si>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</si>
  <si>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</si>
  <si>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</si>
  <si>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</si>
  <si>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</si>
  <si>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</si>
  <si>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</si>
  <si>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</si>
  <si>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</si>
  <si>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</si>
  <si>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</si>
  <si>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</si>
  <si>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</si>
  <si>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</si>
  <si>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</si>
  <si>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</si>
  <si>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</si>
  <si>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</si>
  <si>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</si>
  <si>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</si>
  <si>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</si>
  <si>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</si>
  <si>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</si>
  <si>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</si>
  <si>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</si>
  <si>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</si>
  <si>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</si>
  <si>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</si>
  <si>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</si>
  <si>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</si>
  <si>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</si>
  <si>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</si>
  <si>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</si>
  <si>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</si>
  <si>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</si>
  <si>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</si>
  <si>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</si>
  <si>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</si>
  <si>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</si>
  <si>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</si>
  <si>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</si>
  <si>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</si>
  <si>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</si>
  <si>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</si>
  <si>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</si>
  <si>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</si>
  <si>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</si>
  <si>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</si>
  <si>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</si>
  <si>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</si>
  <si>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</si>
  <si>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</si>
  <si>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</si>
  <si>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</si>
  <si>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</si>
  <si>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</si>
  <si>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</si>
  <si>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</si>
  <si>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</si>
  <si>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</si>
  <si>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</si>
  <si>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</si>
  <si>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</si>
  <si>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</si>
  <si>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</si>
  <si>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</si>
  <si>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</si>
  <si>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</si>
  <si>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</si>
  <si>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</si>
  <si>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</si>
  <si>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</si>
  <si>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</si>
  <si>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</si>
  <si>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</si>
  <si>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</si>
  <si>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</si>
  <si>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</si>
  <si>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</si>
  <si>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</si>
  <si>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</si>
  <si>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</si>
  <si>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</si>
  <si>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</si>
  <si>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</si>
  <si>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</si>
  <si>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</si>
  <si>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</si>
  <si>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</si>
  <si>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</si>
  <si>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</si>
  <si>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</si>
  <si>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</si>
  <si>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</si>
  <si>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</si>
  <si>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</si>
  <si>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</si>
  <si>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</si>
  <si>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</si>
  <si>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</si>
  <si>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</si>
  <si>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</si>
  <si>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</si>
  <si>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</si>
  <si>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</si>
  <si>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</si>
  <si>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</si>
  <si>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</si>
  <si>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</si>
  <si>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</si>
  <si>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</si>
  <si>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</si>
  <si>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</si>
  <si>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</si>
  <si>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</si>
  <si>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</si>
  <si>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</si>
  <si>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</si>
  <si>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</si>
  <si>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</si>
  <si>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</si>
  <si>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</si>
  <si>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</si>
  <si>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</si>
  <si>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</si>
  <si>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</si>
  <si>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</si>
  <si>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</si>
  <si>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</si>
  <si>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</si>
  <si>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</si>
  <si>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</si>
  <si>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</si>
  <si>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</si>
  <si>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</si>
  <si>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</si>
  <si>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</si>
  <si>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</si>
  <si>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</si>
  <si>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</si>
  <si>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</si>
  <si>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</si>
  <si>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</si>
  <si>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</si>
  <si>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</si>
  <si>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</si>
  <si>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</si>
  <si>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</si>
  <si>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</si>
  <si>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</si>
  <si>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</si>
  <si>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</si>
  <si>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</si>
  <si>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</si>
  <si>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</si>
  <si>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</si>
  <si>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</si>
  <si>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</si>
  <si>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</si>
  <si>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</si>
  <si>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</si>
  <si>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</si>
  <si>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</si>
  <si>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</si>
  <si>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</si>
  <si>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</si>
  <si>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</si>
  <si>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</si>
  <si>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</si>
  <si>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</si>
  <si>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</si>
  <si>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</si>
  <si>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</si>
  <si>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</si>
  <si>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</si>
  <si>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</si>
  <si>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</si>
  <si>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</si>
  <si>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</si>
  <si>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</si>
  <si>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</si>
  <si>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</si>
  <si>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</si>
  <si>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</si>
  <si>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</si>
  <si>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</si>
  <si>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</si>
  <si>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</si>
  <si>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</si>
  <si>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</si>
  <si>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</si>
  <si>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</si>
  <si>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</si>
  <si>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</si>
  <si>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</si>
  <si>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</si>
  <si>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</si>
  <si>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</si>
  <si>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</si>
  <si>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</si>
  <si>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</si>
  <si>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</si>
  <si>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</si>
  <si>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</si>
  <si>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</si>
  <si>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</si>
  <si>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</si>
  <si>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</si>
  <si>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</si>
  <si>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</si>
  <si>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</si>
  <si>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</si>
  <si>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</si>
  <si>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</si>
  <si>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</si>
  <si>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</si>
  <si>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</si>
  <si>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</si>
  <si>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</si>
  <si>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</si>
  <si>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</si>
  <si>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</si>
  <si>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</si>
  <si>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</si>
  <si>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</si>
  <si>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</si>
  <si>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</si>
  <si>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</si>
  <si>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</si>
  <si>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</si>
  <si>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</si>
  <si>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</si>
  <si>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</si>
  <si>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</si>
  <si>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</si>
  <si>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</si>
  <si>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</si>
  <si>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</si>
  <si>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</si>
  <si>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</si>
  <si>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</si>
  <si>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</si>
  <si>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</si>
  <si>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</si>
  <si>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</si>
  <si>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</si>
  <si>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</si>
  <si>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</si>
  <si>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</si>
  <si>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</si>
  <si>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</si>
  <si>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</si>
  <si>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</si>
  <si>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</si>
  <si>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</si>
  <si>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</si>
  <si>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</si>
  <si>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</si>
  <si>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</si>
  <si>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</si>
  <si>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</si>
  <si>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</si>
  <si>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</si>
  <si>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</si>
  <si>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</si>
  <si>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</si>
  <si>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</si>
  <si>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</si>
  <si>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</si>
  <si>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</si>
  <si>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</si>
  <si>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</si>
  <si>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</si>
  <si>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</si>
  <si>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</si>
  <si>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</si>
  <si>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</si>
  <si>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</si>
  <si>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</si>
  <si>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</si>
  <si>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</si>
  <si>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</si>
  <si>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</si>
  <si>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</si>
  <si>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</si>
  <si>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（８月１１日公表時点）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</si>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</sst>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7" xfId="0" applyBorder="1" applyAlignment="1">
      <alignment horizontal="left" vertical="top" wrapText="1" indent="1"/>
    </xf>
    <xf numFmtId="0" fontId="25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8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5" fillId="0" borderId="6" xfId="0" applyFont="1" applyBorder="1" applyAlignment="1">
      <alignment horizontal="left" vertical="center" wrapText="1" indent="1"/>
    </xf>
    <xf numFmtId="0" fontId="25" fillId="0" borderId="7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37"/>
  <sheetViews>
    <sheetView workbookViewId="0">
      <pane ySplit="1" topLeftCell="A1337" activePane="bottomLeft" state="frozen"/>
      <selection activeCell="P1257" sqref="P1257"/>
      <selection pane="bottomLeft" activeCell="P1257" sqref="P125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0</v>
      </c>
      <c r="P1257" s="27">
        <v>0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31708</v>
      </c>
      <c r="P1258" s="27">
        <v>70086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18222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14881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26130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41807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8878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9006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102808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156545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195753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196071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213057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43017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26422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291090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262777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293303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21836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303933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46362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25901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7437</v>
      </c>
      <c r="P1320" s="27">
        <v>871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8423</v>
      </c>
      <c r="P1323" s="27">
        <v>768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9804</v>
      </c>
      <c r="P1326" s="27">
        <v>954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317072</v>
      </c>
      <c r="P1329" s="27">
        <v>71313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146500</v>
      </c>
      <c r="P1332" s="27">
        <v>53941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62567</v>
      </c>
      <c r="P1335" s="27">
        <v>7805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74378</v>
      </c>
      <c r="P1338" s="27">
        <v>8331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260432</v>
      </c>
      <c r="P1341" s="27">
        <v>98092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220400</v>
      </c>
      <c r="P1344" s="27">
        <v>124164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243653</v>
      </c>
      <c r="P1347" s="27">
        <v>153450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250499</v>
      </c>
      <c r="P1350" s="27">
        <v>180084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235212</v>
      </c>
      <c r="P1353" s="27">
        <v>194446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137860</v>
      </c>
      <c r="P1356" s="27">
        <v>37063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186911</v>
      </c>
      <c r="P1359" s="27">
        <v>22554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343342</v>
      </c>
      <c r="P1362" s="27">
        <v>270927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345773</v>
      </c>
      <c r="P1365" s="27">
        <v>226451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393762</v>
      </c>
      <c r="P1368" s="27">
        <v>255059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400816</v>
      </c>
      <c r="P1371" s="27">
        <v>137155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377293</v>
      </c>
      <c r="P1374" s="27">
        <v>211986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283070</v>
      </c>
      <c r="P1377" s="27">
        <v>46742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325030</v>
      </c>
      <c r="P1380" s="27">
        <v>25339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580747</v>
      </c>
      <c r="P1383" s="27">
        <v>204352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600828</v>
      </c>
      <c r="P1386" s="27">
        <v>63275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663589</v>
      </c>
      <c r="P1389" s="27">
        <v>61874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633684</v>
      </c>
      <c r="P1392" s="27">
        <v>106318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612802</v>
      </c>
      <c r="P1395" s="27">
        <v>122900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471048</v>
      </c>
      <c r="P1398" s="27">
        <v>59637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460568</v>
      </c>
      <c r="P1401" s="27">
        <v>65404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662206</v>
      </c>
      <c r="P1404" s="27">
        <v>235761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703787</v>
      </c>
      <c r="P1407" s="27">
        <v>203325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728780</v>
      </c>
      <c r="P1410" s="27">
        <v>225801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720493</v>
      </c>
      <c r="P1413" s="27">
        <v>219213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707847</v>
      </c>
      <c r="P1416" s="27">
        <v>211591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611320</v>
      </c>
      <c r="P1419" s="27">
        <v>125138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559294</v>
      </c>
      <c r="P1422" s="27">
        <v>178430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761931</v>
      </c>
      <c r="P1425" s="27">
        <v>317637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783058</v>
      </c>
      <c r="P1428" s="27">
        <v>314657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762509</v>
      </c>
      <c r="P1431" s="27">
        <v>376169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733352</v>
      </c>
      <c r="P1434" s="27">
        <v>375984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741488</v>
      </c>
      <c r="P1437" s="27">
        <v>350752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649591</v>
      </c>
      <c r="P1440" s="27">
        <v>270390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591659</v>
      </c>
      <c r="P1443" s="27">
        <v>314409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681705</v>
      </c>
      <c r="P1446" s="27">
        <v>530955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679071</v>
      </c>
      <c r="P1449" s="27">
        <v>543122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662640</v>
      </c>
      <c r="P1452" s="27">
        <v>595372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674637</v>
      </c>
      <c r="P1455" s="27">
        <v>587397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655948</v>
      </c>
      <c r="P1458" s="27">
        <v>560709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645020</v>
      </c>
      <c r="P1461" s="27">
        <v>435547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645748</v>
      </c>
      <c r="P1464" s="27">
        <v>435055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718732</v>
      </c>
      <c r="P1467" s="27">
        <v>619845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713719</v>
      </c>
      <c r="P1470" s="27">
        <v>645047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720722</v>
      </c>
      <c r="P1473" s="27">
        <v>676556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700329</v>
      </c>
      <c r="P1476" s="27">
        <v>683260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688885</v>
      </c>
      <c r="P1479" s="27">
        <v>686662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689528</v>
      </c>
      <c r="P1482" s="27">
        <v>581664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723367</v>
      </c>
      <c r="P1485" s="27">
        <v>536973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698766</v>
      </c>
      <c r="P1488" s="27">
        <v>711053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701374</v>
      </c>
      <c r="P1491" s="27">
        <v>743501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724176</v>
      </c>
      <c r="P1494" s="27">
        <v>731487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529575</v>
      </c>
      <c r="P1497" s="27">
        <v>707342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465219</v>
      </c>
      <c r="P1500" s="27">
        <v>716136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755514</v>
      </c>
      <c r="P1503" s="27">
        <v>616432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743149</v>
      </c>
      <c r="P1506" s="27">
        <v>553815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825885</v>
      </c>
      <c r="P1509" s="27">
        <v>665402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849430</v>
      </c>
      <c r="P1512" s="27">
        <v>677443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868980</v>
      </c>
      <c r="P1515" s="27">
        <v>650707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853053</v>
      </c>
      <c r="P1518" s="27">
        <v>650323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848536</v>
      </c>
      <c r="P1521" s="27">
        <v>646410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869530</v>
      </c>
      <c r="P1524" s="27">
        <v>631467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653317</v>
      </c>
      <c r="P1527" s="27">
        <v>643907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716974</v>
      </c>
      <c r="P1530" s="27">
        <v>692082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733688</v>
      </c>
      <c r="P1533" s="27">
        <v>675926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715630</v>
      </c>
      <c r="P1536" s="27">
        <v>682449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698694</v>
      </c>
      <c r="P1539" s="27">
        <v>657579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723673</v>
      </c>
      <c r="P1542" s="27">
        <v>644740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705151</v>
      </c>
      <c r="P1545" s="27">
        <v>657698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533889</v>
      </c>
      <c r="P1548" s="27">
        <v>679710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404265</v>
      </c>
      <c r="P1551" s="27">
        <v>663773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655456</v>
      </c>
      <c r="P1554" s="27">
        <v>680466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588989</v>
      </c>
      <c r="P1557" s="27">
        <v>725459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254159</v>
      </c>
      <c r="P1560" s="27">
        <v>312052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193982</v>
      </c>
      <c r="P1563" s="27">
        <v>236719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387847</v>
      </c>
      <c r="P1566" s="27">
        <v>776571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356107</v>
      </c>
      <c r="P1569" s="27">
        <v>724888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468459</v>
      </c>
      <c r="P1572" s="27">
        <v>823694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512867</v>
      </c>
      <c r="P1575" s="27">
        <v>819668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508819</v>
      </c>
      <c r="P1578" s="27">
        <v>832656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507299</v>
      </c>
      <c r="P1581" s="27">
        <v>811986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531585</v>
      </c>
      <c r="P1584" s="27">
        <v>818973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564213</v>
      </c>
      <c r="P1587" s="27">
        <v>843838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404911</v>
      </c>
      <c r="P1590" s="27">
        <v>1109415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477817</v>
      </c>
      <c r="P1593" s="27">
        <v>594585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492782</v>
      </c>
      <c r="P1596" s="27">
        <v>619101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484837</v>
      </c>
      <c r="P1599" s="27">
        <v>609815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472283</v>
      </c>
      <c r="P1602" s="27">
        <v>594937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475398</v>
      </c>
      <c r="P1605" s="27">
        <v>606059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605563</v>
      </c>
      <c r="P1608" s="27">
        <v>631685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-1540362</v>
      </c>
      <c r="P1611" s="27">
        <v>534279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138189</v>
      </c>
      <c r="P1614" s="27">
        <v>126722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368238</v>
      </c>
      <c r="P1617" s="27">
        <v>514464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365669</v>
      </c>
      <c r="P1620" s="27">
        <v>432338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332503</v>
      </c>
      <c r="P1623" s="27">
        <v>215246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210384</v>
      </c>
      <c r="P1626" s="27">
        <v>126550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204650</v>
      </c>
      <c r="P1629" s="27">
        <v>192970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202123</v>
      </c>
      <c r="P1632" s="27">
        <v>164792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>
        <v>0</v>
      </c>
      <c r="P1635">
        <v>0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>
        <v>0</v>
      </c>
      <c r="P1636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>
        <v>0</v>
      </c>
      <c r="P163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253"/>
  <sheetViews>
    <sheetView workbookViewId="0">
      <pane xSplit="1" ySplit="1" topLeftCell="B1257" activePane="bottomRight" state="frozen"/>
      <selection activeCell="O1257" sqref="O1257:P1634"/>
      <selection pane="topRight" activeCell="O1257" sqref="O1257:P1634"/>
      <selection pane="bottomLeft" activeCell="O1257" sqref="O1257:P1634"/>
      <selection pane="bottomRight" activeCell="P1257" sqref="P125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A3" sqref="A3:P5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44424</v>
      </c>
      <c r="B3" s="26" t="s">
        <v>153</v>
      </c>
      <c r="C3" s="26">
        <f>IF(D21="", "", D21)</f>
        <v>1140857</v>
      </c>
      <c r="D3" s="26">
        <f>IF(C21="", "", C21)</f>
        <v>18922794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156406</v>
      </c>
      <c r="I3" s="26" t="str">
        <f t="shared" si="1"/>
        <v/>
      </c>
      <c r="J3" s="26">
        <f t="shared" si="1"/>
        <v>1603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964911</v>
      </c>
      <c r="N3" s="26">
        <f t="shared" si="2"/>
        <v>15401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44424</v>
      </c>
      <c r="B4" s="26" t="s">
        <v>154</v>
      </c>
      <c r="C4" s="26">
        <f>IF(D22="", "", D22)</f>
        <v>3674</v>
      </c>
      <c r="D4" s="26">
        <f>IF(C22="", "", C22)</f>
        <v>934040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213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3454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16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3" t="s">
        <v>331</v>
      </c>
      <c r="B9" s="113"/>
      <c r="C9" s="113"/>
      <c r="D9" s="113"/>
      <c r="E9" s="113"/>
      <c r="F9" s="113"/>
      <c r="G9" s="113"/>
      <c r="H9" s="113"/>
      <c r="I9" s="113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18922794</v>
      </c>
      <c r="D12" s="46">
        <v>1140857</v>
      </c>
      <c r="E12" s="46">
        <v>156406</v>
      </c>
      <c r="F12" s="46">
        <v>1603</v>
      </c>
      <c r="G12" s="46">
        <v>964911</v>
      </c>
      <c r="H12" s="46">
        <v>15401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934040</v>
      </c>
      <c r="D13" s="46">
        <v>3674</v>
      </c>
      <c r="E13" s="46">
        <v>213</v>
      </c>
      <c r="F13" s="46">
        <v>0</v>
      </c>
      <c r="G13" s="46">
        <v>3454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19857663</v>
      </c>
      <c r="D15" s="45">
        <f t="shared" si="3"/>
        <v>1144546</v>
      </c>
      <c r="E15" s="45">
        <f t="shared" si="3"/>
        <v>156619</v>
      </c>
      <c r="F15" s="45">
        <f t="shared" si="3"/>
        <v>1603</v>
      </c>
      <c r="G15" s="45">
        <f t="shared" si="3"/>
        <v>968380</v>
      </c>
      <c r="H15" s="45">
        <f t="shared" si="3"/>
        <v>15408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18922794</v>
      </c>
      <c r="D21" s="28">
        <f t="shared" si="4"/>
        <v>1140857</v>
      </c>
      <c r="E21" s="3"/>
      <c r="F21" s="3"/>
      <c r="G21" s="3"/>
      <c r="H21" s="3"/>
      <c r="I21" s="28">
        <f>E12</f>
        <v>156406</v>
      </c>
      <c r="J21" s="3"/>
      <c r="K21" s="28">
        <f>F12</f>
        <v>1603</v>
      </c>
      <c r="L21" s="3"/>
      <c r="M21" s="3"/>
      <c r="N21" s="16">
        <f>G21</f>
        <v>0</v>
      </c>
      <c r="O21" s="28">
        <f t="shared" ref="O21:P23" si="5">G12</f>
        <v>964911</v>
      </c>
      <c r="P21" s="28">
        <f t="shared" si="5"/>
        <v>15401</v>
      </c>
    </row>
    <row r="22" spans="1:16" x14ac:dyDescent="0.55000000000000004">
      <c r="B22" s="26" t="s">
        <v>167</v>
      </c>
      <c r="C22" s="28">
        <f t="shared" si="4"/>
        <v>934040</v>
      </c>
      <c r="D22" s="28">
        <f t="shared" si="4"/>
        <v>3674</v>
      </c>
      <c r="E22" s="3"/>
      <c r="F22" s="3"/>
      <c r="G22" s="3"/>
      <c r="H22" s="3"/>
      <c r="I22" s="28">
        <f>E13</f>
        <v>213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3454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19857663</v>
      </c>
      <c r="D24" s="26">
        <f t="shared" si="6"/>
        <v>1144546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156619</v>
      </c>
      <c r="J24" s="26">
        <f t="shared" si="6"/>
        <v>0</v>
      </c>
      <c r="K24" s="26">
        <f t="shared" si="6"/>
        <v>1603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968380</v>
      </c>
      <c r="P24" s="26">
        <f t="shared" si="6"/>
        <v>15408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15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44423</v>
      </c>
      <c r="C5" s="30" t="s">
        <v>7</v>
      </c>
      <c r="D5" s="40">
        <f>IFERROR(INT(TRIM(SUBSTITUTE(VLOOKUP($A5&amp;"*",各都道府県の状況!$A:$I,D$3,FALSE), "※5", ""))), "")</f>
        <v>49552</v>
      </c>
      <c r="E5" s="40">
        <f>IFERROR(INT(TRIM(SUBSTITUTE(VLOOKUP($A5&amp;"*",各都道府県の状況!$A:$I,E$3,FALSE), "※5", ""))), "")</f>
        <v>913598</v>
      </c>
      <c r="F5" s="40">
        <f>IFERROR(INT(TRIM(SUBSTITUTE(VLOOKUP($A5&amp;"*",各都道府県の状況!$A:$I,F$3,FALSE), "※5", ""))), "")</f>
        <v>44298</v>
      </c>
      <c r="G5" s="40">
        <f>IFERROR(INT(TRIM(SUBSTITUTE(VLOOKUP($A5&amp;"*",各都道府県の状況!$A:$I,G$3,FALSE), "※5", ""))), "")</f>
        <v>1430</v>
      </c>
      <c r="H5" s="40">
        <f>IFERROR(INT(TRIM(SUBSTITUTE(VLOOKUP($A5&amp;"*",各都道府県の状況!$A:$I,H$3,FALSE), "※5", ""))), "")</f>
        <v>3518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44423</v>
      </c>
      <c r="C6" s="30" t="s">
        <v>11</v>
      </c>
      <c r="D6" s="40">
        <f>IFERROR(INT(TRIM(SUBSTITUTE(VLOOKUP($A6&amp;"*",各都道府県の状況!$A:$I,D$3,FALSE), "※5", ""))), "")</f>
        <v>3140</v>
      </c>
      <c r="E6" s="40">
        <f>IFERROR(INT(TRIM(SUBSTITUTE(VLOOKUP($A6&amp;"*",各都道府県の状況!$A:$I,E$3,FALSE), "※5", ""))), "")</f>
        <v>61056</v>
      </c>
      <c r="F6" s="40">
        <f>IFERROR(INT(TRIM(SUBSTITUTE(VLOOKUP($A6&amp;"*",各都道府県の状況!$A:$I,F$3,FALSE), "※5", ""))), "")</f>
        <v>2745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363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44423</v>
      </c>
      <c r="C7" s="30" t="s">
        <v>12</v>
      </c>
      <c r="D7" s="40">
        <f>IFERROR(INT(TRIM(SUBSTITUTE(VLOOKUP($A7&amp;"*",各都道府県の状況!$A:$I,D$3,FALSE), "※5", ""))), "")</f>
        <v>2428</v>
      </c>
      <c r="E7" s="40">
        <f>IFERROR(INT(TRIM(SUBSTITUTE(VLOOKUP($A7&amp;"*",各都道府県の状況!$A:$I,E$3,FALSE), "※5", ""))), "")</f>
        <v>99454</v>
      </c>
      <c r="F7" s="40">
        <f>IFERROR(INT(TRIM(SUBSTITUTE(VLOOKUP($A7&amp;"*",各都道府県の状況!$A:$I,F$3,FALSE), "※5", ""))), "")</f>
        <v>2045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335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44423</v>
      </c>
      <c r="C8" s="30" t="s">
        <v>13</v>
      </c>
      <c r="D8" s="40">
        <f>IFERROR(INT(TRIM(SUBSTITUTE(VLOOKUP($A8&amp;"*",各都道府県の状況!$A:$I,D$3,FALSE), "※5", ""))), "")</f>
        <v>11597</v>
      </c>
      <c r="E8" s="40">
        <f>IFERROR(INT(TRIM(SUBSTITUTE(VLOOKUP($A8&amp;"*",各都道府県の状況!$A:$I,E$3,FALSE), "※5", ""))), "")</f>
        <v>184182</v>
      </c>
      <c r="F8" s="40">
        <f>IFERROR(INT(TRIM(SUBSTITUTE(VLOOKUP($A8&amp;"*",各都道府県の状況!$A:$I,F$3,FALSE), "※5", ""))), "")</f>
        <v>10114</v>
      </c>
      <c r="G8" s="40">
        <f>IFERROR(INT(TRIM(SUBSTITUTE(VLOOKUP($A8&amp;"*",各都道府県の状況!$A:$I,G$3,FALSE), "※5", ""))), "")</f>
        <v>92</v>
      </c>
      <c r="H8" s="40">
        <f>IFERROR(INT(TRIM(SUBSTITUTE(VLOOKUP($A8&amp;"*",各都道府県の状況!$A:$I,H$3,FALSE), "※5", ""))), "")</f>
        <v>1320</v>
      </c>
      <c r="I8" s="40">
        <f>IFERROR(INT(TRIM(SUBSTITUTE(VLOOKUP($A8&amp;"*",各都道府県の状況!$A:$I,I$3,FALSE), "※5", ""))), "")</f>
        <v>13</v>
      </c>
    </row>
    <row r="9" spans="1:10" ht="21" customHeight="1" x14ac:dyDescent="0.55000000000000004">
      <c r="A9" s="12" t="s">
        <v>185</v>
      </c>
      <c r="B9" s="13">
        <f t="shared" si="0"/>
        <v>44423</v>
      </c>
      <c r="C9" s="30" t="s">
        <v>14</v>
      </c>
      <c r="D9" s="40">
        <f>IFERROR(INT(TRIM(SUBSTITUTE(VLOOKUP($A9&amp;"*",各都道府県の状況!$A:$I,D$3,FALSE), "※5", ""))), "")</f>
        <v>1185</v>
      </c>
      <c r="E9" s="40">
        <f>IFERROR(INT(TRIM(SUBSTITUTE(VLOOKUP($A9&amp;"*",各都道府県の状況!$A:$I,E$3,FALSE), "※5", ""))), "")</f>
        <v>18445</v>
      </c>
      <c r="F9" s="40">
        <f>IFERROR(INT(TRIM(SUBSTITUTE(VLOOKUP($A9&amp;"*",各都道府県の状況!$A:$I,F$3,FALSE), "※5", ""))), "")</f>
        <v>1034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130</v>
      </c>
      <c r="I9" s="40">
        <f>IFERROR(INT(TRIM(SUBSTITUTE(VLOOKUP($A9&amp;"*",各都道府県の状況!$A:$I,I$3,FALSE), "※5", ""))), "")</f>
        <v>3</v>
      </c>
    </row>
    <row r="10" spans="1:10" ht="21" customHeight="1" x14ac:dyDescent="0.55000000000000004">
      <c r="A10" s="12" t="s">
        <v>186</v>
      </c>
      <c r="B10" s="13">
        <f t="shared" si="0"/>
        <v>44423</v>
      </c>
      <c r="C10" s="30" t="s">
        <v>15</v>
      </c>
      <c r="D10" s="40">
        <f>IFERROR(INT(TRIM(SUBSTITUTE(VLOOKUP($A10&amp;"*",各都道府県の状況!$A:$I,D$3,FALSE), "※5", ""))), "")</f>
        <v>2548</v>
      </c>
      <c r="E10" s="40">
        <f>IFERROR(INT(TRIM(SUBSTITUTE(VLOOKUP($A10&amp;"*",各都道府県の状況!$A:$I,E$3,FALSE), "※5", ""))), "")</f>
        <v>75540</v>
      </c>
      <c r="F10" s="40">
        <f>IFERROR(INT(TRIM(SUBSTITUTE(VLOOKUP($A10&amp;"*",各都道府県の状況!$A:$I,F$3,FALSE), "※5", ""))), "")</f>
        <v>2197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304</v>
      </c>
      <c r="I10" s="40">
        <f>IFERROR(INT(TRIM(SUBSTITUTE(VLOOKUP($A10&amp;"*",各都道府県の状況!$A:$I,I$3,FALSE), "※5", ""))), "")</f>
        <v>7</v>
      </c>
    </row>
    <row r="11" spans="1:10" x14ac:dyDescent="0.55000000000000004">
      <c r="A11" s="12" t="s">
        <v>187</v>
      </c>
      <c r="B11" s="13">
        <f t="shared" si="0"/>
        <v>44423</v>
      </c>
      <c r="C11" s="30" t="s">
        <v>16</v>
      </c>
      <c r="D11" s="40">
        <f>IFERROR(INT(TRIM(SUBSTITUTE(VLOOKUP($A11&amp;"*",各都道府県の状況!$A:$I,D$3,FALSE), "※5", ""))), "")</f>
        <v>7292</v>
      </c>
      <c r="E11" s="40">
        <f>IFERROR(INT(TRIM(SUBSTITUTE(VLOOKUP($A11&amp;"*",各都道府県の状況!$A:$I,E$3,FALSE), "※5", ""))), "")</f>
        <v>337088</v>
      </c>
      <c r="F11" s="40">
        <f>IFERROR(INT(TRIM(SUBSTITUTE(VLOOKUP($A11&amp;"*",各都道府県の状況!$A:$I,F$3,FALSE), "※5", ""))), "")</f>
        <v>6076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1054</v>
      </c>
      <c r="I11" s="40">
        <f>IFERROR(INT(TRIM(SUBSTITUTE(VLOOKUP($A11&amp;"*",各都道府県の状況!$A:$I,I$3,FALSE), "※5", ""))), "")</f>
        <v>13</v>
      </c>
    </row>
    <row r="12" spans="1:10" x14ac:dyDescent="0.55000000000000004">
      <c r="A12" s="12" t="s">
        <v>188</v>
      </c>
      <c r="B12" s="13">
        <f t="shared" si="0"/>
        <v>44423</v>
      </c>
      <c r="C12" s="30" t="s">
        <v>17</v>
      </c>
      <c r="D12" s="40">
        <f>IFERROR(INT(TRIM(SUBSTITUTE(VLOOKUP($A12&amp;"*",各都道府県の状況!$A:$I,D$3,FALSE), "※5", ""))), "")</f>
        <v>16201</v>
      </c>
      <c r="E12" s="40">
        <f>IFERROR(INT(TRIM(SUBSTITUTE(VLOOKUP($A12&amp;"*",各都道府県の状況!$A:$I,E$3,FALSE), "※5", ""))), "")</f>
        <v>35770</v>
      </c>
      <c r="F12" s="40">
        <f>IFERROR(INT(TRIM(SUBSTITUTE(VLOOKUP($A12&amp;"*",各都道府県の状況!$A:$I,F$3,FALSE), "※5", ""))), "")</f>
        <v>13831</v>
      </c>
      <c r="G12" s="40">
        <f>IFERROR(INT(TRIM(SUBSTITUTE(VLOOKUP($A12&amp;"*",各都道府県の状況!$A:$I,G$3,FALSE), "※5", ""))), "")</f>
        <v>176</v>
      </c>
      <c r="H12" s="40">
        <f>IFERROR(INT(TRIM(SUBSTITUTE(VLOOKUP($A12&amp;"*",各都道府県の状況!$A:$I,H$3,FALSE), "※5", ""))), "")</f>
        <v>2194</v>
      </c>
      <c r="I12" s="40">
        <f>IFERROR(INT(TRIM(SUBSTITUTE(VLOOKUP($A12&amp;"*",各都道府県の状況!$A:$I,I$3,FALSE), "※5", ""))), "")</f>
        <v>28</v>
      </c>
    </row>
    <row r="13" spans="1:10" x14ac:dyDescent="0.55000000000000004">
      <c r="A13" s="12" t="s">
        <v>189</v>
      </c>
      <c r="B13" s="13">
        <f t="shared" si="0"/>
        <v>44423</v>
      </c>
      <c r="C13" s="30" t="s">
        <v>18</v>
      </c>
      <c r="D13" s="40">
        <f>IFERROR(INT(TRIM(SUBSTITUTE(VLOOKUP($A13&amp;"*",各都道府県の状況!$A:$I,D$3,FALSE), "※5", ""))), "")</f>
        <v>10328</v>
      </c>
      <c r="E13" s="40">
        <f>IFERROR(INT(TRIM(SUBSTITUTE(VLOOKUP($A13&amp;"*",各都道府県の状況!$A:$I,E$3,FALSE), "※5", ""))), "")</f>
        <v>368510</v>
      </c>
      <c r="F13" s="40">
        <f>IFERROR(INT(TRIM(SUBSTITUTE(VLOOKUP($A13&amp;"*",各都道府県の状況!$A:$I,F$3,FALSE), "※5", ""))), "")</f>
        <v>8537</v>
      </c>
      <c r="G13" s="40">
        <f>IFERROR(INT(TRIM(SUBSTITUTE(VLOOKUP($A13&amp;"*",各都道府県の状況!$A:$I,G$3,FALSE), "※5", ""))), "")</f>
        <v>94</v>
      </c>
      <c r="H13" s="40">
        <f>IFERROR(INT(TRIM(SUBSTITUTE(VLOOKUP($A13&amp;"*",各都道府県の状況!$A:$I,H$3,FALSE), "※5", ""))), "")</f>
        <v>1697</v>
      </c>
      <c r="I13" s="40">
        <f>IFERROR(INT(TRIM(SUBSTITUTE(VLOOKUP($A13&amp;"*",各都道府県の状況!$A:$I,I$3,FALSE), "※5", ""))), "")</f>
        <v>19</v>
      </c>
    </row>
    <row r="14" spans="1:10" x14ac:dyDescent="0.55000000000000004">
      <c r="A14" s="12" t="s">
        <v>190</v>
      </c>
      <c r="B14" s="13">
        <f t="shared" si="0"/>
        <v>44423</v>
      </c>
      <c r="C14" s="30" t="s">
        <v>19</v>
      </c>
      <c r="D14" s="40">
        <f>IFERROR(INT(TRIM(SUBSTITUTE(VLOOKUP($A14&amp;"*",各都道府県の状況!$A:$I,D$3,FALSE), "※5", ""))), "")</f>
        <v>10979</v>
      </c>
      <c r="E14" s="40">
        <f>IFERROR(INT(TRIM(SUBSTITUTE(VLOOKUP($A14&amp;"*",各都道府県の状況!$A:$I,E$3,FALSE), "※5", ""))), "")</f>
        <v>229987</v>
      </c>
      <c r="F14" s="40">
        <f>IFERROR(INT(TRIM(SUBSTITUTE(VLOOKUP($A14&amp;"*",各都道府県の状況!$A:$I,F$3,FALSE), "※5", ""))), "")</f>
        <v>9345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1479</v>
      </c>
      <c r="I14" s="40">
        <f>IFERROR(INT(TRIM(SUBSTITUTE(VLOOKUP($A14&amp;"*",各都道府県の状況!$A:$I,I$3,FALSE), "※5", ""))), "")</f>
        <v>21</v>
      </c>
    </row>
    <row r="15" spans="1:10" x14ac:dyDescent="0.55000000000000004">
      <c r="A15" s="12" t="s">
        <v>191</v>
      </c>
      <c r="B15" s="13">
        <f t="shared" si="0"/>
        <v>44423</v>
      </c>
      <c r="C15" s="30" t="s">
        <v>20</v>
      </c>
      <c r="D15" s="40">
        <f>IFERROR(INT(TRIM(SUBSTITUTE(VLOOKUP($A15&amp;"*",各都道府県の状況!$A:$I,D$3,FALSE), "※5", ""))), "")</f>
        <v>74669</v>
      </c>
      <c r="E15" s="40">
        <f>IFERROR(INT(TRIM(SUBSTITUTE(VLOOKUP($A15&amp;"*",各都道府県の状況!$A:$I,E$3,FALSE), "※5", ""))), "")</f>
        <v>1175904</v>
      </c>
      <c r="F15" s="40">
        <f>IFERROR(INT(TRIM(SUBSTITUTE(VLOOKUP($A15&amp;"*",各都道府県の状況!$A:$I,F$3,FALSE), "※5", ""))), "")</f>
        <v>53224</v>
      </c>
      <c r="G15" s="40">
        <f>IFERROR(INT(TRIM(SUBSTITUTE(VLOOKUP($A15&amp;"*",各都道府県の状況!$A:$I,G$3,FALSE), "※5", ""))), "")</f>
        <v>858</v>
      </c>
      <c r="H15" s="40">
        <f>IFERROR(INT(TRIM(SUBSTITUTE(VLOOKUP($A15&amp;"*",各都道府県の状況!$A:$I,H$3,FALSE), "※5", ""))), "")</f>
        <v>20587</v>
      </c>
      <c r="I15" s="40">
        <f>IFERROR(INT(TRIM(SUBSTITUTE(VLOOKUP($A15&amp;"*",各都道府県の状況!$A:$I,I$3,FALSE), "※5", ""))), "")</f>
        <v>113</v>
      </c>
    </row>
    <row r="16" spans="1:10" x14ac:dyDescent="0.55000000000000004">
      <c r="A16" s="12" t="s">
        <v>192</v>
      </c>
      <c r="B16" s="13">
        <f t="shared" si="0"/>
        <v>44423</v>
      </c>
      <c r="C16" s="30" t="s">
        <v>21</v>
      </c>
      <c r="D16" s="40">
        <f>IFERROR(INT(TRIM(SUBSTITUTE(VLOOKUP($A16&amp;"*",各都道府県の状況!$A:$I,D$3,FALSE), "※5", ""))), "")</f>
        <v>63951</v>
      </c>
      <c r="E16" s="40">
        <f>IFERROR(INT(TRIM(SUBSTITUTE(VLOOKUP($A16&amp;"*",各都道府県の状況!$A:$I,E$3,FALSE), "※5", ""))), "")</f>
        <v>856183</v>
      </c>
      <c r="F16" s="40">
        <f>IFERROR(INT(TRIM(SUBSTITUTE(VLOOKUP($A16&amp;"*",各都道府県の状況!$A:$I,F$3,FALSE), "※5", ""))), "")</f>
        <v>52912</v>
      </c>
      <c r="G16" s="40">
        <f>IFERROR(INT(TRIM(SUBSTITUTE(VLOOKUP($A16&amp;"*",各都道府県の状況!$A:$I,G$3,FALSE), "※5", ""))), "")</f>
        <v>756</v>
      </c>
      <c r="H16" s="40">
        <f>IFERROR(INT(TRIM(SUBSTITUTE(VLOOKUP($A16&amp;"*",各都道府県の状況!$A:$I,H$3,FALSE), "※5", ""))), "")</f>
        <v>10283</v>
      </c>
      <c r="I16" s="40">
        <f>IFERROR(INT(TRIM(SUBSTITUTE(VLOOKUP($A16&amp;"*",各都道府県の状況!$A:$I,I$3,FALSE), "※5", ""))), "")</f>
        <v>73</v>
      </c>
    </row>
    <row r="17" spans="1:9" x14ac:dyDescent="0.55000000000000004">
      <c r="A17" s="12" t="s">
        <v>193</v>
      </c>
      <c r="B17" s="13">
        <f t="shared" si="0"/>
        <v>44423</v>
      </c>
      <c r="C17" s="30" t="s">
        <v>22</v>
      </c>
      <c r="D17" s="40">
        <f>IFERROR(INT(TRIM(SUBSTITUTE(VLOOKUP($A17&amp;"*",各都道府県の状況!$A:$I,D$3,FALSE), "※5", ""))), "")</f>
        <v>279132</v>
      </c>
      <c r="E17" s="40">
        <f>IFERROR(INT(TRIM(SUBSTITUTE(VLOOKUP($A17&amp;"*",各都道府県の状況!$A:$I,E$3,FALSE), "※5", ""))), "")</f>
        <v>3005674</v>
      </c>
      <c r="F17" s="40">
        <f>IFERROR(INT(TRIM(SUBSTITUTE(VLOOKUP($A17&amp;"*",各都道府県の状況!$A:$I,F$3,FALSE), "※5", ""))), "")</f>
        <v>236272</v>
      </c>
      <c r="G17" s="40">
        <f>IFERROR(INT(TRIM(SUBSTITUTE(VLOOKUP($A17&amp;"*",各都道府県の状況!$A:$I,G$3,FALSE), "※5", ""))), "")</f>
        <v>2335</v>
      </c>
      <c r="H17" s="40">
        <f>IFERROR(INT(TRIM(SUBSTITUTE(VLOOKUP($A17&amp;"*",各都道府県の状況!$A:$I,H$3,FALSE), "※5", ""))), "")</f>
        <v>40525</v>
      </c>
      <c r="I17" s="40">
        <f>IFERROR(INT(TRIM(SUBSTITUTE(VLOOKUP($A17&amp;"*",各都道府県の状況!$A:$I,I$3,FALSE), "※5", ""))), "")</f>
        <v>251</v>
      </c>
    </row>
    <row r="18" spans="1:9" x14ac:dyDescent="0.55000000000000004">
      <c r="A18" s="12" t="s">
        <v>194</v>
      </c>
      <c r="B18" s="13">
        <f t="shared" si="0"/>
        <v>44423</v>
      </c>
      <c r="C18" s="30" t="s">
        <v>23</v>
      </c>
      <c r="D18" s="40">
        <f>IFERROR(INT(TRIM(SUBSTITUTE(VLOOKUP($A18&amp;"*",各都道府県の状況!$A:$I,D$3,FALSE), "※5", ""))), "")</f>
        <v>110578</v>
      </c>
      <c r="E18" s="40">
        <f>IFERROR(INT(TRIM(SUBSTITUTE(VLOOKUP($A18&amp;"*",各都道府県の状況!$A:$I,E$3,FALSE), "※5", ""))), "")</f>
        <v>1269861</v>
      </c>
      <c r="F18" s="40">
        <f>IFERROR(INT(TRIM(SUBSTITUTE(VLOOKUP($A18&amp;"*",各都道府県の状況!$A:$I,F$3,FALSE), "※5", ""))), "")</f>
        <v>94992</v>
      </c>
      <c r="G18" s="40">
        <f>IFERROR(INT(TRIM(SUBSTITUTE(VLOOKUP($A18&amp;"*",各都道府県の状況!$A:$I,G$3,FALSE), "※5", ""))), "")</f>
        <v>1023</v>
      </c>
      <c r="H18" s="40">
        <f>IFERROR(INT(TRIM(SUBSTITUTE(VLOOKUP($A18&amp;"*",各都道府県の状況!$A:$I,H$3,FALSE), "※5", ""))), "")</f>
        <v>14563</v>
      </c>
      <c r="I18" s="40">
        <f>IFERROR(INT(TRIM(SUBSTITUTE(VLOOKUP($A18&amp;"*",各都道府県の状況!$A:$I,I$3,FALSE), "※5", ""))), "")</f>
        <v>200</v>
      </c>
    </row>
    <row r="19" spans="1:9" x14ac:dyDescent="0.55000000000000004">
      <c r="A19" s="12" t="s">
        <v>195</v>
      </c>
      <c r="B19" s="13">
        <f t="shared" si="0"/>
        <v>44423</v>
      </c>
      <c r="C19" s="30" t="s">
        <v>24</v>
      </c>
      <c r="D19" s="40">
        <f>IFERROR(INT(TRIM(SUBSTITUTE(VLOOKUP($A19&amp;"*",各都道府県の状況!$A:$I,D$3,FALSE), "※5", ""))), "")</f>
        <v>5160</v>
      </c>
      <c r="E19" s="40">
        <f>IFERROR(INT(TRIM(SUBSTITUTE(VLOOKUP($A19&amp;"*",各都道府県の状況!$A:$I,E$3,FALSE), "※5", ""))), "")</f>
        <v>213562</v>
      </c>
      <c r="F19" s="40">
        <f>IFERROR(INT(TRIM(SUBSTITUTE(VLOOKUP($A19&amp;"*",各都道府県の状況!$A:$I,F$3,FALSE), "※5", ""))), "")</f>
        <v>4196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910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44423</v>
      </c>
      <c r="C20" s="30" t="s">
        <v>25</v>
      </c>
      <c r="D20" s="40">
        <f>IFERROR(INT(TRIM(SUBSTITUTE(VLOOKUP($A20&amp;"*",各都道府県の状況!$A:$I,D$3,FALSE), "※5", ""))), "")</f>
        <v>2959</v>
      </c>
      <c r="E20" s="40">
        <f>IFERROR(INT(TRIM(SUBSTITUTE(VLOOKUP($A20&amp;"*",各都道府県の状況!$A:$I,E$3,FALSE), "※5", ""))), "")</f>
        <v>88265</v>
      </c>
      <c r="F20" s="40">
        <f>IFERROR(INT(TRIM(SUBSTITUTE(VLOOKUP($A20&amp;"*",各都道府県の状況!$A:$I,F$3,FALSE), "※5", ""))), "")</f>
        <v>2405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516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44423</v>
      </c>
      <c r="C21" s="30" t="s">
        <v>26</v>
      </c>
      <c r="D21" s="40">
        <f>IFERROR(INT(TRIM(SUBSTITUTE(VLOOKUP($A21&amp;"*",各都道府県の状況!$A:$I,D$3,FALSE), "※5", ""))), "")</f>
        <v>6263</v>
      </c>
      <c r="E21" s="40">
        <f>IFERROR(INT(TRIM(SUBSTITUTE(VLOOKUP($A21&amp;"*",各都道府県の状況!$A:$I,E$3,FALSE), "※5", ""))), "")</f>
        <v>148386</v>
      </c>
      <c r="F21" s="40">
        <f>IFERROR(INT(TRIM(SUBSTITUTE(VLOOKUP($A21&amp;"*",各都道府県の状況!$A:$I,F$3,FALSE), "※5", ""))), "")</f>
        <v>5371</v>
      </c>
      <c r="G21" s="40">
        <f>IFERROR(INT(TRIM(SUBSTITUTE(VLOOKUP($A21&amp;"*",各都道府県の状況!$A:$I,G$3,FALSE), "※5", ""))), "")</f>
        <v>120</v>
      </c>
      <c r="H21" s="40">
        <f>IFERROR(INT(TRIM(SUBSTITUTE(VLOOKUP($A21&amp;"*",各都道府県の状況!$A:$I,H$3,FALSE), "※5", ""))), "")</f>
        <v>762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44423</v>
      </c>
      <c r="C22" s="30" t="s">
        <v>27</v>
      </c>
      <c r="D22" s="40">
        <f>IFERROR(INT(TRIM(SUBSTITUTE(VLOOKUP($A22&amp;"*",各都道府県の状況!$A:$I,D$3,FALSE), "※5", ""))), "")</f>
        <v>2014</v>
      </c>
      <c r="E22" s="40">
        <f>IFERROR(INT(TRIM(SUBSTITUTE(VLOOKUP($A22&amp;"*",各都道府県の状況!$A:$I,E$3,FALSE), "※5", ""))), "")</f>
        <v>87625</v>
      </c>
      <c r="F22" s="40">
        <f>IFERROR(INT(TRIM(SUBSTITUTE(VLOOKUP($A22&amp;"*",各都道府県の状況!$A:$I,F$3,FALSE), "※5", ""))), "")</f>
        <v>1742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236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44423</v>
      </c>
      <c r="C23" s="30" t="s">
        <v>28</v>
      </c>
      <c r="D23" s="40">
        <f>IFERROR(INT(TRIM(SUBSTITUTE(VLOOKUP($A23&amp;"*",各都道府県の状況!$A:$I,D$3,FALSE), "※5", ""))), "")</f>
        <v>3057</v>
      </c>
      <c r="E23" s="40">
        <f>IFERROR(INT(TRIM(SUBSTITUTE(VLOOKUP($A23&amp;"*",各都道府県の状況!$A:$I,E$3,FALSE), "※5", ""))), "")</f>
        <v>80996</v>
      </c>
      <c r="F23" s="40">
        <f>IFERROR(INT(TRIM(SUBSTITUTE(VLOOKUP($A23&amp;"*",各都道府県の状況!$A:$I,F$3,FALSE), "※5", ""))), "")</f>
        <v>2560</v>
      </c>
      <c r="G23" s="40">
        <f>IFERROR(INT(TRIM(SUBSTITUTE(VLOOKUP($A23&amp;"*",各都道府県の状況!$A:$I,G$3,FALSE), "※5", ""))), "")</f>
        <v>22</v>
      </c>
      <c r="H23" s="40">
        <f>IFERROR(INT(TRIM(SUBSTITUTE(VLOOKUP($A23&amp;"*",各都道府県の状況!$A:$I,H$3,FALSE), "※5", ""))), "")</f>
        <v>477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44423</v>
      </c>
      <c r="C24" s="30" t="s">
        <v>29</v>
      </c>
      <c r="D24" s="40">
        <f>IFERROR(INT(TRIM(SUBSTITUTE(VLOOKUP($A24&amp;"*",各都道府県の状況!$A:$I,D$3,FALSE), "※5", ""))), "")</f>
        <v>6235</v>
      </c>
      <c r="E24" s="40">
        <f>IFERROR(INT(TRIM(SUBSTITUTE(VLOOKUP($A24&amp;"*",各都道府県の状況!$A:$I,E$3,FALSE), "※5", ""))), "")</f>
        <v>241613</v>
      </c>
      <c r="F24" s="40">
        <f>IFERROR(INT(TRIM(SUBSTITUTE(VLOOKUP($A24&amp;"*",各都道府県の状況!$A:$I,F$3,FALSE), "※5", ""))), "")</f>
        <v>5549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603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44423</v>
      </c>
      <c r="C25" s="30" t="s">
        <v>30</v>
      </c>
      <c r="D25" s="40">
        <f>IFERROR(INT(TRIM(SUBSTITUTE(VLOOKUP($A25&amp;"*",各都道府県の状況!$A:$I,D$3,FALSE), "※5", ""))), "")</f>
        <v>10905</v>
      </c>
      <c r="E25" s="40">
        <f>IFERROR(INT(TRIM(SUBSTITUTE(VLOOKUP($A25&amp;"*",各都道府県の状況!$A:$I,E$3,FALSE), "※5", ""))), "")</f>
        <v>311845</v>
      </c>
      <c r="F25" s="40">
        <f>IFERROR(INT(TRIM(SUBSTITUTE(VLOOKUP($A25&amp;"*",各都道府県の状況!$A:$I,F$3,FALSE), "※5", ""))), "")</f>
        <v>9873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843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44423</v>
      </c>
      <c r="C26" s="30" t="s">
        <v>31</v>
      </c>
      <c r="D26" s="40">
        <f>IFERROR(INT(TRIM(SUBSTITUTE(VLOOKUP($A26&amp;"*",各都道府県の状況!$A:$I,D$3,FALSE), "※5", ""))), "")</f>
        <v>14026</v>
      </c>
      <c r="E26" s="40">
        <f>IFERROR(INT(TRIM(SUBSTITUTE(VLOOKUP($A26&amp;"*",各都道府県の状況!$A:$I,E$3,FALSE), "※5", ""))), "")</f>
        <v>483975</v>
      </c>
      <c r="F26" s="40">
        <f>IFERROR(INT(TRIM(SUBSTITUTE(VLOOKUP($A26&amp;"*",各都道府県の状況!$A:$I,F$3,FALSE), "※5", ""))), "")</f>
        <v>11287</v>
      </c>
      <c r="G26" s="40">
        <f>IFERROR(INT(TRIM(SUBSTITUTE(VLOOKUP($A26&amp;"*",各都道府県の状況!$A:$I,G$3,FALSE), "※5", ""))), "")</f>
        <v>158</v>
      </c>
      <c r="H26" s="40">
        <f>IFERROR(INT(TRIM(SUBSTITUTE(VLOOKUP($A26&amp;"*",各都道府県の状況!$A:$I,H$3,FALSE), "※5", ""))), "")</f>
        <v>2581</v>
      </c>
      <c r="I26" s="40">
        <f>IFERROR(INT(TRIM(SUBSTITUTE(VLOOKUP($A26&amp;"*",各都道府県の状況!$A:$I,I$3,FALSE), "※5", ""))), "")</f>
        <v>16</v>
      </c>
    </row>
    <row r="27" spans="1:9" x14ac:dyDescent="0.55000000000000004">
      <c r="A27" s="12" t="s">
        <v>203</v>
      </c>
      <c r="B27" s="13">
        <f t="shared" si="0"/>
        <v>44423</v>
      </c>
      <c r="C27" s="30" t="s">
        <v>32</v>
      </c>
      <c r="D27" s="40">
        <f>IFERROR(INT(TRIM(SUBSTITUTE(VLOOKUP($A27&amp;"*",各都道府県の状況!$A:$I,D$3,FALSE), "※5", ""))), "")</f>
        <v>59658</v>
      </c>
      <c r="E27" s="40">
        <f>IFERROR(INT(TRIM(SUBSTITUTE(VLOOKUP($A27&amp;"*",各都道府県の状況!$A:$I,E$3,FALSE), "※5", ""))), "")</f>
        <v>964765</v>
      </c>
      <c r="F27" s="40">
        <f>IFERROR(INT(TRIM(SUBSTITUTE(VLOOKUP($A27&amp;"*",各都道府県の状況!$A:$I,F$3,FALSE), "※5", ""))), "")</f>
        <v>53811</v>
      </c>
      <c r="G27" s="40">
        <f>IFERROR(INT(TRIM(SUBSTITUTE(VLOOKUP($A27&amp;"*",各都道府県の状況!$A:$I,G$3,FALSE), "※5", ""))), "")</f>
        <v>1016</v>
      </c>
      <c r="H27" s="40">
        <f>IFERROR(INT(TRIM(SUBSTITUTE(VLOOKUP($A27&amp;"*",各都道府県の状況!$A:$I,H$3,FALSE), "※5", ""))), "")</f>
        <v>4831</v>
      </c>
      <c r="I27" s="40">
        <f>IFERROR(INT(TRIM(SUBSTITUTE(VLOOKUP($A27&amp;"*",各都道府県の状況!$A:$I,I$3,FALSE), "※5", ""))), "")</f>
        <v>27</v>
      </c>
    </row>
    <row r="28" spans="1:9" x14ac:dyDescent="0.55000000000000004">
      <c r="A28" s="12" t="s">
        <v>204</v>
      </c>
      <c r="B28" s="13">
        <f t="shared" si="0"/>
        <v>44423</v>
      </c>
      <c r="C28" s="30" t="s">
        <v>33</v>
      </c>
      <c r="D28" s="40">
        <f>IFERROR(INT(TRIM(SUBSTITUTE(VLOOKUP($A28&amp;"*",各都道府県の状況!$A:$I,D$3,FALSE), "※5", ""))), "")</f>
        <v>7078</v>
      </c>
      <c r="E28" s="40">
        <f>IFERROR(INT(TRIM(SUBSTITUTE(VLOOKUP($A28&amp;"*",各都道府県の状況!$A:$I,E$3,FALSE), "※5", ""))), "")</f>
        <v>170386</v>
      </c>
      <c r="F28" s="40">
        <f>IFERROR(INT(TRIM(SUBSTITUTE(VLOOKUP($A28&amp;"*",各都道府県の状況!$A:$I,F$3,FALSE), "※5", ""))), "")</f>
        <v>6020</v>
      </c>
      <c r="G28" s="40">
        <f>IFERROR(INT(TRIM(SUBSTITUTE(VLOOKUP($A28&amp;"*",各都道府県の状況!$A:$I,G$3,FALSE), "※5", ""))), "")</f>
        <v>116</v>
      </c>
      <c r="H28" s="40">
        <f>IFERROR(INT(TRIM(SUBSTITUTE(VLOOKUP($A28&amp;"*",各都道府県の状況!$A:$I,H$3,FALSE), "※5", ""))), "")</f>
        <v>1112</v>
      </c>
      <c r="I28" s="40">
        <f>IFERROR(INT(TRIM(SUBSTITUTE(VLOOKUP($A28&amp;"*",各都道府県の状況!$A:$I,I$3,FALSE), "※5", ""))), "")</f>
        <v>13</v>
      </c>
    </row>
    <row r="29" spans="1:9" x14ac:dyDescent="0.55000000000000004">
      <c r="A29" s="12" t="s">
        <v>205</v>
      </c>
      <c r="B29" s="13">
        <f t="shared" si="0"/>
        <v>44423</v>
      </c>
      <c r="C29" s="30" t="s">
        <v>34</v>
      </c>
      <c r="D29" s="40">
        <f>IFERROR(INT(TRIM(SUBSTITUTE(VLOOKUP($A29&amp;"*",各都道府県の状況!$A:$I,D$3,FALSE), "※5", ""))), "")</f>
        <v>7612</v>
      </c>
      <c r="E29" s="40">
        <f>IFERROR(INT(TRIM(SUBSTITUTE(VLOOKUP($A29&amp;"*",各都道府県の状況!$A:$I,E$3,FALSE), "※5", ""))), "")</f>
        <v>184140</v>
      </c>
      <c r="F29" s="40">
        <f>IFERROR(INT(TRIM(SUBSTITUTE(VLOOKUP($A29&amp;"*",各都道府県の状況!$A:$I,F$3,FALSE), "※5", ""))), "")</f>
        <v>6278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1239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44423</v>
      </c>
      <c r="C30" s="30" t="s">
        <v>35</v>
      </c>
      <c r="D30" s="40">
        <f>IFERROR(INT(TRIM(SUBSTITUTE(VLOOKUP($A30&amp;"*",各都道府県の状況!$A:$I,D$3,FALSE), "※5", ""))), "")</f>
        <v>22584</v>
      </c>
      <c r="E30" s="40">
        <f>IFERROR(INT(TRIM(SUBSTITUTE(VLOOKUP($A30&amp;"*",各都道府県の状況!$A:$I,E$3,FALSE), "※5", ""))), "")</f>
        <v>334772</v>
      </c>
      <c r="F30" s="40">
        <f>IFERROR(INT(TRIM(SUBSTITUTE(VLOOKUP($A30&amp;"*",各都道府県の状況!$A:$I,F$3,FALSE), "※5", ""))), "")</f>
        <v>18515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3406</v>
      </c>
      <c r="I30" s="40">
        <f>IFERROR(INT(TRIM(SUBSTITUTE(VLOOKUP($A30&amp;"*",各都道府県の状況!$A:$I,I$3,FALSE), "※5", ""))), "")</f>
        <v>79</v>
      </c>
    </row>
    <row r="31" spans="1:9" x14ac:dyDescent="0.55000000000000004">
      <c r="A31" s="12" t="s">
        <v>207</v>
      </c>
      <c r="B31" s="13">
        <f t="shared" si="0"/>
        <v>44423</v>
      </c>
      <c r="C31" s="30" t="s">
        <v>36</v>
      </c>
      <c r="D31" s="40">
        <f>IFERROR(INT(TRIM(SUBSTITUTE(VLOOKUP($A31&amp;"*",各都道府県の状況!$A:$I,D$3,FALSE), "※5", ""))), "")</f>
        <v>132447</v>
      </c>
      <c r="E31" s="40">
        <f>IFERROR(INT(TRIM(SUBSTITUTE(VLOOKUP($A31&amp;"*",各都道府県の状況!$A:$I,E$3,FALSE), "※5", ""))), "")</f>
        <v>2661717</v>
      </c>
      <c r="F31" s="40">
        <f>IFERROR(INT(TRIM(SUBSTITUTE(VLOOKUP($A31&amp;"*",各都道府県の状況!$A:$I,F$3,FALSE), "※5", ""))), "")</f>
        <v>114574</v>
      </c>
      <c r="G31" s="40">
        <f>IFERROR(INT(TRIM(SUBSTITUTE(VLOOKUP($A31&amp;"*",各都道府県の状況!$A:$I,G$3,FALSE), "※5", ""))), "")</f>
        <v>2742</v>
      </c>
      <c r="H31" s="40">
        <f>IFERROR(INT(TRIM(SUBSTITUTE(VLOOKUP($A31&amp;"*",各都道府県の状況!$A:$I,H$3,FALSE), "※5", ""))), "")</f>
        <v>13777</v>
      </c>
      <c r="I31" s="40">
        <f>IFERROR(INT(TRIM(SUBSTITUTE(VLOOKUP($A31&amp;"*",各都道府県の状況!$A:$I,I$3,FALSE), "※5", ""))), "")</f>
        <v>442</v>
      </c>
    </row>
    <row r="32" spans="1:9" x14ac:dyDescent="0.55000000000000004">
      <c r="A32" s="12" t="s">
        <v>208</v>
      </c>
      <c r="B32" s="13">
        <f t="shared" si="0"/>
        <v>44423</v>
      </c>
      <c r="C32" s="30" t="s">
        <v>37</v>
      </c>
      <c r="D32" s="40">
        <f>IFERROR(INT(TRIM(SUBSTITUTE(VLOOKUP($A32&amp;"*",各都道府県の状況!$A:$I,D$3,FALSE), "※5", ""))), "")</f>
        <v>50358</v>
      </c>
      <c r="E32" s="40">
        <f>IFERROR(INT(TRIM(SUBSTITUTE(VLOOKUP($A32&amp;"*",各都道府県の状況!$A:$I,E$3,FALSE), "※5", ""))), "")</f>
        <v>591416</v>
      </c>
      <c r="F32" s="40">
        <f>IFERROR(INT(TRIM(SUBSTITUTE(VLOOKUP($A32&amp;"*",各都道府県の状況!$A:$I,F$3,FALSE), "※5", ""))), "")</f>
        <v>44796</v>
      </c>
      <c r="G32" s="40">
        <f>IFERROR(INT(TRIM(SUBSTITUTE(VLOOKUP($A32&amp;"*",各都道府県の状況!$A:$I,G$3,FALSE), "※5", ""))), "")</f>
        <v>1323</v>
      </c>
      <c r="H32" s="40">
        <f>IFERROR(INT(TRIM(SUBSTITUTE(VLOOKUP($A32&amp;"*",各都道府県の状況!$A:$I,H$3,FALSE), "※5", ""))), "")</f>
        <v>4239</v>
      </c>
      <c r="I32" s="40">
        <f>IFERROR(INT(TRIM(SUBSTITUTE(VLOOKUP($A32&amp;"*",各都道府県の状況!$A:$I,I$3,FALSE), "※5", ""))), "")</f>
        <v>38</v>
      </c>
    </row>
    <row r="33" spans="1:9" x14ac:dyDescent="0.55000000000000004">
      <c r="A33" s="12" t="s">
        <v>209</v>
      </c>
      <c r="B33" s="13">
        <f t="shared" si="0"/>
        <v>44423</v>
      </c>
      <c r="C33" s="30" t="s">
        <v>38</v>
      </c>
      <c r="D33" s="40">
        <f>IFERROR(INT(TRIM(SUBSTITUTE(VLOOKUP($A33&amp;"*",各都道府県の状況!$A:$I,D$3,FALSE), "※5", ""))), "")</f>
        <v>10469</v>
      </c>
      <c r="E33" s="40">
        <f>IFERROR(INT(TRIM(SUBSTITUTE(VLOOKUP($A33&amp;"*",各都道府県の状況!$A:$I,E$3,FALSE), "※5", ""))), "")</f>
        <v>197848</v>
      </c>
      <c r="F33" s="40">
        <f>IFERROR(INT(TRIM(SUBSTITUTE(VLOOKUP($A33&amp;"*",各都道府県の状況!$A:$I,F$3,FALSE), "※5", ""))), "")</f>
        <v>9324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1011</v>
      </c>
      <c r="I33" s="40">
        <f>IFERROR(INT(TRIM(SUBSTITUTE(VLOOKUP($A33&amp;"*",各都道府県の状況!$A:$I,I$3,FALSE), "※5", ""))), "")</f>
        <v>14</v>
      </c>
    </row>
    <row r="34" spans="1:9" x14ac:dyDescent="0.55000000000000004">
      <c r="A34" s="12" t="s">
        <v>210</v>
      </c>
      <c r="B34" s="13">
        <f t="shared" si="0"/>
        <v>44423</v>
      </c>
      <c r="C34" s="30" t="s">
        <v>39</v>
      </c>
      <c r="D34" s="40">
        <f>IFERROR(INT(TRIM(SUBSTITUTE(VLOOKUP($A34&amp;"*",各都道府県の状況!$A:$I,D$3,FALSE), "※5", ""))), "")</f>
        <v>3475</v>
      </c>
      <c r="E34" s="40">
        <f>IFERROR(INT(TRIM(SUBSTITUTE(VLOOKUP($A34&amp;"*",各都道府県の状況!$A:$I,E$3,FALSE), "※5", ""))), "")</f>
        <v>49056</v>
      </c>
      <c r="F34" s="40">
        <f>IFERROR(INT(TRIM(SUBSTITUTE(VLOOKUP($A34&amp;"*",各都道府県の状況!$A:$I,F$3,FALSE), "※5", ""))), "")</f>
        <v>3081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263</v>
      </c>
      <c r="I34" s="40">
        <f>IFERROR(INT(TRIM(SUBSTITUTE(VLOOKUP($A34&amp;"*",各都道府県の状況!$A:$I,I$3,FALSE), "※5", ""))), "")</f>
        <v>15</v>
      </c>
    </row>
    <row r="35" spans="1:9" x14ac:dyDescent="0.55000000000000004">
      <c r="A35" s="12" t="s">
        <v>211</v>
      </c>
      <c r="B35" s="13">
        <f t="shared" si="0"/>
        <v>44423</v>
      </c>
      <c r="C35" s="30" t="s">
        <v>40</v>
      </c>
      <c r="D35" s="40">
        <f>IFERROR(INT(TRIM(SUBSTITUTE(VLOOKUP($A35&amp;"*",各都道府県の状況!$A:$I,D$3,FALSE), "※5", ""))), "")</f>
        <v>1078</v>
      </c>
      <c r="E35" s="40">
        <f>IFERROR(INT(TRIM(SUBSTITUTE(VLOOKUP($A35&amp;"*",各都道府県の状況!$A:$I,E$3,FALSE), "※5", ""))), "")</f>
        <v>108882</v>
      </c>
      <c r="F35" s="40">
        <f>IFERROR(INT(TRIM(SUBSTITUTE(VLOOKUP($A35&amp;"*",各都道府県の状況!$A:$I,F$3,FALSE), "※5", ""))), "")</f>
        <v>742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320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44423</v>
      </c>
      <c r="C36" s="30" t="s">
        <v>41</v>
      </c>
      <c r="D36" s="40">
        <f>IFERROR(INT(TRIM(SUBSTITUTE(VLOOKUP($A36&amp;"*",各都道府県の状況!$A:$I,D$3,FALSE), "※5", ""))), "")</f>
        <v>917</v>
      </c>
      <c r="E36" s="40">
        <f>IFERROR(INT(TRIM(SUBSTITUTE(VLOOKUP($A36&amp;"*",各都道府県の状況!$A:$I,E$3,FALSE), "※5", ""))), "")</f>
        <v>38671</v>
      </c>
      <c r="F36" s="40">
        <f>IFERROR(INT(TRIM(SUBSTITUTE(VLOOKUP($A36&amp;"*",各都道府県の状況!$A:$I,F$3,FALSE), "※5", ""))), "")</f>
        <v>795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120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44423</v>
      </c>
      <c r="C37" s="30" t="s">
        <v>42</v>
      </c>
      <c r="D37" s="40">
        <f>IFERROR(INT(TRIM(SUBSTITUTE(VLOOKUP($A37&amp;"*",各都道府県の状況!$A:$I,D$3,FALSE), "※5", ""))), "")</f>
        <v>9975</v>
      </c>
      <c r="E37" s="40">
        <f>IFERROR(INT(TRIM(SUBSTITUTE(VLOOKUP($A37&amp;"*",各都道府県の状況!$A:$I,E$3,FALSE), "※5", ""))), "")</f>
        <v>197807</v>
      </c>
      <c r="F37" s="40">
        <f>IFERROR(INT(TRIM(SUBSTITUTE(VLOOKUP($A37&amp;"*",各都道府県の状況!$A:$I,F$3,FALSE), "※5", ""))), "")</f>
        <v>8233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44423</v>
      </c>
      <c r="C38" s="30" t="s">
        <v>43</v>
      </c>
      <c r="D38" s="40">
        <f>IFERROR(INT(TRIM(SUBSTITUTE(VLOOKUP($A38&amp;"*",各都道府県の状況!$A:$I,D$3,FALSE), "※5", ""))), "")</f>
        <v>13643</v>
      </c>
      <c r="E38" s="40">
        <f>IFERROR(INT(TRIM(SUBSTITUTE(VLOOKUP($A38&amp;"*",各都道府県の状況!$A:$I,E$3,FALSE), "※5", ""))), "")</f>
        <v>641590</v>
      </c>
      <c r="F38" s="40">
        <f>IFERROR(INT(TRIM(SUBSTITUTE(VLOOKUP($A38&amp;"*",各都道府県の状況!$A:$I,F$3,FALSE), "※5", ""))), "")</f>
        <v>12373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839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44423</v>
      </c>
      <c r="C39" s="30" t="s">
        <v>44</v>
      </c>
      <c r="D39" s="40">
        <f>IFERROR(INT(TRIM(SUBSTITUTE(VLOOKUP($A39&amp;"*",各都道府県の状況!$A:$I,D$3,FALSE), "※5", ""))), "")</f>
        <v>3768</v>
      </c>
      <c r="E39" s="40">
        <f>IFERROR(INT(TRIM(SUBSTITUTE(VLOOKUP($A39&amp;"*",各都道府県の状況!$A:$I,E$3,FALSE), "※5", ""))), "")</f>
        <v>136504</v>
      </c>
      <c r="F39" s="40">
        <f>IFERROR(INT(TRIM(SUBSTITUTE(VLOOKUP($A39&amp;"*",各都道府県の状況!$A:$I,F$3,FALSE), "※5", ""))), "")</f>
        <v>3299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389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44423</v>
      </c>
      <c r="C40" s="30" t="s">
        <v>45</v>
      </c>
      <c r="D40" s="40">
        <f>IFERROR(INT(TRIM(SUBSTITUTE(VLOOKUP($A40&amp;"*",各都道府県の状況!$A:$I,D$3,FALSE), "※5", ""))), "")</f>
        <v>1942</v>
      </c>
      <c r="E40" s="40">
        <f>IFERROR(INT(TRIM(SUBSTITUTE(VLOOKUP($A40&amp;"*",各都道府県の状況!$A:$I,E$3,FALSE), "※5", ""))), "")</f>
        <v>77180</v>
      </c>
      <c r="F40" s="40">
        <f>IFERROR(INT(TRIM(SUBSTITUTE(VLOOKUP($A40&amp;"*",各都道府県の状況!$A:$I,F$3,FALSE), "※5", ""))), "")</f>
        <v>1772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107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44423</v>
      </c>
      <c r="C41" s="30" t="s">
        <v>46</v>
      </c>
      <c r="D41" s="40">
        <f>IFERROR(INT(TRIM(SUBSTITUTE(VLOOKUP($A41&amp;"*",各都道府県の状況!$A:$I,D$3,FALSE), "※5", ""))), "")</f>
        <v>2985</v>
      </c>
      <c r="E41" s="40">
        <f>IFERROR(INT(TRIM(SUBSTITUTE(VLOOKUP($A41&amp;"*",各都道府県の状況!$A:$I,E$3,FALSE), "※5", ""))), "")</f>
        <v>101378</v>
      </c>
      <c r="F41" s="40">
        <f>IFERROR(INT(TRIM(SUBSTITUTE(VLOOKUP($A41&amp;"*",各都道府県の状況!$A:$I,F$3,FALSE), "※5", ""))), "")</f>
        <v>2399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556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44423</v>
      </c>
      <c r="C42" s="30" t="s">
        <v>47</v>
      </c>
      <c r="D42" s="40">
        <f>IFERROR(INT(TRIM(SUBSTITUTE(VLOOKUP($A42&amp;"*",各都道府県の状況!$A:$I,D$3,FALSE), "※5", ""))), "")</f>
        <v>3586</v>
      </c>
      <c r="E42" s="40">
        <f>IFERROR(INT(TRIM(SUBSTITUTE(VLOOKUP($A42&amp;"*",各都道府県の状況!$A:$I,E$3,FALSE), "※5", ""))), "")</f>
        <v>115386</v>
      </c>
      <c r="F42" s="40">
        <f>IFERROR(INT(TRIM(SUBSTITUTE(VLOOKUP($A42&amp;"*",各都道府県の状況!$A:$I,F$3,FALSE), "※5", ""))), "")</f>
        <v>2970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539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44423</v>
      </c>
      <c r="C43" s="30" t="s">
        <v>48</v>
      </c>
      <c r="D43" s="40">
        <f>IFERROR(INT(TRIM(SUBSTITUTE(VLOOKUP($A43&amp;"*",各都道府県の状況!$A:$I,D$3,FALSE), "※5", ""))), "")</f>
        <v>2315</v>
      </c>
      <c r="E43" s="40">
        <f>IFERROR(INT(TRIM(SUBSTITUTE(VLOOKUP($A43&amp;"*",各都道府県の状況!$A:$I,E$3,FALSE), "※5", ""))), "")</f>
        <v>67391</v>
      </c>
      <c r="F43" s="40">
        <f>IFERROR(INT(TRIM(SUBSTITUTE(VLOOKUP($A43&amp;"*",各都道府県の状況!$A:$I,F$3,FALSE), "※5", ""))), "")</f>
        <v>2127</v>
      </c>
      <c r="G43" s="40">
        <f>IFERROR(INT(TRIM(SUBSTITUTE(VLOOKUP($A43&amp;"*",各都道府県の状況!$A:$I,G$3,FALSE), "※5", ""))), "")</f>
        <v>30</v>
      </c>
      <c r="H43" s="40">
        <f>IFERROR(INT(TRIM(SUBSTITUTE(VLOOKUP($A43&amp;"*",各都道府県の状況!$A:$I,H$3,FALSE), "※5", ""))), "")</f>
        <v>158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44423</v>
      </c>
      <c r="C44" s="30" t="s">
        <v>49</v>
      </c>
      <c r="D44" s="40">
        <f>IFERROR(INT(TRIM(SUBSTITUTE(VLOOKUP($A44&amp;"*",各都道府県の状況!$A:$I,D$3,FALSE), "※5", ""))), "")</f>
        <v>49801</v>
      </c>
      <c r="E44" s="40">
        <f>IFERROR(INT(TRIM(SUBSTITUTE(VLOOKUP($A44&amp;"*",各都道府県の状況!$A:$I,E$3,FALSE), "※5", ""))), "")</f>
        <v>994829</v>
      </c>
      <c r="F44" s="40">
        <f>IFERROR(INT(TRIM(SUBSTITUTE(VLOOKUP($A44&amp;"*",各都道府県の状況!$A:$I,F$3,FALSE), "※5", ""))), "")</f>
        <v>40990</v>
      </c>
      <c r="G44" s="40">
        <f>IFERROR(INT(TRIM(SUBSTITUTE(VLOOKUP($A44&amp;"*",各都道府県の状況!$A:$I,G$3,FALSE), "※5", ""))), "")</f>
        <v>548</v>
      </c>
      <c r="H44" s="40">
        <f>IFERROR(INT(TRIM(SUBSTITUTE(VLOOKUP($A44&amp;"*",各都道府県の状況!$A:$I,H$3,FALSE), "※5", ""))), "")</f>
        <v>7582</v>
      </c>
      <c r="I44" s="40">
        <f>IFERROR(INT(TRIM(SUBSTITUTE(VLOOKUP($A44&amp;"*",各都道府県の状況!$A:$I,I$3,FALSE), "※5", ""))), "")</f>
        <v>23</v>
      </c>
    </row>
    <row r="45" spans="1:9" x14ac:dyDescent="0.55000000000000004">
      <c r="A45" s="12" t="s">
        <v>221</v>
      </c>
      <c r="B45" s="13">
        <f t="shared" si="0"/>
        <v>44423</v>
      </c>
      <c r="C45" s="30" t="s">
        <v>50</v>
      </c>
      <c r="D45" s="40">
        <f>IFERROR(INT(TRIM(SUBSTITUTE(VLOOKUP($A45&amp;"*",各都道府県の状況!$A:$I,D$3,FALSE), "※5", ""))), "")</f>
        <v>3439</v>
      </c>
      <c r="E45" s="40">
        <f>IFERROR(INT(TRIM(SUBSTITUTE(VLOOKUP($A45&amp;"*",各都道府県の状況!$A:$I,E$3,FALSE), "※5", ""))), "")</f>
        <v>71803</v>
      </c>
      <c r="F45" s="40">
        <f>IFERROR(INT(TRIM(SUBSTITUTE(VLOOKUP($A45&amp;"*",各都道府県の状況!$A:$I,F$3,FALSE), "※5", ""))), "")</f>
        <v>2875</v>
      </c>
      <c r="G45" s="40">
        <f>IFERROR(INT(TRIM(SUBSTITUTE(VLOOKUP($A45&amp;"*",各都道府県の状況!$A:$I,G$3,FALSE), "※5", ""))), "")</f>
        <v>26</v>
      </c>
      <c r="H45" s="40">
        <f>IFERROR(INT(TRIM(SUBSTITUTE(VLOOKUP($A45&amp;"*",各都道府県の状況!$A:$I,H$3,FALSE), "※5", ""))), "")</f>
        <v>413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44423</v>
      </c>
      <c r="C46" s="30" t="s">
        <v>51</v>
      </c>
      <c r="D46" s="40">
        <f>IFERROR(INT(TRIM(SUBSTITUTE(VLOOKUP($A46&amp;"*",各都道府県の状況!$A:$I,D$3,FALSE), "※5", ""))), "")</f>
        <v>4132</v>
      </c>
      <c r="E46" s="40">
        <f>IFERROR(INT(TRIM(SUBSTITUTE(VLOOKUP($A46&amp;"*",各都道府県の状況!$A:$I,E$3,FALSE), "※5", ""))), "")</f>
        <v>145022</v>
      </c>
      <c r="F46" s="40">
        <f>IFERROR(INT(TRIM(SUBSTITUTE(VLOOKUP($A46&amp;"*",各都道府県の状況!$A:$I,F$3,FALSE), "※5", ""))), "")</f>
        <v>3547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519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44423</v>
      </c>
      <c r="C47" s="30" t="s">
        <v>52</v>
      </c>
      <c r="D47" s="40">
        <f>IFERROR(INT(TRIM(SUBSTITUTE(VLOOKUP($A47&amp;"*",各都道府県の状況!$A:$I,D$3,FALSE), "※5", ""))), "")</f>
        <v>8909</v>
      </c>
      <c r="E47" s="40">
        <f>IFERROR(INT(TRIM(SUBSTITUTE(VLOOKUP($A47&amp;"*",各都道府県の状況!$A:$I,E$3,FALSE), "※5", ""))), "")</f>
        <v>93917</v>
      </c>
      <c r="F47" s="40">
        <f>IFERROR(INT(TRIM(SUBSTITUTE(VLOOKUP($A47&amp;"*",各都道府県の状況!$A:$I,F$3,FALSE), "※5", ""))), "")</f>
        <v>7473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1315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44423</v>
      </c>
      <c r="C48" s="30" t="s">
        <v>53</v>
      </c>
      <c r="D48" s="40">
        <f>IFERROR(INT(TRIM(SUBSTITUTE(VLOOKUP($A48&amp;"*",各都道府県の状況!$A:$I,D$3,FALSE), "※5", ""))), "")</f>
        <v>4430</v>
      </c>
      <c r="E48" s="40">
        <f>IFERROR(INT(TRIM(SUBSTITUTE(VLOOKUP($A48&amp;"*",各都道府県の状況!$A:$I,E$3,FALSE), "※5", ""))), "")</f>
        <v>200270</v>
      </c>
      <c r="F48" s="40">
        <f>IFERROR(INT(TRIM(SUBSTITUTE(VLOOKUP($A48&amp;"*",各都道府県の状況!$A:$I,F$3,FALSE), "※5", ""))), "")</f>
        <v>3778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588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44423</v>
      </c>
      <c r="C49" s="30" t="s">
        <v>54</v>
      </c>
      <c r="D49" s="40">
        <f>IFERROR(INT(TRIM(SUBSTITUTE(VLOOKUP($A49&amp;"*",各都道府県の状況!$A:$I,D$3,FALSE), "※5", ""))), "")</f>
        <v>3706</v>
      </c>
      <c r="E49" s="40">
        <f>IFERROR(INT(TRIM(SUBSTITUTE(VLOOKUP($A49&amp;"*",各都道府県の状況!$A:$I,E$3,FALSE), "※5", ""))), "")</f>
        <v>50655</v>
      </c>
      <c r="F49" s="40">
        <f>IFERROR(INT(TRIM(SUBSTITUTE(VLOOKUP($A49&amp;"*",各都道府県の状況!$A:$I,F$3,FALSE), "※5", ""))), "")</f>
        <v>3289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389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44423</v>
      </c>
      <c r="C50" s="30" t="s">
        <v>55</v>
      </c>
      <c r="D50" s="40">
        <f>IFERROR(INT(TRIM(SUBSTITUTE(VLOOKUP($A50&amp;"*",各都道府県の状況!$A:$I,D$3,FALSE), "※5", ""))), "")</f>
        <v>5293</v>
      </c>
      <c r="E50" s="40">
        <f>IFERROR(INT(TRIM(SUBSTITUTE(VLOOKUP($A50&amp;"*",各都道府県の状況!$A:$I,E$3,FALSE), "※5", ""))), "")</f>
        <v>129245</v>
      </c>
      <c r="F50" s="40">
        <f>IFERROR(INT(TRIM(SUBSTITUTE(VLOOKUP($A50&amp;"*",各都道府県の状況!$A:$I,F$3,FALSE), "※5", ""))), "")</f>
        <v>4209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944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44423</v>
      </c>
      <c r="C51" s="30" t="s">
        <v>56</v>
      </c>
      <c r="D51" s="40">
        <f>IFERROR(INT(TRIM(SUBSTITUTE(VLOOKUP($A51&amp;"*",各都道府県の状況!$A:$I,D$3,FALSE), "※5", ""))), "")</f>
        <v>32909</v>
      </c>
      <c r="E51" s="40">
        <f>IFERROR(INT(TRIM(SUBSTITUTE(VLOOKUP($A51&amp;"*",各都道府県の状況!$A:$I,E$3,FALSE), "※5", ""))), "")</f>
        <v>310645</v>
      </c>
      <c r="F51" s="40">
        <f>IFERROR(INT(TRIM(SUBSTITUTE(VLOOKUP($A51&amp;"*",各都道府県の状況!$A:$I,F$3,FALSE), "※5", ""))), "")</f>
        <v>26887</v>
      </c>
      <c r="G51" s="40">
        <f>IFERROR(INT(TRIM(SUBSTITUTE(VLOOKUP($A51&amp;"*",各都道府県の状況!$A:$I,G$3,FALSE), "※5", ""))), "")</f>
        <v>245</v>
      </c>
      <c r="H51" s="40">
        <f>IFERROR(INT(TRIM(SUBSTITUTE(VLOOKUP($A51&amp;"*",各都道府県の状況!$A:$I,H$3,FALSE), "※5", ""))), "")</f>
        <v>5607</v>
      </c>
      <c r="I51" s="40">
        <f>IFERROR(INT(TRIM(SUBSTITUTE(VLOOKUP($A51&amp;"*",各都道府県の状況!$A:$I,I$3,FALSE), "※5", ""))), "")</f>
        <v>95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23" t="s">
        <v>349</v>
      </c>
      <c r="D4" s="125" t="s">
        <v>350</v>
      </c>
      <c r="E4" s="127" t="s">
        <v>351</v>
      </c>
      <c r="F4" s="128"/>
      <c r="G4" s="129" t="s">
        <v>352</v>
      </c>
      <c r="H4" s="129" t="s">
        <v>353</v>
      </c>
      <c r="I4" s="19"/>
    </row>
    <row r="5" spans="1:9" ht="13.25" customHeight="1" x14ac:dyDescent="0.55000000000000004">
      <c r="B5" s="122"/>
      <c r="C5" s="124"/>
      <c r="D5" s="126"/>
      <c r="E5" s="108" t="s">
        <v>354</v>
      </c>
      <c r="F5" s="109" t="s">
        <v>355</v>
      </c>
      <c r="G5" s="130"/>
      <c r="H5" s="130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49552</v>
      </c>
      <c r="D6" s="110">
        <v>913598</v>
      </c>
      <c r="E6" s="110">
        <v>3518</v>
      </c>
      <c r="F6" s="111">
        <v>15</v>
      </c>
      <c r="G6" s="110">
        <v>44298</v>
      </c>
      <c r="H6" s="110">
        <v>1430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3140</v>
      </c>
      <c r="D7" s="110">
        <v>61056</v>
      </c>
      <c r="E7" s="111">
        <v>363</v>
      </c>
      <c r="F7" s="111">
        <v>0</v>
      </c>
      <c r="G7" s="110">
        <v>2745</v>
      </c>
      <c r="H7" s="111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2428</v>
      </c>
      <c r="D8" s="110">
        <v>99454</v>
      </c>
      <c r="E8" s="111">
        <v>335</v>
      </c>
      <c r="F8" s="111">
        <v>1</v>
      </c>
      <c r="G8" s="110">
        <v>2045</v>
      </c>
      <c r="H8" s="111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11597</v>
      </c>
      <c r="D9" s="110">
        <v>184182</v>
      </c>
      <c r="E9" s="110">
        <v>1320</v>
      </c>
      <c r="F9" s="111">
        <v>13</v>
      </c>
      <c r="G9" s="110">
        <v>10114</v>
      </c>
      <c r="H9" s="111">
        <v>92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0">
        <v>1185</v>
      </c>
      <c r="D10" s="110">
        <v>18445</v>
      </c>
      <c r="E10" s="111">
        <v>130</v>
      </c>
      <c r="F10" s="111">
        <v>3</v>
      </c>
      <c r="G10" s="110">
        <v>1034</v>
      </c>
      <c r="H10" s="111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2548</v>
      </c>
      <c r="D11" s="110">
        <v>75540</v>
      </c>
      <c r="E11" s="111">
        <v>304</v>
      </c>
      <c r="F11" s="111">
        <v>7</v>
      </c>
      <c r="G11" s="110">
        <v>2197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7292</v>
      </c>
      <c r="D12" s="110">
        <v>337088</v>
      </c>
      <c r="E12" s="110">
        <v>1054</v>
      </c>
      <c r="F12" s="111">
        <v>13</v>
      </c>
      <c r="G12" s="110">
        <v>6076</v>
      </c>
      <c r="H12" s="11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16201</v>
      </c>
      <c r="D13" s="110">
        <v>35770</v>
      </c>
      <c r="E13" s="110">
        <v>2194</v>
      </c>
      <c r="F13" s="111">
        <v>28</v>
      </c>
      <c r="G13" s="110">
        <v>13831</v>
      </c>
      <c r="H13" s="111">
        <v>176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10328</v>
      </c>
      <c r="D14" s="110">
        <v>368510</v>
      </c>
      <c r="E14" s="110">
        <v>1697</v>
      </c>
      <c r="F14" s="111">
        <v>19</v>
      </c>
      <c r="G14" s="110">
        <v>8537</v>
      </c>
      <c r="H14" s="111">
        <v>94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10979</v>
      </c>
      <c r="D15" s="110">
        <v>229987</v>
      </c>
      <c r="E15" s="110">
        <v>1479</v>
      </c>
      <c r="F15" s="111">
        <v>21</v>
      </c>
      <c r="G15" s="110">
        <v>9345</v>
      </c>
      <c r="H15" s="11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74669</v>
      </c>
      <c r="D16" s="110">
        <v>1175904</v>
      </c>
      <c r="E16" s="110">
        <v>20587</v>
      </c>
      <c r="F16" s="111">
        <v>113</v>
      </c>
      <c r="G16" s="110">
        <v>53224</v>
      </c>
      <c r="H16" s="111">
        <v>858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63951</v>
      </c>
      <c r="D17" s="110">
        <v>856183</v>
      </c>
      <c r="E17" s="110">
        <v>10283</v>
      </c>
      <c r="F17" s="111">
        <v>73</v>
      </c>
      <c r="G17" s="110">
        <v>52912</v>
      </c>
      <c r="H17" s="111">
        <v>756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279132</v>
      </c>
      <c r="D18" s="110">
        <v>3005674</v>
      </c>
      <c r="E18" s="110">
        <v>40525</v>
      </c>
      <c r="F18" s="111">
        <v>251</v>
      </c>
      <c r="G18" s="110">
        <v>236272</v>
      </c>
      <c r="H18" s="110">
        <v>2335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110578</v>
      </c>
      <c r="D19" s="110">
        <v>1269861</v>
      </c>
      <c r="E19" s="110">
        <v>14563</v>
      </c>
      <c r="F19" s="111">
        <v>200</v>
      </c>
      <c r="G19" s="110">
        <v>94992</v>
      </c>
      <c r="H19" s="110">
        <v>1023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5160</v>
      </c>
      <c r="D20" s="110">
        <v>213562</v>
      </c>
      <c r="E20" s="111">
        <v>910</v>
      </c>
      <c r="F20" s="111">
        <v>5</v>
      </c>
      <c r="G20" s="110">
        <v>4196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2959</v>
      </c>
      <c r="D21" s="110">
        <v>88265</v>
      </c>
      <c r="E21" s="111">
        <v>516</v>
      </c>
      <c r="F21" s="111">
        <v>7</v>
      </c>
      <c r="G21" s="110">
        <v>2405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6263</v>
      </c>
      <c r="D22" s="110">
        <v>148386</v>
      </c>
      <c r="E22" s="111">
        <v>762</v>
      </c>
      <c r="F22" s="111">
        <v>9</v>
      </c>
      <c r="G22" s="110">
        <v>5371</v>
      </c>
      <c r="H22" s="111">
        <v>120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2014</v>
      </c>
      <c r="D23" s="110">
        <v>87625</v>
      </c>
      <c r="E23" s="111">
        <v>236</v>
      </c>
      <c r="F23" s="111">
        <v>2</v>
      </c>
      <c r="G23" s="110">
        <v>1742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3057</v>
      </c>
      <c r="D24" s="110">
        <v>80996</v>
      </c>
      <c r="E24" s="111">
        <v>477</v>
      </c>
      <c r="F24" s="111">
        <v>2</v>
      </c>
      <c r="G24" s="110">
        <v>2560</v>
      </c>
      <c r="H24" s="111">
        <v>22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6235</v>
      </c>
      <c r="D25" s="110">
        <v>241613</v>
      </c>
      <c r="E25" s="111">
        <v>603</v>
      </c>
      <c r="F25" s="111">
        <v>3</v>
      </c>
      <c r="G25" s="110">
        <v>5549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10905</v>
      </c>
      <c r="D26" s="110">
        <v>311845</v>
      </c>
      <c r="E26" s="111">
        <v>843</v>
      </c>
      <c r="F26" s="111">
        <v>4</v>
      </c>
      <c r="G26" s="110">
        <v>9873</v>
      </c>
      <c r="H26" s="111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14026</v>
      </c>
      <c r="D27" s="110">
        <v>483975</v>
      </c>
      <c r="E27" s="110">
        <v>2581</v>
      </c>
      <c r="F27" s="111">
        <v>16</v>
      </c>
      <c r="G27" s="110">
        <v>11287</v>
      </c>
      <c r="H27" s="111">
        <v>158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59658</v>
      </c>
      <c r="D28" s="110">
        <v>964765</v>
      </c>
      <c r="E28" s="110">
        <v>4831</v>
      </c>
      <c r="F28" s="111">
        <v>27</v>
      </c>
      <c r="G28" s="110">
        <v>53811</v>
      </c>
      <c r="H28" s="110">
        <v>1016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7078</v>
      </c>
      <c r="D29" s="110">
        <v>170386</v>
      </c>
      <c r="E29" s="110">
        <v>1112</v>
      </c>
      <c r="F29" s="111">
        <v>13</v>
      </c>
      <c r="G29" s="110">
        <v>6020</v>
      </c>
      <c r="H29" s="111">
        <v>116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7612</v>
      </c>
      <c r="D30" s="110">
        <v>184140</v>
      </c>
      <c r="E30" s="110">
        <v>1239</v>
      </c>
      <c r="F30" s="111">
        <v>5</v>
      </c>
      <c r="G30" s="110">
        <v>6278</v>
      </c>
      <c r="H30" s="111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22584</v>
      </c>
      <c r="D31" s="110">
        <v>334772</v>
      </c>
      <c r="E31" s="110">
        <v>3406</v>
      </c>
      <c r="F31" s="111">
        <v>79</v>
      </c>
      <c r="G31" s="110">
        <v>18515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132447</v>
      </c>
      <c r="D32" s="110">
        <v>2661717</v>
      </c>
      <c r="E32" s="110">
        <v>13777</v>
      </c>
      <c r="F32" s="111">
        <v>442</v>
      </c>
      <c r="G32" s="110">
        <v>114574</v>
      </c>
      <c r="H32" s="110">
        <v>2742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50358</v>
      </c>
      <c r="D33" s="110">
        <v>591416</v>
      </c>
      <c r="E33" s="110">
        <v>4239</v>
      </c>
      <c r="F33" s="111">
        <v>38</v>
      </c>
      <c r="G33" s="110">
        <v>44796</v>
      </c>
      <c r="H33" s="110">
        <v>1323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10469</v>
      </c>
      <c r="D34" s="110">
        <v>197848</v>
      </c>
      <c r="E34" s="110">
        <v>1011</v>
      </c>
      <c r="F34" s="111">
        <v>14</v>
      </c>
      <c r="G34" s="110">
        <v>9324</v>
      </c>
      <c r="H34" s="111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3475</v>
      </c>
      <c r="D35" s="110">
        <v>49056</v>
      </c>
      <c r="E35" s="111">
        <v>263</v>
      </c>
      <c r="F35" s="111">
        <v>15</v>
      </c>
      <c r="G35" s="110">
        <v>3081</v>
      </c>
      <c r="H35" s="111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0">
        <v>1078</v>
      </c>
      <c r="D36" s="110">
        <v>108882</v>
      </c>
      <c r="E36" s="111">
        <v>320</v>
      </c>
      <c r="F36" s="111">
        <v>0</v>
      </c>
      <c r="G36" s="111">
        <v>742</v>
      </c>
      <c r="H36" s="111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917</v>
      </c>
      <c r="D37" s="110">
        <v>38671</v>
      </c>
      <c r="E37" s="111">
        <v>120</v>
      </c>
      <c r="F37" s="111">
        <v>1</v>
      </c>
      <c r="G37" s="111">
        <v>795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9975</v>
      </c>
      <c r="D38" s="110">
        <v>197807</v>
      </c>
      <c r="E38" s="111">
        <v>863</v>
      </c>
      <c r="F38" s="111">
        <v>7</v>
      </c>
      <c r="G38" s="110">
        <v>8233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13643</v>
      </c>
      <c r="D39" s="110">
        <v>641590</v>
      </c>
      <c r="E39" s="111">
        <v>839</v>
      </c>
      <c r="F39" s="111">
        <v>8</v>
      </c>
      <c r="G39" s="110">
        <v>12373</v>
      </c>
      <c r="H39" s="111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3768</v>
      </c>
      <c r="D40" s="110">
        <v>136504</v>
      </c>
      <c r="E40" s="111">
        <v>389</v>
      </c>
      <c r="F40" s="111">
        <v>2</v>
      </c>
      <c r="G40" s="110">
        <v>3299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1942</v>
      </c>
      <c r="D41" s="110">
        <v>77180</v>
      </c>
      <c r="E41" s="111">
        <v>107</v>
      </c>
      <c r="F41" s="111">
        <v>1</v>
      </c>
      <c r="G41" s="110">
        <v>1772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2985</v>
      </c>
      <c r="D42" s="110">
        <v>101378</v>
      </c>
      <c r="E42" s="111">
        <v>556</v>
      </c>
      <c r="F42" s="111">
        <v>7</v>
      </c>
      <c r="G42" s="110">
        <v>2399</v>
      </c>
      <c r="H42" s="11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3586</v>
      </c>
      <c r="D43" s="110">
        <v>115386</v>
      </c>
      <c r="E43" s="111">
        <v>539</v>
      </c>
      <c r="F43" s="111">
        <v>5</v>
      </c>
      <c r="G43" s="110">
        <v>2970</v>
      </c>
      <c r="H43" s="111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2315</v>
      </c>
      <c r="D44" s="110">
        <v>67391</v>
      </c>
      <c r="E44" s="111">
        <v>158</v>
      </c>
      <c r="F44" s="111">
        <v>4</v>
      </c>
      <c r="G44" s="110">
        <v>2127</v>
      </c>
      <c r="H44" s="111">
        <v>30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49801</v>
      </c>
      <c r="D45" s="110">
        <v>994829</v>
      </c>
      <c r="E45" s="110">
        <v>7582</v>
      </c>
      <c r="F45" s="111">
        <v>23</v>
      </c>
      <c r="G45" s="110">
        <v>40990</v>
      </c>
      <c r="H45" s="111">
        <v>548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3439</v>
      </c>
      <c r="D46" s="110">
        <v>71803</v>
      </c>
      <c r="E46" s="111">
        <v>413</v>
      </c>
      <c r="F46" s="111">
        <v>0</v>
      </c>
      <c r="G46" s="110">
        <v>2875</v>
      </c>
      <c r="H46" s="111">
        <v>26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4132</v>
      </c>
      <c r="D47" s="110">
        <v>145022</v>
      </c>
      <c r="E47" s="111">
        <v>519</v>
      </c>
      <c r="F47" s="111">
        <v>1</v>
      </c>
      <c r="G47" s="110">
        <v>3547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8909</v>
      </c>
      <c r="D48" s="110">
        <v>93917</v>
      </c>
      <c r="E48" s="110">
        <v>1315</v>
      </c>
      <c r="F48" s="111">
        <v>8</v>
      </c>
      <c r="G48" s="110">
        <v>7473</v>
      </c>
      <c r="H48" s="11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4430</v>
      </c>
      <c r="D49" s="110">
        <v>200270</v>
      </c>
      <c r="E49" s="111">
        <v>588</v>
      </c>
      <c r="F49" s="111">
        <v>1</v>
      </c>
      <c r="G49" s="110">
        <v>3778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3706</v>
      </c>
      <c r="D50" s="110">
        <v>50655</v>
      </c>
      <c r="E50" s="111">
        <v>389</v>
      </c>
      <c r="F50" s="111">
        <v>1</v>
      </c>
      <c r="G50" s="110">
        <v>3289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5293</v>
      </c>
      <c r="D51" s="110">
        <v>129245</v>
      </c>
      <c r="E51" s="111">
        <v>944</v>
      </c>
      <c r="F51" s="111">
        <v>1</v>
      </c>
      <c r="G51" s="110">
        <v>4209</v>
      </c>
      <c r="H51" s="111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32909</v>
      </c>
      <c r="D52" s="110">
        <v>310645</v>
      </c>
      <c r="E52" s="110">
        <v>5607</v>
      </c>
      <c r="F52" s="111">
        <v>95</v>
      </c>
      <c r="G52" s="110">
        <v>26887</v>
      </c>
      <c r="H52" s="111">
        <v>245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356</v>
      </c>
      <c r="E53" s="111">
        <v>0</v>
      </c>
      <c r="F53" s="112" t="s">
        <v>356</v>
      </c>
      <c r="G53" s="111">
        <v>149</v>
      </c>
      <c r="H53" s="112" t="s">
        <v>356</v>
      </c>
      <c r="I53" s="25"/>
    </row>
    <row r="54" spans="1:9" ht="12" customHeight="1" x14ac:dyDescent="0.55000000000000004">
      <c r="B54" s="21" t="s">
        <v>164</v>
      </c>
      <c r="C54" s="110">
        <v>1140857</v>
      </c>
      <c r="D54" s="110">
        <v>18922794</v>
      </c>
      <c r="E54" s="110">
        <v>156406</v>
      </c>
      <c r="F54" s="110">
        <v>1603</v>
      </c>
      <c r="G54" s="110">
        <v>964911</v>
      </c>
      <c r="H54" s="110">
        <v>15401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7" activePane="bottomLeft" state="frozen"/>
      <selection pane="bottomLeft" activeCell="C132" sqref="A6:C132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3" t="s">
        <v>292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</row>
    <row r="2" spans="1:17" x14ac:dyDescent="0.55000000000000004">
      <c r="A2" s="113" t="s">
        <v>315</v>
      </c>
      <c r="B2" s="113"/>
      <c r="C2" s="113"/>
      <c r="D2" s="134" t="s">
        <v>343</v>
      </c>
      <c r="E2" s="134"/>
      <c r="F2" s="134"/>
      <c r="G2" s="134"/>
      <c r="H2" s="134"/>
      <c r="I2" s="134"/>
      <c r="J2" s="134"/>
      <c r="K2" s="134"/>
      <c r="L2" s="134"/>
      <c r="M2" s="113" t="s">
        <v>347</v>
      </c>
      <c r="N2" s="113"/>
      <c r="O2" s="113"/>
      <c r="P2" s="113"/>
      <c r="Q2" s="113"/>
    </row>
    <row r="3" spans="1:17" x14ac:dyDescent="0.55000000000000004">
      <c r="A3" s="88"/>
      <c r="D3" s="132" t="s">
        <v>346</v>
      </c>
      <c r="E3" s="132"/>
      <c r="F3" s="132"/>
      <c r="G3" s="132"/>
      <c r="H3" s="132"/>
      <c r="I3" s="132"/>
      <c r="J3" s="135" t="s">
        <v>345</v>
      </c>
      <c r="K3" s="135"/>
      <c r="L3" s="135"/>
      <c r="M3" s="135"/>
      <c r="N3" s="135" t="s">
        <v>341</v>
      </c>
      <c r="O3" s="135"/>
      <c r="P3" s="113" t="s">
        <v>344</v>
      </c>
      <c r="Q3" s="113"/>
    </row>
    <row r="4" spans="1:17" x14ac:dyDescent="0.55000000000000004">
      <c r="A4" s="113"/>
      <c r="B4" s="113"/>
      <c r="C4" s="113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31" t="s">
        <v>282</v>
      </c>
      <c r="G5" s="131"/>
      <c r="H5" s="131" t="s">
        <v>312</v>
      </c>
      <c r="I5" s="131"/>
      <c r="J5" s="131" t="s">
        <v>282</v>
      </c>
      <c r="K5" s="131"/>
      <c r="L5" s="131" t="s">
        <v>312</v>
      </c>
      <c r="M5" s="131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31708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4858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18222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4326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14881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5312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26130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9493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41807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12111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8878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8878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9006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9006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102808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38083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156545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57923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195753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69565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196071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67437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213057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65068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43017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43017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26422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26422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291090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69413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262777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90708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293303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99298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21836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21836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303933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76266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46362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46362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25901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25901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7437</v>
      </c>
      <c r="C28" s="50">
        <f t="shared" si="2"/>
        <v>871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7437</v>
      </c>
      <c r="K28" s="99">
        <f>IFERROR(VLOOKUP($D28, V一般接種!$A:$G, K$4, FALSE), 0)</f>
        <v>0</v>
      </c>
      <c r="L28" s="99">
        <f>IFERROR(VLOOKUP($D28, V一般接種!$A:$G, L$4, FALSE), 0)</f>
        <v>871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8423</v>
      </c>
      <c r="C29" s="50">
        <f t="shared" si="2"/>
        <v>768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8423</v>
      </c>
      <c r="K29" s="99">
        <f>IFERROR(VLOOKUP($D29, V一般接種!$A:$G, K$4, FALSE), 0)</f>
        <v>0</v>
      </c>
      <c r="L29" s="99">
        <f>IFERROR(VLOOKUP($D29, V一般接種!$A:$G, L$4, FALSE), 0)</f>
        <v>768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9804</v>
      </c>
      <c r="C30" s="50">
        <f t="shared" si="2"/>
        <v>954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9804</v>
      </c>
      <c r="K30" s="99">
        <f>IFERROR(VLOOKUP($D30, V一般接種!$A:$G, K$4, FALSE), 0)</f>
        <v>0</v>
      </c>
      <c r="L30" s="99">
        <f>IFERROR(VLOOKUP($D30, V一般接種!$A:$G, L$4, FALSE), 0)</f>
        <v>954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317072</v>
      </c>
      <c r="C31" s="50">
        <f t="shared" si="2"/>
        <v>71313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48094</v>
      </c>
      <c r="K31" s="99">
        <f>IFERROR(VLOOKUP($D31, V一般接種!$A:$G, K$4, FALSE), 0)</f>
        <v>0</v>
      </c>
      <c r="L31" s="99">
        <f>IFERROR(VLOOKUP($D31, V一般接種!$A:$G, L$4, FALSE), 0)</f>
        <v>8377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146500</v>
      </c>
      <c r="C32" s="50">
        <f t="shared" si="2"/>
        <v>53941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49335</v>
      </c>
      <c r="K32" s="99">
        <f>IFERROR(VLOOKUP($D32, V一般接種!$A:$G, K$4, FALSE), 0)</f>
        <v>0</v>
      </c>
      <c r="L32" s="99">
        <f>IFERROR(VLOOKUP($D32, V一般接種!$A:$G, L$4, FALSE), 0)</f>
        <v>10762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62567</v>
      </c>
      <c r="C33" s="50">
        <f t="shared" si="2"/>
        <v>7805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62567</v>
      </c>
      <c r="K33" s="99">
        <f>IFERROR(VLOOKUP($D33, V一般接種!$A:$G, K$4, FALSE), 0)</f>
        <v>0</v>
      </c>
      <c r="L33" s="99">
        <f>IFERROR(VLOOKUP($D33, V一般接種!$A:$G, L$4, FALSE), 0)</f>
        <v>7805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74378</v>
      </c>
      <c r="C34" s="50">
        <f t="shared" si="2"/>
        <v>8331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74378</v>
      </c>
      <c r="K34" s="99">
        <f>IFERROR(VLOOKUP($D34, V一般接種!$A:$G, K$4, FALSE), 0)</f>
        <v>0</v>
      </c>
      <c r="L34" s="99">
        <f>IFERROR(VLOOKUP($D34, V一般接種!$A:$G, L$4, FALSE), 0)</f>
        <v>8331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260432</v>
      </c>
      <c r="C35" s="50">
        <f t="shared" si="2"/>
        <v>98092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105177</v>
      </c>
      <c r="K35" s="99">
        <f>IFERROR(VLOOKUP($D35, V一般接種!$A:$G, K$4, FALSE), 0)</f>
        <v>0</v>
      </c>
      <c r="L35" s="99">
        <f>IFERROR(VLOOKUP($D35, V一般接種!$A:$G, L$4, FALSE), 0)</f>
        <v>29843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220400</v>
      </c>
      <c r="C36" s="50">
        <f t="shared" si="2"/>
        <v>124164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130113</v>
      </c>
      <c r="K36" s="99">
        <f>IFERROR(VLOOKUP($D36, V一般接種!$A:$G, K$4, FALSE), 0)</f>
        <v>0</v>
      </c>
      <c r="L36" s="99">
        <f>IFERROR(VLOOKUP($D36, V一般接種!$A:$G, L$4, FALSE), 0)</f>
        <v>45713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243653</v>
      </c>
      <c r="C37" s="50">
        <f t="shared" si="2"/>
        <v>153450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160694</v>
      </c>
      <c r="K37" s="99">
        <f>IFERROR(VLOOKUP($D37, V一般接種!$A:$G, K$4, FALSE), 0)</f>
        <v>0</v>
      </c>
      <c r="L37" s="99">
        <f>IFERROR(VLOOKUP($D37, V一般接種!$A:$G, L$4, FALSE), 0)</f>
        <v>54689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250499</v>
      </c>
      <c r="C38" s="50">
        <f t="shared" si="2"/>
        <v>180084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157070</v>
      </c>
      <c r="K38" s="99">
        <f>IFERROR(VLOOKUP($D38, V一般接種!$A:$G, K$4, FALSE), 0)</f>
        <v>0</v>
      </c>
      <c r="L38" s="99">
        <f>IFERROR(VLOOKUP($D38, V一般接種!$A:$G, L$4, FALSE), 0)</f>
        <v>54374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235212</v>
      </c>
      <c r="C39" s="50">
        <f t="shared" si="2"/>
        <v>194446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135719</v>
      </c>
      <c r="K39" s="99">
        <f>IFERROR(VLOOKUP($D39, V一般接種!$A:$G, K$4, FALSE), 0)</f>
        <v>0</v>
      </c>
      <c r="L39" s="99">
        <f>IFERROR(VLOOKUP($D39, V一般接種!$A:$G, L$4, FALSE), 0)</f>
        <v>51061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137860</v>
      </c>
      <c r="C40" s="50">
        <f t="shared" si="2"/>
        <v>37063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137860</v>
      </c>
      <c r="K40" s="99">
        <f>IFERROR(VLOOKUP($D40, V一般接種!$A:$G, K$4, FALSE), 0)</f>
        <v>0</v>
      </c>
      <c r="L40" s="99">
        <f>IFERROR(VLOOKUP($D40, V一般接種!$A:$G, L$4, FALSE), 0)</f>
        <v>37063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186911</v>
      </c>
      <c r="C41" s="50">
        <f t="shared" si="2"/>
        <v>22554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186911</v>
      </c>
      <c r="K41" s="99">
        <f>IFERROR(VLOOKUP($D41, V一般接種!$A:$G, K$4, FALSE), 0)</f>
        <v>0</v>
      </c>
      <c r="L41" s="99">
        <f>IFERROR(VLOOKUP($D41, V一般接種!$A:$G, L$4, FALSE), 0)</f>
        <v>22554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343342</v>
      </c>
      <c r="C42" s="50">
        <f t="shared" si="2"/>
        <v>270927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209499</v>
      </c>
      <c r="K42" s="99">
        <f>IFERROR(VLOOKUP($D42, V一般接種!$A:$G, K$4, FALSE), 0)</f>
        <v>0</v>
      </c>
      <c r="L42" s="99">
        <f>IFERROR(VLOOKUP($D42, V一般接種!$A:$G, L$4, FALSE), 0)</f>
        <v>55204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345773</v>
      </c>
      <c r="C43" s="50">
        <f t="shared" si="2"/>
        <v>226451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251196</v>
      </c>
      <c r="K43" s="99">
        <f>IFERROR(VLOOKUP($D43, V一般接種!$A:$G, K$4, FALSE), 0)</f>
        <v>0</v>
      </c>
      <c r="L43" s="99">
        <f>IFERROR(VLOOKUP($D43, V一般接種!$A:$G, L$4, FALSE), 0)</f>
        <v>70784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393762</v>
      </c>
      <c r="C44" s="50">
        <f t="shared" si="2"/>
        <v>255059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305599</v>
      </c>
      <c r="K44" s="99">
        <f>IFERROR(VLOOKUP($D44, V一般接種!$A:$G, K$4, FALSE), 0)</f>
        <v>0</v>
      </c>
      <c r="L44" s="99">
        <f>IFERROR(VLOOKUP($D44, V一般接種!$A:$G, L$4, FALSE), 0)</f>
        <v>75356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400816</v>
      </c>
      <c r="C45" s="50">
        <f t="shared" si="2"/>
        <v>137155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319394</v>
      </c>
      <c r="K45" s="99">
        <f>IFERROR(VLOOKUP($D45, V一般接種!$A:$G, K$4, FALSE), 0)</f>
        <v>0</v>
      </c>
      <c r="L45" s="99">
        <f>IFERROR(VLOOKUP($D45, V一般接種!$A:$G, L$4, FALSE), 0)</f>
        <v>28044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377293</v>
      </c>
      <c r="C46" s="50">
        <f t="shared" si="2"/>
        <v>211986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277375</v>
      </c>
      <c r="K46" s="99">
        <f>IFERROR(VLOOKUP($D46, V一般接種!$A:$G, K$4, FALSE), 0)</f>
        <v>0</v>
      </c>
      <c r="L46" s="99">
        <f>IFERROR(VLOOKUP($D46, V一般接種!$A:$G, L$4, FALSE), 0)</f>
        <v>62883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283070</v>
      </c>
      <c r="C47" s="50">
        <f t="shared" si="2"/>
        <v>46742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283070</v>
      </c>
      <c r="K47" s="99">
        <f>IFERROR(VLOOKUP($D47, V一般接種!$A:$G, K$4, FALSE), 0)</f>
        <v>0</v>
      </c>
      <c r="L47" s="99">
        <f>IFERROR(VLOOKUP($D47, V一般接種!$A:$G, L$4, FALSE), 0)</f>
        <v>46742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325030</v>
      </c>
      <c r="C48" s="50">
        <f t="shared" si="2"/>
        <v>25339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325030</v>
      </c>
      <c r="K48" s="99">
        <f>IFERROR(VLOOKUP($D48, V一般接種!$A:$G, K$4, FALSE), 0)</f>
        <v>0</v>
      </c>
      <c r="L48" s="99">
        <f>IFERROR(VLOOKUP($D48, V一般接種!$A:$G, L$4, FALSE), 0)</f>
        <v>25339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580747</v>
      </c>
      <c r="C49" s="50">
        <f t="shared" si="2"/>
        <v>204352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434161</v>
      </c>
      <c r="K49" s="99">
        <f>IFERROR(VLOOKUP($D49, V一般接種!$A:$G, K$4, FALSE), 0)</f>
        <v>9826</v>
      </c>
      <c r="L49" s="99">
        <f>IFERROR(VLOOKUP($D49, V一般接種!$A:$G, L$4, FALSE), 0)</f>
        <v>10523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600828</v>
      </c>
      <c r="C50" s="50">
        <f t="shared" si="2"/>
        <v>63275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503458</v>
      </c>
      <c r="K50" s="99">
        <f>IFERROR(VLOOKUP($D50, V一般接種!$A:$G, K$4, FALSE), 0)</f>
        <v>9780</v>
      </c>
      <c r="L50" s="99">
        <f>IFERROR(VLOOKUP($D50, V一般接種!$A:$G, L$4, FALSE), 0)</f>
        <v>11213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663589</v>
      </c>
      <c r="C51" s="50">
        <f t="shared" si="2"/>
        <v>61874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558701</v>
      </c>
      <c r="K51" s="99">
        <f>IFERROR(VLOOKUP($D51, V一般接種!$A:$G, K$4, FALSE), 0)</f>
        <v>11473</v>
      </c>
      <c r="L51" s="99">
        <f>IFERROR(VLOOKUP($D51, V一般接種!$A:$G, L$4, FALSE), 0)</f>
        <v>12700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633684</v>
      </c>
      <c r="C52" s="50">
        <f t="shared" si="2"/>
        <v>106318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537036</v>
      </c>
      <c r="K52" s="99">
        <f>IFERROR(VLOOKUP($D52, V一般接種!$A:$G, K$4, FALSE), 0)</f>
        <v>12391</v>
      </c>
      <c r="L52" s="99">
        <f>IFERROR(VLOOKUP($D52, V一般接種!$A:$G, L$4, FALSE), 0)</f>
        <v>45426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612802</v>
      </c>
      <c r="C53" s="50">
        <f t="shared" si="2"/>
        <v>122900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510758</v>
      </c>
      <c r="K53" s="99">
        <f>IFERROR(VLOOKUP($D53, V一般接種!$A:$G, K$4, FALSE), 0)</f>
        <v>14303</v>
      </c>
      <c r="L53" s="99">
        <f>IFERROR(VLOOKUP($D53, V一般接種!$A:$G, L$4, FALSE), 0)</f>
        <v>46125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471048</v>
      </c>
      <c r="C54" s="50">
        <f t="shared" si="2"/>
        <v>59637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455540</v>
      </c>
      <c r="K54" s="99">
        <f>IFERROR(VLOOKUP($D54, V一般接種!$A:$G, K$4, FALSE), 0)</f>
        <v>15508</v>
      </c>
      <c r="L54" s="99">
        <f>IFERROR(VLOOKUP($D54, V一般接種!$A:$G, L$4, FALSE), 0)</f>
        <v>59637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460568</v>
      </c>
      <c r="C55" s="50">
        <f t="shared" si="2"/>
        <v>65404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444681</v>
      </c>
      <c r="K55" s="99">
        <f>IFERROR(VLOOKUP($D55, V一般接種!$A:$G, K$4, FALSE), 0)</f>
        <v>15887</v>
      </c>
      <c r="L55" s="99">
        <f>IFERROR(VLOOKUP($D55, V一般接種!$A:$G, L$4, FALSE), 0)</f>
        <v>65404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662206</v>
      </c>
      <c r="C56" s="50">
        <f t="shared" si="2"/>
        <v>235761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511869</v>
      </c>
      <c r="K56" s="99">
        <f>IFERROR(VLOOKUP($D56, V一般接種!$A:$G, K$4, FALSE), 0)</f>
        <v>18332</v>
      </c>
      <c r="L56" s="99">
        <f>IFERROR(VLOOKUP($D56, V一般接種!$A:$G, L$4, FALSE), 0)</f>
        <v>94511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703787</v>
      </c>
      <c r="C57" s="50">
        <f t="shared" si="2"/>
        <v>203325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618230</v>
      </c>
      <c r="K57" s="99">
        <f>IFERROR(VLOOKUP($D57, V一般接種!$A:$G, K$4, FALSE), 0)</f>
        <v>19170</v>
      </c>
      <c r="L57" s="99">
        <f>IFERROR(VLOOKUP($D57, V一般接種!$A:$G, L$4, FALSE), 0)</f>
        <v>110655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728780</v>
      </c>
      <c r="C58" s="50">
        <f t="shared" si="2"/>
        <v>225801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637699</v>
      </c>
      <c r="K58" s="99">
        <f>IFERROR(VLOOKUP($D58, V一般接種!$A:$G, K$4, FALSE), 0)</f>
        <v>19625</v>
      </c>
      <c r="L58" s="99">
        <f>IFERROR(VLOOKUP($D58, V一般接種!$A:$G, L$4, FALSE), 0)</f>
        <v>138131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720493</v>
      </c>
      <c r="C59" s="50">
        <f t="shared" si="2"/>
        <v>219213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640751</v>
      </c>
      <c r="K59" s="99">
        <f>IFERROR(VLOOKUP($D59, V一般接種!$A:$G, K$4, FALSE), 0)</f>
        <v>19976</v>
      </c>
      <c r="L59" s="99">
        <f>IFERROR(VLOOKUP($D59, V一般接種!$A:$G, L$4, FALSE), 0)</f>
        <v>135822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707847</v>
      </c>
      <c r="C60" s="50">
        <f t="shared" si="2"/>
        <v>211591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624076</v>
      </c>
      <c r="K60" s="99">
        <f>IFERROR(VLOOKUP($D60, V一般接種!$A:$G, K$4, FALSE), 0)</f>
        <v>20208</v>
      </c>
      <c r="L60" s="99">
        <f>IFERROR(VLOOKUP($D60, V一般接種!$A:$G, L$4, FALSE), 0)</f>
        <v>115951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611320</v>
      </c>
      <c r="C61" s="50">
        <f t="shared" si="2"/>
        <v>125138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590953</v>
      </c>
      <c r="K61" s="99">
        <f>IFERROR(VLOOKUP($D61, V一般接種!$A:$G, K$4, FALSE), 0)</f>
        <v>20367</v>
      </c>
      <c r="L61" s="99">
        <f>IFERROR(VLOOKUP($D61, V一般接種!$A:$G, L$4, FALSE), 0)</f>
        <v>125138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559294</v>
      </c>
      <c r="C62" s="50">
        <f t="shared" si="2"/>
        <v>178430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536507</v>
      </c>
      <c r="K62" s="99">
        <f>IFERROR(VLOOKUP($D62, V一般接種!$A:$G, K$4, FALSE), 0)</f>
        <v>22787</v>
      </c>
      <c r="L62" s="99">
        <f>IFERROR(VLOOKUP($D62, V一般接種!$A:$G, L$4, FALSE), 0)</f>
        <v>178430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761931</v>
      </c>
      <c r="C63" s="50">
        <f t="shared" si="2"/>
        <v>317637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626319</v>
      </c>
      <c r="K63" s="99">
        <f>IFERROR(VLOOKUP($D63, V一般接種!$A:$G, K$4, FALSE), 0)</f>
        <v>29031</v>
      </c>
      <c r="L63" s="99">
        <f>IFERROR(VLOOKUP($D63, V一般接種!$A:$G, L$4, FALSE), 0)</f>
        <v>184881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783058</v>
      </c>
      <c r="C64" s="50">
        <f t="shared" si="2"/>
        <v>314657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681166</v>
      </c>
      <c r="K64" s="99">
        <f>IFERROR(VLOOKUP($D64, V一般接種!$A:$G, K$4, FALSE), 0)</f>
        <v>29213</v>
      </c>
      <c r="L64" s="99">
        <f>IFERROR(VLOOKUP($D64, V一般接種!$A:$G, L$4, FALSE), 0)</f>
        <v>225414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762509</v>
      </c>
      <c r="C65" s="50">
        <f t="shared" si="2"/>
        <v>376169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666402</v>
      </c>
      <c r="K65" s="99">
        <f>IFERROR(VLOOKUP($D65, V一般接種!$A:$G, K$4, FALSE), 0)</f>
        <v>27366</v>
      </c>
      <c r="L65" s="99">
        <f>IFERROR(VLOOKUP($D65, V一般接種!$A:$G, L$4, FALSE), 0)</f>
        <v>277526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733352</v>
      </c>
      <c r="C66" s="50">
        <f t="shared" si="2"/>
        <v>375984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650310</v>
      </c>
      <c r="K66" s="99">
        <f>IFERROR(VLOOKUP($D66, V一般接種!$A:$G, K$4, FALSE), 0)</f>
        <v>29073</v>
      </c>
      <c r="L66" s="99">
        <f>IFERROR(VLOOKUP($D66, V一般接種!$A:$G, L$4, FALSE), 0)</f>
        <v>293362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741488</v>
      </c>
      <c r="C67" s="50">
        <f t="shared" si="2"/>
        <v>350752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655837</v>
      </c>
      <c r="K67" s="99">
        <f>IFERROR(VLOOKUP($D67, V一般接種!$A:$G, K$4, FALSE), 0)</f>
        <v>29148</v>
      </c>
      <c r="L67" s="99">
        <f>IFERROR(VLOOKUP($D67, V一般接種!$A:$G, L$4, FALSE), 0)</f>
        <v>259272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649591</v>
      </c>
      <c r="C68" s="50">
        <f t="shared" si="2"/>
        <v>270390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616766</v>
      </c>
      <c r="K68" s="99">
        <f>IFERROR(VLOOKUP($D68, V一般接種!$A:$G, K$4, FALSE), 0)</f>
        <v>32825</v>
      </c>
      <c r="L68" s="99">
        <f>IFERROR(VLOOKUP($D68, V一般接種!$A:$G, L$4, FALSE), 0)</f>
        <v>270390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591659</v>
      </c>
      <c r="C69" s="50">
        <f t="shared" si="2"/>
        <v>314409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558127</v>
      </c>
      <c r="K69" s="99">
        <f>IFERROR(VLOOKUP($D69, V一般接種!$A:$G, K$4, FALSE), 0)</f>
        <v>33532</v>
      </c>
      <c r="L69" s="99">
        <f>IFERROR(VLOOKUP($D69, V一般接種!$A:$G, L$4, FALSE), 0)</f>
        <v>314409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681705</v>
      </c>
      <c r="C70" s="50">
        <f t="shared" si="2"/>
        <v>530955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560429</v>
      </c>
      <c r="K70" s="99">
        <f>IFERROR(VLOOKUP($D70, V一般接種!$A:$G, K$4, FALSE), 0)</f>
        <v>29847</v>
      </c>
      <c r="L70" s="99">
        <f>IFERROR(VLOOKUP($D70, V一般接種!$A:$G, L$4, FALSE), 0)</f>
        <v>407419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679071</v>
      </c>
      <c r="C71" s="50">
        <f t="shared" si="2"/>
        <v>543122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606121</v>
      </c>
      <c r="K71" s="99">
        <f>IFERROR(VLOOKUP($D71, V一般接種!$A:$G, K$4, FALSE), 0)</f>
        <v>29535</v>
      </c>
      <c r="L71" s="99">
        <f>IFERROR(VLOOKUP($D71, V一般接種!$A:$G, L$4, FALSE), 0)</f>
        <v>471174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662640</v>
      </c>
      <c r="C72" s="50">
        <f t="shared" ref="C72:C135" si="5">IF($D72="", "", H72+I72+L72+M72+O72-Q72)</f>
        <v>595372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585725</v>
      </c>
      <c r="K72" s="99">
        <f>IFERROR(VLOOKUP($D72, V一般接種!$A:$G, K$4, FALSE), 0)</f>
        <v>30221</v>
      </c>
      <c r="L72" s="99">
        <f>IFERROR(VLOOKUP($D72, V一般接種!$A:$G, L$4, FALSE), 0)</f>
        <v>523331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674637</v>
      </c>
      <c r="C73" s="50">
        <f t="shared" si="5"/>
        <v>587397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591393</v>
      </c>
      <c r="K73" s="99">
        <f>IFERROR(VLOOKUP($D73, V一般接種!$A:$G, K$4, FALSE), 0)</f>
        <v>31707</v>
      </c>
      <c r="L73" s="99">
        <f>IFERROR(VLOOKUP($D73, V一般接種!$A:$G, L$4, FALSE), 0)</f>
        <v>509604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655948</v>
      </c>
      <c r="C74" s="50">
        <f t="shared" si="5"/>
        <v>560709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574362</v>
      </c>
      <c r="K74" s="99">
        <f>IFERROR(VLOOKUP($D74, V一般接種!$A:$G, K$4, FALSE), 0)</f>
        <v>29329</v>
      </c>
      <c r="L74" s="99">
        <f>IFERROR(VLOOKUP($D74, V一般接種!$A:$G, L$4, FALSE), 0)</f>
        <v>487018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645020</v>
      </c>
      <c r="C75" s="50">
        <f t="shared" si="5"/>
        <v>435547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607859</v>
      </c>
      <c r="K75" s="99">
        <f>IFERROR(VLOOKUP($D75, V一般接種!$A:$G, K$4, FALSE), 0)</f>
        <v>37161</v>
      </c>
      <c r="L75" s="99">
        <f>IFERROR(VLOOKUP($D75, V一般接種!$A:$G, L$4, FALSE), 0)</f>
        <v>435547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645748</v>
      </c>
      <c r="C76" s="50">
        <f t="shared" si="5"/>
        <v>435055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605353</v>
      </c>
      <c r="K76" s="99">
        <f>IFERROR(VLOOKUP($D76, V一般接種!$A:$G, K$4, FALSE), 0)</f>
        <v>40395</v>
      </c>
      <c r="L76" s="99">
        <f>IFERROR(VLOOKUP($D76, V一般接種!$A:$G, L$4, FALSE), 0)</f>
        <v>435055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718732</v>
      </c>
      <c r="C77" s="50">
        <f t="shared" si="5"/>
        <v>619845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585854</v>
      </c>
      <c r="K77" s="99">
        <f>IFERROR(VLOOKUP($D77, V一般接種!$A:$G, K$4, FALSE), 0)</f>
        <v>57881</v>
      </c>
      <c r="L77" s="99">
        <f>IFERROR(VLOOKUP($D77, V一般接種!$A:$G, L$4, FALSE), 0)</f>
        <v>492836</v>
      </c>
      <c r="M77" s="99">
        <f>IFERROR(VLOOKUP($D77, V一般接種!$A:$G, M$4, FALSE), 0)</f>
        <v>3226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713719</v>
      </c>
      <c r="C78" s="50">
        <f t="shared" si="5"/>
        <v>645047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606273</v>
      </c>
      <c r="K78" s="99">
        <f>IFERROR(VLOOKUP($D78, V一般接種!$A:$G, K$4, FALSE), 0)</f>
        <v>61027</v>
      </c>
      <c r="L78" s="99">
        <f>IFERROR(VLOOKUP($D78, V一般接種!$A:$G, L$4, FALSE), 0)</f>
        <v>594608</v>
      </c>
      <c r="M78" s="99">
        <f>IFERROR(VLOOKUP($D78, V一般接種!$A:$G, M$4, FALSE), 0)</f>
        <v>2723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720722</v>
      </c>
      <c r="C79" s="50">
        <f t="shared" si="5"/>
        <v>676556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608069</v>
      </c>
      <c r="K79" s="99">
        <f>IFERROR(VLOOKUP($D79, V一般接種!$A:$G, K$4, FALSE), 0)</f>
        <v>60999</v>
      </c>
      <c r="L79" s="99">
        <f>IFERROR(VLOOKUP($D79, V一般接種!$A:$G, L$4, FALSE), 0)</f>
        <v>613351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700329</v>
      </c>
      <c r="C80" s="50">
        <f t="shared" si="5"/>
        <v>683260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594890</v>
      </c>
      <c r="K80" s="99">
        <f>IFERROR(VLOOKUP($D80, V一般接種!$A:$G, K$4, FALSE), 0)</f>
        <v>60057</v>
      </c>
      <c r="L80" s="99">
        <f>IFERROR(VLOOKUP($D80, V一般接種!$A:$G, L$4, FALSE), 0)</f>
        <v>615888</v>
      </c>
      <c r="M80" s="99">
        <f>IFERROR(VLOOKUP($D80, V一般接種!$A:$G, M$4, FALSE), 0)</f>
        <v>3333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688885</v>
      </c>
      <c r="C81" s="50">
        <f t="shared" si="5"/>
        <v>686662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571914</v>
      </c>
      <c r="K81" s="99">
        <f>IFERROR(VLOOKUP($D81, V一般接種!$A:$G, K$4, FALSE), 0)</f>
        <v>63676</v>
      </c>
      <c r="L81" s="99">
        <f>IFERROR(VLOOKUP($D81, V一般接種!$A:$G, L$4, FALSE), 0)</f>
        <v>607782</v>
      </c>
      <c r="M81" s="99">
        <f>IFERROR(VLOOKUP($D81, V一般接種!$A:$G, M$4, FALSE), 0)</f>
        <v>3820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689528</v>
      </c>
      <c r="C82" s="50">
        <f t="shared" si="5"/>
        <v>581664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622946</v>
      </c>
      <c r="K82" s="99">
        <f>IFERROR(VLOOKUP($D82, V一般接種!$A:$G, K$4, FALSE), 0)</f>
        <v>66582</v>
      </c>
      <c r="L82" s="99">
        <f>IFERROR(VLOOKUP($D82, V一般接種!$A:$G, L$4, FALSE), 0)</f>
        <v>577896</v>
      </c>
      <c r="M82" s="99">
        <f>IFERROR(VLOOKUP($D82, V一般接種!$A:$G, M$4, FALSE), 0)</f>
        <v>3768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723367</v>
      </c>
      <c r="C83" s="50">
        <f t="shared" si="5"/>
        <v>536973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656985</v>
      </c>
      <c r="K83" s="99">
        <f>IFERROR(VLOOKUP($D83, V一般接種!$A:$G, K$4, FALSE), 0)</f>
        <v>66382</v>
      </c>
      <c r="L83" s="99">
        <f>IFERROR(VLOOKUP($D83, V一般接種!$A:$G, L$4, FALSE), 0)</f>
        <v>532367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698766</v>
      </c>
      <c r="C84" s="50">
        <f t="shared" si="5"/>
        <v>711053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548121</v>
      </c>
      <c r="K84" s="99">
        <f>IFERROR(VLOOKUP($D84, V一般接種!$A:$G, K$4, FALSE), 0)</f>
        <v>71536</v>
      </c>
      <c r="L84" s="99">
        <f>IFERROR(VLOOKUP($D84, V一般接種!$A:$G, L$4, FALSE), 0)</f>
        <v>611993</v>
      </c>
      <c r="M84" s="99">
        <f>IFERROR(VLOOKUP($D84, V一般接種!$A:$G, M$4, FALSE), 0)</f>
        <v>18514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701374</v>
      </c>
      <c r="C85" s="50">
        <f t="shared" si="5"/>
        <v>743501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585778</v>
      </c>
      <c r="K85" s="99">
        <f>IFERROR(VLOOKUP($D85, V一般接種!$A:$G, K$4, FALSE), 0)</f>
        <v>76160</v>
      </c>
      <c r="L85" s="99">
        <f>IFERROR(VLOOKUP($D85, V一般接種!$A:$G, L$4, FALSE), 0)</f>
        <v>669417</v>
      </c>
      <c r="M85" s="99">
        <f>IFERROR(VLOOKUP($D85, V一般接種!$A:$G, M$4, FALSE), 0)</f>
        <v>19039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724176</v>
      </c>
      <c r="C86" s="50">
        <f t="shared" si="5"/>
        <v>731487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602566</v>
      </c>
      <c r="K86" s="99">
        <f>IFERROR(VLOOKUP($D86, V一般接種!$A:$G, K$4, FALSE), 0)</f>
        <v>89509</v>
      </c>
      <c r="L86" s="99">
        <f>IFERROR(VLOOKUP($D86, V一般接種!$A:$G, L$4, FALSE), 0)</f>
        <v>665393</v>
      </c>
      <c r="M86" s="99">
        <f>IFERROR(VLOOKUP($D86, V一般接種!$A:$G, M$4, FALSE), 0)</f>
        <v>19016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529575</v>
      </c>
      <c r="C87" s="50">
        <f t="shared" si="5"/>
        <v>707342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400334</v>
      </c>
      <c r="K87" s="99">
        <f>IFERROR(VLOOKUP($D87, V一般接種!$A:$G, K$4, FALSE), 0)</f>
        <v>92306</v>
      </c>
      <c r="L87" s="99">
        <f>IFERROR(VLOOKUP($D87, V一般接種!$A:$G, L$4, FALSE), 0)</f>
        <v>629888</v>
      </c>
      <c r="M87" s="99">
        <f>IFERROR(VLOOKUP($D87, V一般接種!$A:$G, M$4, FALSE), 0)</f>
        <v>19592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465219</v>
      </c>
      <c r="C88" s="50">
        <f t="shared" si="5"/>
        <v>716136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341015</v>
      </c>
      <c r="K88" s="99">
        <f>IFERROR(VLOOKUP($D88, V一般接種!$A:$G, K$4, FALSE), 0)</f>
        <v>97820</v>
      </c>
      <c r="L88" s="99">
        <f>IFERROR(VLOOKUP($D88, V一般接種!$A:$G, L$4, FALSE), 0)</f>
        <v>641220</v>
      </c>
      <c r="M88" s="99">
        <f>IFERROR(VLOOKUP($D88, V一般接種!$A:$G, M$4, FALSE), 0)</f>
        <v>19476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755514</v>
      </c>
      <c r="C89" s="50">
        <f t="shared" si="5"/>
        <v>616432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657094</v>
      </c>
      <c r="K89" s="99">
        <f>IFERROR(VLOOKUP($D89, V一般接種!$A:$G, K$4, FALSE), 0)</f>
        <v>98420</v>
      </c>
      <c r="L89" s="99">
        <f>IFERROR(VLOOKUP($D89, V一般接種!$A:$G, L$4, FALSE), 0)</f>
        <v>596568</v>
      </c>
      <c r="M89" s="99">
        <f>IFERROR(VLOOKUP($D89, V一般接種!$A:$G, M$4, FALSE), 0)</f>
        <v>19864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743149</v>
      </c>
      <c r="C90" s="50">
        <f t="shared" si="5"/>
        <v>553815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661447</v>
      </c>
      <c r="K90" s="99">
        <f>IFERROR(VLOOKUP($D90, V一般接種!$A:$G, K$4, FALSE), 0)</f>
        <v>81702</v>
      </c>
      <c r="L90" s="99">
        <f>IFERROR(VLOOKUP($D90, V一般接種!$A:$G, L$4, FALSE), 0)</f>
        <v>531486</v>
      </c>
      <c r="M90" s="99">
        <f>IFERROR(VLOOKUP($D90, V一般接種!$A:$G, M$4, FALSE), 0)</f>
        <v>22329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825885</v>
      </c>
      <c r="C91" s="50">
        <f t="shared" si="5"/>
        <v>665402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654639</v>
      </c>
      <c r="K91" s="99">
        <f>IFERROR(VLOOKUP($D91, V一般接種!$A:$G, K$4, FALSE), 0)</f>
        <v>107568</v>
      </c>
      <c r="L91" s="99">
        <f>IFERROR(VLOOKUP($D91, V一般接種!$A:$G, L$4, FALSE), 0)</f>
        <v>555657</v>
      </c>
      <c r="M91" s="99">
        <f>IFERROR(VLOOKUP($D91, V一般接種!$A:$G, M$4, FALSE), 0)</f>
        <v>28334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849430</v>
      </c>
      <c r="C92" s="50">
        <f t="shared" si="5"/>
        <v>677443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692961</v>
      </c>
      <c r="K92" s="99">
        <f>IFERROR(VLOOKUP($D92, V一般接種!$A:$G, K$4, FALSE), 0)</f>
        <v>109878</v>
      </c>
      <c r="L92" s="99">
        <f>IFERROR(VLOOKUP($D92, V一般接種!$A:$G, L$4, FALSE), 0)</f>
        <v>595726</v>
      </c>
      <c r="M92" s="99">
        <f>IFERROR(VLOOKUP($D92, V一般接種!$A:$G, M$4, FALSE), 0)</f>
        <v>28543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868980</v>
      </c>
      <c r="C93" s="50">
        <f t="shared" si="5"/>
        <v>650707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724007</v>
      </c>
      <c r="K93" s="99">
        <f>IFERROR(VLOOKUP($D93, V一般接種!$A:$G, K$4, FALSE), 0)</f>
        <v>114008</v>
      </c>
      <c r="L93" s="99">
        <f>IFERROR(VLOOKUP($D93, V一般接種!$A:$G, L$4, FALSE), 0)</f>
        <v>578367</v>
      </c>
      <c r="M93" s="99">
        <f>IFERROR(VLOOKUP($D93, V一般接種!$A:$G, M$4, FALSE), 0)</f>
        <v>26652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853053</v>
      </c>
      <c r="C94" s="50">
        <f t="shared" si="5"/>
        <v>650323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697583</v>
      </c>
      <c r="K94" s="99">
        <f>IFERROR(VLOOKUP($D94, V一般接種!$A:$G, K$4, FALSE), 0)</f>
        <v>118734</v>
      </c>
      <c r="L94" s="99">
        <f>IFERROR(VLOOKUP($D94, V一般接種!$A:$G, L$4, FALSE), 0)</f>
        <v>575316</v>
      </c>
      <c r="M94" s="99">
        <f>IFERROR(VLOOKUP($D94, V一般接種!$A:$G, M$4, FALSE), 0)</f>
        <v>28403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848536</v>
      </c>
      <c r="C95" s="50">
        <f t="shared" si="5"/>
        <v>646410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691573</v>
      </c>
      <c r="K95" s="99">
        <f>IFERROR(VLOOKUP($D95, V一般接種!$A:$G, K$4, FALSE), 0)</f>
        <v>125004</v>
      </c>
      <c r="L95" s="99">
        <f>IFERROR(VLOOKUP($D95, V一般接種!$A:$G, L$4, FALSE), 0)</f>
        <v>571258</v>
      </c>
      <c r="M95" s="99">
        <f>IFERROR(VLOOKUP($D95, V一般接種!$A:$G, M$4, FALSE), 0)</f>
        <v>28799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869530</v>
      </c>
      <c r="C96" s="50">
        <f t="shared" si="5"/>
        <v>631467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742790</v>
      </c>
      <c r="K96" s="99">
        <f>IFERROR(VLOOKUP($D96, V一般接種!$A:$G, K$4, FALSE), 0)</f>
        <v>126740</v>
      </c>
      <c r="L96" s="99">
        <f>IFERROR(VLOOKUP($D96, V一般接種!$A:$G, L$4, FALSE), 0)</f>
        <v>599011</v>
      </c>
      <c r="M96" s="99">
        <f>IFERROR(VLOOKUP($D96, V一般接種!$A:$G, M$4, FALSE), 0)</f>
        <v>32456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653317</v>
      </c>
      <c r="C97" s="50">
        <f t="shared" si="5"/>
        <v>643907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549394</v>
      </c>
      <c r="K97" s="99">
        <f>IFERROR(VLOOKUP($D97, V一般接種!$A:$G, K$4, FALSE), 0)</f>
        <v>103923</v>
      </c>
      <c r="L97" s="99">
        <f>IFERROR(VLOOKUP($D97, V一般接種!$A:$G, L$4, FALSE), 0)</f>
        <v>610907</v>
      </c>
      <c r="M97" s="99">
        <f>IFERROR(VLOOKUP($D97, V一般接種!$A:$G, M$4, FALSE), 0)</f>
        <v>33000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716974</v>
      </c>
      <c r="C98" s="50">
        <f t="shared" si="5"/>
        <v>692082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554068</v>
      </c>
      <c r="K98" s="99">
        <f>IFERROR(VLOOKUP($D98, V一般接種!$A:$G, K$4, FALSE), 0)</f>
        <v>93191</v>
      </c>
      <c r="L98" s="99">
        <f>IFERROR(VLOOKUP($D98, V一般接種!$A:$G, L$4, FALSE), 0)</f>
        <v>588850</v>
      </c>
      <c r="M98" s="99">
        <f>IFERROR(VLOOKUP($D98, V一般接種!$A:$G, M$4, FALSE), 0)</f>
        <v>31363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733688</v>
      </c>
      <c r="C99" s="50">
        <f t="shared" si="5"/>
        <v>675926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587782</v>
      </c>
      <c r="K99" s="99">
        <f>IFERROR(VLOOKUP($D99, V一般接種!$A:$G, K$4, FALSE), 0)</f>
        <v>110800</v>
      </c>
      <c r="L99" s="99">
        <f>IFERROR(VLOOKUP($D99, V一般接種!$A:$G, L$4, FALSE), 0)</f>
        <v>605674</v>
      </c>
      <c r="M99" s="99">
        <f>IFERROR(VLOOKUP($D99, V一般接種!$A:$G, M$4, FALSE), 0)</f>
        <v>31913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715630</v>
      </c>
      <c r="C100" s="50">
        <f t="shared" si="5"/>
        <v>682449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586780</v>
      </c>
      <c r="K100" s="99">
        <f>IFERROR(VLOOKUP($D100, V一般接種!$A:$G, K$4, FALSE), 0)</f>
        <v>106496</v>
      </c>
      <c r="L100" s="99">
        <f>IFERROR(VLOOKUP($D100, V一般接種!$A:$G, L$4, FALSE), 0)</f>
        <v>609859</v>
      </c>
      <c r="M100" s="99">
        <f>IFERROR(VLOOKUP($D100, V一般接種!$A:$G, M$4, FALSE), 0)</f>
        <v>32787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698694</v>
      </c>
      <c r="C101" s="50">
        <f t="shared" si="5"/>
        <v>657579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571479</v>
      </c>
      <c r="K101" s="99">
        <f>IFERROR(VLOOKUP($D101, V一般接種!$A:$G, K$4, FALSE), 0)</f>
        <v>102119</v>
      </c>
      <c r="L101" s="99">
        <f>IFERROR(VLOOKUP($D101, V一般接種!$A:$G, L$4, FALSE), 0)</f>
        <v>592030</v>
      </c>
      <c r="M101" s="99">
        <f>IFERROR(VLOOKUP($D101, V一般接種!$A:$G, M$4, FALSE), 0)</f>
        <v>32358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723673</v>
      </c>
      <c r="C102" s="50">
        <f t="shared" si="5"/>
        <v>644740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592232</v>
      </c>
      <c r="K102" s="99">
        <f>IFERROR(VLOOKUP($D102, V一般接種!$A:$G, K$4, FALSE), 0)</f>
        <v>103173</v>
      </c>
      <c r="L102" s="99">
        <f>IFERROR(VLOOKUP($D102, V一般接種!$A:$G, L$4, FALSE), 0)</f>
        <v>576780</v>
      </c>
      <c r="M102" s="99">
        <f>IFERROR(VLOOKUP($D102, V一般接種!$A:$G, M$4, FALSE), 0)</f>
        <v>30774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705151</v>
      </c>
      <c r="C103" s="50">
        <f t="shared" si="5"/>
        <v>657698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607924</v>
      </c>
      <c r="K103" s="99">
        <f>IFERROR(VLOOKUP($D103, V一般接種!$A:$G, K$4, FALSE), 0)</f>
        <v>97227</v>
      </c>
      <c r="L103" s="99">
        <f>IFERROR(VLOOKUP($D103, V一般接種!$A:$G, L$4, FALSE), 0)</f>
        <v>620763</v>
      </c>
      <c r="M103" s="99">
        <f>IFERROR(VLOOKUP($D103, V一般接種!$A:$G, M$4, FALSE), 0)</f>
        <v>36935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533889</v>
      </c>
      <c r="C104" s="50">
        <f t="shared" si="5"/>
        <v>679710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446593</v>
      </c>
      <c r="K104" s="99">
        <f>IFERROR(VLOOKUP($D104, V一般接種!$A:$G, K$4, FALSE), 0)</f>
        <v>87296</v>
      </c>
      <c r="L104" s="99">
        <f>IFERROR(VLOOKUP($D104, V一般接種!$A:$G, L$4, FALSE), 0)</f>
        <v>641504</v>
      </c>
      <c r="M104" s="99">
        <f>IFERROR(VLOOKUP($D104, V一般接種!$A:$G, M$4, FALSE), 0)</f>
        <v>38206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404265</v>
      </c>
      <c r="C105" s="50">
        <f t="shared" si="5"/>
        <v>663773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264274</v>
      </c>
      <c r="K105" s="99">
        <f>IFERROR(VLOOKUP($D105, V一般接種!$A:$G, K$4, FALSE), 0)</f>
        <v>95794</v>
      </c>
      <c r="L105" s="99">
        <f>IFERROR(VLOOKUP($D105, V一般接種!$A:$G, L$4, FALSE), 0)</f>
        <v>548148</v>
      </c>
      <c r="M105" s="99">
        <f>IFERROR(VLOOKUP($D105, V一般接種!$A:$G, M$4, FALSE), 0)</f>
        <v>47654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655456</v>
      </c>
      <c r="C106" s="50">
        <f t="shared" si="5"/>
        <v>680466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512478</v>
      </c>
      <c r="K106" s="99">
        <f>IFERROR(VLOOKUP($D106, V一般接種!$A:$G, K$4, FALSE), 0)</f>
        <v>102447</v>
      </c>
      <c r="L106" s="99">
        <f>IFERROR(VLOOKUP($D106, V一般接種!$A:$G, L$4, FALSE), 0)</f>
        <v>593158</v>
      </c>
      <c r="M106" s="99">
        <f>IFERROR(VLOOKUP($D106, V一般接種!$A:$G, M$4, FALSE), 0)</f>
        <v>54268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588989</v>
      </c>
      <c r="C107" s="50">
        <f t="shared" si="5"/>
        <v>725459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474228</v>
      </c>
      <c r="K107" s="99">
        <f>IFERROR(VLOOKUP($D107, V一般接種!$A:$G, K$4, FALSE), 0)</f>
        <v>110771</v>
      </c>
      <c r="L107" s="99">
        <f>IFERROR(VLOOKUP($D107, V一般接種!$A:$G, L$4, FALSE), 0)</f>
        <v>627669</v>
      </c>
      <c r="M107" s="99">
        <f>IFERROR(VLOOKUP($D107, V一般接種!$A:$G, M$4, FALSE), 0)</f>
        <v>54914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254159</v>
      </c>
      <c r="C108" s="50">
        <f t="shared" si="5"/>
        <v>312052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180389</v>
      </c>
      <c r="K108" s="99">
        <f>IFERROR(VLOOKUP($D108, V一般接種!$A:$G, K$4, FALSE), 0)</f>
        <v>73770</v>
      </c>
      <c r="L108" s="99">
        <f>IFERROR(VLOOKUP($D108, V一般接種!$A:$G, L$4, FALSE), 0)</f>
        <v>266460</v>
      </c>
      <c r="M108" s="99">
        <f>IFERROR(VLOOKUP($D108, V一般接種!$A:$G, M$4, FALSE), 0)</f>
        <v>45592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193982</v>
      </c>
      <c r="C109" s="50">
        <f t="shared" si="5"/>
        <v>236719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122793</v>
      </c>
      <c r="K109" s="99">
        <f>IFERROR(VLOOKUP($D109, V一般接種!$A:$G, K$4, FALSE), 0)</f>
        <v>71189</v>
      </c>
      <c r="L109" s="99">
        <f>IFERROR(VLOOKUP($D109, V一般接種!$A:$G, L$4, FALSE), 0)</f>
        <v>188558</v>
      </c>
      <c r="M109" s="99">
        <f>IFERROR(VLOOKUP($D109, V一般接種!$A:$G, M$4, FALSE), 0)</f>
        <v>48161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387847</v>
      </c>
      <c r="C110" s="50">
        <f t="shared" si="5"/>
        <v>776571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290914</v>
      </c>
      <c r="K110" s="99">
        <f>IFERROR(VLOOKUP($D110, V一般接種!$A:$G, K$4, FALSE), 0)</f>
        <v>96933</v>
      </c>
      <c r="L110" s="99">
        <f>IFERROR(VLOOKUP($D110, V一般接種!$A:$G, L$4, FALSE), 0)</f>
        <v>712313</v>
      </c>
      <c r="M110" s="99">
        <f>IFERROR(VLOOKUP($D110, V一般接種!$A:$G, M$4, FALSE), 0)</f>
        <v>64258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356107</v>
      </c>
      <c r="C111" s="50">
        <f t="shared" si="5"/>
        <v>724888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262332</v>
      </c>
      <c r="K111" s="99">
        <f>IFERROR(VLOOKUP($D111, V一般接種!$A:$G, K$4, FALSE), 0)</f>
        <v>93775</v>
      </c>
      <c r="L111" s="99">
        <f>IFERROR(VLOOKUP($D111, V一般接種!$A:$G, L$4, FALSE), 0)</f>
        <v>661485</v>
      </c>
      <c r="M111" s="99">
        <f>IFERROR(VLOOKUP($D111, V一般接種!$A:$G, M$4, FALSE), 0)</f>
        <v>63403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468459</v>
      </c>
      <c r="C112" s="50">
        <f t="shared" si="5"/>
        <v>823694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351226</v>
      </c>
      <c r="K112" s="99">
        <f>IFERROR(VLOOKUP($D112, V一般接種!$A:$G, K$4, FALSE), 0)</f>
        <v>91003</v>
      </c>
      <c r="L112" s="99">
        <f>IFERROR(VLOOKUP($D112, V一般接種!$A:$G, L$4, FALSE), 0)</f>
        <v>699842</v>
      </c>
      <c r="M112" s="99">
        <f>IFERROR(VLOOKUP($D112, V一般接種!$A:$G, M$4, FALSE), 0)</f>
        <v>80937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512867</v>
      </c>
      <c r="C113" s="50">
        <f t="shared" si="5"/>
        <v>819668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414477</v>
      </c>
      <c r="K113" s="99">
        <f>IFERROR(VLOOKUP($D113, V一般接種!$A:$G, K$4, FALSE), 0)</f>
        <v>81867</v>
      </c>
      <c r="L113" s="99">
        <f>IFERROR(VLOOKUP($D113, V一般接種!$A:$G, L$4, FALSE), 0)</f>
        <v>711658</v>
      </c>
      <c r="M113" s="99">
        <f>IFERROR(VLOOKUP($D113, V一般接種!$A:$G, M$4, FALSE), 0)</f>
        <v>81812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508819</v>
      </c>
      <c r="C114" s="50">
        <f t="shared" si="5"/>
        <v>832656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409246</v>
      </c>
      <c r="K114" s="99">
        <f>IFERROR(VLOOKUP($D114, V一般接種!$A:$G, K$4, FALSE), 0)</f>
        <v>87773</v>
      </c>
      <c r="L114" s="99">
        <f>IFERROR(VLOOKUP($D114, V一般接種!$A:$G, L$4, FALSE), 0)</f>
        <v>727182</v>
      </c>
      <c r="M114" s="99">
        <f>IFERROR(VLOOKUP($D114, V一般接種!$A:$G, M$4, FALSE), 0)</f>
        <v>87027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507299</v>
      </c>
      <c r="C115" s="50">
        <f t="shared" si="5"/>
        <v>811986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405376</v>
      </c>
      <c r="K115" s="99">
        <f>IFERROR(VLOOKUP($D115, V一般接種!$A:$G, K$4, FALSE), 0)</f>
        <v>92826</v>
      </c>
      <c r="L115" s="99">
        <f>IFERROR(VLOOKUP($D115, V一般接種!$A:$G, L$4, FALSE), 0)</f>
        <v>707203</v>
      </c>
      <c r="M115" s="99">
        <f>IFERROR(VLOOKUP($D115, V一般接種!$A:$G, M$4, FALSE), 0)</f>
        <v>83508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531585</v>
      </c>
      <c r="C116" s="50">
        <f t="shared" si="5"/>
        <v>818973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432849</v>
      </c>
      <c r="K116" s="99">
        <f>IFERROR(VLOOKUP($D116, V一般接種!$A:$G, K$4, FALSE), 0)</f>
        <v>87276</v>
      </c>
      <c r="L116" s="99">
        <f>IFERROR(VLOOKUP($D116, V一般接種!$A:$G, L$4, FALSE), 0)</f>
        <v>701113</v>
      </c>
      <c r="M116" s="99">
        <f>IFERROR(VLOOKUP($D116, V一般接種!$A:$G, M$4, FALSE), 0)</f>
        <v>88732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564213</v>
      </c>
      <c r="C117" s="50">
        <f t="shared" si="5"/>
        <v>843838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476033</v>
      </c>
      <c r="K117" s="99">
        <f>IFERROR(VLOOKUP($D117, V一般接種!$A:$G, K$4, FALSE), 0)</f>
        <v>88180</v>
      </c>
      <c r="L117" s="99">
        <f>IFERROR(VLOOKUP($D117, V一般接種!$A:$G, L$4, FALSE), 0)</f>
        <v>754532</v>
      </c>
      <c r="M117" s="99">
        <f>IFERROR(VLOOKUP($D117, V一般接種!$A:$G, M$4, FALSE), 0)</f>
        <v>89306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404911</v>
      </c>
      <c r="C118" s="50">
        <f t="shared" si="5"/>
        <v>1109415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416425</v>
      </c>
      <c r="K118" s="99">
        <f>IFERROR(VLOOKUP($D118, V一般接種!$A:$G, K$4, FALSE), 0)</f>
        <v>86141</v>
      </c>
      <c r="L118" s="99">
        <f>IFERROR(VLOOKUP($D118, V一般接種!$A:$G, L$4, FALSE), 0)</f>
        <v>513608</v>
      </c>
      <c r="M118" s="99">
        <f>IFERROR(VLOOKUP($D118, V一般接種!$A:$G, M$4, FALSE), 0)</f>
        <v>69392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477817</v>
      </c>
      <c r="C119" s="50">
        <f t="shared" si="5"/>
        <v>594585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399523</v>
      </c>
      <c r="K119" s="99">
        <f>IFERROR(VLOOKUP($D119, V一般接種!$A:$G, K$4, FALSE), 0)</f>
        <v>78294</v>
      </c>
      <c r="L119" s="99">
        <f>IFERROR(VLOOKUP($D119, V一般接種!$A:$G, L$4, FALSE), 0)</f>
        <v>515303</v>
      </c>
      <c r="M119" s="99">
        <f>IFERROR(VLOOKUP($D119, V一般接種!$A:$G, M$4, FALSE), 0)</f>
        <v>79282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492782</v>
      </c>
      <c r="C120" s="50">
        <f t="shared" si="5"/>
        <v>619101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415793</v>
      </c>
      <c r="K120" s="99">
        <f>IFERROR(VLOOKUP($D120, V一般接種!$A:$G, K$4, FALSE), 0)</f>
        <v>76989</v>
      </c>
      <c r="L120" s="99">
        <f>IFERROR(VLOOKUP($D120, V一般接種!$A:$G, L$4, FALSE), 0)</f>
        <v>538620</v>
      </c>
      <c r="M120" s="99">
        <f>IFERROR(VLOOKUP($D120, V一般接種!$A:$G, M$4, FALSE), 0)</f>
        <v>80481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484837</v>
      </c>
      <c r="C121" s="50">
        <f t="shared" si="5"/>
        <v>609815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410831</v>
      </c>
      <c r="K121" s="99">
        <f>IFERROR(VLOOKUP($D121, V一般接種!$A:$G, K$4, FALSE), 0)</f>
        <v>74006</v>
      </c>
      <c r="L121" s="99">
        <f>IFERROR(VLOOKUP($D121, V一般接種!$A:$G, L$4, FALSE), 0)</f>
        <v>526689</v>
      </c>
      <c r="M121" s="99">
        <f>IFERROR(VLOOKUP($D121, V一般接種!$A:$G, M$4, FALSE), 0)</f>
        <v>83126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472283</v>
      </c>
      <c r="C122" s="50">
        <f t="shared" si="5"/>
        <v>594937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395635</v>
      </c>
      <c r="K122" s="99">
        <f>IFERROR(VLOOKUP($D122, V一般接種!$A:$G, K$4, FALSE), 0)</f>
        <v>76648</v>
      </c>
      <c r="L122" s="99">
        <f>IFERROR(VLOOKUP($D122, V一般接種!$A:$G, L$4, FALSE), 0)</f>
        <v>511780</v>
      </c>
      <c r="M122" s="99">
        <f>IFERROR(VLOOKUP($D122, V一般接種!$A:$G, M$4, FALSE), 0)</f>
        <v>83157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475398</v>
      </c>
      <c r="C123" s="50">
        <f t="shared" si="5"/>
        <v>606059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406494</v>
      </c>
      <c r="K123" s="99">
        <f>IFERROR(VLOOKUP($D123, V一般接種!$A:$G, K$4, FALSE), 0)</f>
        <v>68904</v>
      </c>
      <c r="L123" s="99">
        <f>IFERROR(VLOOKUP($D123, V一般接種!$A:$G, L$4, FALSE), 0)</f>
        <v>520510</v>
      </c>
      <c r="M123" s="99">
        <f>IFERROR(VLOOKUP($D123, V一般接種!$A:$G, M$4, FALSE), 0)</f>
        <v>85549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605563</v>
      </c>
      <c r="C124" s="50">
        <f t="shared" si="5"/>
        <v>631685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517740</v>
      </c>
      <c r="K124" s="99">
        <f>IFERROR(VLOOKUP($D124, V一般接種!$A:$G, K$4, FALSE), 0)</f>
        <v>87823</v>
      </c>
      <c r="L124" s="99">
        <f>IFERROR(VLOOKUP($D124, V一般接種!$A:$G, L$4, FALSE), 0)</f>
        <v>548974</v>
      </c>
      <c r="M124" s="99">
        <f>IFERROR(VLOOKUP($D124, V一般接種!$A:$G, M$4, FALSE), 0)</f>
        <v>82711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-1540362</v>
      </c>
      <c r="C125" s="50">
        <f t="shared" si="5"/>
        <v>534279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452327</v>
      </c>
      <c r="K125" s="99">
        <f>IFERROR(VLOOKUP($D125, V一般接種!$A:$G, K$4, FALSE), 0)</f>
        <v>92404</v>
      </c>
      <c r="L125" s="99">
        <f>IFERROR(VLOOKUP($D125, V一般接種!$A:$G, L$4, FALSE), 0)</f>
        <v>401104</v>
      </c>
      <c r="M125" s="99">
        <f>IFERROR(VLOOKUP($D125, V一般接種!$A:$G, M$4, FALSE), 0)</f>
        <v>70607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8662314</v>
      </c>
      <c r="Q125" s="99">
        <f>SUMIF(V重複!$C:$C, 'Conv-vaccine'!$D125, V重複!G:G)</f>
        <v>2642230</v>
      </c>
    </row>
    <row r="126" spans="1:17" x14ac:dyDescent="0.55000000000000004">
      <c r="A126" s="96">
        <f t="shared" si="3"/>
        <v>44417</v>
      </c>
      <c r="B126" s="50">
        <f t="shared" si="4"/>
        <v>138189</v>
      </c>
      <c r="C126" s="50">
        <f t="shared" si="5"/>
        <v>126722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89742</v>
      </c>
      <c r="K126" s="99">
        <f>IFERROR(VLOOKUP($D126, V一般接種!$A:$G, K$4, FALSE), 0)</f>
        <v>48447</v>
      </c>
      <c r="L126" s="99">
        <f>IFERROR(VLOOKUP($D126, V一般接種!$A:$G, L$4, FALSE), 0)</f>
        <v>87078</v>
      </c>
      <c r="M126" s="99">
        <f>IFERROR(VLOOKUP($D126, V一般接種!$A:$G, M$4, FALSE), 0)</f>
        <v>39644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368238</v>
      </c>
      <c r="C127" s="50">
        <f t="shared" si="5"/>
        <v>514464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307980</v>
      </c>
      <c r="K127" s="99">
        <f>IFERROR(VLOOKUP($D127, V一般接種!$A:$G, K$4, FALSE), 0)</f>
        <v>60258</v>
      </c>
      <c r="L127" s="99">
        <f>IFERROR(VLOOKUP($D127, V一般接種!$A:$G, L$4, FALSE), 0)</f>
        <v>442991</v>
      </c>
      <c r="M127" s="99">
        <f>IFERROR(VLOOKUP($D127, V一般接種!$A:$G, M$4, FALSE), 0)</f>
        <v>71473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365669</v>
      </c>
      <c r="C128" s="50">
        <f t="shared" si="5"/>
        <v>432338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307096</v>
      </c>
      <c r="K128" s="99">
        <f>IFERROR(VLOOKUP($D128, V一般接種!$A:$G, K$4, FALSE), 0)</f>
        <v>58573</v>
      </c>
      <c r="L128" s="99">
        <f>IFERROR(VLOOKUP($D128, V一般接種!$A:$G, L$4, FALSE), 0)</f>
        <v>368017</v>
      </c>
      <c r="M128" s="99">
        <f>IFERROR(VLOOKUP($D128, V一般接種!$A:$G, M$4, FALSE), 0)</f>
        <v>64321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332503</v>
      </c>
      <c r="C129" s="50">
        <f t="shared" si="5"/>
        <v>215246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280425</v>
      </c>
      <c r="K129" s="99">
        <f>IFERROR(VLOOKUP($D129, V一般接種!$A:$G, K$4, FALSE), 0)</f>
        <v>52078</v>
      </c>
      <c r="L129" s="99">
        <f>IFERROR(VLOOKUP($D129, V一般接種!$A:$G, L$4, FALSE), 0)</f>
        <v>163864</v>
      </c>
      <c r="M129" s="99">
        <f>IFERROR(VLOOKUP($D129, V一般接種!$A:$G, M$4, FALSE), 0)</f>
        <v>51382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210384</v>
      </c>
      <c r="C130" s="50">
        <f t="shared" si="5"/>
        <v>126550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161475</v>
      </c>
      <c r="K130" s="99">
        <f>IFERROR(VLOOKUP($D130, V一般接種!$A:$G, K$4, FALSE), 0)</f>
        <v>48909</v>
      </c>
      <c r="L130" s="99">
        <f>IFERROR(VLOOKUP($D130, V一般接種!$A:$G, L$4, FALSE), 0)</f>
        <v>83877</v>
      </c>
      <c r="M130" s="99">
        <f>IFERROR(VLOOKUP($D130, V一般接種!$A:$G, M$4, FALSE), 0)</f>
        <v>42673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204650</v>
      </c>
      <c r="C131" s="50">
        <f t="shared" si="5"/>
        <v>192970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150734</v>
      </c>
      <c r="K131" s="99">
        <f>IFERROR(VLOOKUP($D131, V一般接種!$A:$G, K$4, FALSE), 0)</f>
        <v>53916</v>
      </c>
      <c r="L131" s="99">
        <f>IFERROR(VLOOKUP($D131, V一般接種!$A:$G, L$4, FALSE), 0)</f>
        <v>147898</v>
      </c>
      <c r="M131" s="99">
        <f>IFERROR(VLOOKUP($D131, V一般接種!$A:$G, M$4, FALSE), 0)</f>
        <v>45072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202123</v>
      </c>
      <c r="C132" s="50">
        <f t="shared" si="5"/>
        <v>164792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147431</v>
      </c>
      <c r="K132" s="99">
        <f>IFERROR(VLOOKUP($D132, V一般接種!$A:$G, K$4, FALSE), 0)</f>
        <v>54692</v>
      </c>
      <c r="L132" s="99">
        <f>IFERROR(VLOOKUP($D132, V一般接種!$A:$G, L$4, FALSE), 0)</f>
        <v>127977</v>
      </c>
      <c r="M132" s="99">
        <f>IFERROR(VLOOKUP($D132, V一般接種!$A:$G, M$4, FALSE), 0)</f>
        <v>36815</v>
      </c>
      <c r="N132" s="99">
        <f>SUMIF(V職域接種!$C:$C, 'Conv-vaccine'!$D132, V職域接種!F:F)</f>
        <v>0</v>
      </c>
      <c r="O132" s="99">
        <f>SUMIF(V職域接種!$C:$C, 'Conv-vaccine'!$D132, V職域接種!G:G)</f>
        <v>0</v>
      </c>
      <c r="P132" s="99">
        <f>SUMIF(V重複!$C:$C, 'Conv-vaccine'!$D132, V重複!F:F)</f>
        <v>0</v>
      </c>
      <c r="Q132" s="99">
        <f>SUMIF(V重複!$C:$C, 'Conv-vaccine'!$D132, V重複!G:G)</f>
        <v>0</v>
      </c>
    </row>
    <row r="133" spans="1:17" x14ac:dyDescent="0.55000000000000004">
      <c r="A133" s="96">
        <f t="shared" si="3"/>
        <v>44424</v>
      </c>
      <c r="B133" s="50">
        <f t="shared" si="4"/>
        <v>0</v>
      </c>
      <c r="C133" s="50">
        <f t="shared" si="5"/>
        <v>0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0</v>
      </c>
      <c r="K133" s="99">
        <f>IFERROR(VLOOKUP($D133, V一般接種!$A:$G, K$4, FALSE), 0)</f>
        <v>0</v>
      </c>
      <c r="L133" s="99">
        <f>IFERROR(VLOOKUP($D133, V一般接種!$A:$G, L$4, FALSE), 0)</f>
        <v>0</v>
      </c>
      <c r="M133" s="99">
        <f>IFERROR(VLOOKUP($D133, V一般接種!$A:$G, M$4, FALSE), 0)</f>
        <v>0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0</v>
      </c>
      <c r="C134" s="50">
        <f t="shared" si="5"/>
        <v>0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0</v>
      </c>
      <c r="K134" s="99">
        <f>IFERROR(VLOOKUP($D134, V一般接種!$A:$G, K$4, FALSE), 0)</f>
        <v>0</v>
      </c>
      <c r="L134" s="99">
        <f>IFERROR(VLOOKUP($D134, V一般接種!$A:$G, L$4, FALSE), 0)</f>
        <v>0</v>
      </c>
      <c r="M134" s="99">
        <f>IFERROR(VLOOKUP($D134, V一般接種!$A:$G, M$4, FALSE), 0)</f>
        <v>0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0</v>
      </c>
      <c r="K135" s="99">
        <f>IFERROR(VLOOKUP($D135, V一般接種!$A:$G, K$4, FALSE), 0)</f>
        <v>0</v>
      </c>
      <c r="L135" s="99">
        <f>IFERROR(VLOOKUP($D135, V一般接種!$A:$G, L$4, FALSE), 0)</f>
        <v>0</v>
      </c>
      <c r="M135" s="99">
        <f>IFERROR(VLOOKUP($D135, V一般接種!$A:$G, M$4, FALSE), 0)</f>
        <v>0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0</v>
      </c>
      <c r="K136" s="99">
        <f>IFERROR(VLOOKUP($D136, V一般接種!$A:$G, K$4, FALSE), 0)</f>
        <v>0</v>
      </c>
      <c r="L136" s="99">
        <f>IFERROR(VLOOKUP($D136, V一般接種!$A:$G, L$4, FALSE), 0)</f>
        <v>0</v>
      </c>
      <c r="M136" s="99">
        <f>IFERROR(VLOOKUP($D136, V一般接種!$A:$G, M$4, FALSE), 0)</f>
        <v>0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4A68A-3AD5-4317-80A1-7E87EBCDE5CF}">
  <dimension ref="A1:C378"/>
  <sheetViews>
    <sheetView workbookViewId="0">
      <selection activeCell="B1" sqref="B1:C378"/>
    </sheetView>
  </sheetViews>
  <sheetFormatPr defaultRowHeight="18" x14ac:dyDescent="0.55000000000000004"/>
  <sheetData>
    <row r="1" spans="1:3" x14ac:dyDescent="0.55000000000000004">
      <c r="A1">
        <v>44298</v>
      </c>
      <c r="B1">
        <v>0</v>
      </c>
      <c r="C1">
        <v>0</v>
      </c>
    </row>
    <row r="2" spans="1:3" x14ac:dyDescent="0.55000000000000004">
      <c r="A2">
        <v>44298</v>
      </c>
      <c r="B2">
        <v>31708</v>
      </c>
      <c r="C2">
        <v>70086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18222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14881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26130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41807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8878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9006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102808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156545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195753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196071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213057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43017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26422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291090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262777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293303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21836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303933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46362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25901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7437</v>
      </c>
      <c r="C64">
        <v>871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8423</v>
      </c>
      <c r="C67">
        <v>768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9804</v>
      </c>
      <c r="C70">
        <v>954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317072</v>
      </c>
      <c r="C73">
        <v>71313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146500</v>
      </c>
      <c r="C76">
        <v>53941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62567</v>
      </c>
      <c r="C79">
        <v>7805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74378</v>
      </c>
      <c r="C82">
        <v>8331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260432</v>
      </c>
      <c r="C85">
        <v>98092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220400</v>
      </c>
      <c r="C88">
        <v>124164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243653</v>
      </c>
      <c r="C91">
        <v>153450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250499</v>
      </c>
      <c r="C94">
        <v>180084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235212</v>
      </c>
      <c r="C97">
        <v>194446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137860</v>
      </c>
      <c r="C100">
        <v>37063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186911</v>
      </c>
      <c r="C103">
        <v>22554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343342</v>
      </c>
      <c r="C106">
        <v>270927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345773</v>
      </c>
      <c r="C109">
        <v>226451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393762</v>
      </c>
      <c r="C112">
        <v>255059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400816</v>
      </c>
      <c r="C115">
        <v>137155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377293</v>
      </c>
      <c r="C118">
        <v>211986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283070</v>
      </c>
      <c r="C121">
        <v>46742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325030</v>
      </c>
      <c r="C124">
        <v>25339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 s="27">
        <v>44340</v>
      </c>
      <c r="B127">
        <v>580747</v>
      </c>
      <c r="C127">
        <v>204352</v>
      </c>
    </row>
    <row r="128" spans="1:3" x14ac:dyDescent="0.55000000000000004">
      <c r="A128" s="27">
        <v>44340</v>
      </c>
      <c r="B128">
        <v>0</v>
      </c>
      <c r="C128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600828</v>
      </c>
      <c r="C130" s="27">
        <v>63275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663589</v>
      </c>
      <c r="C133" s="27">
        <v>61874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633684</v>
      </c>
      <c r="C136" s="27">
        <v>106318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612802</v>
      </c>
      <c r="C139" s="27">
        <v>122900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471048</v>
      </c>
      <c r="C142" s="27">
        <v>59637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460568</v>
      </c>
      <c r="C145" s="27">
        <v>65404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662206</v>
      </c>
      <c r="C148" s="27">
        <v>235761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703787</v>
      </c>
      <c r="C151" s="27">
        <v>203325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728780</v>
      </c>
      <c r="C154" s="27">
        <v>225801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720493</v>
      </c>
      <c r="C157" s="27">
        <v>219213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707847</v>
      </c>
      <c r="C160" s="27">
        <v>211591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611320</v>
      </c>
      <c r="C163" s="27">
        <v>125138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559294</v>
      </c>
      <c r="C166" s="27">
        <v>178430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761931</v>
      </c>
      <c r="C169" s="27">
        <v>317637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783058</v>
      </c>
      <c r="C172" s="27">
        <v>314657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762509</v>
      </c>
      <c r="C175" s="27">
        <v>376169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733352</v>
      </c>
      <c r="C178" s="27">
        <v>375984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741488</v>
      </c>
      <c r="C181" s="27">
        <v>350752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649591</v>
      </c>
      <c r="C184" s="27">
        <v>270390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591659</v>
      </c>
      <c r="C187" s="27">
        <v>314409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681705</v>
      </c>
      <c r="C190" s="27">
        <v>530955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679071</v>
      </c>
      <c r="C193" s="27">
        <v>543122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662640</v>
      </c>
      <c r="C196" s="27">
        <v>595372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674637</v>
      </c>
      <c r="C199" s="27">
        <v>587397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655948</v>
      </c>
      <c r="C202" s="27">
        <v>560709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645020</v>
      </c>
      <c r="C205" s="27">
        <v>435547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645748</v>
      </c>
      <c r="C208" s="27">
        <v>435055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718732</v>
      </c>
      <c r="C211" s="27">
        <v>619845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713719</v>
      </c>
      <c r="C214" s="27">
        <v>645047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720722</v>
      </c>
      <c r="C217" s="27">
        <v>676556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700329</v>
      </c>
      <c r="C220" s="27">
        <v>683260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688885</v>
      </c>
      <c r="C223" s="27">
        <v>686662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689528</v>
      </c>
      <c r="C226" s="27">
        <v>581664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723367</v>
      </c>
      <c r="C229" s="27">
        <v>536973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698766</v>
      </c>
      <c r="C232" s="27">
        <v>711053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701374</v>
      </c>
      <c r="C235" s="27">
        <v>743501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724176</v>
      </c>
      <c r="C238" s="27">
        <v>731487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529575</v>
      </c>
      <c r="C241" s="27">
        <v>707342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465219</v>
      </c>
      <c r="C244" s="27">
        <v>716136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755514</v>
      </c>
      <c r="C247" s="27">
        <v>616432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743149</v>
      </c>
      <c r="C250" s="27">
        <v>553815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825885</v>
      </c>
      <c r="C253" s="27">
        <v>665402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849430</v>
      </c>
      <c r="C256" s="27">
        <v>677443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868980</v>
      </c>
      <c r="C259" s="27">
        <v>650707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853053</v>
      </c>
      <c r="C262" s="27">
        <v>650323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848536</v>
      </c>
      <c r="C265" s="27">
        <v>646410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869530</v>
      </c>
      <c r="C268" s="27">
        <v>631467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653317</v>
      </c>
      <c r="C271" s="27">
        <v>643907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716974</v>
      </c>
      <c r="C274" s="27">
        <v>692082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733688</v>
      </c>
      <c r="C277" s="27">
        <v>675926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715630</v>
      </c>
      <c r="C280" s="27">
        <v>682449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698694</v>
      </c>
      <c r="C283" s="27">
        <v>657579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723673</v>
      </c>
      <c r="C286" s="27">
        <v>644740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705151</v>
      </c>
      <c r="C289" s="27">
        <v>657698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533889</v>
      </c>
      <c r="C292" s="27">
        <v>679710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404265</v>
      </c>
      <c r="C295" s="27">
        <v>663773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655456</v>
      </c>
      <c r="C298" s="27">
        <v>680466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588989</v>
      </c>
      <c r="C301" s="27">
        <v>725459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254159</v>
      </c>
      <c r="C304" s="27">
        <v>312052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193982</v>
      </c>
      <c r="C307" s="27">
        <v>236719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387847</v>
      </c>
      <c r="C310" s="27">
        <v>776571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356107</v>
      </c>
      <c r="C313" s="27">
        <v>724888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468459</v>
      </c>
      <c r="C316" s="27">
        <v>823694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512867</v>
      </c>
      <c r="C319" s="27">
        <v>819668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508819</v>
      </c>
      <c r="C322" s="27">
        <v>832656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507299</v>
      </c>
      <c r="C325" s="27">
        <v>811986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531585</v>
      </c>
      <c r="C328" s="27">
        <v>818973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564213</v>
      </c>
      <c r="C331" s="27">
        <v>843838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404911</v>
      </c>
      <c r="C334" s="27">
        <v>1109415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477817</v>
      </c>
      <c r="C337" s="27">
        <v>594585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492782</v>
      </c>
      <c r="C340" s="27">
        <v>619101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484837</v>
      </c>
      <c r="C343" s="27">
        <v>609815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472283</v>
      </c>
      <c r="C346" s="27">
        <v>594937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475398</v>
      </c>
      <c r="C349" s="27">
        <v>606059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605563</v>
      </c>
      <c r="C352" s="27">
        <v>631685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-1540362</v>
      </c>
      <c r="C355" s="27">
        <v>534279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138189</v>
      </c>
      <c r="C358" s="27">
        <v>126722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368238</v>
      </c>
      <c r="C361" s="27">
        <v>514464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365669</v>
      </c>
      <c r="C364" s="27">
        <v>432338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332503</v>
      </c>
      <c r="C367" s="27">
        <v>215246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210384</v>
      </c>
      <c r="C370" s="27">
        <v>126550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204650</v>
      </c>
      <c r="C373" s="27">
        <v>192970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202123</v>
      </c>
      <c r="C376" s="27">
        <v>164792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</sheetData>
  <sortState xmlns:xlrd2="http://schemas.microsoft.com/office/spreadsheetml/2017/richdata2" ref="A1:C380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5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TEXT(MAX(A3:A132)+1,"m月d日") &amp; "公表時点）"</f>
        <v>（8月16日公表時点）</v>
      </c>
    </row>
    <row r="3" spans="1:11" x14ac:dyDescent="0.55000000000000004">
      <c r="A3" s="139" t="s">
        <v>323</v>
      </c>
      <c r="B3" s="139" t="s">
        <v>297</v>
      </c>
      <c r="C3" s="139" t="s">
        <v>298</v>
      </c>
      <c r="D3" s="138" t="s">
        <v>324</v>
      </c>
      <c r="E3" s="138"/>
      <c r="F3" s="138"/>
      <c r="G3" s="138"/>
      <c r="H3" s="138" t="s">
        <v>325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36" t="s">
        <v>287</v>
      </c>
      <c r="B6" s="137"/>
      <c r="C6" s="62">
        <f t="shared" ref="C6:C63" ca="1" si="0">SUM(D6:G6)</f>
        <v>91415940</v>
      </c>
      <c r="D6" s="62">
        <f ca="1">SUM(OFFSET(D$6,1,0,MAX($A$6:$A132)-DATE(2021,4,12)+1,1))</f>
        <v>46485974</v>
      </c>
      <c r="E6" s="62">
        <f ca="1">SUM(OFFSET(E$6,1,0,MAX($A$6:$A132)-DATE(2021,4,12)+1,1))</f>
        <v>5409916</v>
      </c>
      <c r="F6" s="62">
        <f ca="1">SUM(OFFSET(F$6,1,0,MAX($A$6:$A132)-DATE(2021,4,12)+1,1))</f>
        <v>37041591</v>
      </c>
      <c r="G6" s="62">
        <f ca="1">SUM(OFFSET(G$6,1,0,MAX($A$6:$A132)-DATE(2021,4,12)+1,1))</f>
        <v>2478459</v>
      </c>
      <c r="H6" s="62">
        <f ca="1">SUM(OFFSET(H$6,1,0,MAX($A$6:$A132)-DATE(2021,4,12)+1,1))</f>
        <v>30466665</v>
      </c>
      <c r="I6" s="62">
        <f ca="1">SUM(OFFSET(I$6,1,0,MAX($A$6:$A132)-DATE(2021,4,12)+1,1))</f>
        <v>845714</v>
      </c>
      <c r="J6" s="62">
        <f ca="1">SUM(OFFSET(J$6,1,0,MAX($A$6:$A132)-DATE(2021,4,12)+1,1))</f>
        <v>28975531</v>
      </c>
      <c r="K6" s="62">
        <f ca="1">SUM(OFFSET(K$6,1,0,MAX($A$6:$A132)-DATE(2021,4,12)+1,1))</f>
        <v>781842</v>
      </c>
    </row>
    <row r="7" spans="1:11" x14ac:dyDescent="0.55000000000000004">
      <c r="A7" s="103">
        <v>44423</v>
      </c>
      <c r="B7" s="105" t="str">
        <f t="shared" ref="B7:B53" si="1">"(" &amp; TEXT(A7,"aaa") &amp; ")"</f>
        <v>(日)</v>
      </c>
      <c r="C7" s="62">
        <f t="shared" ref="C7:C41" si="2">SUM(D7:G7)</f>
        <v>366915</v>
      </c>
      <c r="D7" s="62">
        <v>147431</v>
      </c>
      <c r="E7" s="62">
        <v>54692</v>
      </c>
      <c r="F7" s="62">
        <v>127977</v>
      </c>
      <c r="G7" s="62">
        <v>36815</v>
      </c>
      <c r="H7" s="62">
        <v>3899</v>
      </c>
      <c r="I7" s="62">
        <v>671</v>
      </c>
      <c r="J7" s="62">
        <v>17510</v>
      </c>
      <c r="K7" s="62">
        <v>898</v>
      </c>
    </row>
    <row r="8" spans="1:11" x14ac:dyDescent="0.55000000000000004">
      <c r="A8" s="103">
        <v>44422</v>
      </c>
      <c r="B8" s="106" t="str">
        <f t="shared" si="1"/>
        <v>(土)</v>
      </c>
      <c r="C8" s="62">
        <f t="shared" si="2"/>
        <v>397620</v>
      </c>
      <c r="D8" s="62">
        <v>150734</v>
      </c>
      <c r="E8" s="62">
        <v>53916</v>
      </c>
      <c r="F8" s="62">
        <v>147898</v>
      </c>
      <c r="G8" s="62">
        <v>45072</v>
      </c>
      <c r="H8" s="62">
        <v>4717</v>
      </c>
      <c r="I8" s="62">
        <v>592</v>
      </c>
      <c r="J8" s="62">
        <v>24854</v>
      </c>
      <c r="K8" s="62">
        <v>1237</v>
      </c>
    </row>
    <row r="9" spans="1:11" x14ac:dyDescent="0.55000000000000004">
      <c r="A9" s="103">
        <v>44421</v>
      </c>
      <c r="B9" s="105" t="str">
        <f t="shared" si="1"/>
        <v>(金)</v>
      </c>
      <c r="C9" s="62">
        <f t="shared" si="2"/>
        <v>336934</v>
      </c>
      <c r="D9" s="62">
        <v>161475</v>
      </c>
      <c r="E9" s="62">
        <v>48909</v>
      </c>
      <c r="F9" s="62">
        <v>83877</v>
      </c>
      <c r="G9" s="62">
        <v>42673</v>
      </c>
      <c r="H9" s="62">
        <v>8326</v>
      </c>
      <c r="I9" s="62">
        <v>456</v>
      </c>
      <c r="J9" s="62">
        <v>13168</v>
      </c>
      <c r="K9" s="62">
        <v>582</v>
      </c>
    </row>
    <row r="10" spans="1:11" x14ac:dyDescent="0.55000000000000004">
      <c r="A10" s="103">
        <v>44420</v>
      </c>
      <c r="B10" s="106" t="str">
        <f t="shared" si="1"/>
        <v>(木)</v>
      </c>
      <c r="C10" s="62">
        <f t="shared" si="2"/>
        <v>547749</v>
      </c>
      <c r="D10" s="62">
        <v>280425</v>
      </c>
      <c r="E10" s="62">
        <v>52078</v>
      </c>
      <c r="F10" s="62">
        <v>163864</v>
      </c>
      <c r="G10" s="62">
        <v>51382</v>
      </c>
      <c r="H10" s="62">
        <v>15958</v>
      </c>
      <c r="I10" s="62">
        <v>573</v>
      </c>
      <c r="J10" s="62">
        <v>34050</v>
      </c>
      <c r="K10" s="62">
        <v>1180</v>
      </c>
    </row>
    <row r="11" spans="1:11" x14ac:dyDescent="0.55000000000000004">
      <c r="A11" s="103">
        <v>44419</v>
      </c>
      <c r="B11" s="105" t="str">
        <f t="shared" si="1"/>
        <v>(水)</v>
      </c>
      <c r="C11" s="62">
        <f t="shared" si="2"/>
        <v>798007</v>
      </c>
      <c r="D11" s="62">
        <v>307096</v>
      </c>
      <c r="E11" s="62">
        <v>58573</v>
      </c>
      <c r="F11" s="62">
        <v>368017</v>
      </c>
      <c r="G11" s="62">
        <v>64321</v>
      </c>
      <c r="H11" s="62">
        <v>19055</v>
      </c>
      <c r="I11" s="62">
        <v>643</v>
      </c>
      <c r="J11" s="62">
        <v>99397</v>
      </c>
      <c r="K11" s="62">
        <v>2154</v>
      </c>
    </row>
    <row r="12" spans="1:11" x14ac:dyDescent="0.55000000000000004">
      <c r="A12" s="103">
        <v>44418</v>
      </c>
      <c r="B12" s="106" t="str">
        <f t="shared" si="1"/>
        <v>(火)</v>
      </c>
      <c r="C12" s="62">
        <f t="shared" si="2"/>
        <v>882702</v>
      </c>
      <c r="D12" s="62">
        <v>307980</v>
      </c>
      <c r="E12" s="62">
        <v>60258</v>
      </c>
      <c r="F12" s="62">
        <v>442991</v>
      </c>
      <c r="G12" s="62">
        <v>71473</v>
      </c>
      <c r="H12" s="62">
        <v>22914</v>
      </c>
      <c r="I12" s="62">
        <v>648</v>
      </c>
      <c r="J12" s="62">
        <v>131555</v>
      </c>
      <c r="K12" s="62">
        <v>2511</v>
      </c>
    </row>
    <row r="13" spans="1:11" x14ac:dyDescent="0.55000000000000004">
      <c r="A13" s="103">
        <v>44417</v>
      </c>
      <c r="B13" s="105" t="str">
        <f t="shared" si="1"/>
        <v>(月)</v>
      </c>
      <c r="C13" s="62">
        <f t="shared" si="2"/>
        <v>264911</v>
      </c>
      <c r="D13" s="62">
        <v>89742</v>
      </c>
      <c r="E13" s="62">
        <v>48447</v>
      </c>
      <c r="F13" s="62">
        <v>87078</v>
      </c>
      <c r="G13" s="62">
        <v>39644</v>
      </c>
      <c r="H13" s="62">
        <v>3005</v>
      </c>
      <c r="I13" s="62">
        <v>618</v>
      </c>
      <c r="J13" s="62">
        <v>16858</v>
      </c>
      <c r="K13" s="62">
        <v>1921</v>
      </c>
    </row>
    <row r="14" spans="1:11" x14ac:dyDescent="0.55000000000000004">
      <c r="A14" s="103">
        <v>44416</v>
      </c>
      <c r="B14" s="106" t="str">
        <f t="shared" si="1"/>
        <v>(日)</v>
      </c>
      <c r="C14" s="62">
        <f t="shared" si="2"/>
        <v>1016442</v>
      </c>
      <c r="D14" s="62">
        <v>452327</v>
      </c>
      <c r="E14" s="62">
        <v>92404</v>
      </c>
      <c r="F14" s="62">
        <v>401104</v>
      </c>
      <c r="G14" s="62">
        <v>70607</v>
      </c>
      <c r="H14" s="62">
        <v>15198</v>
      </c>
      <c r="I14" s="62">
        <v>1813</v>
      </c>
      <c r="J14" s="62">
        <v>88737</v>
      </c>
      <c r="K14" s="62">
        <v>2193</v>
      </c>
    </row>
    <row r="15" spans="1:11" x14ac:dyDescent="0.55000000000000004">
      <c r="A15" s="103">
        <v>44415</v>
      </c>
      <c r="B15" s="105" t="str">
        <f t="shared" si="1"/>
        <v>(土)</v>
      </c>
      <c r="C15" s="62">
        <f t="shared" si="2"/>
        <v>1237248</v>
      </c>
      <c r="D15" s="62">
        <v>517740</v>
      </c>
      <c r="E15" s="62">
        <v>87823</v>
      </c>
      <c r="F15" s="62">
        <v>548974</v>
      </c>
      <c r="G15" s="62">
        <v>82711</v>
      </c>
      <c r="H15" s="62">
        <v>23288</v>
      </c>
      <c r="I15" s="62">
        <v>1886</v>
      </c>
      <c r="J15" s="62">
        <v>140159</v>
      </c>
      <c r="K15" s="62">
        <v>2186</v>
      </c>
    </row>
    <row r="16" spans="1:11" x14ac:dyDescent="0.55000000000000004">
      <c r="A16" s="103">
        <v>44414</v>
      </c>
      <c r="B16" s="106" t="str">
        <f t="shared" si="1"/>
        <v>(金)</v>
      </c>
      <c r="C16" s="62">
        <f t="shared" si="2"/>
        <v>1081457</v>
      </c>
      <c r="D16" s="62">
        <v>406494</v>
      </c>
      <c r="E16" s="62">
        <v>68904</v>
      </c>
      <c r="F16" s="62">
        <v>520510</v>
      </c>
      <c r="G16" s="62">
        <v>85549</v>
      </c>
      <c r="H16" s="62">
        <v>30036</v>
      </c>
      <c r="I16" s="62">
        <v>666</v>
      </c>
      <c r="J16" s="62">
        <v>181420</v>
      </c>
      <c r="K16" s="62">
        <v>2433</v>
      </c>
    </row>
    <row r="17" spans="1:11" x14ac:dyDescent="0.55000000000000004">
      <c r="A17" s="103">
        <v>44413</v>
      </c>
      <c r="B17" s="105" t="str">
        <f t="shared" si="1"/>
        <v>(木)</v>
      </c>
      <c r="C17" s="62">
        <f t="shared" si="2"/>
        <v>1067220</v>
      </c>
      <c r="D17" s="62">
        <v>395635</v>
      </c>
      <c r="E17" s="62">
        <v>76648</v>
      </c>
      <c r="F17" s="62">
        <v>511780</v>
      </c>
      <c r="G17" s="62">
        <v>83157</v>
      </c>
      <c r="H17" s="62">
        <v>31497</v>
      </c>
      <c r="I17" s="62">
        <v>855</v>
      </c>
      <c r="J17" s="62">
        <v>192595</v>
      </c>
      <c r="K17" s="62">
        <v>2697</v>
      </c>
    </row>
    <row r="18" spans="1:11" x14ac:dyDescent="0.55000000000000004">
      <c r="A18" s="103">
        <v>44412</v>
      </c>
      <c r="B18" s="106" t="str">
        <f t="shared" si="1"/>
        <v>(水)</v>
      </c>
      <c r="C18" s="62">
        <f t="shared" si="2"/>
        <v>1094652</v>
      </c>
      <c r="D18" s="62">
        <v>410831</v>
      </c>
      <c r="E18" s="62">
        <v>74006</v>
      </c>
      <c r="F18" s="62">
        <v>526689</v>
      </c>
      <c r="G18" s="62">
        <v>83126</v>
      </c>
      <c r="H18" s="62">
        <v>35783</v>
      </c>
      <c r="I18" s="62">
        <v>841</v>
      </c>
      <c r="J18" s="62">
        <v>210712</v>
      </c>
      <c r="K18" s="62">
        <v>2829</v>
      </c>
    </row>
    <row r="19" spans="1:11" x14ac:dyDescent="0.55000000000000004">
      <c r="A19" s="103">
        <v>44411</v>
      </c>
      <c r="B19" s="105" t="str">
        <f t="shared" si="1"/>
        <v>(火)</v>
      </c>
      <c r="C19" s="62">
        <f t="shared" si="2"/>
        <v>1111883</v>
      </c>
      <c r="D19" s="62">
        <v>415793</v>
      </c>
      <c r="E19" s="62">
        <v>76989</v>
      </c>
      <c r="F19" s="62">
        <v>538620</v>
      </c>
      <c r="G19" s="62">
        <v>80481</v>
      </c>
      <c r="H19" s="62">
        <v>44111</v>
      </c>
      <c r="I19" s="62">
        <v>928</v>
      </c>
      <c r="J19" s="62">
        <v>240398</v>
      </c>
      <c r="K19" s="62">
        <v>2731</v>
      </c>
    </row>
    <row r="20" spans="1:11" x14ac:dyDescent="0.55000000000000004">
      <c r="A20" s="103">
        <v>44410</v>
      </c>
      <c r="B20" s="106" t="str">
        <f t="shared" si="1"/>
        <v>(月)</v>
      </c>
      <c r="C20" s="62">
        <f t="shared" si="2"/>
        <v>1072402</v>
      </c>
      <c r="D20" s="62">
        <v>399523</v>
      </c>
      <c r="E20" s="62">
        <v>78294</v>
      </c>
      <c r="F20" s="62">
        <v>515303</v>
      </c>
      <c r="G20" s="62">
        <v>79282</v>
      </c>
      <c r="H20" s="62">
        <v>47448</v>
      </c>
      <c r="I20" s="62">
        <v>956</v>
      </c>
      <c r="J20" s="62">
        <v>236972</v>
      </c>
      <c r="K20" s="62">
        <v>2723</v>
      </c>
    </row>
    <row r="21" spans="1:11" x14ac:dyDescent="0.55000000000000004">
      <c r="A21" s="103">
        <v>44409</v>
      </c>
      <c r="B21" s="105" t="str">
        <f t="shared" si="1"/>
        <v>(日)</v>
      </c>
      <c r="C21" s="62">
        <f t="shared" si="2"/>
        <v>1085566</v>
      </c>
      <c r="D21" s="62">
        <v>416425</v>
      </c>
      <c r="E21" s="62">
        <v>86141</v>
      </c>
      <c r="F21" s="62">
        <v>513608</v>
      </c>
      <c r="G21" s="62">
        <v>69392</v>
      </c>
      <c r="H21" s="62">
        <v>25372</v>
      </c>
      <c r="I21" s="62">
        <v>2488</v>
      </c>
      <c r="J21" s="62">
        <v>201904</v>
      </c>
      <c r="K21" s="62">
        <v>5278</v>
      </c>
    </row>
    <row r="22" spans="1:11" x14ac:dyDescent="0.55000000000000004">
      <c r="A22" s="103">
        <v>44408</v>
      </c>
      <c r="B22" s="106" t="str">
        <f t="shared" si="1"/>
        <v>(土)</v>
      </c>
      <c r="C22" s="62">
        <f t="shared" si="2"/>
        <v>1408051</v>
      </c>
      <c r="D22" s="62">
        <v>476033</v>
      </c>
      <c r="E22" s="62">
        <v>88180</v>
      </c>
      <c r="F22" s="62">
        <v>754532</v>
      </c>
      <c r="G22" s="62">
        <v>89306</v>
      </c>
      <c r="H22" s="62">
        <v>51136</v>
      </c>
      <c r="I22" s="62">
        <v>3145</v>
      </c>
      <c r="J22" s="62">
        <v>381386</v>
      </c>
      <c r="K22" s="62">
        <v>10909</v>
      </c>
    </row>
    <row r="23" spans="1:11" x14ac:dyDescent="0.55000000000000004">
      <c r="A23" s="103">
        <v>44407</v>
      </c>
      <c r="B23" s="105" t="str">
        <f t="shared" si="1"/>
        <v>(金)</v>
      </c>
      <c r="C23" s="62">
        <f t="shared" si="2"/>
        <v>1309970</v>
      </c>
      <c r="D23" s="62">
        <v>432849</v>
      </c>
      <c r="E23" s="62">
        <v>87276</v>
      </c>
      <c r="F23" s="62">
        <v>701113</v>
      </c>
      <c r="G23" s="62">
        <v>88732</v>
      </c>
      <c r="H23" s="62">
        <v>70355</v>
      </c>
      <c r="I23" s="62">
        <v>1145</v>
      </c>
      <c r="J23" s="62">
        <v>397499</v>
      </c>
      <c r="K23" s="62">
        <v>9066</v>
      </c>
    </row>
    <row r="24" spans="1:11" x14ac:dyDescent="0.55000000000000004">
      <c r="A24" s="103">
        <v>44406</v>
      </c>
      <c r="B24" s="106" t="str">
        <f t="shared" si="1"/>
        <v>(木)</v>
      </c>
      <c r="C24" s="62">
        <f t="shared" si="2"/>
        <v>1288913</v>
      </c>
      <c r="D24" s="62">
        <v>405376</v>
      </c>
      <c r="E24" s="62">
        <v>92826</v>
      </c>
      <c r="F24" s="62">
        <v>707203</v>
      </c>
      <c r="G24" s="62">
        <v>83508</v>
      </c>
      <c r="H24" s="62">
        <v>69759</v>
      </c>
      <c r="I24" s="62">
        <v>1333</v>
      </c>
      <c r="J24" s="62">
        <v>443890</v>
      </c>
      <c r="K24" s="62">
        <v>9058</v>
      </c>
    </row>
    <row r="25" spans="1:11" x14ac:dyDescent="0.55000000000000004">
      <c r="A25" s="103">
        <v>44405</v>
      </c>
      <c r="B25" s="105" t="str">
        <f t="shared" si="1"/>
        <v>(水)</v>
      </c>
      <c r="C25" s="62">
        <f t="shared" si="2"/>
        <v>1311228</v>
      </c>
      <c r="D25" s="62">
        <v>409246</v>
      </c>
      <c r="E25" s="62">
        <v>87773</v>
      </c>
      <c r="F25" s="62">
        <v>727182</v>
      </c>
      <c r="G25" s="62">
        <v>87027</v>
      </c>
      <c r="H25" s="62">
        <v>75643</v>
      </c>
      <c r="I25" s="62">
        <v>1256</v>
      </c>
      <c r="J25" s="62">
        <v>472325</v>
      </c>
      <c r="K25" s="62">
        <v>12727</v>
      </c>
    </row>
    <row r="26" spans="1:11" x14ac:dyDescent="0.55000000000000004">
      <c r="A26" s="103">
        <v>44404</v>
      </c>
      <c r="B26" s="106" t="str">
        <f t="shared" si="1"/>
        <v>(火)</v>
      </c>
      <c r="C26" s="62">
        <f t="shared" si="2"/>
        <v>1289814</v>
      </c>
      <c r="D26" s="62">
        <v>414477</v>
      </c>
      <c r="E26" s="62">
        <v>81867</v>
      </c>
      <c r="F26" s="62">
        <v>711658</v>
      </c>
      <c r="G26" s="62">
        <v>81812</v>
      </c>
      <c r="H26" s="62">
        <v>89672</v>
      </c>
      <c r="I26" s="62">
        <v>1373</v>
      </c>
      <c r="J26" s="62">
        <v>475256</v>
      </c>
      <c r="K26" s="62">
        <v>12433</v>
      </c>
    </row>
    <row r="27" spans="1:11" x14ac:dyDescent="0.55000000000000004">
      <c r="A27" s="103">
        <v>44403</v>
      </c>
      <c r="B27" s="105" t="str">
        <f t="shared" si="1"/>
        <v>(月)</v>
      </c>
      <c r="C27" s="62">
        <f t="shared" si="2"/>
        <v>1223008</v>
      </c>
      <c r="D27" s="62">
        <v>351226</v>
      </c>
      <c r="E27" s="62">
        <v>91003</v>
      </c>
      <c r="F27" s="62">
        <v>699842</v>
      </c>
      <c r="G27" s="62">
        <v>80937</v>
      </c>
      <c r="H27" s="62">
        <v>78001</v>
      </c>
      <c r="I27" s="62">
        <v>1695</v>
      </c>
      <c r="J27" s="62">
        <v>481216</v>
      </c>
      <c r="K27" s="62">
        <v>14360</v>
      </c>
    </row>
    <row r="28" spans="1:11" x14ac:dyDescent="0.55000000000000004">
      <c r="A28" s="103">
        <v>44402</v>
      </c>
      <c r="B28" s="106" t="str">
        <f t="shared" si="1"/>
        <v>(日)</v>
      </c>
      <c r="C28" s="62">
        <f t="shared" si="2"/>
        <v>1080995</v>
      </c>
      <c r="D28" s="62">
        <v>262332</v>
      </c>
      <c r="E28" s="62">
        <v>93775</v>
      </c>
      <c r="F28" s="62">
        <v>661485</v>
      </c>
      <c r="G28" s="62">
        <v>63403</v>
      </c>
      <c r="H28" s="62">
        <v>37115</v>
      </c>
      <c r="I28" s="62">
        <v>4218</v>
      </c>
      <c r="J28" s="62">
        <v>447232</v>
      </c>
      <c r="K28" s="62">
        <v>16507</v>
      </c>
    </row>
    <row r="29" spans="1:11" x14ac:dyDescent="0.55000000000000004">
      <c r="A29" s="103">
        <v>44401</v>
      </c>
      <c r="B29" s="105" t="str">
        <f t="shared" si="1"/>
        <v>(土)</v>
      </c>
      <c r="C29" s="62">
        <f t="shared" si="2"/>
        <v>1164418</v>
      </c>
      <c r="D29" s="62">
        <v>290914</v>
      </c>
      <c r="E29" s="62">
        <v>96933</v>
      </c>
      <c r="F29" s="62">
        <v>712313</v>
      </c>
      <c r="G29" s="62">
        <v>64258</v>
      </c>
      <c r="H29" s="62">
        <v>48413</v>
      </c>
      <c r="I29" s="62">
        <v>4506</v>
      </c>
      <c r="J29" s="62">
        <v>495271</v>
      </c>
      <c r="K29" s="62">
        <v>21272</v>
      </c>
    </row>
    <row r="30" spans="1:11" x14ac:dyDescent="0.55000000000000004">
      <c r="A30" s="103">
        <v>44400</v>
      </c>
      <c r="B30" s="106" t="str">
        <f t="shared" si="1"/>
        <v>(金)</v>
      </c>
      <c r="C30" s="62">
        <f t="shared" si="2"/>
        <v>430701</v>
      </c>
      <c r="D30" s="62">
        <v>122793</v>
      </c>
      <c r="E30" s="62">
        <v>71189</v>
      </c>
      <c r="F30" s="62">
        <v>188558</v>
      </c>
      <c r="G30" s="62">
        <v>48161</v>
      </c>
      <c r="H30" s="62">
        <v>15757</v>
      </c>
      <c r="I30" s="62">
        <v>2057</v>
      </c>
      <c r="J30" s="62">
        <v>130801</v>
      </c>
      <c r="K30" s="62">
        <v>17821</v>
      </c>
    </row>
    <row r="31" spans="1:11" x14ac:dyDescent="0.55000000000000004">
      <c r="A31" s="103">
        <v>44399</v>
      </c>
      <c r="B31" s="105" t="str">
        <f t="shared" si="1"/>
        <v>(木)</v>
      </c>
      <c r="C31" s="62">
        <f t="shared" si="2"/>
        <v>566211</v>
      </c>
      <c r="D31" s="62">
        <v>180389</v>
      </c>
      <c r="E31" s="62">
        <v>73770</v>
      </c>
      <c r="F31" s="62">
        <v>266460</v>
      </c>
      <c r="G31" s="62">
        <v>45592</v>
      </c>
      <c r="H31" s="62">
        <v>28599</v>
      </c>
      <c r="I31" s="62">
        <v>3004</v>
      </c>
      <c r="J31" s="62">
        <v>204529</v>
      </c>
      <c r="K31" s="62">
        <v>18546</v>
      </c>
    </row>
    <row r="32" spans="1:11" x14ac:dyDescent="0.55000000000000004">
      <c r="A32" s="103">
        <v>44398</v>
      </c>
      <c r="B32" s="106" t="str">
        <f t="shared" si="1"/>
        <v>(水)</v>
      </c>
      <c r="C32" s="62">
        <f t="shared" si="2"/>
        <v>1267582</v>
      </c>
      <c r="D32" s="62">
        <v>474228</v>
      </c>
      <c r="E32" s="62">
        <v>110771</v>
      </c>
      <c r="F32" s="62">
        <v>627669</v>
      </c>
      <c r="G32" s="62">
        <v>54914</v>
      </c>
      <c r="H32" s="62">
        <v>121311</v>
      </c>
      <c r="I32" s="62">
        <v>2588</v>
      </c>
      <c r="J32" s="62">
        <v>495259</v>
      </c>
      <c r="K32" s="62">
        <v>19675</v>
      </c>
    </row>
    <row r="33" spans="1:11" x14ac:dyDescent="0.55000000000000004">
      <c r="A33" s="103">
        <v>44397</v>
      </c>
      <c r="B33" s="105" t="str">
        <f t="shared" si="1"/>
        <v>(火)</v>
      </c>
      <c r="C33" s="62">
        <f t="shared" si="2"/>
        <v>1262351</v>
      </c>
      <c r="D33" s="62">
        <v>512478</v>
      </c>
      <c r="E33" s="62">
        <v>102447</v>
      </c>
      <c r="F33" s="62">
        <v>593158</v>
      </c>
      <c r="G33" s="62">
        <v>54268</v>
      </c>
      <c r="H33" s="62">
        <v>147838</v>
      </c>
      <c r="I33" s="62">
        <v>2471</v>
      </c>
      <c r="J33" s="62">
        <v>481479</v>
      </c>
      <c r="K33" s="62">
        <v>23202</v>
      </c>
    </row>
    <row r="34" spans="1:11" x14ac:dyDescent="0.55000000000000004">
      <c r="A34" s="103">
        <v>44396</v>
      </c>
      <c r="B34" s="106" t="str">
        <f t="shared" si="1"/>
        <v>(月)</v>
      </c>
      <c r="C34" s="62">
        <f t="shared" si="2"/>
        <v>955870</v>
      </c>
      <c r="D34" s="62">
        <v>264274</v>
      </c>
      <c r="E34" s="62">
        <v>95794</v>
      </c>
      <c r="F34" s="62">
        <v>548148</v>
      </c>
      <c r="G34" s="62">
        <v>47654</v>
      </c>
      <c r="H34" s="62">
        <v>66877</v>
      </c>
      <c r="I34" s="62">
        <v>2952</v>
      </c>
      <c r="J34" s="62">
        <v>449873</v>
      </c>
      <c r="K34" s="62">
        <v>22638</v>
      </c>
    </row>
    <row r="35" spans="1:11" x14ac:dyDescent="0.55000000000000004">
      <c r="A35" s="103">
        <v>44395</v>
      </c>
      <c r="B35" s="105" t="str">
        <f t="shared" si="1"/>
        <v>(日)</v>
      </c>
      <c r="C35" s="62">
        <f t="shared" si="2"/>
        <v>1213599</v>
      </c>
      <c r="D35" s="62">
        <v>446593</v>
      </c>
      <c r="E35" s="62">
        <v>87296</v>
      </c>
      <c r="F35" s="62">
        <v>641504</v>
      </c>
      <c r="G35" s="62">
        <v>38206</v>
      </c>
      <c r="H35" s="62">
        <v>93710</v>
      </c>
      <c r="I35" s="62">
        <v>3095</v>
      </c>
      <c r="J35" s="62">
        <v>531531</v>
      </c>
      <c r="K35" s="62">
        <v>28178</v>
      </c>
    </row>
    <row r="36" spans="1:11" x14ac:dyDescent="0.55000000000000004">
      <c r="A36" s="103">
        <v>44394</v>
      </c>
      <c r="B36" s="106" t="str">
        <f t="shared" si="1"/>
        <v>(土)</v>
      </c>
      <c r="C36" s="62">
        <f t="shared" si="2"/>
        <v>1362849</v>
      </c>
      <c r="D36" s="62">
        <v>607924</v>
      </c>
      <c r="E36" s="62">
        <v>97227</v>
      </c>
      <c r="F36" s="62">
        <v>620763</v>
      </c>
      <c r="G36" s="62">
        <v>36935</v>
      </c>
      <c r="H36" s="62">
        <v>151683</v>
      </c>
      <c r="I36" s="62">
        <v>2642</v>
      </c>
      <c r="J36" s="62">
        <v>521384</v>
      </c>
      <c r="K36" s="62">
        <v>29165</v>
      </c>
    </row>
    <row r="37" spans="1:11" x14ac:dyDescent="0.55000000000000004">
      <c r="A37" s="103">
        <v>44393</v>
      </c>
      <c r="B37" s="105" t="str">
        <f t="shared" si="1"/>
        <v>(金)</v>
      </c>
      <c r="C37" s="62">
        <f t="shared" si="2"/>
        <v>1302959</v>
      </c>
      <c r="D37" s="62">
        <v>592232</v>
      </c>
      <c r="E37" s="62">
        <v>103173</v>
      </c>
      <c r="F37" s="62">
        <v>576780</v>
      </c>
      <c r="G37" s="62">
        <v>30774</v>
      </c>
      <c r="H37" s="62">
        <v>200264</v>
      </c>
      <c r="I37" s="62">
        <v>1798</v>
      </c>
      <c r="J37" s="62">
        <v>492252</v>
      </c>
      <c r="K37" s="62">
        <v>24254</v>
      </c>
    </row>
    <row r="38" spans="1:11" x14ac:dyDescent="0.55000000000000004">
      <c r="A38" s="103">
        <v>44392</v>
      </c>
      <c r="B38" s="106" t="str">
        <f t="shared" si="1"/>
        <v>(木)</v>
      </c>
      <c r="C38" s="62">
        <f t="shared" si="2"/>
        <v>1297986</v>
      </c>
      <c r="D38" s="62">
        <v>571479</v>
      </c>
      <c r="E38" s="62">
        <v>102119</v>
      </c>
      <c r="F38" s="62">
        <v>592030</v>
      </c>
      <c r="G38" s="62">
        <v>32358</v>
      </c>
      <c r="H38" s="62">
        <v>206573</v>
      </c>
      <c r="I38" s="62">
        <v>5049</v>
      </c>
      <c r="J38" s="62">
        <v>524571</v>
      </c>
      <c r="K38" s="62">
        <v>28516</v>
      </c>
    </row>
    <row r="39" spans="1:11" x14ac:dyDescent="0.55000000000000004">
      <c r="A39" s="103">
        <v>44391</v>
      </c>
      <c r="B39" s="105" t="str">
        <f t="shared" si="1"/>
        <v>(水)</v>
      </c>
      <c r="C39" s="62">
        <f t="shared" si="2"/>
        <v>1335922</v>
      </c>
      <c r="D39" s="62">
        <v>586780</v>
      </c>
      <c r="E39" s="62">
        <v>106496</v>
      </c>
      <c r="F39" s="62">
        <v>609859</v>
      </c>
      <c r="G39" s="62">
        <v>32787</v>
      </c>
      <c r="H39" s="62">
        <v>227629</v>
      </c>
      <c r="I39" s="62">
        <v>1720</v>
      </c>
      <c r="J39" s="62">
        <v>545440</v>
      </c>
      <c r="K39" s="62">
        <v>28093</v>
      </c>
    </row>
    <row r="40" spans="1:11" x14ac:dyDescent="0.55000000000000004">
      <c r="A40" s="103">
        <v>44390</v>
      </c>
      <c r="B40" s="106" t="str">
        <f t="shared" si="1"/>
        <v>(火)</v>
      </c>
      <c r="C40" s="62">
        <f t="shared" si="2"/>
        <v>1336169</v>
      </c>
      <c r="D40" s="62">
        <v>587782</v>
      </c>
      <c r="E40" s="62">
        <v>110800</v>
      </c>
      <c r="F40" s="62">
        <v>605674</v>
      </c>
      <c r="G40" s="62">
        <v>31913</v>
      </c>
      <c r="H40" s="62">
        <v>254728</v>
      </c>
      <c r="I40" s="62">
        <v>2120</v>
      </c>
      <c r="J40" s="62">
        <v>548080</v>
      </c>
      <c r="K40" s="62">
        <v>28371</v>
      </c>
    </row>
    <row r="41" spans="1:11" x14ac:dyDescent="0.55000000000000004">
      <c r="A41" s="103">
        <v>44389</v>
      </c>
      <c r="B41" s="105" t="str">
        <f t="shared" si="1"/>
        <v>(月)</v>
      </c>
      <c r="C41" s="62">
        <f t="shared" si="2"/>
        <v>1267472</v>
      </c>
      <c r="D41" s="62">
        <v>554068</v>
      </c>
      <c r="E41" s="62">
        <v>93191</v>
      </c>
      <c r="F41" s="62">
        <v>588850</v>
      </c>
      <c r="G41" s="62">
        <v>31363</v>
      </c>
      <c r="H41" s="62">
        <v>250058</v>
      </c>
      <c r="I41" s="62">
        <v>1684</v>
      </c>
      <c r="J41" s="62">
        <v>539357</v>
      </c>
      <c r="K41" s="62">
        <v>28353</v>
      </c>
    </row>
    <row r="42" spans="1:11" x14ac:dyDescent="0.55000000000000004">
      <c r="A42" s="103">
        <v>44388</v>
      </c>
      <c r="B42" s="106" t="str">
        <f t="shared" si="1"/>
        <v>(日)</v>
      </c>
      <c r="C42" s="62">
        <f t="shared" si="0"/>
        <v>1297224</v>
      </c>
      <c r="D42" s="62">
        <v>549394</v>
      </c>
      <c r="E42" s="62">
        <v>103923</v>
      </c>
      <c r="F42" s="62">
        <v>610907</v>
      </c>
      <c r="G42" s="62">
        <v>33000</v>
      </c>
      <c r="H42" s="62">
        <v>207743</v>
      </c>
      <c r="I42" s="62">
        <v>3025</v>
      </c>
      <c r="J42" s="62">
        <v>552591</v>
      </c>
      <c r="K42" s="62">
        <v>30310</v>
      </c>
    </row>
    <row r="43" spans="1:11" x14ac:dyDescent="0.55000000000000004">
      <c r="A43" s="103">
        <v>44387</v>
      </c>
      <c r="B43" s="105" t="str">
        <f t="shared" si="1"/>
        <v>(土)</v>
      </c>
      <c r="C43" s="62">
        <f t="shared" ref="C43:C53" si="3">SUM(D43:G43)</f>
        <v>1500997</v>
      </c>
      <c r="D43" s="62">
        <v>742790</v>
      </c>
      <c r="E43" s="62">
        <v>126740</v>
      </c>
      <c r="F43" s="62">
        <v>599011</v>
      </c>
      <c r="G43" s="62">
        <v>32456</v>
      </c>
      <c r="H43" s="62">
        <v>361297</v>
      </c>
      <c r="I43" s="62">
        <v>3385</v>
      </c>
      <c r="J43" s="62">
        <v>546603</v>
      </c>
      <c r="K43" s="62">
        <v>30163</v>
      </c>
    </row>
    <row r="44" spans="1:11" x14ac:dyDescent="0.55000000000000004">
      <c r="A44" s="103">
        <v>44386</v>
      </c>
      <c r="B44" s="106" t="str">
        <f t="shared" si="1"/>
        <v>(金)</v>
      </c>
      <c r="C44" s="62">
        <f t="shared" si="3"/>
        <v>1416634</v>
      </c>
      <c r="D44" s="62">
        <v>691573</v>
      </c>
      <c r="E44" s="62">
        <v>125004</v>
      </c>
      <c r="F44" s="62">
        <v>571258</v>
      </c>
      <c r="G44" s="62">
        <v>28799</v>
      </c>
      <c r="H44" s="62">
        <v>380404</v>
      </c>
      <c r="I44" s="62">
        <v>2778</v>
      </c>
      <c r="J44" s="62">
        <v>528510</v>
      </c>
      <c r="K44" s="62">
        <v>26485</v>
      </c>
    </row>
    <row r="45" spans="1:11" x14ac:dyDescent="0.55000000000000004">
      <c r="A45" s="103">
        <v>44385</v>
      </c>
      <c r="B45" s="105" t="str">
        <f t="shared" si="1"/>
        <v>(木)</v>
      </c>
      <c r="C45" s="62">
        <f t="shared" si="3"/>
        <v>1420036</v>
      </c>
      <c r="D45" s="62">
        <v>697583</v>
      </c>
      <c r="E45" s="62">
        <v>118734</v>
      </c>
      <c r="F45" s="62">
        <v>575316</v>
      </c>
      <c r="G45" s="62">
        <v>28403</v>
      </c>
      <c r="H45" s="62">
        <v>424327</v>
      </c>
      <c r="I45" s="62">
        <v>2937</v>
      </c>
      <c r="J45" s="62">
        <v>540574</v>
      </c>
      <c r="K45" s="62">
        <v>26174</v>
      </c>
    </row>
    <row r="46" spans="1:11" x14ac:dyDescent="0.55000000000000004">
      <c r="A46" s="103">
        <v>44384</v>
      </c>
      <c r="B46" s="106" t="str">
        <f t="shared" si="1"/>
        <v>(水)</v>
      </c>
      <c r="C46" s="62">
        <f t="shared" si="3"/>
        <v>1443034</v>
      </c>
      <c r="D46" s="62">
        <v>724007</v>
      </c>
      <c r="E46" s="62">
        <v>114008</v>
      </c>
      <c r="F46" s="62">
        <v>578367</v>
      </c>
      <c r="G46" s="62">
        <v>26652</v>
      </c>
      <c r="H46" s="62">
        <v>460053</v>
      </c>
      <c r="I46" s="62">
        <v>3076</v>
      </c>
      <c r="J46" s="62">
        <v>545173</v>
      </c>
      <c r="K46" s="62">
        <v>24779</v>
      </c>
    </row>
    <row r="47" spans="1:11" x14ac:dyDescent="0.55000000000000004">
      <c r="A47" s="103">
        <v>44383</v>
      </c>
      <c r="B47" s="105" t="str">
        <f t="shared" si="1"/>
        <v>(火)</v>
      </c>
      <c r="C47" s="62">
        <f t="shared" si="3"/>
        <v>1427108</v>
      </c>
      <c r="D47" s="62">
        <v>692961</v>
      </c>
      <c r="E47" s="62">
        <v>109878</v>
      </c>
      <c r="F47" s="62">
        <v>595726</v>
      </c>
      <c r="G47" s="62">
        <v>28543</v>
      </c>
      <c r="H47" s="62">
        <v>451407</v>
      </c>
      <c r="I47" s="62">
        <v>2852</v>
      </c>
      <c r="J47" s="62">
        <v>566054</v>
      </c>
      <c r="K47" s="62">
        <v>26877</v>
      </c>
    </row>
    <row r="48" spans="1:11" x14ac:dyDescent="0.55000000000000004">
      <c r="A48" s="103">
        <v>44382</v>
      </c>
      <c r="B48" s="106" t="str">
        <f t="shared" si="1"/>
        <v>(月)</v>
      </c>
      <c r="C48" s="62">
        <f t="shared" si="3"/>
        <v>1346198</v>
      </c>
      <c r="D48" s="62">
        <v>654639</v>
      </c>
      <c r="E48" s="62">
        <v>107568</v>
      </c>
      <c r="F48" s="62">
        <v>555657</v>
      </c>
      <c r="G48" s="62">
        <v>28334</v>
      </c>
      <c r="H48" s="62">
        <v>441756</v>
      </c>
      <c r="I48" s="62">
        <v>2833</v>
      </c>
      <c r="J48" s="62">
        <v>529782</v>
      </c>
      <c r="K48" s="62">
        <v>26581</v>
      </c>
    </row>
    <row r="49" spans="1:11" x14ac:dyDescent="0.55000000000000004">
      <c r="A49" s="103">
        <v>44381</v>
      </c>
      <c r="B49" s="105" t="str">
        <f t="shared" si="1"/>
        <v>(日)</v>
      </c>
      <c r="C49" s="62">
        <f t="shared" si="3"/>
        <v>1296964</v>
      </c>
      <c r="D49" s="62">
        <v>661447</v>
      </c>
      <c r="E49" s="62">
        <v>81702</v>
      </c>
      <c r="F49" s="62">
        <v>531486</v>
      </c>
      <c r="G49" s="62">
        <v>22329</v>
      </c>
      <c r="H49" s="62">
        <v>442490</v>
      </c>
      <c r="I49" s="62">
        <v>4643</v>
      </c>
      <c r="J49" s="62">
        <v>503417</v>
      </c>
      <c r="K49" s="62">
        <v>21325</v>
      </c>
    </row>
    <row r="50" spans="1:11" x14ac:dyDescent="0.55000000000000004">
      <c r="A50" s="103">
        <v>44380</v>
      </c>
      <c r="B50" s="106" t="str">
        <f t="shared" si="1"/>
        <v>(土)</v>
      </c>
      <c r="C50" s="62">
        <f t="shared" si="3"/>
        <v>1371946</v>
      </c>
      <c r="D50" s="62">
        <v>657094</v>
      </c>
      <c r="E50" s="62">
        <v>98420</v>
      </c>
      <c r="F50" s="62">
        <v>596568</v>
      </c>
      <c r="G50" s="62">
        <v>19864</v>
      </c>
      <c r="H50" s="62">
        <v>447925</v>
      </c>
      <c r="I50" s="62">
        <v>9640</v>
      </c>
      <c r="J50" s="62">
        <v>566384</v>
      </c>
      <c r="K50" s="62">
        <v>18613</v>
      </c>
    </row>
    <row r="51" spans="1:11" x14ac:dyDescent="0.55000000000000004">
      <c r="A51" s="103">
        <v>44379</v>
      </c>
      <c r="B51" s="105" t="str">
        <f t="shared" si="1"/>
        <v>(金)</v>
      </c>
      <c r="C51" s="62">
        <f t="shared" si="3"/>
        <v>1099531</v>
      </c>
      <c r="D51" s="62">
        <v>341015</v>
      </c>
      <c r="E51" s="62">
        <v>97820</v>
      </c>
      <c r="F51" s="62">
        <v>641220</v>
      </c>
      <c r="G51" s="62">
        <v>19476</v>
      </c>
      <c r="H51" s="62">
        <v>234134</v>
      </c>
      <c r="I51" s="62">
        <v>7480</v>
      </c>
      <c r="J51" s="62">
        <v>612674</v>
      </c>
      <c r="K51" s="62">
        <v>18313</v>
      </c>
    </row>
    <row r="52" spans="1:11" x14ac:dyDescent="0.55000000000000004">
      <c r="A52" s="103">
        <v>44378</v>
      </c>
      <c r="B52" s="106" t="str">
        <f t="shared" si="1"/>
        <v>(木)</v>
      </c>
      <c r="C52" s="62">
        <f t="shared" si="3"/>
        <v>1142120</v>
      </c>
      <c r="D52" s="62">
        <v>400334</v>
      </c>
      <c r="E52" s="62">
        <v>92306</v>
      </c>
      <c r="F52" s="62">
        <v>629888</v>
      </c>
      <c r="G52" s="62">
        <v>19592</v>
      </c>
      <c r="H52" s="62">
        <v>301896</v>
      </c>
      <c r="I52" s="62">
        <v>7569</v>
      </c>
      <c r="J52" s="62">
        <v>605908</v>
      </c>
      <c r="K52" s="62">
        <v>18474</v>
      </c>
    </row>
    <row r="53" spans="1:11" x14ac:dyDescent="0.55000000000000004">
      <c r="A53" s="103">
        <v>44377</v>
      </c>
      <c r="B53" s="105" t="str">
        <f t="shared" si="1"/>
        <v>(水)</v>
      </c>
      <c r="C53" s="62">
        <f t="shared" si="3"/>
        <v>1376484</v>
      </c>
      <c r="D53" s="62">
        <v>602566</v>
      </c>
      <c r="E53" s="62">
        <v>89509</v>
      </c>
      <c r="F53" s="62">
        <v>665393</v>
      </c>
      <c r="G53" s="62">
        <v>19016</v>
      </c>
      <c r="H53" s="62">
        <v>475339</v>
      </c>
      <c r="I53" s="62">
        <v>11154</v>
      </c>
      <c r="J53" s="62">
        <v>637441</v>
      </c>
      <c r="K53" s="62">
        <v>18025</v>
      </c>
    </row>
    <row r="54" spans="1:11" x14ac:dyDescent="0.55000000000000004">
      <c r="A54" s="103">
        <v>44376</v>
      </c>
      <c r="B54" s="106" t="str">
        <f>"(" &amp; TEXT(A54,"aaa") &amp; ")"</f>
        <v>(火)</v>
      </c>
      <c r="C54" s="62">
        <f>SUM(D54:G54)</f>
        <v>1350394</v>
      </c>
      <c r="D54" s="62">
        <v>585778</v>
      </c>
      <c r="E54" s="62">
        <v>76160</v>
      </c>
      <c r="F54" s="62">
        <v>669417</v>
      </c>
      <c r="G54" s="62">
        <v>19039</v>
      </c>
      <c r="H54" s="62">
        <v>470260</v>
      </c>
      <c r="I54" s="62">
        <v>10736</v>
      </c>
      <c r="J54" s="62">
        <v>644316</v>
      </c>
      <c r="K54" s="62">
        <v>17989</v>
      </c>
    </row>
    <row r="55" spans="1:11" x14ac:dyDescent="0.55000000000000004">
      <c r="A55" s="103">
        <v>44375</v>
      </c>
      <c r="B55" s="105" t="str">
        <f t="shared" ref="B55:B79" si="4">"(" &amp; TEXT(A55,"aaa") &amp; ")"</f>
        <v>(月)</v>
      </c>
      <c r="C55" s="62">
        <f t="shared" si="0"/>
        <v>1250164</v>
      </c>
      <c r="D55" s="62">
        <v>548121</v>
      </c>
      <c r="E55" s="62">
        <v>71536</v>
      </c>
      <c r="F55" s="62">
        <v>611993</v>
      </c>
      <c r="G55" s="62">
        <v>18514</v>
      </c>
      <c r="H55" s="62">
        <v>446055</v>
      </c>
      <c r="I55" s="62">
        <v>12343</v>
      </c>
      <c r="J55" s="62">
        <v>590166</v>
      </c>
      <c r="K55" s="62">
        <v>17528</v>
      </c>
    </row>
    <row r="56" spans="1:11" x14ac:dyDescent="0.55000000000000004">
      <c r="A56" s="103">
        <v>44374</v>
      </c>
      <c r="B56" s="105" t="str">
        <f t="shared" si="4"/>
        <v>(日)</v>
      </c>
      <c r="C56" s="62">
        <f t="shared" si="0"/>
        <v>1260340</v>
      </c>
      <c r="D56" s="62">
        <v>656985</v>
      </c>
      <c r="E56" s="62">
        <v>66382</v>
      </c>
      <c r="F56" s="62">
        <v>532367</v>
      </c>
      <c r="G56" s="62">
        <v>4606</v>
      </c>
      <c r="H56" s="62">
        <v>535444</v>
      </c>
      <c r="I56" s="62">
        <v>15254</v>
      </c>
      <c r="J56" s="62">
        <v>512209</v>
      </c>
      <c r="K56" s="62">
        <v>4375</v>
      </c>
    </row>
    <row r="57" spans="1:11" x14ac:dyDescent="0.55000000000000004">
      <c r="A57" s="103">
        <v>44373</v>
      </c>
      <c r="B57" s="105" t="str">
        <f t="shared" si="4"/>
        <v>(土)</v>
      </c>
      <c r="C57" s="62">
        <f t="shared" si="0"/>
        <v>1271192</v>
      </c>
      <c r="D57" s="62">
        <v>622946</v>
      </c>
      <c r="E57" s="62">
        <v>66582</v>
      </c>
      <c r="F57" s="62">
        <v>577896</v>
      </c>
      <c r="G57" s="62">
        <v>3768</v>
      </c>
      <c r="H57" s="62">
        <v>512397</v>
      </c>
      <c r="I57" s="62">
        <v>18731</v>
      </c>
      <c r="J57" s="62">
        <v>555344</v>
      </c>
      <c r="K57" s="62">
        <v>3536</v>
      </c>
    </row>
    <row r="58" spans="1:11" x14ac:dyDescent="0.55000000000000004">
      <c r="A58" s="103">
        <v>44372</v>
      </c>
      <c r="B58" s="105" t="str">
        <f t="shared" si="4"/>
        <v>(金)</v>
      </c>
      <c r="C58" s="62">
        <f t="shared" si="0"/>
        <v>1247192</v>
      </c>
      <c r="D58" s="62">
        <v>571914</v>
      </c>
      <c r="E58" s="62">
        <v>63676</v>
      </c>
      <c r="F58" s="62">
        <v>607782</v>
      </c>
      <c r="G58" s="62">
        <v>3820</v>
      </c>
      <c r="H58" s="62">
        <v>481855</v>
      </c>
      <c r="I58" s="62">
        <v>14202</v>
      </c>
      <c r="J58" s="62">
        <v>583048</v>
      </c>
      <c r="K58" s="62">
        <v>3585</v>
      </c>
    </row>
    <row r="59" spans="1:11" x14ac:dyDescent="0.55000000000000004">
      <c r="A59" s="103">
        <v>44371</v>
      </c>
      <c r="B59" s="105" t="str">
        <f t="shared" si="4"/>
        <v>(木)</v>
      </c>
      <c r="C59" s="62">
        <f t="shared" si="0"/>
        <v>1274168</v>
      </c>
      <c r="D59" s="62">
        <v>594890</v>
      </c>
      <c r="E59" s="62">
        <v>60057</v>
      </c>
      <c r="F59" s="62">
        <v>615888</v>
      </c>
      <c r="G59" s="62">
        <v>3333</v>
      </c>
      <c r="H59" s="62">
        <v>518949</v>
      </c>
      <c r="I59" s="62">
        <v>14360</v>
      </c>
      <c r="J59" s="62">
        <v>593510</v>
      </c>
      <c r="K59" s="62">
        <v>3155</v>
      </c>
    </row>
    <row r="60" spans="1:11" x14ac:dyDescent="0.55000000000000004">
      <c r="A60" s="103">
        <v>44370</v>
      </c>
      <c r="B60" s="105" t="str">
        <f t="shared" si="4"/>
        <v>(水)</v>
      </c>
      <c r="C60" s="62">
        <f t="shared" si="0"/>
        <v>1285792</v>
      </c>
      <c r="D60" s="62">
        <v>608069</v>
      </c>
      <c r="E60" s="62">
        <v>60999</v>
      </c>
      <c r="F60" s="62">
        <v>613351</v>
      </c>
      <c r="G60" s="62">
        <v>3373</v>
      </c>
      <c r="H60" s="62">
        <v>539655</v>
      </c>
      <c r="I60" s="62">
        <v>15014</v>
      </c>
      <c r="J60" s="62">
        <v>591876</v>
      </c>
      <c r="K60" s="62">
        <v>3173</v>
      </c>
    </row>
    <row r="61" spans="1:11" x14ac:dyDescent="0.55000000000000004">
      <c r="A61" s="103">
        <v>44369</v>
      </c>
      <c r="B61" s="105" t="str">
        <f t="shared" si="4"/>
        <v>(火)</v>
      </c>
      <c r="C61" s="62">
        <f t="shared" si="0"/>
        <v>1264631</v>
      </c>
      <c r="D61" s="62">
        <v>606273</v>
      </c>
      <c r="E61" s="62">
        <v>61027</v>
      </c>
      <c r="F61" s="62">
        <v>594608</v>
      </c>
      <c r="G61" s="62">
        <v>2723</v>
      </c>
      <c r="H61" s="62">
        <v>543734</v>
      </c>
      <c r="I61" s="62">
        <v>18603</v>
      </c>
      <c r="J61" s="62">
        <v>574522</v>
      </c>
      <c r="K61" s="62">
        <v>2581</v>
      </c>
    </row>
    <row r="62" spans="1:11" x14ac:dyDescent="0.55000000000000004">
      <c r="A62" s="103">
        <v>44368</v>
      </c>
      <c r="B62" s="105" t="str">
        <f t="shared" si="4"/>
        <v>(月)</v>
      </c>
      <c r="C62" s="62">
        <f t="shared" si="0"/>
        <v>1139797</v>
      </c>
      <c r="D62" s="62">
        <v>585854</v>
      </c>
      <c r="E62" s="62">
        <v>57881</v>
      </c>
      <c r="F62" s="62">
        <v>492836</v>
      </c>
      <c r="G62" s="62">
        <v>3226</v>
      </c>
      <c r="H62" s="62">
        <v>533605</v>
      </c>
      <c r="I62" s="62">
        <v>18545</v>
      </c>
      <c r="J62" s="62">
        <v>477204</v>
      </c>
      <c r="K62" s="62">
        <v>3104</v>
      </c>
    </row>
    <row r="63" spans="1:11" x14ac:dyDescent="0.55000000000000004">
      <c r="A63" s="103">
        <v>44367</v>
      </c>
      <c r="B63" s="105" t="str">
        <f t="shared" si="4"/>
        <v>(日)</v>
      </c>
      <c r="C63" s="62">
        <f t="shared" si="0"/>
        <v>1080803</v>
      </c>
      <c r="D63" s="62">
        <v>605353</v>
      </c>
      <c r="E63" s="62">
        <v>40395</v>
      </c>
      <c r="F63" s="62">
        <v>435055</v>
      </c>
      <c r="G63" s="62">
        <v>0</v>
      </c>
      <c r="H63" s="62">
        <v>544537</v>
      </c>
      <c r="I63" s="62">
        <v>23287</v>
      </c>
      <c r="J63" s="62">
        <v>422495</v>
      </c>
      <c r="K63" s="62">
        <v>0</v>
      </c>
    </row>
    <row r="64" spans="1:11" x14ac:dyDescent="0.55000000000000004">
      <c r="A64" s="103">
        <v>44366</v>
      </c>
      <c r="B64" s="105" t="str">
        <f t="shared" si="4"/>
        <v>(土)</v>
      </c>
      <c r="C64" s="62">
        <f t="shared" ref="C64:C127" si="5">SUM(D64:G64)</f>
        <v>1080567</v>
      </c>
      <c r="D64" s="62">
        <v>607859</v>
      </c>
      <c r="E64" s="62">
        <v>37161</v>
      </c>
      <c r="F64" s="62">
        <v>435547</v>
      </c>
      <c r="G64" s="62">
        <v>0</v>
      </c>
      <c r="H64" s="62">
        <v>550880</v>
      </c>
      <c r="I64" s="62">
        <v>24537</v>
      </c>
      <c r="J64" s="62">
        <v>419761</v>
      </c>
      <c r="K64" s="62">
        <v>0</v>
      </c>
    </row>
    <row r="65" spans="1:11" x14ac:dyDescent="0.55000000000000004">
      <c r="A65" s="103">
        <v>44365</v>
      </c>
      <c r="B65" s="105" t="str">
        <f t="shared" si="4"/>
        <v>(金)</v>
      </c>
      <c r="C65" s="62">
        <f t="shared" si="5"/>
        <v>1090709</v>
      </c>
      <c r="D65" s="62">
        <v>574362</v>
      </c>
      <c r="E65" s="62">
        <v>29329</v>
      </c>
      <c r="F65" s="62">
        <v>487018</v>
      </c>
      <c r="G65" s="62">
        <v>0</v>
      </c>
      <c r="H65" s="62">
        <v>527480</v>
      </c>
      <c r="I65" s="62">
        <v>19818</v>
      </c>
      <c r="J65" s="62">
        <v>467113</v>
      </c>
      <c r="K65" s="62">
        <v>0</v>
      </c>
    </row>
    <row r="66" spans="1:11" x14ac:dyDescent="0.55000000000000004">
      <c r="A66" s="103">
        <v>44364</v>
      </c>
      <c r="B66" s="105" t="str">
        <f t="shared" si="4"/>
        <v>(木)</v>
      </c>
      <c r="C66" s="62">
        <f t="shared" si="5"/>
        <v>1132704</v>
      </c>
      <c r="D66" s="62">
        <v>591393</v>
      </c>
      <c r="E66" s="62">
        <v>31707</v>
      </c>
      <c r="F66" s="62">
        <v>509604</v>
      </c>
      <c r="G66" s="62">
        <v>0</v>
      </c>
      <c r="H66" s="62">
        <v>550747</v>
      </c>
      <c r="I66" s="62">
        <v>24197</v>
      </c>
      <c r="J66" s="62">
        <v>490479</v>
      </c>
      <c r="K66" s="62">
        <v>0</v>
      </c>
    </row>
    <row r="67" spans="1:11" x14ac:dyDescent="0.55000000000000004">
      <c r="A67" s="103">
        <v>44363</v>
      </c>
      <c r="B67" s="105" t="str">
        <f t="shared" si="4"/>
        <v>(水)</v>
      </c>
      <c r="C67" s="62">
        <f t="shared" si="5"/>
        <v>1139277</v>
      </c>
      <c r="D67" s="62">
        <v>585725</v>
      </c>
      <c r="E67" s="62">
        <v>30221</v>
      </c>
      <c r="F67" s="62">
        <v>523331</v>
      </c>
      <c r="G67" s="62">
        <v>0</v>
      </c>
      <c r="H67" s="62">
        <v>548498</v>
      </c>
      <c r="I67" s="62">
        <v>25758</v>
      </c>
      <c r="J67" s="62">
        <v>503032</v>
      </c>
      <c r="K67" s="62">
        <v>0</v>
      </c>
    </row>
    <row r="68" spans="1:11" x14ac:dyDescent="0.55000000000000004">
      <c r="A68" s="103">
        <v>44362</v>
      </c>
      <c r="B68" s="105" t="str">
        <f t="shared" si="4"/>
        <v>(火)</v>
      </c>
      <c r="C68" s="62">
        <f t="shared" si="5"/>
        <v>1106830</v>
      </c>
      <c r="D68" s="68">
        <v>606121</v>
      </c>
      <c r="E68" s="68">
        <v>29535</v>
      </c>
      <c r="F68" s="68">
        <v>471174</v>
      </c>
      <c r="G68" s="62">
        <v>0</v>
      </c>
      <c r="H68" s="68">
        <v>571978</v>
      </c>
      <c r="I68" s="68">
        <v>26181</v>
      </c>
      <c r="J68" s="68">
        <v>452836</v>
      </c>
      <c r="K68" s="62">
        <v>0</v>
      </c>
    </row>
    <row r="69" spans="1:11" x14ac:dyDescent="0.55000000000000004">
      <c r="A69" s="103">
        <v>44361</v>
      </c>
      <c r="B69" s="105" t="str">
        <f t="shared" si="4"/>
        <v>(月)</v>
      </c>
      <c r="C69" s="62">
        <f t="shared" si="5"/>
        <v>997695</v>
      </c>
      <c r="D69" s="68">
        <v>560429</v>
      </c>
      <c r="E69" s="68">
        <v>29847</v>
      </c>
      <c r="F69" s="68">
        <v>407419</v>
      </c>
      <c r="G69" s="62">
        <v>0</v>
      </c>
      <c r="H69" s="68">
        <v>531367</v>
      </c>
      <c r="I69" s="68">
        <v>27042</v>
      </c>
      <c r="J69" s="68">
        <v>392389</v>
      </c>
      <c r="K69" s="62">
        <v>0</v>
      </c>
    </row>
    <row r="70" spans="1:11" x14ac:dyDescent="0.55000000000000004">
      <c r="A70" s="103">
        <v>44360</v>
      </c>
      <c r="B70" s="105" t="str">
        <f t="shared" si="4"/>
        <v>(日)</v>
      </c>
      <c r="C70" s="62">
        <f t="shared" si="5"/>
        <v>906068</v>
      </c>
      <c r="D70" s="68">
        <v>558127</v>
      </c>
      <c r="E70" s="68">
        <v>33532</v>
      </c>
      <c r="F70" s="68">
        <v>314409</v>
      </c>
      <c r="G70" s="62">
        <v>0</v>
      </c>
      <c r="H70" s="68">
        <v>526770</v>
      </c>
      <c r="I70" s="68">
        <v>30600</v>
      </c>
      <c r="J70" s="68">
        <v>304128</v>
      </c>
      <c r="K70" s="62">
        <v>0</v>
      </c>
    </row>
    <row r="71" spans="1:11" x14ac:dyDescent="0.55000000000000004">
      <c r="A71" s="103">
        <v>44359</v>
      </c>
      <c r="B71" s="105" t="str">
        <f t="shared" si="4"/>
        <v>(土)</v>
      </c>
      <c r="C71" s="62">
        <f t="shared" si="5"/>
        <v>919981</v>
      </c>
      <c r="D71" s="68">
        <v>616766</v>
      </c>
      <c r="E71" s="68">
        <v>32825</v>
      </c>
      <c r="F71" s="68">
        <v>270390</v>
      </c>
      <c r="G71" s="62">
        <v>0</v>
      </c>
      <c r="H71" s="68">
        <v>583779</v>
      </c>
      <c r="I71" s="68">
        <v>30445</v>
      </c>
      <c r="J71" s="68">
        <v>257947</v>
      </c>
      <c r="K71" s="62">
        <v>0</v>
      </c>
    </row>
    <row r="72" spans="1:11" x14ac:dyDescent="0.55000000000000004">
      <c r="A72" s="103">
        <v>44358</v>
      </c>
      <c r="B72" s="105" t="str">
        <f t="shared" si="4"/>
        <v>(金)</v>
      </c>
      <c r="C72" s="62">
        <f t="shared" si="5"/>
        <v>944257</v>
      </c>
      <c r="D72" s="68">
        <v>655837</v>
      </c>
      <c r="E72" s="68">
        <v>29148</v>
      </c>
      <c r="F72" s="68">
        <v>259272</v>
      </c>
      <c r="G72" s="62">
        <v>0</v>
      </c>
      <c r="H72" s="68">
        <v>623173</v>
      </c>
      <c r="I72" s="68">
        <v>26856</v>
      </c>
      <c r="J72" s="68">
        <v>242975</v>
      </c>
      <c r="K72" s="62">
        <v>0</v>
      </c>
    </row>
    <row r="73" spans="1:11" x14ac:dyDescent="0.55000000000000004">
      <c r="A73" s="103">
        <v>44357</v>
      </c>
      <c r="B73" s="105" t="str">
        <f t="shared" si="4"/>
        <v>(木)</v>
      </c>
      <c r="C73" s="62">
        <f t="shared" si="5"/>
        <v>972745</v>
      </c>
      <c r="D73" s="68">
        <v>650310</v>
      </c>
      <c r="E73" s="68">
        <v>29073</v>
      </c>
      <c r="F73" s="68">
        <v>293362</v>
      </c>
      <c r="G73" s="62">
        <v>0</v>
      </c>
      <c r="H73" s="68">
        <v>621398</v>
      </c>
      <c r="I73" s="68">
        <v>26824</v>
      </c>
      <c r="J73" s="68">
        <v>276715</v>
      </c>
      <c r="K73" s="62">
        <v>0</v>
      </c>
    </row>
    <row r="74" spans="1:11" x14ac:dyDescent="0.55000000000000004">
      <c r="A74" s="103">
        <v>44356</v>
      </c>
      <c r="B74" s="105" t="str">
        <f t="shared" si="4"/>
        <v>(水)</v>
      </c>
      <c r="C74" s="62">
        <f t="shared" si="5"/>
        <v>971294</v>
      </c>
      <c r="D74" s="68">
        <v>666402</v>
      </c>
      <c r="E74" s="68">
        <v>27366</v>
      </c>
      <c r="F74" s="68">
        <v>277526</v>
      </c>
      <c r="G74" s="62">
        <v>0</v>
      </c>
      <c r="H74" s="68">
        <v>637248</v>
      </c>
      <c r="I74" s="68">
        <v>25363</v>
      </c>
      <c r="J74" s="68">
        <v>262175</v>
      </c>
      <c r="K74" s="62">
        <v>0</v>
      </c>
    </row>
    <row r="75" spans="1:11" x14ac:dyDescent="0.55000000000000004">
      <c r="A75" s="103">
        <v>44355</v>
      </c>
      <c r="B75" s="105" t="str">
        <f t="shared" si="4"/>
        <v>(火)</v>
      </c>
      <c r="C75" s="62">
        <f t="shared" si="5"/>
        <v>935793</v>
      </c>
      <c r="D75" s="68">
        <v>681166</v>
      </c>
      <c r="E75" s="68">
        <v>29213</v>
      </c>
      <c r="F75" s="68">
        <v>225414</v>
      </c>
      <c r="G75" s="62">
        <v>0</v>
      </c>
      <c r="H75" s="68">
        <v>654333</v>
      </c>
      <c r="I75" s="68">
        <v>27485</v>
      </c>
      <c r="J75" s="68">
        <v>211960</v>
      </c>
      <c r="K75" s="62">
        <v>0</v>
      </c>
    </row>
    <row r="76" spans="1:11" x14ac:dyDescent="0.55000000000000004">
      <c r="A76" s="103">
        <v>44354</v>
      </c>
      <c r="B76" s="105" t="str">
        <f t="shared" si="4"/>
        <v>(月)</v>
      </c>
      <c r="C76" s="62">
        <f t="shared" si="5"/>
        <v>840231</v>
      </c>
      <c r="D76" s="68">
        <v>626319</v>
      </c>
      <c r="E76" s="68">
        <v>29031</v>
      </c>
      <c r="F76" s="68">
        <v>184881</v>
      </c>
      <c r="G76" s="62">
        <v>0</v>
      </c>
      <c r="H76" s="68">
        <v>603390</v>
      </c>
      <c r="I76" s="68">
        <v>27254</v>
      </c>
      <c r="J76" s="68">
        <v>174196</v>
      </c>
      <c r="K76" s="62">
        <v>0</v>
      </c>
    </row>
    <row r="77" spans="1:11" x14ac:dyDescent="0.55000000000000004">
      <c r="A77" s="65">
        <v>44353</v>
      </c>
      <c r="B77" s="105" t="str">
        <f t="shared" si="4"/>
        <v>(日)</v>
      </c>
      <c r="C77" s="62">
        <f t="shared" si="5"/>
        <v>737724</v>
      </c>
      <c r="D77" s="68">
        <v>536507</v>
      </c>
      <c r="E77" s="68">
        <v>22787</v>
      </c>
      <c r="F77" s="68">
        <v>178430</v>
      </c>
      <c r="G77" s="62">
        <v>0</v>
      </c>
      <c r="H77" s="68">
        <v>515247</v>
      </c>
      <c r="I77" s="68">
        <v>21557</v>
      </c>
      <c r="J77" s="68">
        <v>172414</v>
      </c>
      <c r="K77" s="62">
        <v>0</v>
      </c>
    </row>
    <row r="78" spans="1:11" x14ac:dyDescent="0.55000000000000004">
      <c r="A78" s="65">
        <v>44352</v>
      </c>
      <c r="B78" s="105" t="str">
        <f t="shared" si="4"/>
        <v>(土)</v>
      </c>
      <c r="C78" s="62">
        <f t="shared" si="5"/>
        <v>736458</v>
      </c>
      <c r="D78" s="68">
        <v>590953</v>
      </c>
      <c r="E78" s="68">
        <v>20367</v>
      </c>
      <c r="F78" s="68">
        <v>125138</v>
      </c>
      <c r="G78" s="62">
        <v>0</v>
      </c>
      <c r="H78" s="68">
        <v>567161</v>
      </c>
      <c r="I78" s="68">
        <v>18939</v>
      </c>
      <c r="J78" s="68">
        <v>116153</v>
      </c>
      <c r="K78" s="62">
        <v>0</v>
      </c>
    </row>
    <row r="79" spans="1:11" x14ac:dyDescent="0.55000000000000004">
      <c r="A79" s="65">
        <v>44351</v>
      </c>
      <c r="B79" s="105" t="str">
        <f t="shared" si="4"/>
        <v>(金)</v>
      </c>
      <c r="C79" s="62">
        <f t="shared" si="5"/>
        <v>760235</v>
      </c>
      <c r="D79" s="68">
        <v>624076</v>
      </c>
      <c r="E79" s="68">
        <v>20208</v>
      </c>
      <c r="F79" s="68">
        <v>115951</v>
      </c>
      <c r="G79" s="62">
        <v>0</v>
      </c>
      <c r="H79" s="68">
        <v>598866</v>
      </c>
      <c r="I79" s="68">
        <v>18860</v>
      </c>
      <c r="J79" s="68">
        <v>103159</v>
      </c>
      <c r="K79" s="62">
        <v>0</v>
      </c>
    </row>
    <row r="80" spans="1:11" x14ac:dyDescent="0.55000000000000004">
      <c r="A80" s="65">
        <v>44350</v>
      </c>
      <c r="B80" s="105" t="str">
        <f>"(" &amp; TEXT(A80,"aaa") &amp; ")"</f>
        <v>(木)</v>
      </c>
      <c r="C80" s="62">
        <f t="shared" si="5"/>
        <v>796549</v>
      </c>
      <c r="D80" s="68">
        <v>640751</v>
      </c>
      <c r="E80" s="68">
        <v>19976</v>
      </c>
      <c r="F80" s="68">
        <v>135822</v>
      </c>
      <c r="G80" s="62">
        <v>0</v>
      </c>
      <c r="H80" s="68">
        <v>616132</v>
      </c>
      <c r="I80" s="68">
        <v>18841</v>
      </c>
      <c r="J80" s="68">
        <v>123842</v>
      </c>
      <c r="K80" s="62">
        <v>0</v>
      </c>
    </row>
    <row r="81" spans="1:11" x14ac:dyDescent="0.55000000000000004">
      <c r="A81" s="65">
        <v>44349</v>
      </c>
      <c r="B81" s="105" t="str">
        <f t="shared" ref="B81:B132" si="6">"(" &amp; TEXT(A81,"aaa") &amp; ")"</f>
        <v>(水)</v>
      </c>
      <c r="C81" s="62">
        <f t="shared" si="5"/>
        <v>795455</v>
      </c>
      <c r="D81" s="68">
        <v>637699</v>
      </c>
      <c r="E81" s="68">
        <v>19625</v>
      </c>
      <c r="F81" s="68">
        <v>138131</v>
      </c>
      <c r="G81" s="62">
        <v>0</v>
      </c>
      <c r="H81" s="68">
        <v>614631</v>
      </c>
      <c r="I81" s="68">
        <v>18494</v>
      </c>
      <c r="J81" s="68">
        <v>125763</v>
      </c>
      <c r="K81" s="62">
        <v>0</v>
      </c>
    </row>
    <row r="82" spans="1:11" x14ac:dyDescent="0.55000000000000004">
      <c r="A82" s="65">
        <v>44348</v>
      </c>
      <c r="B82" s="105" t="str">
        <f t="shared" si="6"/>
        <v>(火)</v>
      </c>
      <c r="C82" s="62">
        <f t="shared" si="5"/>
        <v>748055</v>
      </c>
      <c r="D82" s="68">
        <v>618230</v>
      </c>
      <c r="E82" s="68">
        <v>19170</v>
      </c>
      <c r="F82" s="68">
        <v>110655</v>
      </c>
      <c r="G82" s="62">
        <v>0</v>
      </c>
      <c r="H82" s="68">
        <v>596254</v>
      </c>
      <c r="I82" s="68">
        <v>18142</v>
      </c>
      <c r="J82" s="68">
        <v>99237</v>
      </c>
      <c r="K82" s="62">
        <v>0</v>
      </c>
    </row>
    <row r="83" spans="1:11" x14ac:dyDescent="0.55000000000000004">
      <c r="A83" s="65">
        <v>44347</v>
      </c>
      <c r="B83" s="105" t="str">
        <f t="shared" si="6"/>
        <v>(月)</v>
      </c>
      <c r="C83" s="62">
        <f t="shared" si="5"/>
        <v>624712</v>
      </c>
      <c r="D83" s="68">
        <v>511869</v>
      </c>
      <c r="E83" s="68">
        <v>18332</v>
      </c>
      <c r="F83" s="68">
        <v>94511</v>
      </c>
      <c r="G83" s="62">
        <v>0</v>
      </c>
      <c r="H83" s="68">
        <v>491064</v>
      </c>
      <c r="I83" s="68">
        <v>17189</v>
      </c>
      <c r="J83" s="68">
        <v>77669</v>
      </c>
      <c r="K83" s="62">
        <v>0</v>
      </c>
    </row>
    <row r="84" spans="1:11" x14ac:dyDescent="0.55000000000000004">
      <c r="A84" s="65">
        <v>44346</v>
      </c>
      <c r="B84" s="105" t="str">
        <f t="shared" si="6"/>
        <v>(日)</v>
      </c>
      <c r="C84" s="62">
        <f t="shared" si="5"/>
        <v>525972</v>
      </c>
      <c r="D84" s="68">
        <v>444681</v>
      </c>
      <c r="E84" s="68">
        <v>15887</v>
      </c>
      <c r="F84" s="68">
        <v>65404</v>
      </c>
      <c r="G84" s="62">
        <v>0</v>
      </c>
      <c r="H84" s="68">
        <v>429264</v>
      </c>
      <c r="I84" s="68">
        <v>15083</v>
      </c>
      <c r="J84" s="68">
        <v>59093</v>
      </c>
      <c r="K84" s="62">
        <v>0</v>
      </c>
    </row>
    <row r="85" spans="1:11" x14ac:dyDescent="0.55000000000000004">
      <c r="A85" s="65">
        <v>44345</v>
      </c>
      <c r="B85" s="105" t="str">
        <f t="shared" si="6"/>
        <v>(土)</v>
      </c>
      <c r="C85" s="62">
        <f t="shared" si="5"/>
        <v>530685</v>
      </c>
      <c r="D85" s="68">
        <v>455540</v>
      </c>
      <c r="E85" s="68">
        <v>15508</v>
      </c>
      <c r="F85" s="68">
        <v>59637</v>
      </c>
      <c r="G85" s="62">
        <v>0</v>
      </c>
      <c r="H85" s="68">
        <v>434288</v>
      </c>
      <c r="I85" s="68">
        <v>14657</v>
      </c>
      <c r="J85" s="68">
        <v>47256</v>
      </c>
      <c r="K85" s="62">
        <v>0</v>
      </c>
    </row>
    <row r="86" spans="1:11" x14ac:dyDescent="0.55000000000000004">
      <c r="A86" s="65">
        <v>44344</v>
      </c>
      <c r="B86" s="105" t="str">
        <f t="shared" si="6"/>
        <v>(金)</v>
      </c>
      <c r="C86" s="62">
        <f t="shared" si="5"/>
        <v>571186</v>
      </c>
      <c r="D86" s="68">
        <v>510758</v>
      </c>
      <c r="E86" s="68">
        <v>14303</v>
      </c>
      <c r="F86" s="68">
        <v>46125</v>
      </c>
      <c r="G86" s="62">
        <v>0</v>
      </c>
      <c r="H86" s="68">
        <v>483407</v>
      </c>
      <c r="I86" s="68">
        <v>13469</v>
      </c>
      <c r="J86" s="68">
        <v>30030</v>
      </c>
      <c r="K86" s="62">
        <v>0</v>
      </c>
    </row>
    <row r="87" spans="1:11" x14ac:dyDescent="0.55000000000000004">
      <c r="A87" s="65">
        <v>44343</v>
      </c>
      <c r="B87" s="105" t="str">
        <f t="shared" si="6"/>
        <v>(木)</v>
      </c>
      <c r="C87" s="62">
        <f t="shared" si="5"/>
        <v>594853</v>
      </c>
      <c r="D87" s="68">
        <v>537036</v>
      </c>
      <c r="E87" s="68">
        <v>12391</v>
      </c>
      <c r="F87" s="68">
        <v>45426</v>
      </c>
      <c r="G87" s="62">
        <v>0</v>
      </c>
      <c r="H87" s="68">
        <v>509191</v>
      </c>
      <c r="I87" s="68">
        <v>11776</v>
      </c>
      <c r="J87" s="68">
        <v>32191</v>
      </c>
      <c r="K87" s="62">
        <v>0</v>
      </c>
    </row>
    <row r="88" spans="1:11" x14ac:dyDescent="0.55000000000000004">
      <c r="A88" s="65">
        <v>44342</v>
      </c>
      <c r="B88" s="105" t="str">
        <f t="shared" si="6"/>
        <v>(水)</v>
      </c>
      <c r="C88" s="62">
        <f t="shared" si="5"/>
        <v>582874</v>
      </c>
      <c r="D88" s="68">
        <v>558701</v>
      </c>
      <c r="E88" s="68">
        <v>11473</v>
      </c>
      <c r="F88" s="68">
        <v>12700</v>
      </c>
      <c r="G88" s="62">
        <v>0</v>
      </c>
      <c r="H88" s="68">
        <v>528168</v>
      </c>
      <c r="I88" s="68">
        <v>10787</v>
      </c>
      <c r="J88" s="68">
        <v>9145</v>
      </c>
      <c r="K88" s="62">
        <v>0</v>
      </c>
    </row>
    <row r="89" spans="1:11" x14ac:dyDescent="0.55000000000000004">
      <c r="A89" s="65">
        <v>44341</v>
      </c>
      <c r="B89" s="105" t="str">
        <f t="shared" si="6"/>
        <v>(火)</v>
      </c>
      <c r="C89" s="62">
        <f t="shared" si="5"/>
        <v>524451</v>
      </c>
      <c r="D89" s="68">
        <v>503458</v>
      </c>
      <c r="E89" s="68">
        <v>9780</v>
      </c>
      <c r="F89" s="68">
        <v>11213</v>
      </c>
      <c r="G89" s="62">
        <v>0</v>
      </c>
      <c r="H89" s="68">
        <v>476461</v>
      </c>
      <c r="I89" s="68">
        <v>9303</v>
      </c>
      <c r="J89" s="68">
        <v>7762</v>
      </c>
      <c r="K89" s="62">
        <v>0</v>
      </c>
    </row>
    <row r="90" spans="1:11" x14ac:dyDescent="0.55000000000000004">
      <c r="A90" s="65">
        <v>44340</v>
      </c>
      <c r="B90" s="105" t="str">
        <f t="shared" si="6"/>
        <v>(月)</v>
      </c>
      <c r="C90" s="62">
        <f t="shared" si="5"/>
        <v>454510</v>
      </c>
      <c r="D90" s="68">
        <v>434161</v>
      </c>
      <c r="E90" s="68">
        <v>9826</v>
      </c>
      <c r="F90" s="68">
        <v>10523</v>
      </c>
      <c r="G90" s="62">
        <v>0</v>
      </c>
      <c r="H90" s="68">
        <v>412526</v>
      </c>
      <c r="I90" s="68">
        <v>9325</v>
      </c>
      <c r="J90" s="68">
        <v>7082</v>
      </c>
      <c r="K90" s="62">
        <v>0</v>
      </c>
    </row>
    <row r="91" spans="1:11" x14ac:dyDescent="0.55000000000000004">
      <c r="A91" s="65">
        <v>44339</v>
      </c>
      <c r="B91" s="105" t="str">
        <f t="shared" si="6"/>
        <v>(日)</v>
      </c>
      <c r="C91" s="62">
        <f t="shared" si="5"/>
        <v>350369</v>
      </c>
      <c r="D91" s="68">
        <v>325030</v>
      </c>
      <c r="E91" s="68">
        <v>0</v>
      </c>
      <c r="F91" s="68">
        <v>25339</v>
      </c>
      <c r="G91" s="62">
        <v>0</v>
      </c>
      <c r="H91" s="68">
        <v>312706</v>
      </c>
      <c r="I91" s="68">
        <v>0</v>
      </c>
      <c r="J91" s="68">
        <v>20727</v>
      </c>
      <c r="K91" s="62">
        <v>0</v>
      </c>
    </row>
    <row r="92" spans="1:11" x14ac:dyDescent="0.55000000000000004">
      <c r="A92" s="65">
        <v>44338</v>
      </c>
      <c r="B92" s="105" t="str">
        <f t="shared" si="6"/>
        <v>(土)</v>
      </c>
      <c r="C92" s="62">
        <f t="shared" si="5"/>
        <v>329812</v>
      </c>
      <c r="D92" s="68">
        <v>283070</v>
      </c>
      <c r="E92" s="68">
        <v>0</v>
      </c>
      <c r="F92" s="68">
        <v>46742</v>
      </c>
      <c r="G92" s="62">
        <v>0</v>
      </c>
      <c r="H92" s="68">
        <v>266882</v>
      </c>
      <c r="I92" s="68">
        <v>0</v>
      </c>
      <c r="J92" s="68">
        <v>23917</v>
      </c>
      <c r="K92" s="62">
        <v>0</v>
      </c>
    </row>
    <row r="93" spans="1:11" x14ac:dyDescent="0.55000000000000004">
      <c r="A93" s="65">
        <v>44337</v>
      </c>
      <c r="B93" s="105" t="str">
        <f t="shared" si="6"/>
        <v>(金)</v>
      </c>
      <c r="C93" s="62">
        <f t="shared" si="5"/>
        <v>340258</v>
      </c>
      <c r="D93" s="68">
        <v>277375</v>
      </c>
      <c r="E93" s="68">
        <v>0</v>
      </c>
      <c r="F93" s="68">
        <v>62883</v>
      </c>
      <c r="G93" s="62">
        <v>0</v>
      </c>
      <c r="H93" s="68">
        <v>252553</v>
      </c>
      <c r="I93" s="68">
        <v>0</v>
      </c>
      <c r="J93" s="68">
        <v>25453</v>
      </c>
      <c r="K93" s="62">
        <v>0</v>
      </c>
    </row>
    <row r="94" spans="1:11" x14ac:dyDescent="0.55000000000000004">
      <c r="A94" s="65">
        <v>44336</v>
      </c>
      <c r="B94" s="105" t="str">
        <f t="shared" si="6"/>
        <v>(木)</v>
      </c>
      <c r="C94" s="62">
        <f t="shared" si="5"/>
        <v>347438</v>
      </c>
      <c r="D94" s="68">
        <v>319394</v>
      </c>
      <c r="E94" s="68">
        <v>0</v>
      </c>
      <c r="F94" s="68">
        <v>28044</v>
      </c>
      <c r="G94" s="62">
        <v>0</v>
      </c>
      <c r="H94" s="68">
        <v>292654</v>
      </c>
      <c r="I94" s="68">
        <v>0</v>
      </c>
      <c r="J94" s="68">
        <v>14200</v>
      </c>
      <c r="K94" s="62">
        <v>0</v>
      </c>
    </row>
    <row r="95" spans="1:11" x14ac:dyDescent="0.55000000000000004">
      <c r="A95" s="65">
        <v>44335</v>
      </c>
      <c r="B95" s="105" t="str">
        <f t="shared" si="6"/>
        <v>(水)</v>
      </c>
      <c r="C95" s="62">
        <f t="shared" si="5"/>
        <v>380955</v>
      </c>
      <c r="D95" s="68">
        <v>305599</v>
      </c>
      <c r="E95" s="68">
        <v>0</v>
      </c>
      <c r="F95" s="68">
        <v>75356</v>
      </c>
      <c r="G95" s="62">
        <v>0</v>
      </c>
      <c r="H95" s="68">
        <v>281228</v>
      </c>
      <c r="I95" s="68">
        <v>0</v>
      </c>
      <c r="J95" s="68">
        <v>34375</v>
      </c>
      <c r="K95" s="62">
        <v>0</v>
      </c>
    </row>
    <row r="96" spans="1:11" x14ac:dyDescent="0.55000000000000004">
      <c r="A96" s="65">
        <v>44334</v>
      </c>
      <c r="B96" s="105" t="str">
        <f t="shared" si="6"/>
        <v>(火)</v>
      </c>
      <c r="C96" s="62">
        <f t="shared" si="5"/>
        <v>321980</v>
      </c>
      <c r="D96" s="68">
        <v>251196</v>
      </c>
      <c r="E96" s="68">
        <v>0</v>
      </c>
      <c r="F96" s="68">
        <v>70784</v>
      </c>
      <c r="G96" s="62">
        <v>0</v>
      </c>
      <c r="H96" s="68">
        <v>230092</v>
      </c>
      <c r="I96" s="68">
        <v>0</v>
      </c>
      <c r="J96" s="68">
        <v>35739</v>
      </c>
      <c r="K96" s="62">
        <v>0</v>
      </c>
    </row>
    <row r="97" spans="1:11" x14ac:dyDescent="0.55000000000000004">
      <c r="A97" s="65">
        <v>44333</v>
      </c>
      <c r="B97" s="105" t="str">
        <f t="shared" si="6"/>
        <v>(月)</v>
      </c>
      <c r="C97" s="62">
        <f t="shared" si="5"/>
        <v>264703</v>
      </c>
      <c r="D97" s="68">
        <v>209499</v>
      </c>
      <c r="E97" s="68">
        <v>0</v>
      </c>
      <c r="F97" s="68">
        <v>55204</v>
      </c>
      <c r="G97" s="62">
        <v>0</v>
      </c>
      <c r="H97" s="68">
        <v>191688</v>
      </c>
      <c r="I97" s="68">
        <v>0</v>
      </c>
      <c r="J97" s="68">
        <v>26935</v>
      </c>
      <c r="K97" s="62">
        <v>0</v>
      </c>
    </row>
    <row r="98" spans="1:11" x14ac:dyDescent="0.55000000000000004">
      <c r="A98" s="65">
        <v>44332</v>
      </c>
      <c r="B98" s="105" t="str">
        <f t="shared" si="6"/>
        <v>(日)</v>
      </c>
      <c r="C98" s="62">
        <f t="shared" si="5"/>
        <v>209465</v>
      </c>
      <c r="D98" s="68">
        <v>186911</v>
      </c>
      <c r="E98" s="68">
        <v>0</v>
      </c>
      <c r="F98" s="68">
        <v>22554</v>
      </c>
      <c r="G98" s="62">
        <v>0</v>
      </c>
      <c r="H98" s="68">
        <v>178699</v>
      </c>
      <c r="I98" s="68">
        <v>0</v>
      </c>
      <c r="J98" s="68">
        <v>14999</v>
      </c>
      <c r="K98" s="62">
        <v>0</v>
      </c>
    </row>
    <row r="99" spans="1:11" x14ac:dyDescent="0.55000000000000004">
      <c r="A99" s="65">
        <v>44331</v>
      </c>
      <c r="B99" s="105" t="str">
        <f t="shared" si="6"/>
        <v>(土)</v>
      </c>
      <c r="C99" s="62">
        <f t="shared" si="5"/>
        <v>174923</v>
      </c>
      <c r="D99" s="68">
        <v>137860</v>
      </c>
      <c r="E99" s="68">
        <v>0</v>
      </c>
      <c r="F99" s="68">
        <v>37063</v>
      </c>
      <c r="G99" s="62">
        <v>0</v>
      </c>
      <c r="H99" s="68">
        <v>125375</v>
      </c>
      <c r="I99" s="68">
        <v>0</v>
      </c>
      <c r="J99" s="68">
        <v>16147</v>
      </c>
      <c r="K99" s="62">
        <v>0</v>
      </c>
    </row>
    <row r="100" spans="1:11" x14ac:dyDescent="0.55000000000000004">
      <c r="A100" s="65">
        <v>44330</v>
      </c>
      <c r="B100" s="105" t="str">
        <f t="shared" si="6"/>
        <v>(金)</v>
      </c>
      <c r="C100" s="62">
        <f t="shared" si="5"/>
        <v>186780</v>
      </c>
      <c r="D100" s="68">
        <v>135719</v>
      </c>
      <c r="E100" s="68">
        <v>0</v>
      </c>
      <c r="F100" s="68">
        <v>51061</v>
      </c>
      <c r="G100" s="62">
        <v>0</v>
      </c>
      <c r="H100" s="68">
        <v>114088</v>
      </c>
      <c r="I100" s="68">
        <v>0</v>
      </c>
      <c r="J100" s="68">
        <v>18381</v>
      </c>
      <c r="K100" s="62">
        <v>0</v>
      </c>
    </row>
    <row r="101" spans="1:11" x14ac:dyDescent="0.55000000000000004">
      <c r="A101" s="65">
        <v>44329</v>
      </c>
      <c r="B101" s="105" t="str">
        <f t="shared" si="6"/>
        <v>(木)</v>
      </c>
      <c r="C101" s="62">
        <f t="shared" si="5"/>
        <v>211444</v>
      </c>
      <c r="D101" s="68">
        <v>157070</v>
      </c>
      <c r="E101" s="68">
        <v>0</v>
      </c>
      <c r="F101" s="68">
        <v>54374</v>
      </c>
      <c r="G101" s="62">
        <v>0</v>
      </c>
      <c r="H101" s="68">
        <v>136040</v>
      </c>
      <c r="I101" s="68">
        <v>0</v>
      </c>
      <c r="J101" s="68">
        <v>25182</v>
      </c>
      <c r="K101" s="62">
        <v>0</v>
      </c>
    </row>
    <row r="102" spans="1:11" x14ac:dyDescent="0.55000000000000004">
      <c r="A102" s="65">
        <v>44328</v>
      </c>
      <c r="B102" s="105" t="str">
        <f t="shared" si="6"/>
        <v>(水)</v>
      </c>
      <c r="C102" s="62">
        <f t="shared" si="5"/>
        <v>215383</v>
      </c>
      <c r="D102" s="68">
        <v>160694</v>
      </c>
      <c r="E102" s="68">
        <v>0</v>
      </c>
      <c r="F102" s="68">
        <v>54689</v>
      </c>
      <c r="G102" s="62">
        <v>0</v>
      </c>
      <c r="H102" s="68">
        <v>139076</v>
      </c>
      <c r="I102" s="68">
        <v>0</v>
      </c>
      <c r="J102" s="68">
        <v>26371</v>
      </c>
      <c r="K102" s="62">
        <v>0</v>
      </c>
    </row>
    <row r="103" spans="1:11" x14ac:dyDescent="0.55000000000000004">
      <c r="A103" s="65">
        <v>44327</v>
      </c>
      <c r="B103" s="105" t="str">
        <f t="shared" si="6"/>
        <v>(火)</v>
      </c>
      <c r="C103" s="62">
        <f t="shared" si="5"/>
        <v>175826</v>
      </c>
      <c r="D103" s="68">
        <v>130113</v>
      </c>
      <c r="E103" s="68">
        <v>0</v>
      </c>
      <c r="F103" s="68">
        <v>45713</v>
      </c>
      <c r="G103" s="62">
        <v>0</v>
      </c>
      <c r="H103" s="68">
        <v>109042</v>
      </c>
      <c r="I103" s="68">
        <v>0</v>
      </c>
      <c r="J103" s="68">
        <v>22251</v>
      </c>
      <c r="K103" s="62">
        <v>0</v>
      </c>
    </row>
    <row r="104" spans="1:11" x14ac:dyDescent="0.55000000000000004">
      <c r="A104" s="65">
        <v>44326</v>
      </c>
      <c r="B104" s="105" t="str">
        <f t="shared" si="6"/>
        <v>(月)</v>
      </c>
      <c r="C104" s="62">
        <f t="shared" si="5"/>
        <v>135020</v>
      </c>
      <c r="D104" s="68">
        <v>105177</v>
      </c>
      <c r="E104" s="68">
        <v>0</v>
      </c>
      <c r="F104" s="68">
        <v>29843</v>
      </c>
      <c r="G104" s="62">
        <v>0</v>
      </c>
      <c r="H104" s="68">
        <v>86614</v>
      </c>
      <c r="I104" s="68">
        <v>0</v>
      </c>
      <c r="J104" s="68">
        <v>14205</v>
      </c>
      <c r="K104" s="62">
        <v>0</v>
      </c>
    </row>
    <row r="105" spans="1:11" x14ac:dyDescent="0.55000000000000004">
      <c r="A105" s="65">
        <v>44325</v>
      </c>
      <c r="B105" s="105" t="str">
        <f t="shared" si="6"/>
        <v>(日)</v>
      </c>
      <c r="C105" s="62">
        <f t="shared" si="5"/>
        <v>82709</v>
      </c>
      <c r="D105" s="68">
        <v>74378</v>
      </c>
      <c r="E105" s="68">
        <v>0</v>
      </c>
      <c r="F105" s="68">
        <v>8331</v>
      </c>
      <c r="G105" s="62">
        <v>0</v>
      </c>
      <c r="H105" s="68">
        <v>66798</v>
      </c>
      <c r="I105" s="68">
        <v>0</v>
      </c>
      <c r="J105" s="68">
        <v>5800</v>
      </c>
      <c r="K105" s="62">
        <v>0</v>
      </c>
    </row>
    <row r="106" spans="1:11" x14ac:dyDescent="0.55000000000000004">
      <c r="A106" s="65">
        <v>44324</v>
      </c>
      <c r="B106" s="105" t="str">
        <f t="shared" si="6"/>
        <v>(土)</v>
      </c>
      <c r="C106" s="62">
        <f t="shared" si="5"/>
        <v>70372</v>
      </c>
      <c r="D106" s="68">
        <v>62567</v>
      </c>
      <c r="E106" s="68">
        <v>0</v>
      </c>
      <c r="F106" s="68">
        <v>7805</v>
      </c>
      <c r="G106" s="62">
        <v>0</v>
      </c>
      <c r="H106" s="68">
        <v>50022</v>
      </c>
      <c r="I106" s="68">
        <v>0</v>
      </c>
      <c r="J106" s="68">
        <v>4020</v>
      </c>
      <c r="K106" s="62">
        <v>0</v>
      </c>
    </row>
    <row r="107" spans="1:11" x14ac:dyDescent="0.55000000000000004">
      <c r="A107" s="65">
        <v>44323</v>
      </c>
      <c r="B107" s="105" t="str">
        <f t="shared" si="6"/>
        <v>(金)</v>
      </c>
      <c r="C107" s="62">
        <f t="shared" si="5"/>
        <v>60097</v>
      </c>
      <c r="D107" s="68">
        <v>49335</v>
      </c>
      <c r="E107" s="68">
        <v>0</v>
      </c>
      <c r="F107" s="68">
        <v>10762</v>
      </c>
      <c r="G107" s="62">
        <v>0</v>
      </c>
      <c r="H107" s="68">
        <v>32846</v>
      </c>
      <c r="I107" s="68">
        <v>0</v>
      </c>
      <c r="J107" s="68">
        <v>4709</v>
      </c>
      <c r="K107" s="62">
        <v>0</v>
      </c>
    </row>
    <row r="108" spans="1:11" x14ac:dyDescent="0.55000000000000004">
      <c r="A108" s="65">
        <v>44322</v>
      </c>
      <c r="B108" s="105" t="str">
        <f t="shared" si="6"/>
        <v>(木)</v>
      </c>
      <c r="C108" s="62">
        <f t="shared" si="5"/>
        <v>56471</v>
      </c>
      <c r="D108" s="68">
        <v>48094</v>
      </c>
      <c r="E108" s="68">
        <v>0</v>
      </c>
      <c r="F108" s="68">
        <v>8377</v>
      </c>
      <c r="G108" s="62">
        <v>0</v>
      </c>
      <c r="H108" s="68">
        <v>34170</v>
      </c>
      <c r="I108" s="68">
        <v>0</v>
      </c>
      <c r="J108" s="68">
        <v>4809</v>
      </c>
      <c r="K108" s="62">
        <v>0</v>
      </c>
    </row>
    <row r="109" spans="1:11" x14ac:dyDescent="0.55000000000000004">
      <c r="A109" s="65">
        <v>44321</v>
      </c>
      <c r="B109" s="105" t="str">
        <f t="shared" si="6"/>
        <v>(水)</v>
      </c>
      <c r="C109" s="62">
        <f t="shared" si="5"/>
        <v>10758</v>
      </c>
      <c r="D109" s="68">
        <v>9804</v>
      </c>
      <c r="E109" s="68">
        <v>0</v>
      </c>
      <c r="F109" s="68">
        <v>954</v>
      </c>
      <c r="G109" s="62">
        <v>0</v>
      </c>
      <c r="H109" s="68">
        <v>8334</v>
      </c>
      <c r="I109" s="68">
        <v>0</v>
      </c>
      <c r="J109" s="68">
        <v>751</v>
      </c>
      <c r="K109" s="62">
        <v>0</v>
      </c>
    </row>
    <row r="110" spans="1:11" x14ac:dyDescent="0.55000000000000004">
      <c r="A110" s="65">
        <v>44320</v>
      </c>
      <c r="B110" s="105" t="str">
        <f t="shared" si="6"/>
        <v>(火)</v>
      </c>
      <c r="C110" s="62">
        <f t="shared" si="5"/>
        <v>9191</v>
      </c>
      <c r="D110" s="68">
        <v>8423</v>
      </c>
      <c r="E110" s="68">
        <v>0</v>
      </c>
      <c r="F110" s="68">
        <v>768</v>
      </c>
      <c r="G110" s="62">
        <v>0</v>
      </c>
      <c r="H110" s="68">
        <v>6840</v>
      </c>
      <c r="I110" s="68">
        <v>0</v>
      </c>
      <c r="J110" s="68">
        <v>538</v>
      </c>
      <c r="K110" s="62">
        <v>0</v>
      </c>
    </row>
    <row r="111" spans="1:11" x14ac:dyDescent="0.55000000000000004">
      <c r="A111" s="65">
        <v>44319</v>
      </c>
      <c r="B111" s="105" t="str">
        <f t="shared" si="6"/>
        <v>(月)</v>
      </c>
      <c r="C111" s="62">
        <f t="shared" si="5"/>
        <v>8308</v>
      </c>
      <c r="D111" s="68">
        <v>7437</v>
      </c>
      <c r="E111" s="68">
        <v>0</v>
      </c>
      <c r="F111" s="68">
        <v>871</v>
      </c>
      <c r="G111" s="62">
        <v>0</v>
      </c>
      <c r="H111" s="68">
        <v>5851</v>
      </c>
      <c r="I111" s="68">
        <v>0</v>
      </c>
      <c r="J111" s="68">
        <v>799</v>
      </c>
      <c r="K111" s="62">
        <v>0</v>
      </c>
    </row>
    <row r="112" spans="1:11" x14ac:dyDescent="0.55000000000000004">
      <c r="A112" s="65">
        <v>44318</v>
      </c>
      <c r="B112" s="105" t="str">
        <f t="shared" si="6"/>
        <v>(日)</v>
      </c>
      <c r="C112" s="62">
        <f t="shared" si="5"/>
        <v>25901</v>
      </c>
      <c r="D112" s="68">
        <v>25901</v>
      </c>
      <c r="E112" s="68">
        <v>0</v>
      </c>
      <c r="F112" s="68">
        <v>0</v>
      </c>
      <c r="G112" s="62">
        <v>0</v>
      </c>
      <c r="H112" s="68">
        <v>20774</v>
      </c>
      <c r="I112" s="68">
        <v>0</v>
      </c>
      <c r="J112" s="68">
        <v>0</v>
      </c>
      <c r="K112" s="62">
        <v>0</v>
      </c>
    </row>
    <row r="113" spans="1:11" x14ac:dyDescent="0.55000000000000004">
      <c r="A113" s="65">
        <v>44317</v>
      </c>
      <c r="B113" s="105" t="str">
        <f t="shared" si="6"/>
        <v>(土)</v>
      </c>
      <c r="C113" s="62">
        <f t="shared" si="5"/>
        <v>46362</v>
      </c>
      <c r="D113" s="68">
        <v>46362</v>
      </c>
      <c r="E113" s="68">
        <v>0</v>
      </c>
      <c r="F113" s="68">
        <v>0</v>
      </c>
      <c r="G113" s="62">
        <v>0</v>
      </c>
      <c r="H113" s="68">
        <v>24087</v>
      </c>
      <c r="I113" s="68">
        <v>0</v>
      </c>
      <c r="J113" s="68">
        <v>0</v>
      </c>
      <c r="K113" s="62">
        <v>0</v>
      </c>
    </row>
    <row r="114" spans="1:11" x14ac:dyDescent="0.55000000000000004">
      <c r="A114" s="65">
        <v>44316</v>
      </c>
      <c r="B114" s="105" t="str">
        <f t="shared" si="6"/>
        <v>(金)</v>
      </c>
      <c r="C114" s="62">
        <f t="shared" si="5"/>
        <v>76266</v>
      </c>
      <c r="D114" s="68">
        <v>76266</v>
      </c>
      <c r="E114" s="68">
        <v>0</v>
      </c>
      <c r="F114" s="68">
        <v>0</v>
      </c>
      <c r="G114" s="62">
        <v>0</v>
      </c>
      <c r="H114" s="68">
        <v>28790</v>
      </c>
      <c r="I114" s="68">
        <v>0</v>
      </c>
      <c r="J114" s="68">
        <v>0</v>
      </c>
      <c r="K114" s="62">
        <v>0</v>
      </c>
    </row>
    <row r="115" spans="1:11" x14ac:dyDescent="0.55000000000000004">
      <c r="A115" s="65">
        <v>44315</v>
      </c>
      <c r="B115" s="105" t="str">
        <f>"(" &amp; TEXT(A115,"aaa") &amp; ")"</f>
        <v>(木)</v>
      </c>
      <c r="C115" s="62">
        <f t="shared" si="5"/>
        <v>21836</v>
      </c>
      <c r="D115" s="68">
        <v>21836</v>
      </c>
      <c r="E115" s="68">
        <v>0</v>
      </c>
      <c r="F115" s="68">
        <v>0</v>
      </c>
      <c r="G115" s="62">
        <v>0</v>
      </c>
      <c r="H115" s="68">
        <v>13432</v>
      </c>
      <c r="I115" s="68">
        <v>0</v>
      </c>
      <c r="J115" s="68">
        <v>0</v>
      </c>
      <c r="K115" s="62">
        <v>0</v>
      </c>
    </row>
    <row r="116" spans="1:11" x14ac:dyDescent="0.55000000000000004">
      <c r="A116" s="65">
        <v>44314</v>
      </c>
      <c r="B116" s="105" t="str">
        <f t="shared" si="6"/>
        <v>(水)</v>
      </c>
      <c r="C116" s="62">
        <f t="shared" si="5"/>
        <v>99298</v>
      </c>
      <c r="D116" s="68">
        <v>99298</v>
      </c>
      <c r="E116" s="68">
        <v>0</v>
      </c>
      <c r="F116" s="68">
        <v>0</v>
      </c>
      <c r="G116" s="62">
        <v>0</v>
      </c>
      <c r="H116" s="68">
        <v>39237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44313</v>
      </c>
      <c r="B117" s="105" t="str">
        <f t="shared" si="6"/>
        <v>(火)</v>
      </c>
      <c r="C117" s="62">
        <f t="shared" si="5"/>
        <v>90708</v>
      </c>
      <c r="D117" s="68">
        <v>90708</v>
      </c>
      <c r="E117" s="68">
        <v>0</v>
      </c>
      <c r="F117" s="68">
        <v>0</v>
      </c>
      <c r="G117" s="62">
        <v>0</v>
      </c>
      <c r="H117" s="68">
        <v>39593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44312</v>
      </c>
      <c r="B118" s="105" t="str">
        <f t="shared" si="6"/>
        <v>(月)</v>
      </c>
      <c r="C118" s="62">
        <f t="shared" si="5"/>
        <v>69413</v>
      </c>
      <c r="D118" s="68">
        <v>69413</v>
      </c>
      <c r="E118" s="68">
        <v>0</v>
      </c>
      <c r="F118" s="68">
        <v>0</v>
      </c>
      <c r="G118" s="62">
        <v>0</v>
      </c>
      <c r="H118" s="68">
        <v>29629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44311</v>
      </c>
      <c r="B119" s="105" t="str">
        <f t="shared" si="6"/>
        <v>(日)</v>
      </c>
      <c r="C119" s="62">
        <f t="shared" si="5"/>
        <v>26422</v>
      </c>
      <c r="D119" s="68">
        <v>26422</v>
      </c>
      <c r="E119" s="68">
        <v>0</v>
      </c>
      <c r="F119" s="68">
        <v>0</v>
      </c>
      <c r="G119" s="62">
        <v>0</v>
      </c>
      <c r="H119" s="68">
        <v>15780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44310</v>
      </c>
      <c r="B120" s="105" t="str">
        <f t="shared" si="6"/>
        <v>(土)</v>
      </c>
      <c r="C120" s="62">
        <f t="shared" si="5"/>
        <v>43017</v>
      </c>
      <c r="D120" s="68">
        <v>43017</v>
      </c>
      <c r="E120" s="68">
        <v>0</v>
      </c>
      <c r="F120" s="68">
        <v>0</v>
      </c>
      <c r="G120" s="62">
        <v>0</v>
      </c>
      <c r="H120" s="68">
        <v>17182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44309</v>
      </c>
      <c r="B121" s="105" t="str">
        <f t="shared" si="6"/>
        <v>(金)</v>
      </c>
      <c r="C121" s="62">
        <f t="shared" si="5"/>
        <v>65068</v>
      </c>
      <c r="D121" s="68">
        <v>65068</v>
      </c>
      <c r="E121" s="68">
        <v>0</v>
      </c>
      <c r="F121" s="68">
        <v>0</v>
      </c>
      <c r="G121" s="62">
        <v>0</v>
      </c>
      <c r="H121" s="68">
        <v>20239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44308</v>
      </c>
      <c r="B122" s="105" t="str">
        <f t="shared" si="6"/>
        <v>(木)</v>
      </c>
      <c r="C122" s="62">
        <f t="shared" si="5"/>
        <v>67437</v>
      </c>
      <c r="D122" s="68">
        <v>67437</v>
      </c>
      <c r="E122" s="68">
        <v>0</v>
      </c>
      <c r="F122" s="68">
        <v>0</v>
      </c>
      <c r="G122" s="62">
        <v>0</v>
      </c>
      <c r="H122" s="68">
        <v>26817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44307</v>
      </c>
      <c r="B123" s="105" t="str">
        <f t="shared" si="6"/>
        <v>(水)</v>
      </c>
      <c r="C123" s="62">
        <f t="shared" si="5"/>
        <v>69565</v>
      </c>
      <c r="D123" s="68">
        <v>69565</v>
      </c>
      <c r="E123" s="68">
        <v>0</v>
      </c>
      <c r="F123" s="68">
        <v>0</v>
      </c>
      <c r="G123" s="62">
        <v>0</v>
      </c>
      <c r="H123" s="68">
        <v>28304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44306</v>
      </c>
      <c r="B124" s="105" t="str">
        <f t="shared" si="6"/>
        <v>(火)</v>
      </c>
      <c r="C124" s="62">
        <f t="shared" si="5"/>
        <v>57923</v>
      </c>
      <c r="D124" s="68">
        <v>57923</v>
      </c>
      <c r="E124" s="68">
        <v>0</v>
      </c>
      <c r="F124" s="68">
        <v>0</v>
      </c>
      <c r="G124" s="62">
        <v>0</v>
      </c>
      <c r="H124" s="68">
        <v>23805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44305</v>
      </c>
      <c r="B125" s="105" t="str">
        <f t="shared" si="6"/>
        <v>(月)</v>
      </c>
      <c r="C125" s="62">
        <f t="shared" si="5"/>
        <v>38083</v>
      </c>
      <c r="D125" s="68">
        <v>38083</v>
      </c>
      <c r="E125" s="68">
        <v>0</v>
      </c>
      <c r="F125" s="68">
        <v>0</v>
      </c>
      <c r="G125" s="62">
        <v>0</v>
      </c>
      <c r="H125" s="68">
        <v>15318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44304</v>
      </c>
      <c r="B126" s="105" t="str">
        <f t="shared" si="6"/>
        <v>(日)</v>
      </c>
      <c r="C126" s="62">
        <f t="shared" si="5"/>
        <v>9006</v>
      </c>
      <c r="D126" s="68">
        <v>9006</v>
      </c>
      <c r="E126" s="68">
        <v>0</v>
      </c>
      <c r="F126" s="68">
        <v>0</v>
      </c>
      <c r="G126" s="62">
        <v>0</v>
      </c>
      <c r="H126" s="68">
        <v>5741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44303</v>
      </c>
      <c r="B127" s="105" t="str">
        <f t="shared" si="6"/>
        <v>(土)</v>
      </c>
      <c r="C127" s="62">
        <f t="shared" si="5"/>
        <v>8878</v>
      </c>
      <c r="D127" s="68">
        <v>8878</v>
      </c>
      <c r="E127" s="68">
        <v>0</v>
      </c>
      <c r="F127" s="68">
        <v>0</v>
      </c>
      <c r="G127" s="62">
        <v>0</v>
      </c>
      <c r="H127" s="68">
        <v>3924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44302</v>
      </c>
      <c r="B128" s="105" t="str">
        <f t="shared" si="6"/>
        <v>(金)</v>
      </c>
      <c r="C128" s="62">
        <f t="shared" ref="C128:C130" si="7">SUM(D128:G128)</f>
        <v>12111</v>
      </c>
      <c r="D128" s="68">
        <v>12111</v>
      </c>
      <c r="E128" s="68">
        <v>0</v>
      </c>
      <c r="F128" s="68">
        <v>0</v>
      </c>
      <c r="G128" s="62">
        <v>0</v>
      </c>
      <c r="H128" s="68">
        <v>3621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44301</v>
      </c>
      <c r="B129" s="105" t="str">
        <f t="shared" si="6"/>
        <v>(木)</v>
      </c>
      <c r="C129" s="62">
        <f t="shared" si="7"/>
        <v>9493</v>
      </c>
      <c r="D129" s="68">
        <v>9493</v>
      </c>
      <c r="E129" s="68">
        <v>0</v>
      </c>
      <c r="F129" s="68">
        <v>0</v>
      </c>
      <c r="G129" s="62">
        <v>0</v>
      </c>
      <c r="H129" s="68">
        <v>4405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44300</v>
      </c>
      <c r="B130" s="105" t="str">
        <f t="shared" si="6"/>
        <v>(水)</v>
      </c>
      <c r="C130" s="62">
        <f t="shared" si="7"/>
        <v>5312</v>
      </c>
      <c r="D130" s="68">
        <v>5312</v>
      </c>
      <c r="E130" s="68">
        <v>0</v>
      </c>
      <c r="F130" s="68">
        <v>0</v>
      </c>
      <c r="G130" s="62">
        <v>0</v>
      </c>
      <c r="H130" s="68">
        <v>3285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44299</v>
      </c>
      <c r="B131" s="105" t="str">
        <f t="shared" si="6"/>
        <v>(火)</v>
      </c>
      <c r="C131" s="62">
        <f>SUM(D131:G131)</f>
        <v>4326</v>
      </c>
      <c r="D131" s="68">
        <v>4326</v>
      </c>
      <c r="E131" s="68">
        <v>0</v>
      </c>
      <c r="F131" s="68">
        <v>0</v>
      </c>
      <c r="G131" s="62">
        <v>0</v>
      </c>
      <c r="H131" s="68">
        <v>2928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44298</v>
      </c>
      <c r="B132" s="105" t="str">
        <f t="shared" si="6"/>
        <v>(月)</v>
      </c>
      <c r="C132" s="62">
        <f>SUM(D132:G132)</f>
        <v>4858</v>
      </c>
      <c r="D132" s="81">
        <v>4858</v>
      </c>
      <c r="E132" s="81">
        <v>0</v>
      </c>
      <c r="F132" s="81">
        <v>0</v>
      </c>
      <c r="G132" s="81">
        <v>0</v>
      </c>
      <c r="H132" s="81">
        <v>3485</v>
      </c>
      <c r="I132" s="81">
        <v>0</v>
      </c>
      <c r="J132" s="81">
        <v>0</v>
      </c>
      <c r="K132" s="81">
        <v>0</v>
      </c>
    </row>
    <row r="133" spans="1:11" x14ac:dyDescent="0.55000000000000004">
      <c r="A133" s="78"/>
      <c r="B133" s="78"/>
      <c r="C133" s="78"/>
      <c r="D133" s="78"/>
      <c r="E133" s="78"/>
      <c r="F133" s="78"/>
      <c r="G133" s="78"/>
      <c r="H133" s="78"/>
      <c r="I133" s="78"/>
      <c r="J133" s="78"/>
      <c r="K133" s="78"/>
    </row>
    <row r="134" spans="1:11" x14ac:dyDescent="0.55000000000000004">
      <c r="A134" s="78" t="s">
        <v>326</v>
      </c>
      <c r="B134" s="78"/>
    </row>
    <row r="135" spans="1:11" x14ac:dyDescent="0.55000000000000004">
      <c r="A135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76"/>
      <c r="I3" s="76"/>
    </row>
    <row r="4" spans="1:9" x14ac:dyDescent="0.55000000000000004">
      <c r="A4" s="140"/>
      <c r="B4" s="142"/>
      <c r="C4" s="140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6" t="s">
        <v>287</v>
      </c>
      <c r="B5" s="140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3">
        <v>44407</v>
      </c>
      <c r="B6" s="107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3">
        <v>44406</v>
      </c>
      <c r="B7" s="107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3">
        <v>44405</v>
      </c>
      <c r="B8" s="107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3">
        <v>44404</v>
      </c>
      <c r="B9" s="107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3">
        <v>44403</v>
      </c>
      <c r="B10" s="107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3">
        <v>44398</v>
      </c>
      <c r="B11" s="107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3">
        <v>44397</v>
      </c>
      <c r="B12" s="107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3">
        <v>44396</v>
      </c>
      <c r="B13" s="107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3">
        <v>44393</v>
      </c>
      <c r="B14" s="107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3">
        <v>44392</v>
      </c>
      <c r="B15" s="107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3">
        <v>44391</v>
      </c>
      <c r="B16" s="107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3">
        <v>44390</v>
      </c>
      <c r="B17" s="107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3">
        <v>44389</v>
      </c>
      <c r="B18" s="107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3">
        <v>44386</v>
      </c>
      <c r="B19" s="107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3">
        <v>44385</v>
      </c>
      <c r="B20" s="107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3">
        <v>44384</v>
      </c>
      <c r="B21" s="107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3">
        <v>44383</v>
      </c>
      <c r="B22" s="107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3">
        <v>44382</v>
      </c>
      <c r="B23" s="107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3">
        <v>44379</v>
      </c>
      <c r="B24" s="107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3">
        <v>44378</v>
      </c>
      <c r="B25" s="107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3">
        <v>44377</v>
      </c>
      <c r="B26" s="107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3">
        <v>44376</v>
      </c>
      <c r="B27" s="107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3">
        <v>44375</v>
      </c>
      <c r="B28" s="107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3">
        <v>44372</v>
      </c>
      <c r="B29" s="107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3">
        <v>44371</v>
      </c>
      <c r="B30" s="107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3">
        <v>44370</v>
      </c>
      <c r="B31" s="107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3">
        <v>44369</v>
      </c>
      <c r="B32" s="107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3">
        <v>44368</v>
      </c>
      <c r="B33" s="107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3">
        <v>44365</v>
      </c>
      <c r="B34" s="107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3">
        <v>44364</v>
      </c>
      <c r="B35" s="107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3">
        <v>44363</v>
      </c>
      <c r="B36" s="107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3">
        <v>44362</v>
      </c>
      <c r="B37" s="107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3">
        <v>44361</v>
      </c>
      <c r="B38" s="107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3">
        <v>44358</v>
      </c>
      <c r="B39" s="107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3">
        <v>44357</v>
      </c>
      <c r="B40" s="107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3">
        <v>44356</v>
      </c>
      <c r="B41" s="107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3">
        <v>44355</v>
      </c>
      <c r="B42" s="107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3">
        <v>44354</v>
      </c>
      <c r="B43" s="107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3">
        <v>44351</v>
      </c>
      <c r="B44" s="107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5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5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5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5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5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5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5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5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5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5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5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5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5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5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5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5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5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5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5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5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5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5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5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5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5" t="s">
        <v>308</v>
      </c>
      <c r="C69" s="62">
        <f t="shared" ref="C69:C99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5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5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5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5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348</v>
      </c>
    </row>
    <row r="3" spans="1:9" x14ac:dyDescent="0.55000000000000004">
      <c r="A3" s="143" t="s">
        <v>332</v>
      </c>
      <c r="B3" s="139" t="s">
        <v>297</v>
      </c>
      <c r="C3" s="139" t="s">
        <v>335</v>
      </c>
      <c r="D3" s="139" t="s">
        <v>297</v>
      </c>
      <c r="E3" s="137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39"/>
      <c r="B4" s="139"/>
      <c r="C4" s="139"/>
      <c r="D4" s="139"/>
      <c r="E4" s="137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44419</v>
      </c>
      <c r="B5" s="106" t="s">
        <v>306</v>
      </c>
      <c r="C5" s="103">
        <v>44416</v>
      </c>
      <c r="D5" s="106" t="s">
        <v>336</v>
      </c>
      <c r="E5" s="86">
        <v>9282019</v>
      </c>
      <c r="F5" s="86">
        <v>6577221</v>
      </c>
      <c r="G5" s="86">
        <v>2704798</v>
      </c>
      <c r="H5" s="75"/>
      <c r="I5" s="75"/>
    </row>
    <row r="6" spans="1:9" x14ac:dyDescent="0.55000000000000004">
      <c r="A6" s="103">
        <v>44412</v>
      </c>
      <c r="B6" s="106" t="s">
        <v>306</v>
      </c>
      <c r="C6" s="103">
        <v>44409</v>
      </c>
      <c r="D6" s="106" t="s">
        <v>336</v>
      </c>
      <c r="E6" s="86">
        <v>7723380</v>
      </c>
      <c r="F6" s="86">
        <v>6269246</v>
      </c>
      <c r="G6" s="86">
        <v>1454134</v>
      </c>
      <c r="H6" s="75"/>
      <c r="I6" s="75"/>
    </row>
    <row r="7" spans="1:9" x14ac:dyDescent="0.55000000000000004">
      <c r="A7" s="87"/>
      <c r="B7" s="74"/>
      <c r="C7" s="74"/>
      <c r="D7" s="74"/>
      <c r="E7" s="74"/>
      <c r="F7" s="74"/>
      <c r="G7" s="75"/>
      <c r="H7" s="75"/>
    </row>
    <row r="8" spans="1:9" x14ac:dyDescent="0.55000000000000004">
      <c r="A8" s="76" t="s">
        <v>333</v>
      </c>
      <c r="B8" s="75"/>
      <c r="C8" s="75"/>
      <c r="D8" s="75"/>
      <c r="E8" s="75"/>
      <c r="F8" s="75"/>
      <c r="G8" s="76"/>
      <c r="H8" s="75"/>
    </row>
    <row r="9" spans="1:9" x14ac:dyDescent="0.55000000000000004">
      <c r="A9" s="76"/>
      <c r="B9" s="76"/>
      <c r="C9" s="76"/>
      <c r="D9" s="76"/>
      <c r="E9" s="76"/>
      <c r="F9" s="76"/>
      <c r="G9" s="76"/>
      <c r="H9" s="75"/>
    </row>
    <row r="10" spans="1:9" x14ac:dyDescent="0.55000000000000004">
      <c r="H10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6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（８月１６日公表時点）</v>
      </c>
    </row>
    <row r="3" spans="1:9" x14ac:dyDescent="0.55000000000000004">
      <c r="A3" s="143" t="s">
        <v>332</v>
      </c>
      <c r="B3" s="139" t="s">
        <v>297</v>
      </c>
      <c r="C3" s="139" t="s">
        <v>335</v>
      </c>
      <c r="D3" s="139" t="s">
        <v>297</v>
      </c>
      <c r="E3" s="137" t="s">
        <v>338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39"/>
      <c r="B4" s="139"/>
      <c r="C4" s="139"/>
      <c r="D4" s="139"/>
      <c r="E4" s="137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44424</v>
      </c>
      <c r="B5" s="106" t="str">
        <f>"("&amp;TEXT(A5,"AAA")&amp;")"</f>
        <v>(月)</v>
      </c>
      <c r="C5" s="103">
        <v>44416</v>
      </c>
      <c r="D5" s="106" t="str">
        <f>"("&amp;TEXT(C5,"AAA")&amp;")"</f>
        <v>(日)</v>
      </c>
      <c r="E5" s="86">
        <v>3080184</v>
      </c>
      <c r="F5" s="86">
        <v>2325181</v>
      </c>
      <c r="G5" s="86">
        <v>755003</v>
      </c>
      <c r="H5" s="75"/>
      <c r="I5" s="75"/>
    </row>
    <row r="6" spans="1:9" x14ac:dyDescent="0.55000000000000004">
      <c r="A6" s="103">
        <v>44421</v>
      </c>
      <c r="B6" s="106" t="str">
        <f>"("&amp;TEXT(A6,"AAA")&amp;")"</f>
        <v>(金)</v>
      </c>
      <c r="C6" s="103">
        <v>44416</v>
      </c>
      <c r="D6" s="106" t="str">
        <f>"("&amp;TEXT(C6,"AAA")&amp;")"</f>
        <v>(日)</v>
      </c>
      <c r="E6" s="86">
        <v>2899381</v>
      </c>
      <c r="F6" s="86">
        <v>2215605</v>
      </c>
      <c r="G6" s="86">
        <v>683776</v>
      </c>
      <c r="H6" s="75"/>
      <c r="I6" s="75"/>
    </row>
    <row r="7" spans="1:9" x14ac:dyDescent="0.55000000000000004">
      <c r="A7" s="103">
        <v>44420</v>
      </c>
      <c r="B7" s="106" t="str">
        <f>"("&amp;TEXT(A7,"AAA")&amp;")"</f>
        <v>(木)</v>
      </c>
      <c r="C7" s="103">
        <v>44416</v>
      </c>
      <c r="D7" s="106" t="str">
        <f>"("&amp;TEXT(C7,"AAA")&amp;")"</f>
        <v>(日)</v>
      </c>
      <c r="E7" s="86">
        <v>2748556</v>
      </c>
      <c r="F7" s="86">
        <v>2115570</v>
      </c>
      <c r="G7" s="86">
        <v>632986</v>
      </c>
      <c r="H7" s="75"/>
      <c r="I7" s="75"/>
    </row>
    <row r="8" spans="1:9" x14ac:dyDescent="0.55000000000000004">
      <c r="A8" s="103">
        <v>44419</v>
      </c>
      <c r="B8" s="106" t="str">
        <f>"("&amp;TEXT(A8,"AAA")&amp;")"</f>
        <v>(水)</v>
      </c>
      <c r="C8" s="103">
        <v>44416</v>
      </c>
      <c r="D8" s="106" t="str">
        <f>"("&amp;TEXT(C8,"AAA")&amp;")"</f>
        <v>(日)</v>
      </c>
      <c r="E8" s="86">
        <v>2576423</v>
      </c>
      <c r="F8" s="86">
        <v>2005958</v>
      </c>
      <c r="G8" s="86">
        <v>570465</v>
      </c>
      <c r="H8" s="75"/>
      <c r="I8" s="75"/>
    </row>
    <row r="9" spans="1:9" x14ac:dyDescent="0.55000000000000004">
      <c r="A9" s="103">
        <v>44418</v>
      </c>
      <c r="B9" s="106" t="s">
        <v>339</v>
      </c>
      <c r="C9" s="103">
        <v>44409</v>
      </c>
      <c r="D9" s="106" t="s">
        <v>336</v>
      </c>
      <c r="E9" s="86">
        <v>2107992</v>
      </c>
      <c r="F9" s="86">
        <v>1814876</v>
      </c>
      <c r="G9" s="86">
        <v>293116</v>
      </c>
      <c r="H9" s="75"/>
      <c r="I9" s="75"/>
    </row>
    <row r="10" spans="1:9" x14ac:dyDescent="0.55000000000000004">
      <c r="A10" s="103">
        <v>44414</v>
      </c>
      <c r="B10" s="106" t="s">
        <v>309</v>
      </c>
      <c r="C10" s="103">
        <v>44409</v>
      </c>
      <c r="D10" s="106" t="s">
        <v>336</v>
      </c>
      <c r="E10" s="86">
        <v>1774733</v>
      </c>
      <c r="F10" s="86">
        <v>1551425</v>
      </c>
      <c r="G10" s="86">
        <v>223308</v>
      </c>
      <c r="H10" s="75"/>
      <c r="I10" s="75"/>
    </row>
    <row r="11" spans="1:9" x14ac:dyDescent="0.55000000000000004">
      <c r="A11" s="103">
        <v>44413</v>
      </c>
      <c r="B11" s="106" t="s">
        <v>310</v>
      </c>
      <c r="C11" s="103">
        <v>44409</v>
      </c>
      <c r="D11" s="106" t="s">
        <v>336</v>
      </c>
      <c r="E11" s="86">
        <v>1774269</v>
      </c>
      <c r="F11" s="86">
        <v>1550961</v>
      </c>
      <c r="G11" s="86">
        <v>223308</v>
      </c>
      <c r="H11" s="75"/>
      <c r="I11" s="75"/>
    </row>
    <row r="12" spans="1:9" x14ac:dyDescent="0.55000000000000004">
      <c r="A12" s="103">
        <v>44412</v>
      </c>
      <c r="B12" s="106" t="s">
        <v>306</v>
      </c>
      <c r="C12" s="103">
        <v>44409</v>
      </c>
      <c r="D12" s="106" t="s">
        <v>336</v>
      </c>
      <c r="E12" s="86">
        <v>1637626</v>
      </c>
      <c r="F12" s="86">
        <v>1449639</v>
      </c>
      <c r="G12" s="86">
        <v>187987</v>
      </c>
      <c r="H12" s="75"/>
      <c r="I12" s="75"/>
    </row>
    <row r="13" spans="1:9" x14ac:dyDescent="0.55000000000000004">
      <c r="A13" s="87"/>
      <c r="B13" s="74"/>
      <c r="C13" s="74"/>
      <c r="D13" s="74"/>
      <c r="E13" s="74"/>
      <c r="F13" s="74"/>
      <c r="G13" s="75"/>
      <c r="H13" s="75"/>
    </row>
    <row r="14" spans="1:9" x14ac:dyDescent="0.55000000000000004">
      <c r="A14" s="76" t="s">
        <v>340</v>
      </c>
      <c r="B14" s="75"/>
      <c r="C14" s="75"/>
      <c r="D14" s="75"/>
      <c r="E14" s="75"/>
      <c r="F14" s="75"/>
      <c r="G14" s="76"/>
      <c r="H14" s="75"/>
    </row>
    <row r="15" spans="1:9" x14ac:dyDescent="0.55000000000000004">
      <c r="A15" s="76"/>
      <c r="B15" s="76"/>
      <c r="C15" s="76"/>
      <c r="D15" s="76"/>
      <c r="E15" s="76"/>
      <c r="F15" s="76"/>
      <c r="G15" s="76"/>
      <c r="H15" s="75"/>
    </row>
    <row r="16" spans="1:9" x14ac:dyDescent="0.55000000000000004">
      <c r="H16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2021-08-16T14:39:39Z</dcterms:modified>
</cp:coreProperties>
</file>