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84FFE8B-3E8A-420E-AC18-9870BDB656D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5" i="8" l="1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8" i="9" l="1"/>
  <c r="B58" i="9"/>
  <c r="C57" i="9"/>
  <c r="B57" i="9"/>
  <c r="C56" i="9"/>
  <c r="B56" i="9"/>
  <c r="C55" i="9"/>
  <c r="B55" i="9"/>
  <c r="C54" i="9"/>
  <c r="B54" i="9"/>
  <c r="C53" i="9"/>
  <c r="B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<sst xmlns="http://schemas.openxmlformats.org/spreadsheetml/2006/main" count="30783" uniqueCount="341">
  <si>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</si>
  <si>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</si>
  <si>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</si>
  <si>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</si>
  <si>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</si>
  <si>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</si>
  <si>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</si>
  <si>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</si>
  <si>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</si>
  <si>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</si>
  <si>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</si>
  <si>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</si>
  <si>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</si>
  <si>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</si>
  <si>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</si>
  <si>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</si>
  <si>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</si>
  <si>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</si>
  <si>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</si>
  <si>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</si>
  <si>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</si>
  <si>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</si>
  <si>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</si>
  <si>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</si>
  <si>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</si>
  <si>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</si>
  <si>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</si>
  <si>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</si>
  <si>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</si>
  <si>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</si>
  <si>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</si>
  <si>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</si>
  <si>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</si>
  <si>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</si>
  <si>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</si>
  <si>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</si>
  <si>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</si>
  <si>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</si>
  <si>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</si>
  <si>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</si>
  <si>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</si>
  <si>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</si>
  <si>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</si>
  <si>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</si>
  <si>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</si>
  <si>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</si>
  <si>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</si>
  <si>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</si>
  <si>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</si>
  <si>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</si>
  <si>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</si>
  <si>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</si>
  <si>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</si>
  <si>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</si>
  <si>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</si>
  <si>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</si>
  <si>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</si>
  <si>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</si>
  <si>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</si>
  <si>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</si>
  <si>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</si>
  <si>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</si>
  <si>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</si>
  <si>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</si>
  <si>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</si>
  <si>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</si>
  <si>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</si>
  <si>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</si>
  <si>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</si>
  <si>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</si>
  <si>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</si>
  <si>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</si>
  <si>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</si>
  <si>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</si>
  <si>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</si>
  <si>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</si>
  <si>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</si>
  <si>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</si>
  <si>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</si>
  <si>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</si>
  <si>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</si>
  <si>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</si>
  <si>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</si>
  <si>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</si>
  <si>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</si>
  <si>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</si>
  <si>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</si>
  <si>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</si>
  <si>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</si>
  <si>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</si>
  <si>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</si>
  <si>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</si>
  <si>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</si>
  <si>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</si>
  <si>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</si>
  <si>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</si>
  <si>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</si>
  <si>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</si>
  <si>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</si>
  <si>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</si>
  <si>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</si>
  <si>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</si>
  <si>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</si>
  <si>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</si>
  <si>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</si>
  <si>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</si>
  <si>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</si>
  <si>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</si>
  <si>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</si>
  <si>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</si>
  <si>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</si>
  <si>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</si>
  <si>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</si>
  <si>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</si>
  <si>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</si>
  <si>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</si>
  <si>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</si>
  <si>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</si>
  <si>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</si>
  <si>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</si>
  <si>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</si>
  <si>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</si>
  <si>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</si>
  <si>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</si>
  <si>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</si>
  <si>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</si>
  <si>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</si>
  <si>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</si>
  <si>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</si>
  <si>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</si>
  <si>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</si>
  <si>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</si>
  <si>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</si>
  <si>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</si>
  <si>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</si>
  <si>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</si>
  <si>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</si>
  <si>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</si>
  <si>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</si>
  <si>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</si>
  <si>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</si>
  <si>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</si>
  <si>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</si>
  <si>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</si>
  <si>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</si>
  <si>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</si>
  <si>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</si>
  <si>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</si>
  <si>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</si>
  <si>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</si>
  <si>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</si>
  <si>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</si>
  <si>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</si>
  <si>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</si>
  <si>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</si>
  <si>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</si>
  <si>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</si>
  <si>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</si>
  <si>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</si>
  <si>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</si>
  <si>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</si>
  <si>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</si>
  <si>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</si>
  <si>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</si>
  <si>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</si>
  <si>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</si>
  <si>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</si>
  <si>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</si>
  <si>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</si>
  <si>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</si>
  <si>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</si>
  <si>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</si>
  <si>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</si>
  <si>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</si>
  <si>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</si>
  <si>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</si>
  <si>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</si>
  <si>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</si>
  <si>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</si>
  <si>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</si>
  <si>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</si>
  <si>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</si>
  <si>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</si>
  <si>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</si>
  <si>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</si>
  <si>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</si>
  <si>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</si>
  <si>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</si>
  <si>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</si>
  <si>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</si>
  <si>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</si>
  <si>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</si>
  <si>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</si>
  <si>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</si>
  <si>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</si>
  <si>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</si>
  <si>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</si>
  <si>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</si>
  <si>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</si>
  <si>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</si>
  <si>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</si>
  <si>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</si>
  <si>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</si>
  <si>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</si>
  <si>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</si>
  <si>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</si>
  <si>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</si>
  <si>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</si>
  <si>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</si>
  <si>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</si>
  <si>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</si>
  <si>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</si>
  <si>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</si>
  <si>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</si>
  <si>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</si>
  <si>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</si>
  <si>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</si>
  <si>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</si>
  <si>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</si>
  <si>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</si>
  <si>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</si>
  <si>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</si>
  <si>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</si>
  <si>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</si>
  <si>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</si>
  <si>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</si>
  <si>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</si>
  <si>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</si>
  <si>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</si>
  <si>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</si>
  <si>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</si>
  <si>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</si>
  <si>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</si>
  <si>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</si>
  <si>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</si>
  <si>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</si>
  <si>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</si>
  <si>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</si>
  <si>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</si>
  <si>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</si>
  <si>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</si>
  <si>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</si>
  <si>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</si>
  <si>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</si>
  <si>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</si>
  <si>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</si>
  <si>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</si>
  <si>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</si>
  <si>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</si>
  <si>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</si>
  <si>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</si>
  <si>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</si>
  <si>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</si>
  <si>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</si>
  <si>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</si>
  <si>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</si>
  <si>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</si>
  <si>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</si>
  <si>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</si>
  <si>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</si>
  <si>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</si>
  <si>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</si>
  <si>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</si>
  <si>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</si>
  <si>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</si>
  <si>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</si>
  <si>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</si>
  <si>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</si>
  <si>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</si>
  <si>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</si>
  <si>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</si>
  <si>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</si>
  <si>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</si>
  <si>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</si>
  <si>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</si>
  <si>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</si>
  <si>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</si>
  <si>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</si>
  <si>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</si>
  <si>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</si>
  <si>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</si>
  <si>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</si>
  <si>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</si>
  <si>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</si>
  <si>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</si>
  <si>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</si>
  <si>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</si>
  <si>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</si>
  <si>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</si>
  <si>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</si>
  <si>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</si>
  <si>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</si>
  <si>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</si>
  <si>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</si>
  <si>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</si>
  <si>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</si>
  <si>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</si>
  <si>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</si>
  <si>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</si>
  <si>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</si>
  <si>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</si>
  <si>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</si>
  <si>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</si>
  <si>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</si>
  <si>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</si>
  <si>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</si>
  <si>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</si>
  <si>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</si>
  <si>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</si>
  <si>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</si>
  <si>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</si>
  <si>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</si>
  <si>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</si>
  <si>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</si>
  <si>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</si>
  <si>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</si>
  <si>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</si>
  <si>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</si>
  <si>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</si>
  <si>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</si>
  <si>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</si>
  <si>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</si>
  <si>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</si>
  <si>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</si>
  <si>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</si>
  <si>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</si>
  <si>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</si>
  <si>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</si>
  <si>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</si>
  <si>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</si>
  <si>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</si>
  <si>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</si>
  <si>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</si>
  <si>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</si>
  <si>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</si>
  <si>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</si>
  <si>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</si>
  <si>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</si>
  <si>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</si>
  <si>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</si>
  <si>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（6月29日時点）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</si>
</sst>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96"/>
  <sheetViews>
    <sheetView workbookViewId="0">
      <pane ySplit="1" topLeftCell="A1253" activePane="bottomLeft" state="frozen"/>
      <selection activeCell="C1266" sqref="C1266"/>
      <selection pane="bottomLeft" activeCell="C1266" sqref="C126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30810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17404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13468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23273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36719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6241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7327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85516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129901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163325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164059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177740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21415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19288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259825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222405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245259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14585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265696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29025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22216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6249</v>
      </c>
      <c r="P1320" s="27">
        <v>768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7103</v>
      </c>
      <c r="P1323" s="27">
        <v>652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8755</v>
      </c>
      <c r="P1326" s="27">
        <v>886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304545</v>
      </c>
      <c r="P1329" s="27">
        <v>68617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131879</v>
      </c>
      <c r="P1332" s="27">
        <v>49113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52511</v>
      </c>
      <c r="P1335" s="27">
        <v>5736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69430</v>
      </c>
      <c r="P1338" s="27">
        <v>6801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244037</v>
      </c>
      <c r="P1341" s="27">
        <v>84462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202625</v>
      </c>
      <c r="P1344" s="27">
        <v>103615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224898</v>
      </c>
      <c r="P1347" s="27">
        <v>128563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233026</v>
      </c>
      <c r="P1350" s="27">
        <v>153891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215817</v>
      </c>
      <c r="P1353" s="27">
        <v>165870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128984</v>
      </c>
      <c r="P1356" s="27">
        <v>19018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181673</v>
      </c>
      <c r="P1359" s="27">
        <v>17292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328254</v>
      </c>
      <c r="P1362" s="27">
        <v>245832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326848</v>
      </c>
      <c r="P1365" s="27">
        <v>195433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372766</v>
      </c>
      <c r="P1368" s="27">
        <v>218978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377146</v>
      </c>
      <c r="P1371" s="27">
        <v>125053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355143</v>
      </c>
      <c r="P1374" s="27">
        <v>179095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268876</v>
      </c>
      <c r="P1377" s="27">
        <v>28150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312961</v>
      </c>
      <c r="P1380" s="27">
        <v>21565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555876</v>
      </c>
      <c r="P1383" s="27">
        <v>201262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570120</v>
      </c>
      <c r="P1386" s="27">
        <v>60199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632573</v>
      </c>
      <c r="P1389" s="27">
        <v>58862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605895</v>
      </c>
      <c r="P1392" s="27">
        <v>94375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583822</v>
      </c>
      <c r="P1395" s="27">
        <v>108279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450450</v>
      </c>
      <c r="P1398" s="27">
        <v>48580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450056</v>
      </c>
      <c r="P1401" s="27">
        <v>60250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638898</v>
      </c>
      <c r="P1404" s="27">
        <v>220108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648959</v>
      </c>
      <c r="P1407" s="27">
        <v>186201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675601</v>
      </c>
      <c r="P1410" s="27">
        <v>207605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669175</v>
      </c>
      <c r="P1413" s="27">
        <v>202290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652417</v>
      </c>
      <c r="P1416" s="27">
        <v>193593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575747</v>
      </c>
      <c r="P1419" s="27">
        <v>114535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536004</v>
      </c>
      <c r="P1422" s="27">
        <v>172330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703122</v>
      </c>
      <c r="P1425" s="27">
        <v>297358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715077</v>
      </c>
      <c r="P1428" s="27">
        <v>287380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696240</v>
      </c>
      <c r="P1431" s="27">
        <v>345610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668656</v>
      </c>
      <c r="P1434" s="27">
        <v>342266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667972</v>
      </c>
      <c r="P1437" s="27">
        <v>317641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600790</v>
      </c>
      <c r="P1440" s="27">
        <v>246773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552404</v>
      </c>
      <c r="P1443" s="27">
        <v>296151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612733</v>
      </c>
      <c r="P1446" s="27">
        <v>479488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596918</v>
      </c>
      <c r="P1449" s="27">
        <v>480444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584274</v>
      </c>
      <c r="P1452" s="27">
        <v>532790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596519</v>
      </c>
      <c r="P1455" s="27">
        <v>522501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564616</v>
      </c>
      <c r="P1458" s="27">
        <v>489251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568039</v>
      </c>
      <c r="P1461" s="27">
        <v>379833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565021</v>
      </c>
      <c r="P1464" s="27">
        <v>394837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582414</v>
      </c>
      <c r="P1467" s="27">
        <v>534779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559415</v>
      </c>
      <c r="P1470" s="27">
        <v>524661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562087</v>
      </c>
      <c r="P1473" s="27">
        <v>549424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532559</v>
      </c>
      <c r="P1476" s="27">
        <v>542649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541134</v>
      </c>
      <c r="P1479" s="27">
        <v>538323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484622</v>
      </c>
      <c r="P1482" s="27">
        <v>419711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489564</v>
      </c>
      <c r="P1485" s="27">
        <v>370964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453985</v>
      </c>
      <c r="P1488" s="27">
        <v>488525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359387</v>
      </c>
      <c r="P1491" s="27">
        <v>418853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>
        <v>0</v>
      </c>
      <c r="P1494">
        <v>0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>
        <v>0</v>
      </c>
      <c r="P1495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>
        <v>0</v>
      </c>
      <c r="P149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044"/>
  <sheetViews>
    <sheetView workbookViewId="0">
      <pane xSplit="1" ySplit="1" topLeftCell="B22033" activePane="bottomRight" state="frozen"/>
      <selection activeCell="C1266" sqref="C1266"/>
      <selection pane="topRight" activeCell="C1266" sqref="C1266"/>
      <selection pane="bottomLeft" activeCell="C1266" sqref="C1266"/>
      <selection pane="bottomRight" activeCell="C1266" sqref="C126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5" sqref="M7:O85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5" t="s">
        <v>292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x14ac:dyDescent="0.55000000000000004">
      <c r="A2" s="117" t="s">
        <v>320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M2" s="113" t="s">
        <v>319</v>
      </c>
      <c r="N2" s="113"/>
      <c r="O2" s="113"/>
    </row>
    <row r="3" spans="1:15" x14ac:dyDescent="0.55000000000000004">
      <c r="A3" s="116" t="s">
        <v>313</v>
      </c>
      <c r="B3" s="116"/>
      <c r="C3" s="116"/>
      <c r="D3" s="116"/>
      <c r="E3" s="116"/>
      <c r="F3" s="116"/>
      <c r="G3" s="76"/>
      <c r="H3" s="118" t="s">
        <v>318</v>
      </c>
      <c r="I3" s="118"/>
      <c r="J3" s="118"/>
      <c r="K3" s="118"/>
      <c r="L3" s="118"/>
      <c r="M3" s="113" t="s">
        <v>287</v>
      </c>
      <c r="N3" s="113"/>
      <c r="O3" s="113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3"/>
      <c r="N4" s="113"/>
      <c r="O4" s="113"/>
    </row>
    <row r="5" spans="1:15" s="78" customFormat="1" x14ac:dyDescent="0.55000000000000004">
      <c r="A5" s="85"/>
      <c r="B5" s="79"/>
      <c r="C5" s="79"/>
      <c r="D5" s="114" t="s">
        <v>282</v>
      </c>
      <c r="E5" s="114"/>
      <c r="F5" s="114" t="s">
        <v>315</v>
      </c>
      <c r="G5" s="114"/>
      <c r="H5" s="79"/>
      <c r="I5" s="114" t="s">
        <v>282</v>
      </c>
      <c r="J5" s="114"/>
      <c r="K5" s="114" t="s">
        <v>315</v>
      </c>
      <c r="L5" s="114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3960</v>
      </c>
      <c r="I7" s="55">
        <f>IFERROR(VLOOKUP($A7, ワクチン一般接種!$A:$G, I$4, FALSE), 0)</f>
        <v>3960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30810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3508</v>
      </c>
      <c r="I8" s="55">
        <f>IFERROR(VLOOKUP($A8, ワクチン一般接種!$A:$G, I$4, FALSE), 0)</f>
        <v>3508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17404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3899</v>
      </c>
      <c r="I9" s="55">
        <f>IFERROR(VLOOKUP($A9, ワクチン一般接種!$A:$G, I$4, FALSE), 0)</f>
        <v>3899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13468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6636</v>
      </c>
      <c r="I10" s="55">
        <f>IFERROR(VLOOKUP($A10, ワクチン一般接種!$A:$G, I$4, FALSE), 0)</f>
        <v>6636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23273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7023</v>
      </c>
      <c r="I11" s="55">
        <f>IFERROR(VLOOKUP($A11, ワクチン一般接種!$A:$G, I$4, FALSE), 0)</f>
        <v>7023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36719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6241</v>
      </c>
      <c r="I12" s="55">
        <f>IFERROR(VLOOKUP($A12, ワクチン一般接種!$A:$G, I$4, FALSE), 0)</f>
        <v>6241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6241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7327</v>
      </c>
      <c r="I13" s="55">
        <f>IFERROR(VLOOKUP($A13, ワクチン一般接種!$A:$G, I$4, FALSE), 0)</f>
        <v>7327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7327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20791</v>
      </c>
      <c r="I14" s="55">
        <f>IFERROR(VLOOKUP($A14, ワクチン一般接種!$A:$G, I$4, FALSE), 0)</f>
        <v>20791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85516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31279</v>
      </c>
      <c r="I15" s="55">
        <f>IFERROR(VLOOKUP($A15, ワクチン一般接種!$A:$G, I$4, FALSE), 0)</f>
        <v>31279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129901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37137</v>
      </c>
      <c r="I16" s="55">
        <f>IFERROR(VLOOKUP($A16, ワクチン一般接種!$A:$G, I$4, FALSE), 0)</f>
        <v>37137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163325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35425</v>
      </c>
      <c r="I17" s="55">
        <f>IFERROR(VLOOKUP($A17, ワクチン一般接種!$A:$G, I$4, FALSE), 0)</f>
        <v>35425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164059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29751</v>
      </c>
      <c r="I18" s="55">
        <f>IFERROR(VLOOKUP($A18, ワクチン一般接種!$A:$G, I$4, FALSE), 0)</f>
        <v>29751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177740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21415</v>
      </c>
      <c r="I19" s="55">
        <f>IFERROR(VLOOKUP($A19, ワクチン一般接種!$A:$G, I$4, FALSE), 0)</f>
        <v>21415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21415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19288</v>
      </c>
      <c r="I20" s="55">
        <f>IFERROR(VLOOKUP($A20, ワクチン一般接種!$A:$G, I$4, FALSE), 0)</f>
        <v>19288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19288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38148</v>
      </c>
      <c r="I21" s="55">
        <f>IFERROR(VLOOKUP($A21, ワクチン一般接種!$A:$G, I$4, FALSE), 0)</f>
        <v>38148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259825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50336</v>
      </c>
      <c r="I22" s="55">
        <f>IFERROR(VLOOKUP($A22, ワクチン一般接種!$A:$G, I$4, FALSE), 0)</f>
        <v>50336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222405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51254</v>
      </c>
      <c r="I23" s="55">
        <f>IFERROR(VLOOKUP($A23, ワクチン一般接種!$A:$G, I$4, FALSE), 0)</f>
        <v>51254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245259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14585</v>
      </c>
      <c r="I24" s="55">
        <f>IFERROR(VLOOKUP($A24, ワクチン一般接種!$A:$G, I$4, FALSE), 0)</f>
        <v>14585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14585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38029</v>
      </c>
      <c r="I25" s="55">
        <f>IFERROR(VLOOKUP($A25, ワクチン一般接種!$A:$G, I$4, FALSE), 0)</f>
        <v>38029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265696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29025</v>
      </c>
      <c r="I26" s="55">
        <f>IFERROR(VLOOKUP($A26, ワクチン一般接種!$A:$G, I$4, FALSE), 0)</f>
        <v>29025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29025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22216</v>
      </c>
      <c r="I27" s="55">
        <f>IFERROR(VLOOKUP($A27, ワクチン一般接種!$A:$G, I$4, FALSE), 0)</f>
        <v>22216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22216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7017</v>
      </c>
      <c r="I28" s="55">
        <f>IFERROR(VLOOKUP($A28, ワクチン一般接種!$A:$G, I$4, FALSE), 0)</f>
        <v>6249</v>
      </c>
      <c r="J28" s="55">
        <f>IFERROR(VLOOKUP($A28, ワクチン一般接種!$A:$G, J$4, FALSE), 0)</f>
        <v>0</v>
      </c>
      <c r="K28" s="55">
        <f>IFERROR(VLOOKUP($A28, ワクチン一般接種!$A:$G, K$4, FALSE), 0)</f>
        <v>768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6249</v>
      </c>
      <c r="O28" s="56">
        <f t="shared" si="2"/>
        <v>768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7755</v>
      </c>
      <c r="I29" s="55">
        <f>IFERROR(VLOOKUP($A29, ワクチン一般接種!$A:$G, I$4, FALSE), 0)</f>
        <v>7103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7103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9641</v>
      </c>
      <c r="I30" s="55">
        <f>IFERROR(VLOOKUP($A30, ワクチン一般接種!$A:$G, I$4, FALSE), 0)</f>
        <v>8755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8755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41248</v>
      </c>
      <c r="I31" s="55">
        <f>IFERROR(VLOOKUP($A31, ワクチン一般接種!$A:$G, I$4, FALSE), 0)</f>
        <v>35567</v>
      </c>
      <c r="J31" s="55">
        <f>IFERROR(VLOOKUP($A31, ワクチン一般接種!$A:$G, J$4, FALSE), 0)</f>
        <v>0</v>
      </c>
      <c r="K31" s="55">
        <f>IFERROR(VLOOKUP($A31, ワクチン一般接種!$A:$G, K$4, FALSE), 0)</f>
        <v>5681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304545</v>
      </c>
      <c r="O31" s="56">
        <f t="shared" si="2"/>
        <v>68617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40648</v>
      </c>
      <c r="I32" s="55">
        <f>IFERROR(VLOOKUP($A32, ワクチン一般接種!$A:$G, I$4, FALSE), 0)</f>
        <v>34714</v>
      </c>
      <c r="J32" s="55">
        <f>IFERROR(VLOOKUP($A32, ワクチン一般接種!$A:$G, J$4, FALSE), 0)</f>
        <v>0</v>
      </c>
      <c r="K32" s="55">
        <f>IFERROR(VLOOKUP($A32, ワクチン一般接種!$A:$G, K$4, FALSE), 0)</f>
        <v>5934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131879</v>
      </c>
      <c r="O32" s="56">
        <f t="shared" si="2"/>
        <v>49113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58247</v>
      </c>
      <c r="I33" s="55">
        <f>IFERROR(VLOOKUP($A33, ワクチン一般接種!$A:$G, I$4, FALSE), 0)</f>
        <v>52511</v>
      </c>
      <c r="J33" s="55">
        <f>IFERROR(VLOOKUP($A33, ワクチン一般接種!$A:$G, J$4, FALSE), 0)</f>
        <v>0</v>
      </c>
      <c r="K33" s="55">
        <f>IFERROR(VLOOKUP($A33, ワクチン一般接種!$A:$G, K$4, FALSE), 0)</f>
        <v>5736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52511</v>
      </c>
      <c r="O33" s="56">
        <f t="shared" si="2"/>
        <v>5736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76231</v>
      </c>
      <c r="I34" s="55">
        <f>IFERROR(VLOOKUP($A34, ワクチン一般接種!$A:$G, I$4, FALSE), 0)</f>
        <v>69430</v>
      </c>
      <c r="J34" s="55">
        <f>IFERROR(VLOOKUP($A34, ワクチン一般接種!$A:$G, J$4, FALSE), 0)</f>
        <v>0</v>
      </c>
      <c r="K34" s="55">
        <f>IFERROR(VLOOKUP($A34, ワクチン一般接種!$A:$G, K$4, FALSE), 0)</f>
        <v>6801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69430</v>
      </c>
      <c r="O34" s="56">
        <f t="shared" si="2"/>
        <v>6801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104995</v>
      </c>
      <c r="I35" s="55">
        <f>IFERROR(VLOOKUP($A35, ワクチン一般接種!$A:$G, I$4, FALSE), 0)</f>
        <v>88782</v>
      </c>
      <c r="J35" s="55">
        <f>IFERROR(VLOOKUP($A35, ワクチン一般接種!$A:$G, J$4, FALSE), 0)</f>
        <v>0</v>
      </c>
      <c r="K35" s="55">
        <f>IFERROR(VLOOKUP($A35, ワクチン一般接種!$A:$G, K$4, FALSE), 0)</f>
        <v>16213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244037</v>
      </c>
      <c r="O35" s="56">
        <f t="shared" si="2"/>
        <v>84462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137502</v>
      </c>
      <c r="I36" s="55">
        <f>IFERROR(VLOOKUP($A36, ワクチン一般接種!$A:$G, I$4, FALSE), 0)</f>
        <v>112338</v>
      </c>
      <c r="J36" s="55">
        <f>IFERROR(VLOOKUP($A36, ワクチン一般接種!$A:$G, J$4, FALSE), 0)</f>
        <v>0</v>
      </c>
      <c r="K36" s="55">
        <f>IFERROR(VLOOKUP($A36, ワクチン一般接種!$A:$G, K$4, FALSE), 0)</f>
        <v>25164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202625</v>
      </c>
      <c r="O36" s="56">
        <f t="shared" si="2"/>
        <v>103615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171741</v>
      </c>
      <c r="I37" s="55">
        <f>IFERROR(VLOOKUP($A37, ワクチン一般接種!$A:$G, I$4, FALSE), 0)</f>
        <v>141939</v>
      </c>
      <c r="J37" s="55">
        <f>IFERROR(VLOOKUP($A37, ワクチン一般接種!$A:$G, J$4, FALSE), 0)</f>
        <v>0</v>
      </c>
      <c r="K37" s="55">
        <f>IFERROR(VLOOKUP($A37, ワクチン一般接種!$A:$G, K$4, FALSE), 0)</f>
        <v>29802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224898</v>
      </c>
      <c r="O37" s="56">
        <f t="shared" si="2"/>
        <v>128563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167778</v>
      </c>
      <c r="I38" s="55">
        <f>IFERROR(VLOOKUP($A38, ワクチン一般接種!$A:$G, I$4, FALSE), 0)</f>
        <v>139597</v>
      </c>
      <c r="J38" s="55">
        <f>IFERROR(VLOOKUP($A38, ワクチン一般接種!$A:$G, J$4, FALSE), 0)</f>
        <v>0</v>
      </c>
      <c r="K38" s="55">
        <f>IFERROR(VLOOKUP($A38, ワクチン一般接種!$A:$G, K$4, FALSE), 0)</f>
        <v>28181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233026</v>
      </c>
      <c r="O38" s="56">
        <f t="shared" si="2"/>
        <v>153891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138809</v>
      </c>
      <c r="I39" s="55">
        <f>IFERROR(VLOOKUP($A39, ワクチン一般接種!$A:$G, I$4, FALSE), 0)</f>
        <v>116324</v>
      </c>
      <c r="J39" s="55">
        <f>IFERROR(VLOOKUP($A39, ワクチン一般接種!$A:$G, J$4, FALSE), 0)</f>
        <v>0</v>
      </c>
      <c r="K39" s="55">
        <f>IFERROR(VLOOKUP($A39, ワクチン一般接種!$A:$G, K$4, FALSE), 0)</f>
        <v>22485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215817</v>
      </c>
      <c r="O39" s="56">
        <f t="shared" si="2"/>
        <v>165870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148002</v>
      </c>
      <c r="I40" s="55">
        <f>IFERROR(VLOOKUP($A40, ワクチン一般接種!$A:$G, I$4, FALSE), 0)</f>
        <v>128984</v>
      </c>
      <c r="J40" s="55">
        <f>IFERROR(VLOOKUP($A40, ワクチン一般接種!$A:$G, J$4, FALSE), 0)</f>
        <v>0</v>
      </c>
      <c r="K40" s="55">
        <f>IFERROR(VLOOKUP($A40, ワクチン一般接種!$A:$G, K$4, FALSE), 0)</f>
        <v>19018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128984</v>
      </c>
      <c r="O40" s="56">
        <f t="shared" si="2"/>
        <v>19018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198965</v>
      </c>
      <c r="I41" s="55">
        <f>IFERROR(VLOOKUP($A41, ワクチン一般接種!$A:$G, I$4, FALSE), 0)</f>
        <v>181673</v>
      </c>
      <c r="J41" s="55">
        <f>IFERROR(VLOOKUP($A41, ワクチン一般接種!$A:$G, J$4, FALSE), 0)</f>
        <v>0</v>
      </c>
      <c r="K41" s="55">
        <f>IFERROR(VLOOKUP($A41, ワクチン一般接種!$A:$G, K$4, FALSE), 0)</f>
        <v>17292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181673</v>
      </c>
      <c r="O41" s="56">
        <f t="shared" si="2"/>
        <v>17292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224520</v>
      </c>
      <c r="I42" s="55">
        <f>IFERROR(VLOOKUP($A42, ワクチン一般接種!$A:$G, I$4, FALSE), 0)</f>
        <v>194411</v>
      </c>
      <c r="J42" s="55">
        <f>IFERROR(VLOOKUP($A42, ワクチン一般接種!$A:$G, J$4, FALSE), 0)</f>
        <v>0</v>
      </c>
      <c r="K42" s="55">
        <f>IFERROR(VLOOKUP($A42, ワクチン一般接種!$A:$G, K$4, FALSE), 0)</f>
        <v>30109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328254</v>
      </c>
      <c r="O42" s="56">
        <f t="shared" si="2"/>
        <v>245832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272037</v>
      </c>
      <c r="I43" s="55">
        <f>IFERROR(VLOOKUP($A43, ワクチン一般接種!$A:$G, I$4, FALSE), 0)</f>
        <v>232271</v>
      </c>
      <c r="J43" s="55">
        <f>IFERROR(VLOOKUP($A43, ワクチン一般接種!$A:$G, J$4, FALSE), 0)</f>
        <v>0</v>
      </c>
      <c r="K43" s="55">
        <f>IFERROR(VLOOKUP($A43, ワクチン一般接種!$A:$G, K$4, FALSE), 0)</f>
        <v>39766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326848</v>
      </c>
      <c r="O43" s="56">
        <f t="shared" si="2"/>
        <v>195433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323878</v>
      </c>
      <c r="I44" s="55">
        <f>IFERROR(VLOOKUP($A44, ワクチン一般接種!$A:$G, I$4, FALSE), 0)</f>
        <v>284603</v>
      </c>
      <c r="J44" s="55">
        <f>IFERROR(VLOOKUP($A44, ワクチン一般接種!$A:$G, J$4, FALSE), 0)</f>
        <v>0</v>
      </c>
      <c r="K44" s="55">
        <f>IFERROR(VLOOKUP($A44, ワクチン一般接種!$A:$G, K$4, FALSE), 0)</f>
        <v>39275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372766</v>
      </c>
      <c r="O44" s="56">
        <f t="shared" si="2"/>
        <v>218978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311666</v>
      </c>
      <c r="I45" s="55">
        <f>IFERROR(VLOOKUP($A45, ワクチン一般接種!$A:$G, I$4, FALSE), 0)</f>
        <v>295724</v>
      </c>
      <c r="J45" s="55">
        <f>IFERROR(VLOOKUP($A45, ワクチン一般接種!$A:$G, J$4, FALSE), 0)</f>
        <v>0</v>
      </c>
      <c r="K45" s="55">
        <f>IFERROR(VLOOKUP($A45, ワクチン一般接種!$A:$G, K$4, FALSE), 0)</f>
        <v>15942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377146</v>
      </c>
      <c r="O45" s="56">
        <f t="shared" si="2"/>
        <v>125053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285217</v>
      </c>
      <c r="I46" s="55">
        <f>IFERROR(VLOOKUP($A46, ワクチン一般接種!$A:$G, I$4, FALSE), 0)</f>
        <v>255225</v>
      </c>
      <c r="J46" s="55">
        <f>IFERROR(VLOOKUP($A46, ワクチン一般接種!$A:$G, J$4, FALSE), 0)</f>
        <v>0</v>
      </c>
      <c r="K46" s="55">
        <f>IFERROR(VLOOKUP($A46, ワクチン一般接種!$A:$G, K$4, FALSE), 0)</f>
        <v>29992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355143</v>
      </c>
      <c r="O46" s="56">
        <f t="shared" si="2"/>
        <v>179095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297026</v>
      </c>
      <c r="I47" s="55">
        <f>IFERROR(VLOOKUP($A47, ワクチン一般接種!$A:$G, I$4, FALSE), 0)</f>
        <v>268876</v>
      </c>
      <c r="J47" s="55">
        <f>IFERROR(VLOOKUP($A47, ワクチン一般接種!$A:$G, J$4, FALSE), 0)</f>
        <v>0</v>
      </c>
      <c r="K47" s="55">
        <f>IFERROR(VLOOKUP($A47, ワクチン一般接種!$A:$G, K$4, FALSE), 0)</f>
        <v>28150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268876</v>
      </c>
      <c r="O47" s="56">
        <f t="shared" si="2"/>
        <v>28150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334526</v>
      </c>
      <c r="I48" s="55">
        <f>IFERROR(VLOOKUP($A48, ワクチン一般接種!$A:$G, I$4, FALSE), 0)</f>
        <v>312961</v>
      </c>
      <c r="J48" s="55">
        <f>IFERROR(VLOOKUP($A48, ワクチン一般接種!$A:$G, J$4, FALSE), 0)</f>
        <v>0</v>
      </c>
      <c r="K48" s="55">
        <f>IFERROR(VLOOKUP($A48, ワクチン一般接種!$A:$G, K$4, FALSE), 0)</f>
        <v>21565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312961</v>
      </c>
      <c r="O48" s="56">
        <f t="shared" si="2"/>
        <v>21565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426549</v>
      </c>
      <c r="I49" s="55">
        <f>IFERROR(VLOOKUP($A49, ワクチン一般接種!$A:$G, I$4, FALSE), 0)</f>
        <v>409298</v>
      </c>
      <c r="J49" s="55">
        <f>IFERROR(VLOOKUP($A49, ワクチン一般接種!$A:$G, J$4, FALSE), 0)</f>
        <v>9818</v>
      </c>
      <c r="K49" s="55">
        <f>IFERROR(VLOOKUP($A49, ワクチン一般接種!$A:$G, K$4, FALSE), 0)</f>
        <v>7433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555876</v>
      </c>
      <c r="O49" s="56">
        <f t="shared" si="2"/>
        <v>201262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490667</v>
      </c>
      <c r="I50" s="55">
        <f>IFERROR(VLOOKUP($A50, ワクチン一般接種!$A:$G, I$4, FALSE), 0)</f>
        <v>472751</v>
      </c>
      <c r="J50" s="55">
        <f>IFERROR(VLOOKUP($A50, ワクチン一般接種!$A:$G, J$4, FALSE), 0)</f>
        <v>9779</v>
      </c>
      <c r="K50" s="55">
        <f>IFERROR(VLOOKUP($A50, ワクチン一般接種!$A:$G, K$4, FALSE), 0)</f>
        <v>8137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570120</v>
      </c>
      <c r="O50" s="56">
        <f t="shared" si="2"/>
        <v>60199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548846</v>
      </c>
      <c r="I51" s="55">
        <f>IFERROR(VLOOKUP($A51, ワクチン一般接種!$A:$G, I$4, FALSE), 0)</f>
        <v>527700</v>
      </c>
      <c r="J51" s="55">
        <f>IFERROR(VLOOKUP($A51, ワクチン一般接種!$A:$G, J$4, FALSE), 0)</f>
        <v>11458</v>
      </c>
      <c r="K51" s="55">
        <f>IFERROR(VLOOKUP($A51, ワクチン一般接種!$A:$G, K$4, FALSE), 0)</f>
        <v>9688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632573</v>
      </c>
      <c r="O51" s="56">
        <f t="shared" si="2"/>
        <v>58862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555121</v>
      </c>
      <c r="I52" s="55">
        <f>IFERROR(VLOOKUP($A52, ワクチン一般接種!$A:$G, I$4, FALSE), 0)</f>
        <v>509256</v>
      </c>
      <c r="J52" s="55">
        <f>IFERROR(VLOOKUP($A52, ワクチン一般接種!$A:$G, J$4, FALSE), 0)</f>
        <v>12382</v>
      </c>
      <c r="K52" s="55">
        <f>IFERROR(VLOOKUP($A52, ワクチン一般接種!$A:$G, K$4, FALSE), 0)</f>
        <v>33483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605895</v>
      </c>
      <c r="O52" s="56">
        <f t="shared" si="2"/>
        <v>94375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527585</v>
      </c>
      <c r="I53" s="55">
        <f>IFERROR(VLOOKUP($A53, ワクチン一般接種!$A:$G, I$4, FALSE), 0)</f>
        <v>481819</v>
      </c>
      <c r="J53" s="55">
        <f>IFERROR(VLOOKUP($A53, ワクチン一般接種!$A:$G, J$4, FALSE), 0)</f>
        <v>14262</v>
      </c>
      <c r="K53" s="55">
        <f>IFERROR(VLOOKUP($A53, ワクチン一般接種!$A:$G, K$4, FALSE), 0)</f>
        <v>31504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583822</v>
      </c>
      <c r="O53" s="56">
        <f t="shared" si="2"/>
        <v>108279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499030</v>
      </c>
      <c r="I54" s="55">
        <f>IFERROR(VLOOKUP($A54, ワクチン一般接種!$A:$G, I$4, FALSE), 0)</f>
        <v>434925</v>
      </c>
      <c r="J54" s="55">
        <f>IFERROR(VLOOKUP($A54, ワクチン一般接種!$A:$G, J$4, FALSE), 0)</f>
        <v>15525</v>
      </c>
      <c r="K54" s="55">
        <f>IFERROR(VLOOKUP($A54, ワクチン一般接種!$A:$G, K$4, FALSE), 0)</f>
        <v>48580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450450</v>
      </c>
      <c r="O54" s="56">
        <f t="shared" si="2"/>
        <v>48580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510306</v>
      </c>
      <c r="I55" s="55">
        <f>IFERROR(VLOOKUP($A55, ワクチン一般接種!$A:$G, I$4, FALSE), 0)</f>
        <v>434134</v>
      </c>
      <c r="J55" s="55">
        <f>IFERROR(VLOOKUP($A55, ワクチン一般接種!$A:$G, J$4, FALSE), 0)</f>
        <v>15922</v>
      </c>
      <c r="K55" s="55">
        <f>IFERROR(VLOOKUP($A55, ワクチン一般接種!$A:$G, K$4, FALSE), 0)</f>
        <v>60250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450056</v>
      </c>
      <c r="O55" s="56">
        <f t="shared" si="2"/>
        <v>60250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585751</v>
      </c>
      <c r="I56" s="55">
        <f>IFERROR(VLOOKUP($A56, ワクチン一般接種!$A:$G, I$4, FALSE), 0)</f>
        <v>488587</v>
      </c>
      <c r="J56" s="55">
        <f>IFERROR(VLOOKUP($A56, ワクチン一般接種!$A:$G, J$4, FALSE), 0)</f>
        <v>18306</v>
      </c>
      <c r="K56" s="55">
        <f>IFERROR(VLOOKUP($A56, ワクチン一般接種!$A:$G, K$4, FALSE), 0)</f>
        <v>78858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638898</v>
      </c>
      <c r="O56" s="56">
        <f t="shared" si="2"/>
        <v>220108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676103</v>
      </c>
      <c r="I57" s="55">
        <f>IFERROR(VLOOKUP($A57, ワクチン一般接種!$A:$G, I$4, FALSE), 0)</f>
        <v>563384</v>
      </c>
      <c r="J57" s="55">
        <f>IFERROR(VLOOKUP($A57, ワクチン一般接種!$A:$G, J$4, FALSE), 0)</f>
        <v>19188</v>
      </c>
      <c r="K57" s="55">
        <f>IFERROR(VLOOKUP($A57, ワクチン一般接種!$A:$G, K$4, FALSE), 0)</f>
        <v>93531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648959</v>
      </c>
      <c r="O57" s="56">
        <f t="shared" si="2"/>
        <v>186201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724080</v>
      </c>
      <c r="I58" s="55">
        <f>IFERROR(VLOOKUP($A58, ワクチン一般接種!$A:$G, I$4, FALSE), 0)</f>
        <v>584531</v>
      </c>
      <c r="J58" s="55">
        <f>IFERROR(VLOOKUP($A58, ワクチン一般接種!$A:$G, J$4, FALSE), 0)</f>
        <v>19614</v>
      </c>
      <c r="K58" s="55">
        <f>IFERROR(VLOOKUP($A58, ワクチン一般接種!$A:$G, K$4, FALSE), 0)</f>
        <v>119935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675601</v>
      </c>
      <c r="O58" s="56">
        <f t="shared" si="2"/>
        <v>207605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728308</v>
      </c>
      <c r="I59" s="55">
        <f>IFERROR(VLOOKUP($A59, ワクチン一般接種!$A:$G, I$4, FALSE), 0)</f>
        <v>589427</v>
      </c>
      <c r="J59" s="55">
        <f>IFERROR(VLOOKUP($A59, ワクチン一般接種!$A:$G, J$4, FALSE), 0)</f>
        <v>19982</v>
      </c>
      <c r="K59" s="55">
        <f>IFERROR(VLOOKUP($A59, ワクチン一般接種!$A:$G, K$4, FALSE), 0)</f>
        <v>118899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669175</v>
      </c>
      <c r="O59" s="56">
        <f t="shared" si="2"/>
        <v>202290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686807</v>
      </c>
      <c r="I60" s="55">
        <f>IFERROR(VLOOKUP($A60, ワクチン一般接種!$A:$G, I$4, FALSE), 0)</f>
        <v>568660</v>
      </c>
      <c r="J60" s="55">
        <f>IFERROR(VLOOKUP($A60, ワクチン一般接種!$A:$G, J$4, FALSE), 0)</f>
        <v>20194</v>
      </c>
      <c r="K60" s="55">
        <f>IFERROR(VLOOKUP($A60, ワクチン一般接種!$A:$G, K$4, FALSE), 0)</f>
        <v>97953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652417</v>
      </c>
      <c r="O60" s="56">
        <f t="shared" si="2"/>
        <v>193593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690282</v>
      </c>
      <c r="I61" s="55">
        <f>IFERROR(VLOOKUP($A61, ワクチン一般接種!$A:$G, I$4, FALSE), 0)</f>
        <v>555381</v>
      </c>
      <c r="J61" s="55">
        <f>IFERROR(VLOOKUP($A61, ワクチン一般接種!$A:$G, J$4, FALSE), 0)</f>
        <v>20366</v>
      </c>
      <c r="K61" s="55">
        <f>IFERROR(VLOOKUP($A61, ワクチン一般接種!$A:$G, K$4, FALSE), 0)</f>
        <v>114535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575747</v>
      </c>
      <c r="O61" s="56">
        <f t="shared" si="2"/>
        <v>114535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708334</v>
      </c>
      <c r="I62" s="55">
        <f>IFERROR(VLOOKUP($A62, ワクチン一般接種!$A:$G, I$4, FALSE), 0)</f>
        <v>513240</v>
      </c>
      <c r="J62" s="55">
        <f>IFERROR(VLOOKUP($A62, ワクチン一般接種!$A:$G, J$4, FALSE), 0)</f>
        <v>22764</v>
      </c>
      <c r="K62" s="55">
        <f>IFERROR(VLOOKUP($A62, ワクチン一般接種!$A:$G, K$4, FALSE), 0)</f>
        <v>172330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536004</v>
      </c>
      <c r="O62" s="56">
        <f t="shared" si="2"/>
        <v>172330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761143</v>
      </c>
      <c r="I63" s="55">
        <f>IFERROR(VLOOKUP($A63, ワクチン一般接種!$A:$G, I$4, FALSE), 0)</f>
        <v>567673</v>
      </c>
      <c r="J63" s="55">
        <f>IFERROR(VLOOKUP($A63, ワクチン一般接種!$A:$G, J$4, FALSE), 0)</f>
        <v>28868</v>
      </c>
      <c r="K63" s="55">
        <f>IFERROR(VLOOKUP($A63, ワクチン一般接種!$A:$G, K$4, FALSE), 0)</f>
        <v>164602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703122</v>
      </c>
      <c r="O63" s="56">
        <f t="shared" si="2"/>
        <v>297358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840535</v>
      </c>
      <c r="I64" s="55">
        <f>IFERROR(VLOOKUP($A64, ワクチン一般接種!$A:$G, I$4, FALSE), 0)</f>
        <v>613322</v>
      </c>
      <c r="J64" s="55">
        <f>IFERROR(VLOOKUP($A64, ワクチン一般接種!$A:$G, J$4, FALSE), 0)</f>
        <v>29076</v>
      </c>
      <c r="K64" s="55">
        <f>IFERROR(VLOOKUP($A64, ワクチン一般接種!$A:$G, K$4, FALSE), 0)</f>
        <v>198137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715077</v>
      </c>
      <c r="O64" s="56">
        <f t="shared" si="2"/>
        <v>287380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874466</v>
      </c>
      <c r="I65" s="55">
        <f>IFERROR(VLOOKUP($A65, ワクチン一般接種!$A:$G, I$4, FALSE), 0)</f>
        <v>600580</v>
      </c>
      <c r="J65" s="55">
        <f>IFERROR(VLOOKUP($A65, ワクチン一般接種!$A:$G, J$4, FALSE), 0)</f>
        <v>26919</v>
      </c>
      <c r="K65" s="55">
        <f>IFERROR(VLOOKUP($A65, ワクチン一般接種!$A:$G, K$4, FALSE), 0)</f>
        <v>246967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696240</v>
      </c>
      <c r="O65" s="56">
        <f t="shared" si="2"/>
        <v>345610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874331</v>
      </c>
      <c r="I66" s="55">
        <f>IFERROR(VLOOKUP($A66, ワクチン一般接種!$A:$G, I$4, FALSE), 0)</f>
        <v>586226</v>
      </c>
      <c r="J66" s="55">
        <f>IFERROR(VLOOKUP($A66, ワクチン一般接種!$A:$G, J$4, FALSE), 0)</f>
        <v>28461</v>
      </c>
      <c r="K66" s="55">
        <f>IFERROR(VLOOKUP($A66, ワクチン一般接種!$A:$G, K$4, FALSE), 0)</f>
        <v>259644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668656</v>
      </c>
      <c r="O66" s="56">
        <f t="shared" si="2"/>
        <v>342266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837630</v>
      </c>
      <c r="I67" s="55">
        <f>IFERROR(VLOOKUP($A67, ワクチン一般接種!$A:$G, I$4, FALSE), 0)</f>
        <v>582925</v>
      </c>
      <c r="J67" s="55">
        <f>IFERROR(VLOOKUP($A67, ワクチン一般接種!$A:$G, J$4, FALSE), 0)</f>
        <v>28544</v>
      </c>
      <c r="K67" s="55">
        <f>IFERROR(VLOOKUP($A67, ワクチン一般接種!$A:$G, K$4, FALSE), 0)</f>
        <v>226161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667972</v>
      </c>
      <c r="O67" s="56">
        <f t="shared" si="2"/>
        <v>317641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847563</v>
      </c>
      <c r="I68" s="55">
        <f>IFERROR(VLOOKUP($A68, ワクチン一般接種!$A:$G, I$4, FALSE), 0)</f>
        <v>568070</v>
      </c>
      <c r="J68" s="55">
        <f>IFERROR(VLOOKUP($A68, ワクチン一般接種!$A:$G, J$4, FALSE), 0)</f>
        <v>32720</v>
      </c>
      <c r="K68" s="55">
        <f>IFERROR(VLOOKUP($A68, ワクチン一般接種!$A:$G, K$4, FALSE), 0)</f>
        <v>246773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600790</v>
      </c>
      <c r="O68" s="56">
        <f t="shared" si="2"/>
        <v>246773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848555</v>
      </c>
      <c r="I69" s="55">
        <f>IFERROR(VLOOKUP($A69, ワクチン一般接種!$A:$G, I$4, FALSE), 0)</f>
        <v>518880</v>
      </c>
      <c r="J69" s="55">
        <f>IFERROR(VLOOKUP($A69, ワクチン一般接種!$A:$G, J$4, FALSE), 0)</f>
        <v>33524</v>
      </c>
      <c r="K69" s="55">
        <f>IFERROR(VLOOKUP($A69, ワクチン一般接種!$A:$G, K$4, FALSE), 0)</f>
        <v>296151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552404</v>
      </c>
      <c r="O69" s="56">
        <f t="shared" si="2"/>
        <v>296151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877256</v>
      </c>
      <c r="I70" s="55">
        <f>IFERROR(VLOOKUP($A70, ワクチン一般接種!$A:$G, I$4, FALSE), 0)</f>
        <v>493366</v>
      </c>
      <c r="J70" s="55">
        <f>IFERROR(VLOOKUP($A70, ワクチン一般接種!$A:$G, J$4, FALSE), 0)</f>
        <v>27938</v>
      </c>
      <c r="K70" s="55">
        <f>IFERROR(VLOOKUP($A70, ワクチン一般接種!$A:$G, K$4, FALSE), 0)</f>
        <v>355952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612733</v>
      </c>
      <c r="O70" s="56">
        <f t="shared" si="2"/>
        <v>479488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961999</v>
      </c>
      <c r="I71" s="55">
        <f>IFERROR(VLOOKUP($A71, ワクチン一般接種!$A:$G, I$4, FALSE), 0)</f>
        <v>527735</v>
      </c>
      <c r="J71" s="55">
        <f>IFERROR(VLOOKUP($A71, ワクチン一般接種!$A:$G, J$4, FALSE), 0)</f>
        <v>25768</v>
      </c>
      <c r="K71" s="55">
        <f>IFERROR(VLOOKUP($A71, ワクチン一般接種!$A:$G, K$4, FALSE), 0)</f>
        <v>408496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596918</v>
      </c>
      <c r="O71" s="56">
        <f t="shared" ref="O71:O134" si="4">IF($A71="", "", F71+G71+K71+L71)</f>
        <v>480444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998329</v>
      </c>
      <c r="I72" s="55">
        <f>IFERROR(VLOOKUP($A72, ワクチン一般接種!$A:$G, I$4, FALSE), 0)</f>
        <v>511109</v>
      </c>
      <c r="J72" s="55">
        <f>IFERROR(VLOOKUP($A72, ワクチン一般接種!$A:$G, J$4, FALSE), 0)</f>
        <v>26471</v>
      </c>
      <c r="K72" s="55">
        <f>IFERROR(VLOOKUP($A72, ワクチン一般接種!$A:$G, K$4, FALSE), 0)</f>
        <v>460749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584274</v>
      </c>
      <c r="O72" s="56">
        <f t="shared" si="4"/>
        <v>532790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989690</v>
      </c>
      <c r="I73" s="55">
        <f>IFERROR(VLOOKUP($A73, ワクチン一般接種!$A:$G, I$4, FALSE), 0)</f>
        <v>516360</v>
      </c>
      <c r="J73" s="55">
        <f>IFERROR(VLOOKUP($A73, ワクチン一般接種!$A:$G, J$4, FALSE), 0)</f>
        <v>28622</v>
      </c>
      <c r="K73" s="55">
        <f>IFERROR(VLOOKUP($A73, ワクチン一般接種!$A:$G, K$4, FALSE), 0)</f>
        <v>444708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596519</v>
      </c>
      <c r="O73" s="56">
        <f t="shared" si="4"/>
        <v>522501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927919</v>
      </c>
      <c r="I74" s="55">
        <f>IFERROR(VLOOKUP($A74, ワクチン一般接種!$A:$G, I$4, FALSE), 0)</f>
        <v>484440</v>
      </c>
      <c r="J74" s="55">
        <f>IFERROR(VLOOKUP($A74, ワクチン一般接種!$A:$G, J$4, FALSE), 0)</f>
        <v>27919</v>
      </c>
      <c r="K74" s="55">
        <f>IFERROR(VLOOKUP($A74, ワクチン一般接種!$A:$G, K$4, FALSE), 0)</f>
        <v>415560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564616</v>
      </c>
      <c r="O74" s="56">
        <f t="shared" si="4"/>
        <v>489251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947872</v>
      </c>
      <c r="I75" s="55">
        <f>IFERROR(VLOOKUP($A75, ワクチン一般接種!$A:$G, I$4, FALSE), 0)</f>
        <v>532736</v>
      </c>
      <c r="J75" s="55">
        <f>IFERROR(VLOOKUP($A75, ワクチン一般接種!$A:$G, J$4, FALSE), 0)</f>
        <v>35303</v>
      </c>
      <c r="K75" s="55">
        <f>IFERROR(VLOOKUP($A75, ワクチン一般接種!$A:$G, K$4, FALSE), 0)</f>
        <v>379833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568039</v>
      </c>
      <c r="O75" s="56">
        <f t="shared" si="4"/>
        <v>379833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959858</v>
      </c>
      <c r="I76" s="55">
        <f>IFERROR(VLOOKUP($A76, ワクチン一般接種!$A:$G, I$4, FALSE), 0)</f>
        <v>529243</v>
      </c>
      <c r="J76" s="55">
        <f>IFERROR(VLOOKUP($A76, ワクチン一般接種!$A:$G, J$4, FALSE), 0)</f>
        <v>35778</v>
      </c>
      <c r="K76" s="55">
        <f>IFERROR(VLOOKUP($A76, ワクチン一般接種!$A:$G, K$4, FALSE), 0)</f>
        <v>394837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565021</v>
      </c>
      <c r="O76" s="56">
        <f t="shared" si="4"/>
        <v>394837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918413</v>
      </c>
      <c r="I77" s="55">
        <f>IFERROR(VLOOKUP($A77, ワクチン一般接種!$A:$G, I$4, FALSE), 0)</f>
        <v>474423</v>
      </c>
      <c r="J77" s="55">
        <f>IFERROR(VLOOKUP($A77, ワクチン一般接種!$A:$G, J$4, FALSE), 0)</f>
        <v>32994</v>
      </c>
      <c r="K77" s="55">
        <f>IFERROR(VLOOKUP($A77, ワクチン一般接種!$A:$G, K$4, FALSE), 0)</f>
        <v>407759</v>
      </c>
      <c r="L77" s="55">
        <f>IFERROR(VLOOKUP($A77, ワクチン一般接種!$A:$G, L$4, FALSE), 0)</f>
        <v>3237</v>
      </c>
      <c r="M77" s="57">
        <f t="shared" si="5"/>
        <v>44368</v>
      </c>
      <c r="N77" s="56">
        <f t="shared" si="3"/>
        <v>582414</v>
      </c>
      <c r="O77" s="56">
        <f t="shared" si="4"/>
        <v>534779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989941</v>
      </c>
      <c r="I78" s="55">
        <f>IFERROR(VLOOKUP($A78, ワクチン一般接種!$A:$G, I$4, FALSE), 0)</f>
        <v>479259</v>
      </c>
      <c r="J78" s="55">
        <f>IFERROR(VLOOKUP($A78, ワクチン一般接種!$A:$G, J$4, FALSE), 0)</f>
        <v>33737</v>
      </c>
      <c r="K78" s="55">
        <f>IFERROR(VLOOKUP($A78, ワクチン一般接種!$A:$G, K$4, FALSE), 0)</f>
        <v>474231</v>
      </c>
      <c r="L78" s="55">
        <f>IFERROR(VLOOKUP($A78, ワクチン一般接種!$A:$G, L$4, FALSE), 0)</f>
        <v>2714</v>
      </c>
      <c r="M78" s="57">
        <f t="shared" si="5"/>
        <v>44369</v>
      </c>
      <c r="N78" s="56">
        <f t="shared" si="3"/>
        <v>559415</v>
      </c>
      <c r="O78" s="56">
        <f t="shared" si="4"/>
        <v>524661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1000025</v>
      </c>
      <c r="I79" s="55">
        <f>IFERROR(VLOOKUP($A79, ワクチン一般接種!$A:$G, I$4, FALSE), 0)</f>
        <v>477008</v>
      </c>
      <c r="J79" s="55">
        <f>IFERROR(VLOOKUP($A79, ワクチン一般接種!$A:$G, J$4, FALSE), 0)</f>
        <v>33425</v>
      </c>
      <c r="K79" s="55">
        <f>IFERROR(VLOOKUP($A79, ワクチン一般接種!$A:$G, K$4, FALSE), 0)</f>
        <v>486236</v>
      </c>
      <c r="L79" s="55">
        <f>IFERROR(VLOOKUP($A79, ワクチン一般接種!$A:$G, L$4, FALSE), 0)</f>
        <v>3356</v>
      </c>
      <c r="M79" s="57">
        <f t="shared" si="5"/>
        <v>44370</v>
      </c>
      <c r="N79" s="56">
        <f t="shared" si="3"/>
        <v>562087</v>
      </c>
      <c r="O79" s="56">
        <f t="shared" si="4"/>
        <v>549424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965787</v>
      </c>
      <c r="I80" s="55">
        <f>IFERROR(VLOOKUP($A80, ワクチン一般接種!$A:$G, I$4, FALSE), 0)</f>
        <v>455106</v>
      </c>
      <c r="J80" s="55">
        <f>IFERROR(VLOOKUP($A80, ワクチン一般接種!$A:$G, J$4, FALSE), 0)</f>
        <v>32071</v>
      </c>
      <c r="K80" s="55">
        <f>IFERROR(VLOOKUP($A80, ワクチン一般接種!$A:$G, K$4, FALSE), 0)</f>
        <v>475307</v>
      </c>
      <c r="L80" s="55">
        <f>IFERROR(VLOOKUP($A80, ワクチン一般接種!$A:$G, L$4, FALSE), 0)</f>
        <v>3303</v>
      </c>
      <c r="M80" s="57">
        <f t="shared" si="5"/>
        <v>44371</v>
      </c>
      <c r="N80" s="56">
        <f t="shared" si="3"/>
        <v>532559</v>
      </c>
      <c r="O80" s="56">
        <f t="shared" si="4"/>
        <v>542649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951102</v>
      </c>
      <c r="I81" s="55">
        <f>IFERROR(VLOOKUP($A81, ワクチン一般接種!$A:$G, I$4, FALSE), 0)</f>
        <v>452458</v>
      </c>
      <c r="J81" s="55">
        <f>IFERROR(VLOOKUP($A81, ワクチン一般接種!$A:$G, J$4, FALSE), 0)</f>
        <v>35381</v>
      </c>
      <c r="K81" s="55">
        <f>IFERROR(VLOOKUP($A81, ワクチン一般接種!$A:$G, K$4, FALSE), 0)</f>
        <v>459500</v>
      </c>
      <c r="L81" s="55">
        <f>IFERROR(VLOOKUP($A81, ワクチン一般接種!$A:$G, L$4, FALSE), 0)</f>
        <v>3763</v>
      </c>
      <c r="M81" s="57">
        <f t="shared" si="5"/>
        <v>44372</v>
      </c>
      <c r="N81" s="56">
        <f t="shared" si="3"/>
        <v>541134</v>
      </c>
      <c r="O81" s="56">
        <f t="shared" si="4"/>
        <v>538323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904333</v>
      </c>
      <c r="I82" s="55">
        <f>IFERROR(VLOOKUP($A82, ワクチン一般接種!$A:$G, I$4, FALSE), 0)</f>
        <v>443389</v>
      </c>
      <c r="J82" s="55">
        <f>IFERROR(VLOOKUP($A82, ワクチン一般接種!$A:$G, J$4, FALSE), 0)</f>
        <v>41233</v>
      </c>
      <c r="K82" s="55">
        <f>IFERROR(VLOOKUP($A82, ワクチン一般接種!$A:$G, K$4, FALSE), 0)</f>
        <v>416179</v>
      </c>
      <c r="L82" s="55">
        <f>IFERROR(VLOOKUP($A82, ワクチン一般接種!$A:$G, L$4, FALSE), 0)</f>
        <v>3532</v>
      </c>
      <c r="M82" s="57">
        <f t="shared" si="5"/>
        <v>44373</v>
      </c>
      <c r="N82" s="56">
        <f t="shared" si="3"/>
        <v>484622</v>
      </c>
      <c r="O82" s="56">
        <f t="shared" si="4"/>
        <v>419711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860528</v>
      </c>
      <c r="I83" s="55">
        <f>IFERROR(VLOOKUP($A83, ワクチン一般接種!$A:$G, I$4, FALSE), 0)</f>
        <v>449478</v>
      </c>
      <c r="J83" s="55">
        <f>IFERROR(VLOOKUP($A83, ワクチン一般接種!$A:$G, J$4, FALSE), 0)</f>
        <v>40086</v>
      </c>
      <c r="K83" s="55">
        <f>IFERROR(VLOOKUP($A83, ワクチン一般接種!$A:$G, K$4, FALSE), 0)</f>
        <v>367278</v>
      </c>
      <c r="L83" s="55">
        <f>IFERROR(VLOOKUP($A83, ワクチン一般接種!$A:$G, L$4, FALSE), 0)</f>
        <v>3686</v>
      </c>
      <c r="M83" s="57">
        <f t="shared" si="5"/>
        <v>44374</v>
      </c>
      <c r="N83" s="56">
        <f t="shared" si="3"/>
        <v>489564</v>
      </c>
      <c r="O83" s="56">
        <f t="shared" si="4"/>
        <v>370964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782855</v>
      </c>
      <c r="I84" s="55">
        <f>IFERROR(VLOOKUP($A84, ワクチン一般接種!$A:$G, I$4, FALSE), 0)</f>
        <v>353010</v>
      </c>
      <c r="J84" s="55">
        <f>IFERROR(VLOOKUP($A84, ワクチン一般接種!$A:$G, J$4, FALSE), 0)</f>
        <v>21866</v>
      </c>
      <c r="K84" s="55">
        <f>IFERROR(VLOOKUP($A84, ワクチン一般接種!$A:$G, K$4, FALSE), 0)</f>
        <v>389853</v>
      </c>
      <c r="L84" s="55">
        <f>IFERROR(VLOOKUP($A84, ワクチン一般接種!$A:$G, L$4, FALSE), 0)</f>
        <v>18126</v>
      </c>
      <c r="M84" s="57">
        <f t="shared" si="5"/>
        <v>44375</v>
      </c>
      <c r="N84" s="56">
        <f t="shared" si="3"/>
        <v>453985</v>
      </c>
      <c r="O84" s="56">
        <f t="shared" si="4"/>
        <v>488525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683759</v>
      </c>
      <c r="I85" s="55">
        <f>IFERROR(VLOOKUP($A85, ワクチン一般接種!$A:$G, I$4, FALSE), 0)</f>
        <v>300702</v>
      </c>
      <c r="J85" s="55">
        <f>IFERROR(VLOOKUP($A85, ワクチン一般接種!$A:$G, J$4, FALSE), 0)</f>
        <v>19249</v>
      </c>
      <c r="K85" s="55">
        <f>IFERROR(VLOOKUP($A85, ワクチン一般接種!$A:$G, K$4, FALSE), 0)</f>
        <v>345391</v>
      </c>
      <c r="L85" s="55">
        <f>IFERROR(VLOOKUP($A85, ワクチン一般接種!$A:$G, L$4, FALSE), 0)</f>
        <v>18417</v>
      </c>
      <c r="M85" s="57">
        <f t="shared" si="5"/>
        <v>44376</v>
      </c>
      <c r="N85" s="56">
        <f t="shared" si="3"/>
        <v>359387</v>
      </c>
      <c r="O85" s="56">
        <f t="shared" si="4"/>
        <v>418853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44377</v>
      </c>
      <c r="B3" s="26" t="s">
        <v>153</v>
      </c>
      <c r="C3" s="26">
        <f>IF(D21="", "", D21)</f>
        <v>795026</v>
      </c>
      <c r="D3" s="26">
        <f>IF(C21="", "", C21)</f>
        <v>15608145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16159</v>
      </c>
      <c r="I3" s="26" t="str">
        <f t="shared" si="1"/>
        <v/>
      </c>
      <c r="J3" s="26">
        <f t="shared" si="1"/>
        <v>523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763569</v>
      </c>
      <c r="N3" s="26">
        <f t="shared" si="2"/>
        <v>14735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44377</v>
      </c>
      <c r="B4" s="26" t="s">
        <v>154</v>
      </c>
      <c r="C4" s="26">
        <f>IF(D22="", "", D22)</f>
        <v>3118</v>
      </c>
      <c r="D4" s="26">
        <f>IF(C22="", "", C22)</f>
        <v>766834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3032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51"/>
      <c r="O7" s="27"/>
      <c r="P7" s="27"/>
    </row>
    <row r="8" spans="1:17" x14ac:dyDescent="0.55000000000000004">
      <c r="A8" s="113" t="s">
        <v>294</v>
      </c>
      <c r="B8" s="113"/>
      <c r="C8" s="113"/>
      <c r="D8" s="113"/>
      <c r="E8" s="113"/>
      <c r="F8" s="113"/>
      <c r="G8" s="113"/>
      <c r="H8" s="113"/>
      <c r="I8" s="113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30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9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15608145</v>
      </c>
      <c r="D12" s="49">
        <v>795026</v>
      </c>
      <c r="E12" s="49">
        <v>16159</v>
      </c>
      <c r="F12" s="49">
        <v>523</v>
      </c>
      <c r="G12" s="49">
        <v>763569</v>
      </c>
      <c r="H12" s="49">
        <v>14735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766834</v>
      </c>
      <c r="D13" s="49">
        <v>3118</v>
      </c>
      <c r="E13" s="49">
        <v>81</v>
      </c>
      <c r="F13" s="49">
        <v>0</v>
      </c>
      <c r="G13" s="49">
        <v>3032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16375808</v>
      </c>
      <c r="D15" s="48">
        <f t="shared" si="3"/>
        <v>798159</v>
      </c>
      <c r="E15" s="48">
        <f t="shared" si="3"/>
        <v>16240</v>
      </c>
      <c r="F15" s="48">
        <f t="shared" si="3"/>
        <v>523</v>
      </c>
      <c r="G15" s="48">
        <f t="shared" si="3"/>
        <v>766616</v>
      </c>
      <c r="H15" s="48">
        <f t="shared" si="3"/>
        <v>14740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3" t="s">
        <v>157</v>
      </c>
      <c r="D18" s="119"/>
      <c r="E18" s="113" t="s">
        <v>169</v>
      </c>
      <c r="F18" s="119"/>
      <c r="G18" s="119"/>
      <c r="H18" s="113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3" t="s">
        <v>158</v>
      </c>
      <c r="I19" s="119"/>
      <c r="J19" s="119"/>
      <c r="K19" s="119"/>
      <c r="L19" s="119"/>
      <c r="M19" s="119"/>
      <c r="N19" s="119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15608145</v>
      </c>
      <c r="D21" s="28">
        <f t="shared" si="4"/>
        <v>795026</v>
      </c>
      <c r="E21" s="3"/>
      <c r="F21" s="3"/>
      <c r="G21" s="3"/>
      <c r="H21" s="3"/>
      <c r="I21" s="28">
        <f>E12</f>
        <v>16159</v>
      </c>
      <c r="J21" s="3"/>
      <c r="K21" s="28">
        <f>F12</f>
        <v>523</v>
      </c>
      <c r="L21" s="3"/>
      <c r="M21" s="3"/>
      <c r="N21" s="16">
        <f>G21</f>
        <v>0</v>
      </c>
      <c r="O21" s="28">
        <f t="shared" ref="O21:P23" si="5">G12</f>
        <v>763569</v>
      </c>
      <c r="P21" s="28">
        <f t="shared" si="5"/>
        <v>14735</v>
      </c>
    </row>
    <row r="22" spans="1:16" x14ac:dyDescent="0.55000000000000004">
      <c r="B22" s="26" t="s">
        <v>167</v>
      </c>
      <c r="C22" s="28">
        <f t="shared" si="4"/>
        <v>766834</v>
      </c>
      <c r="D22" s="28">
        <f t="shared" si="4"/>
        <v>3118</v>
      </c>
      <c r="E22" s="3"/>
      <c r="F22" s="3"/>
      <c r="G22" s="3"/>
      <c r="H22" s="3"/>
      <c r="I22" s="28">
        <f>E13</f>
        <v>81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3032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16375808</v>
      </c>
      <c r="D24" s="26">
        <f t="shared" si="6"/>
        <v>798159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16240</v>
      </c>
      <c r="J24" s="26">
        <f t="shared" si="6"/>
        <v>0</v>
      </c>
      <c r="K24" s="26">
        <f t="shared" si="6"/>
        <v>523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766616</v>
      </c>
      <c r="P24" s="26">
        <f t="shared" si="6"/>
        <v>14740</v>
      </c>
    </row>
    <row r="26" spans="1:16" x14ac:dyDescent="0.55000000000000004">
      <c r="F26" s="113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29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44376</v>
      </c>
      <c r="C5" s="30" t="s">
        <v>7</v>
      </c>
      <c r="D5" s="40">
        <f>IFERROR(INT(TRIM(SUBSTITUTE(VLOOKUP($A5&amp;"*",各都道府県の状況!$A:$I,D$3,FALSE), "※5", ""))), "")</f>
        <v>41294</v>
      </c>
      <c r="E5" s="40">
        <f>IFERROR(INT(TRIM(SUBSTITUTE(VLOOKUP($A5&amp;"*",各都道府県の状況!$A:$I,E$3,FALSE), "※5", ""))), "")</f>
        <v>775042</v>
      </c>
      <c r="F5" s="40">
        <f>IFERROR(INT(TRIM(SUBSTITUTE(VLOOKUP($A5&amp;"*",各都道府県の状況!$A:$I,F$3,FALSE), "※5", ""))), "")</f>
        <v>38782</v>
      </c>
      <c r="G5" s="40">
        <f>IFERROR(INT(TRIM(SUBSTITUTE(VLOOKUP($A5&amp;"*",各都道府県の状況!$A:$I,G$3,FALSE), "※5", ""))), "")</f>
        <v>1394</v>
      </c>
      <c r="H5" s="40">
        <f>IFERROR(INT(TRIM(SUBSTITUTE(VLOOKUP($A5&amp;"*",各都道府県の状況!$A:$I,H$3,FALSE), "※5", ""))), "")</f>
        <v>1210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44376</v>
      </c>
      <c r="C6" s="30" t="s">
        <v>11</v>
      </c>
      <c r="D6" s="40">
        <f>IFERROR(INT(TRIM(SUBSTITUTE(VLOOKUP($A6&amp;"*",各都道府県の状況!$A:$I,D$3,FALSE), "※5", ""))), "")</f>
        <v>2490</v>
      </c>
      <c r="E6" s="40">
        <f>IFERROR(INT(TRIM(SUBSTITUTE(VLOOKUP($A6&amp;"*",各都道府県の状況!$A:$I,E$3,FALSE), "※5", ""))), "")</f>
        <v>50446</v>
      </c>
      <c r="F6" s="40">
        <f>IFERROR(INT(TRIM(SUBSTITUTE(VLOOKUP($A6&amp;"*",各都道府県の状況!$A:$I,F$3,FALSE), "※5", ""))), "")</f>
        <v>2418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41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44376</v>
      </c>
      <c r="C7" s="30" t="s">
        <v>12</v>
      </c>
      <c r="D7" s="40">
        <f>IFERROR(INT(TRIM(SUBSTITUTE(VLOOKUP($A7&amp;"*",各都道府県の状況!$A:$I,D$3,FALSE), "※5", ""))), "")</f>
        <v>1670</v>
      </c>
      <c r="E7" s="40">
        <f>IFERROR(INT(TRIM(SUBSTITUTE(VLOOKUP($A7&amp;"*",各都道府県の状況!$A:$I,E$3,FALSE), "※5", ""))), "")</f>
        <v>84243</v>
      </c>
      <c r="F7" s="40">
        <f>IFERROR(INT(TRIM(SUBSTITUTE(VLOOKUP($A7&amp;"*",各都道府県の状況!$A:$I,F$3,FALSE), "※5", ""))), "")</f>
        <v>1580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44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44376</v>
      </c>
      <c r="C8" s="30" t="s">
        <v>13</v>
      </c>
      <c r="D8" s="40">
        <f>IFERROR(INT(TRIM(SUBSTITUTE(VLOOKUP($A8&amp;"*",各都道府県の状況!$A:$I,D$3,FALSE), "※5", ""))), "")</f>
        <v>9120</v>
      </c>
      <c r="E8" s="40">
        <f>IFERROR(INT(TRIM(SUBSTITUTE(VLOOKUP($A8&amp;"*",各都道府県の状況!$A:$I,E$3,FALSE), "※5", ""))), "")</f>
        <v>156448</v>
      </c>
      <c r="F8" s="40">
        <f>IFERROR(INT(TRIM(SUBSTITUTE(VLOOKUP($A8&amp;"*",各都道府県の状況!$A:$I,F$3,FALSE), "※5", ""))), "")</f>
        <v>8966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58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44376</v>
      </c>
      <c r="C9" s="30" t="s">
        <v>14</v>
      </c>
      <c r="D9" s="40">
        <f>IFERROR(INT(TRIM(SUBSTITUTE(VLOOKUP($A9&amp;"*",各都道府県の状況!$A:$I,D$3,FALSE), "※5", ""))), "")</f>
        <v>862</v>
      </c>
      <c r="E9" s="40">
        <f>IFERROR(INT(TRIM(SUBSTITUTE(VLOOKUP($A9&amp;"*",各都道府県の状況!$A:$I,E$3,FALSE), "※5", ""))), "")</f>
        <v>15299</v>
      </c>
      <c r="F9" s="40">
        <f>IFERROR(INT(TRIM(SUBSTITUTE(VLOOKUP($A9&amp;"*",各都道府県の状況!$A:$I,F$3,FALSE), "※5", ""))), "")</f>
        <v>754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88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44376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65627</v>
      </c>
      <c r="F10" s="40">
        <f>IFERROR(INT(TRIM(SUBSTITUTE(VLOOKUP($A10&amp;"*",各都道府県の状況!$A:$I,F$3,FALSE), "※5", ""))), "")</f>
        <v>1961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12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44376</v>
      </c>
      <c r="C11" s="30" t="s">
        <v>16</v>
      </c>
      <c r="D11" s="40">
        <f>IFERROR(INT(TRIM(SUBSTITUTE(VLOOKUP($A11&amp;"*",各都道府県の状況!$A:$I,D$3,FALSE), "※5", ""))), "")</f>
        <v>4868</v>
      </c>
      <c r="E11" s="40">
        <f>IFERROR(INT(TRIM(SUBSTITUTE(VLOOKUP($A11&amp;"*",各都道府県の状況!$A:$I,E$3,FALSE), "※5", ""))), "")</f>
        <v>278371</v>
      </c>
      <c r="F11" s="40">
        <f>IFERROR(INT(TRIM(SUBSTITUTE(VLOOKUP($A11&amp;"*",各都道府県の状況!$A:$I,F$3,FALSE), "※5", ""))), "")</f>
        <v>4589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118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44376</v>
      </c>
      <c r="C12" s="30" t="s">
        <v>17</v>
      </c>
      <c r="D12" s="40">
        <f>IFERROR(INT(TRIM(SUBSTITUTE(VLOOKUP($A12&amp;"*",各都道府県の状況!$A:$I,D$3,FALSE), "※5", ""))), "")</f>
        <v>10517</v>
      </c>
      <c r="E12" s="40">
        <f>IFERROR(INT(TRIM(SUBSTITUTE(VLOOKUP($A12&amp;"*",各都道府県の状況!$A:$I,E$3,FALSE), "※5", ""))), "")</f>
        <v>33256</v>
      </c>
      <c r="F12" s="40">
        <f>IFERROR(INT(TRIM(SUBSTITUTE(VLOOKUP($A12&amp;"*",各都道府県の状況!$A:$I,F$3,FALSE), "※5", ""))), "")</f>
        <v>10097</v>
      </c>
      <c r="G12" s="40">
        <f>IFERROR(INT(TRIM(SUBSTITUTE(VLOOKUP($A12&amp;"*",各都道府県の状況!$A:$I,G$3,FALSE), "※5", ""))), "")</f>
        <v>164</v>
      </c>
      <c r="H12" s="40">
        <f>IFERROR(INT(TRIM(SUBSTITUTE(VLOOKUP($A12&amp;"*",各都道府県の状況!$A:$I,H$3,FALSE), "※5", ""))), "")</f>
        <v>256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44376</v>
      </c>
      <c r="C13" s="30" t="s">
        <v>18</v>
      </c>
      <c r="D13" s="40">
        <f>IFERROR(INT(TRIM(SUBSTITUTE(VLOOKUP($A13&amp;"*",各都道府県の状況!$A:$I,D$3,FALSE), "※5", ""))), "")</f>
        <v>6996</v>
      </c>
      <c r="E13" s="40">
        <f>IFERROR(INT(TRIM(SUBSTITUTE(VLOOKUP($A13&amp;"*",各都道府県の状況!$A:$I,E$3,FALSE), "※5", ""))), "")</f>
        <v>284683</v>
      </c>
      <c r="F13" s="40">
        <f>IFERROR(INT(TRIM(SUBSTITUTE(VLOOKUP($A13&amp;"*",各都道府県の状況!$A:$I,F$3,FALSE), "※5", ""))), "")</f>
        <v>6687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228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44376</v>
      </c>
      <c r="C14" s="30" t="s">
        <v>19</v>
      </c>
      <c r="D14" s="40">
        <f>IFERROR(INT(TRIM(SUBSTITUTE(VLOOKUP($A14&amp;"*",各都道府県の状況!$A:$I,D$3,FALSE), "※5", ""))), "")</f>
        <v>8032</v>
      </c>
      <c r="E14" s="40">
        <f>IFERROR(INT(TRIM(SUBSTITUTE(VLOOKUP($A14&amp;"*",各都道府県の状況!$A:$I,E$3,FALSE), "※5", ""))), "")</f>
        <v>193138</v>
      </c>
      <c r="F14" s="40">
        <f>IFERROR(INT(TRIM(SUBSTITUTE(VLOOKUP($A14&amp;"*",各都道府県の状況!$A:$I,F$3,FALSE), "※5", ""))), "")</f>
        <v>7833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47</v>
      </c>
      <c r="I14" s="40">
        <f>IFERROR(INT(TRIM(SUBSTITUTE(VLOOKUP($A14&amp;"*",各都道府県の状況!$A:$I,I$3,FALSE), "※5", ""))), "")</f>
        <v>5</v>
      </c>
    </row>
    <row r="15" spans="1:10" x14ac:dyDescent="0.55000000000000004">
      <c r="A15" s="12" t="s">
        <v>191</v>
      </c>
      <c r="B15" s="13">
        <f t="shared" si="0"/>
        <v>44376</v>
      </c>
      <c r="C15" s="30" t="s">
        <v>20</v>
      </c>
      <c r="D15" s="40">
        <f>IFERROR(INT(TRIM(SUBSTITUTE(VLOOKUP($A15&amp;"*",各都道府県の状況!$A:$I,D$3,FALSE), "※5", ""))), "")</f>
        <v>46329</v>
      </c>
      <c r="E15" s="40">
        <f>IFERROR(INT(TRIM(SUBSTITUTE(VLOOKUP($A15&amp;"*",各都道府県の状況!$A:$I,E$3,FALSE), "※5", ""))), "")</f>
        <v>963824</v>
      </c>
      <c r="F15" s="40">
        <f>IFERROR(INT(TRIM(SUBSTITUTE(VLOOKUP($A15&amp;"*",各都道府県の状況!$A:$I,F$3,FALSE), "※5", ""))), "")</f>
        <v>44494</v>
      </c>
      <c r="G15" s="40">
        <f>IFERROR(INT(TRIM(SUBSTITUTE(VLOOKUP($A15&amp;"*",各都道府県の状況!$A:$I,G$3,FALSE), "※5", ""))), "")</f>
        <v>830</v>
      </c>
      <c r="H15" s="40">
        <f>IFERROR(INT(TRIM(SUBSTITUTE(VLOOKUP($A15&amp;"*",各都道府県の状況!$A:$I,H$3,FALSE), "※5", ""))), "")</f>
        <v>1005</v>
      </c>
      <c r="I15" s="40">
        <f>IFERROR(INT(TRIM(SUBSTITUTE(VLOOKUP($A15&amp;"*",各都道府県の状況!$A:$I,I$3,FALSE), "※5", ""))), "")</f>
        <v>14</v>
      </c>
    </row>
    <row r="16" spans="1:10" x14ac:dyDescent="0.55000000000000004">
      <c r="A16" s="12" t="s">
        <v>192</v>
      </c>
      <c r="B16" s="13">
        <f t="shared" si="0"/>
        <v>44376</v>
      </c>
      <c r="C16" s="30" t="s">
        <v>21</v>
      </c>
      <c r="D16" s="40">
        <f>IFERROR(INT(TRIM(SUBSTITUTE(VLOOKUP($A16&amp;"*",各都道府県の状況!$A:$I,D$3,FALSE), "※5", ""))), "")</f>
        <v>40147</v>
      </c>
      <c r="E16" s="40">
        <f>IFERROR(INT(TRIM(SUBSTITUTE(VLOOKUP($A16&amp;"*",各都道府県の状況!$A:$I,E$3,FALSE), "※5", ""))), "")</f>
        <v>681888</v>
      </c>
      <c r="F16" s="40">
        <f>IFERROR(INT(TRIM(SUBSTITUTE(VLOOKUP($A16&amp;"*",各都道府県の状況!$A:$I,F$3,FALSE), "※5", ""))), "")</f>
        <v>38415</v>
      </c>
      <c r="G16" s="40">
        <f>IFERROR(INT(TRIM(SUBSTITUTE(VLOOKUP($A16&amp;"*",各都道府県の状況!$A:$I,G$3,FALSE), "※5", ""))), "")</f>
        <v>705</v>
      </c>
      <c r="H16" s="40">
        <f>IFERROR(INT(TRIM(SUBSTITUTE(VLOOKUP($A16&amp;"*",各都道府県の状況!$A:$I,H$3,FALSE), "※5", ""))), "")</f>
        <v>1027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44376</v>
      </c>
      <c r="C17" s="30" t="s">
        <v>22</v>
      </c>
      <c r="D17" s="40">
        <f>IFERROR(INT(TRIM(SUBSTITUTE(VLOOKUP($A17&amp;"*",各都道府県の状況!$A:$I,D$3,FALSE), "※5", ""))), "")</f>
        <v>173220</v>
      </c>
      <c r="E17" s="40">
        <f>IFERROR(INT(TRIM(SUBSTITUTE(VLOOKUP($A17&amp;"*",各都道府県の状況!$A:$I,E$3,FALSE), "※5", ""))), "")</f>
        <v>2508865</v>
      </c>
      <c r="F17" s="40">
        <f>IFERROR(INT(TRIM(SUBSTITUTE(VLOOKUP($A17&amp;"*",各都道府県の状況!$A:$I,F$3,FALSE), "※5", ""))), "")</f>
        <v>166841</v>
      </c>
      <c r="G17" s="40">
        <f>IFERROR(INT(TRIM(SUBSTITUTE(VLOOKUP($A17&amp;"*",各都道府県の状況!$A:$I,G$3,FALSE), "※5", ""))), "")</f>
        <v>2231</v>
      </c>
      <c r="H17" s="40">
        <f>IFERROR(INT(TRIM(SUBSTITUTE(VLOOKUP($A17&amp;"*",各都道府県の状況!$A:$I,H$3,FALSE), "※5", ""))), "")</f>
        <v>4148</v>
      </c>
      <c r="I17" s="40">
        <f>IFERROR(INT(TRIM(SUBSTITUTE(VLOOKUP($A17&amp;"*",各都道府県の状況!$A:$I,I$3,FALSE), "※5", ""))), "")</f>
        <v>43</v>
      </c>
    </row>
    <row r="18" spans="1:9" x14ac:dyDescent="0.55000000000000004">
      <c r="A18" s="12" t="s">
        <v>194</v>
      </c>
      <c r="B18" s="13">
        <f t="shared" si="0"/>
        <v>44376</v>
      </c>
      <c r="C18" s="30" t="s">
        <v>23</v>
      </c>
      <c r="D18" s="40">
        <f>IFERROR(INT(TRIM(SUBSTITUTE(VLOOKUP($A18&amp;"*",各都道府県の状況!$A:$I,D$3,FALSE), "※5", ""))), "")</f>
        <v>67182</v>
      </c>
      <c r="E18" s="40">
        <f>IFERROR(INT(TRIM(SUBSTITUTE(VLOOKUP($A18&amp;"*",各都道府県の状況!$A:$I,E$3,FALSE), "※5", ""))), "")</f>
        <v>1033536</v>
      </c>
      <c r="F18" s="40">
        <f>IFERROR(INT(TRIM(SUBSTITUTE(VLOOKUP($A18&amp;"*",各都道府県の状況!$A:$I,F$3,FALSE), "※5", ""))), "")</f>
        <v>64543</v>
      </c>
      <c r="G18" s="40">
        <f>IFERROR(INT(TRIM(SUBSTITUTE(VLOOKUP($A18&amp;"*",各都道府県の状況!$A:$I,G$3,FALSE), "※5", ""))), "")</f>
        <v>947</v>
      </c>
      <c r="H18" s="40">
        <f>IFERROR(INT(TRIM(SUBSTITUTE(VLOOKUP($A18&amp;"*",各都道府県の状況!$A:$I,H$3,FALSE), "※5", ""))), "")</f>
        <v>1692</v>
      </c>
      <c r="I18" s="40">
        <f>IFERROR(INT(TRIM(SUBSTITUTE(VLOOKUP($A18&amp;"*",各都道府県の状況!$A:$I,I$3,FALSE), "※5", ""))), "")</f>
        <v>41</v>
      </c>
    </row>
    <row r="19" spans="1:9" x14ac:dyDescent="0.55000000000000004">
      <c r="A19" s="12" t="s">
        <v>195</v>
      </c>
      <c r="B19" s="13">
        <f t="shared" si="0"/>
        <v>44376</v>
      </c>
      <c r="C19" s="30" t="s">
        <v>24</v>
      </c>
      <c r="D19" s="40">
        <f>IFERROR(INT(TRIM(SUBSTITUTE(VLOOKUP($A19&amp;"*",各都道府県の状況!$A:$I,D$3,FALSE), "※5", ""))), "")</f>
        <v>3398</v>
      </c>
      <c r="E19" s="40">
        <f>IFERROR(INT(TRIM(SUBSTITUTE(VLOOKUP($A19&amp;"*",各都道府県の状況!$A:$I,E$3,FALSE), "※5", ""))), "")</f>
        <v>170581</v>
      </c>
      <c r="F19" s="40">
        <f>IFERROR(INT(TRIM(SUBSTITUTE(VLOOKUP($A19&amp;"*",各都道府県の状況!$A:$I,F$3,FALSE), "※5", ""))), "")</f>
        <v>3308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38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44376</v>
      </c>
      <c r="C20" s="30" t="s">
        <v>25</v>
      </c>
      <c r="D20" s="40">
        <f>IFERROR(INT(TRIM(SUBSTITUTE(VLOOKUP($A20&amp;"*",各都道府県の状況!$A:$I,D$3,FALSE), "※5", ""))), "")</f>
        <v>2040</v>
      </c>
      <c r="E20" s="40">
        <f>IFERROR(INT(TRIM(SUBSTITUTE(VLOOKUP($A20&amp;"*",各都道府県の状況!$A:$I,E$3,FALSE), "※5", ""))), "")</f>
        <v>73423</v>
      </c>
      <c r="F20" s="40">
        <f>IFERROR(INT(TRIM(SUBSTITUTE(VLOOKUP($A20&amp;"*",各都道府県の状況!$A:$I,F$3,FALSE), "※5", ""))), "")</f>
        <v>1959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43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44376</v>
      </c>
      <c r="C21" s="30" t="s">
        <v>26</v>
      </c>
      <c r="D21" s="40">
        <f>IFERROR(INT(TRIM(SUBSTITUTE(VLOOKUP($A21&amp;"*",各都道府県の状況!$A:$I,D$3,FALSE), "※5", ""))), "")</f>
        <v>3930</v>
      </c>
      <c r="E21" s="40">
        <f>IFERROR(INT(TRIM(SUBSTITUTE(VLOOKUP($A21&amp;"*",各都道府県の状況!$A:$I,E$3,FALSE), "※5", ""))), "")</f>
        <v>121895</v>
      </c>
      <c r="F21" s="40">
        <f>IFERROR(INT(TRIM(SUBSTITUTE(VLOOKUP($A21&amp;"*",各都道府県の状況!$A:$I,F$3,FALSE), "※5", ""))), "")</f>
        <v>3781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31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44376</v>
      </c>
      <c r="C22" s="30" t="s">
        <v>27</v>
      </c>
      <c r="D22" s="40">
        <f>IFERROR(INT(TRIM(SUBSTITUTE(VLOOKUP($A22&amp;"*",各都道府県の状況!$A:$I,D$3,FALSE), "※5", ""))), "")</f>
        <v>1271</v>
      </c>
      <c r="E22" s="40">
        <f>IFERROR(INT(TRIM(SUBSTITUTE(VLOOKUP($A22&amp;"*",各都道府県の状況!$A:$I,E$3,FALSE), "※5", ""))), "")</f>
        <v>68713</v>
      </c>
      <c r="F22" s="40">
        <f>IFERROR(INT(TRIM(SUBSTITUTE(VLOOKUP($A22&amp;"*",各都道府県の状況!$A:$I,F$3,FALSE), "※5", ""))), "")</f>
        <v>1073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44376</v>
      </c>
      <c r="C23" s="30" t="s">
        <v>28</v>
      </c>
      <c r="D23" s="40">
        <f>IFERROR(INT(TRIM(SUBSTITUTE(VLOOKUP($A23&amp;"*",各都道府県の状況!$A:$I,D$3,FALSE), "※5", ""))), "")</f>
        <v>2093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1933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140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44376</v>
      </c>
      <c r="C24" s="30" t="s">
        <v>29</v>
      </c>
      <c r="D24" s="40">
        <f>IFERROR(INT(TRIM(SUBSTITUTE(VLOOKUP($A24&amp;"*",各都道府県の状況!$A:$I,D$3,FALSE), "※5", ""))), "")</f>
        <v>5031</v>
      </c>
      <c r="E24" s="40">
        <f>IFERROR(INT(TRIM(SUBSTITUTE(VLOOKUP($A24&amp;"*",各都道府県の状況!$A:$I,E$3,FALSE), "※5", ""))), "")</f>
        <v>206319</v>
      </c>
      <c r="F24" s="40">
        <f>IFERROR(INT(TRIM(SUBSTITUTE(VLOOKUP($A24&amp;"*",各都道府県の状況!$A:$I,F$3,FALSE), "※5", ""))), "")</f>
        <v>4945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70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44376</v>
      </c>
      <c r="C25" s="30" t="s">
        <v>30</v>
      </c>
      <c r="D25" s="40">
        <f>IFERROR(INT(TRIM(SUBSTITUTE(VLOOKUP($A25&amp;"*",各都道府県の状況!$A:$I,D$3,FALSE), "※5", ""))), "")</f>
        <v>9439</v>
      </c>
      <c r="E25" s="40">
        <f>IFERROR(INT(TRIM(SUBSTITUTE(VLOOKUP($A25&amp;"*",各都道府県の状況!$A:$I,E$3,FALSE), "※5", ""))), "")</f>
        <v>269035</v>
      </c>
      <c r="F25" s="40">
        <f>IFERROR(INT(TRIM(SUBSTITUTE(VLOOKUP($A25&amp;"*",各都道府県の状況!$A:$I,F$3,FALSE), "※5", ""))), "")</f>
        <v>9136</v>
      </c>
      <c r="G25" s="40">
        <f>IFERROR(INT(TRIM(SUBSTITUTE(VLOOKUP($A25&amp;"*",各都道府県の状況!$A:$I,G$3,FALSE), "※5", ""))), "")</f>
        <v>186</v>
      </c>
      <c r="H25" s="40">
        <f>IFERROR(INT(TRIM(SUBSTITUTE(VLOOKUP($A25&amp;"*",各都道府県の状況!$A:$I,H$3,FALSE), "※5", ""))), "")</f>
        <v>117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44376</v>
      </c>
      <c r="C26" s="30" t="s">
        <v>31</v>
      </c>
      <c r="D26" s="40">
        <f>IFERROR(INT(TRIM(SUBSTITUTE(VLOOKUP($A26&amp;"*",各都道府県の状況!$A:$I,D$3,FALSE), "※5", ""))), "")</f>
        <v>9278</v>
      </c>
      <c r="E26" s="40">
        <f>IFERROR(INT(TRIM(SUBSTITUTE(VLOOKUP($A26&amp;"*",各都道府県の状況!$A:$I,E$3,FALSE), "※5", ""))), "")</f>
        <v>402049</v>
      </c>
      <c r="F26" s="40">
        <f>IFERROR(INT(TRIM(SUBSTITUTE(VLOOKUP($A26&amp;"*",各都道府県の状況!$A:$I,F$3,FALSE), "※5", ""))), "")</f>
        <v>8840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288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44376</v>
      </c>
      <c r="C27" s="30" t="s">
        <v>32</v>
      </c>
      <c r="D27" s="40">
        <f>IFERROR(INT(TRIM(SUBSTITUTE(VLOOKUP($A27&amp;"*",各都道府県の状況!$A:$I,D$3,FALSE), "※5", ""))), "")</f>
        <v>50922</v>
      </c>
      <c r="E27" s="40">
        <f>IFERROR(INT(TRIM(SUBSTITUTE(VLOOKUP($A27&amp;"*",各都道府県の状況!$A:$I,E$3,FALSE), "※5", ""))), "")</f>
        <v>824829</v>
      </c>
      <c r="F27" s="40">
        <f>IFERROR(INT(TRIM(SUBSTITUTE(VLOOKUP($A27&amp;"*",各都道府県の状況!$A:$I,F$3,FALSE), "※5", ""))), "")</f>
        <v>48984</v>
      </c>
      <c r="G27" s="40">
        <f>IFERROR(INT(TRIM(SUBSTITUTE(VLOOKUP($A27&amp;"*",各都道府県の状況!$A:$I,G$3,FALSE), "※5", ""))), "")</f>
        <v>960</v>
      </c>
      <c r="H27" s="40">
        <f>IFERROR(INT(TRIM(SUBSTITUTE(VLOOKUP($A27&amp;"*",各都道府県の状況!$A:$I,H$3,FALSE), "※5", ""))), "")</f>
        <v>978</v>
      </c>
      <c r="I27" s="40">
        <f>IFERROR(INT(TRIM(SUBSTITUTE(VLOOKUP($A27&amp;"*",各都道府県の状況!$A:$I,I$3,FALSE), "※5", ""))), "")</f>
        <v>25</v>
      </c>
    </row>
    <row r="28" spans="1:9" x14ac:dyDescent="0.55000000000000004">
      <c r="A28" s="12" t="s">
        <v>204</v>
      </c>
      <c r="B28" s="13">
        <f t="shared" si="0"/>
        <v>44376</v>
      </c>
      <c r="C28" s="30" t="s">
        <v>33</v>
      </c>
      <c r="D28" s="40">
        <f>IFERROR(INT(TRIM(SUBSTITUTE(VLOOKUP($A28&amp;"*",各都道府県の状況!$A:$I,D$3,FALSE), "※5", ""))), "")</f>
        <v>5253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5194</v>
      </c>
      <c r="G28" s="40">
        <f>IFERROR(INT(TRIM(SUBSTITUTE(VLOOKUP($A28&amp;"*",各都道府県の状況!$A:$I,G$3,FALSE), "※5", ""))), "")</f>
        <v>111</v>
      </c>
      <c r="H28" s="40">
        <f>IFERROR(INT(TRIM(SUBSTITUTE(VLOOKUP($A28&amp;"*",各都道府県の状況!$A:$I,H$3,FALSE), "※5", ""))), "")</f>
        <v>86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44376</v>
      </c>
      <c r="C29" s="30" t="s">
        <v>34</v>
      </c>
      <c r="D29" s="40">
        <f>IFERROR(INT(TRIM(SUBSTITUTE(VLOOKUP($A29&amp;"*",各都道府県の状況!$A:$I,D$3,FALSE), "※5", ""))), "")</f>
        <v>5551</v>
      </c>
      <c r="E29" s="40">
        <f>IFERROR(INT(TRIM(SUBSTITUTE(VLOOKUP($A29&amp;"*",各都道府県の状況!$A:$I,E$3,FALSE), "※5", ""))), "")</f>
        <v>150626</v>
      </c>
      <c r="F29" s="40">
        <f>IFERROR(INT(TRIM(SUBSTITUTE(VLOOKUP($A29&amp;"*",各都道府県の状況!$A:$I,F$3,FALSE), "※5", ""))), "")</f>
        <v>5368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93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44376</v>
      </c>
      <c r="C30" s="30" t="s">
        <v>35</v>
      </c>
      <c r="D30" s="40">
        <f>IFERROR(INT(TRIM(SUBSTITUTE(VLOOKUP($A30&amp;"*",各都道府県の状況!$A:$I,D$3,FALSE), "※5", ""))), "")</f>
        <v>16574</v>
      </c>
      <c r="E30" s="40">
        <f>IFERROR(INT(TRIM(SUBSTITUTE(VLOOKUP($A30&amp;"*",各都道府県の状況!$A:$I,E$3,FALSE), "※5", ""))), "")</f>
        <v>281581</v>
      </c>
      <c r="F30" s="40">
        <f>IFERROR(INT(TRIM(SUBSTITUTE(VLOOKUP($A30&amp;"*",各都道府県の状況!$A:$I,F$3,FALSE), "※5", ""))), "")</f>
        <v>16175</v>
      </c>
      <c r="G30" s="40">
        <f>IFERROR(INT(TRIM(SUBSTITUTE(VLOOKUP($A30&amp;"*",各都道府県の状況!$A:$I,G$3,FALSE), "※5", ""))), "")</f>
        <v>242</v>
      </c>
      <c r="H30" s="40">
        <f>IFERROR(INT(TRIM(SUBSTITUTE(VLOOKUP($A30&amp;"*",各都道府県の状況!$A:$I,H$3,FALSE), "※5", ""))), "")</f>
        <v>142</v>
      </c>
      <c r="I30" s="40">
        <f>IFERROR(INT(TRIM(SUBSTITUTE(VLOOKUP($A30&amp;"*",各都道府県の状況!$A:$I,I$3,FALSE), "※5", ""))), "")</f>
        <v>12</v>
      </c>
    </row>
    <row r="31" spans="1:9" x14ac:dyDescent="0.55000000000000004">
      <c r="A31" s="12" t="s">
        <v>207</v>
      </c>
      <c r="B31" s="13">
        <f t="shared" si="0"/>
        <v>44376</v>
      </c>
      <c r="C31" s="30" t="s">
        <v>36</v>
      </c>
      <c r="D31" s="40">
        <f>IFERROR(INT(TRIM(SUBSTITUTE(VLOOKUP($A31&amp;"*",各都道府県の状況!$A:$I,D$3,FALSE), "※5", ""))), "")</f>
        <v>103275</v>
      </c>
      <c r="E31" s="40">
        <f>IFERROR(INT(TRIM(SUBSTITUTE(VLOOKUP($A31&amp;"*",各都道府県の状況!$A:$I,E$3,FALSE), "※5", ""))), "")</f>
        <v>2138841</v>
      </c>
      <c r="F31" s="40">
        <f>IFERROR(INT(TRIM(SUBSTITUTE(VLOOKUP($A31&amp;"*",各都道府県の状況!$A:$I,F$3,FALSE), "※5", ""))), "")</f>
        <v>98507</v>
      </c>
      <c r="G31" s="40">
        <f>IFERROR(INT(TRIM(SUBSTITUTE(VLOOKUP($A31&amp;"*",各都道府県の状況!$A:$I,G$3,FALSE), "※5", ""))), "")</f>
        <v>2668</v>
      </c>
      <c r="H31" s="40">
        <f>IFERROR(INT(TRIM(SUBSTITUTE(VLOOKUP($A31&amp;"*",各都道府県の状況!$A:$I,H$3,FALSE), "※5", ""))), "")</f>
        <v>1293</v>
      </c>
      <c r="I31" s="40">
        <f>IFERROR(INT(TRIM(SUBSTITUTE(VLOOKUP($A31&amp;"*",各都道府県の状況!$A:$I,I$3,FALSE), "※5", ""))), "")</f>
        <v>149</v>
      </c>
    </row>
    <row r="32" spans="1:9" x14ac:dyDescent="0.55000000000000004">
      <c r="A32" s="12" t="s">
        <v>208</v>
      </c>
      <c r="B32" s="13">
        <f t="shared" si="0"/>
        <v>44376</v>
      </c>
      <c r="C32" s="30" t="s">
        <v>37</v>
      </c>
      <c r="D32" s="40">
        <f>IFERROR(INT(TRIM(SUBSTITUTE(VLOOKUP($A32&amp;"*",各都道府県の状況!$A:$I,D$3,FALSE), "※5", ""))), "")</f>
        <v>40867</v>
      </c>
      <c r="E32" s="40">
        <f>IFERROR(INT(TRIM(SUBSTITUTE(VLOOKUP($A32&amp;"*",各都道府県の状況!$A:$I,E$3,FALSE), "※5", ""))), "")</f>
        <v>505587</v>
      </c>
      <c r="F32" s="40">
        <f>IFERROR(INT(TRIM(SUBSTITUTE(VLOOKUP($A32&amp;"*",各都道府県の状況!$A:$I,F$3,FALSE), "※5", ""))), "")</f>
        <v>39337</v>
      </c>
      <c r="G32" s="40">
        <f>IFERROR(INT(TRIM(SUBSTITUTE(VLOOKUP($A32&amp;"*",各都道府県の状況!$A:$I,G$3,FALSE), "※5", ""))), "")</f>
        <v>1288</v>
      </c>
      <c r="H32" s="40">
        <f>IFERROR(INT(TRIM(SUBSTITUTE(VLOOKUP($A32&amp;"*",各都道府県の状況!$A:$I,H$3,FALSE), "※5", ""))), "")</f>
        <v>245</v>
      </c>
      <c r="I32" s="40">
        <f>IFERROR(INT(TRIM(SUBSTITUTE(VLOOKUP($A32&amp;"*",各都道府県の状況!$A:$I,I$3,FALSE), "※5", ""))), "")</f>
        <v>17</v>
      </c>
    </row>
    <row r="33" spans="1:9" x14ac:dyDescent="0.55000000000000004">
      <c r="A33" s="12" t="s">
        <v>209</v>
      </c>
      <c r="B33" s="13">
        <f t="shared" si="0"/>
        <v>44376</v>
      </c>
      <c r="C33" s="30" t="s">
        <v>38</v>
      </c>
      <c r="D33" s="40">
        <f>IFERROR(INT(TRIM(SUBSTITUTE(VLOOKUP($A33&amp;"*",各都道府県の状況!$A:$I,D$3,FALSE), "※5", ""))), "")</f>
        <v>8318</v>
      </c>
      <c r="E33" s="40">
        <f>IFERROR(INT(TRIM(SUBSTITUTE(VLOOKUP($A33&amp;"*",各都道府県の状況!$A:$I,E$3,FALSE), "※5", ""))), "")</f>
        <v>168559</v>
      </c>
      <c r="F33" s="40">
        <f>IFERROR(INT(TRIM(SUBSTITUTE(VLOOKUP($A33&amp;"*",各都道府県の状況!$A:$I,F$3,FALSE), "※5", ""))), "")</f>
        <v>7990</v>
      </c>
      <c r="G33" s="40">
        <f>IFERROR(INT(TRIM(SUBSTITUTE(VLOOKUP($A33&amp;"*",各都道府県の状況!$A:$I,G$3,FALSE), "※5", ""))), "")</f>
        <v>129</v>
      </c>
      <c r="H33" s="40">
        <f>IFERROR(INT(TRIM(SUBSTITUTE(VLOOKUP($A33&amp;"*",各都道府県の状況!$A:$I,H$3,FALSE), "※5", ""))), "")</f>
        <v>199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44376</v>
      </c>
      <c r="C34" s="30" t="s">
        <v>39</v>
      </c>
      <c r="D34" s="40">
        <f>IFERROR(INT(TRIM(SUBSTITUTE(VLOOKUP($A34&amp;"*",各都道府県の状況!$A:$I,D$3,FALSE), "※5", ""))), "")</f>
        <v>2680</v>
      </c>
      <c r="E34" s="40">
        <f>IFERROR(INT(TRIM(SUBSTITUTE(VLOOKUP($A34&amp;"*",各都道府県の状況!$A:$I,E$3,FALSE), "※5", ""))), "")</f>
        <v>41777</v>
      </c>
      <c r="F34" s="40">
        <f>IFERROR(INT(TRIM(SUBSTITUTE(VLOOKUP($A34&amp;"*",各都道府県の状況!$A:$I,F$3,FALSE), "※5", ""))), "")</f>
        <v>2553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20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44376</v>
      </c>
      <c r="C35" s="30" t="s">
        <v>40</v>
      </c>
      <c r="D35" s="40">
        <f>IFERROR(INT(TRIM(SUBSTITUTE(VLOOKUP($A35&amp;"*",各都道府県の状況!$A:$I,D$3,FALSE), "※5", ""))), "")</f>
        <v>470</v>
      </c>
      <c r="E35" s="40">
        <f>IFERROR(INT(TRIM(SUBSTITUTE(VLOOKUP($A35&amp;"*",各都道府県の状況!$A:$I,E$3,FALSE), "※5", ""))), "")</f>
        <v>82819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44376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44376</v>
      </c>
      <c r="C37" s="30" t="s">
        <v>42</v>
      </c>
      <c r="D37" s="40">
        <f>IFERROR(INT(TRIM(SUBSTITUTE(VLOOKUP($A37&amp;"*",各都道府県の状況!$A:$I,D$3,FALSE), "※5", ""))), "")</f>
        <v>7588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44376</v>
      </c>
      <c r="C38" s="30" t="s">
        <v>43</v>
      </c>
      <c r="D38" s="40">
        <f>IFERROR(INT(TRIM(SUBSTITUTE(VLOOKUP($A38&amp;"*",各都道府県の状況!$A:$I,D$3,FALSE), "※5", ""))), "")</f>
        <v>11494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11170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136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44376</v>
      </c>
      <c r="C39" s="30" t="s">
        <v>44</v>
      </c>
      <c r="D39" s="40">
        <f>IFERROR(INT(TRIM(SUBSTITUTE(VLOOKUP($A39&amp;"*",各都道府県の状況!$A:$I,D$3,FALSE), "※5", ""))), "")</f>
        <v>3133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3004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44376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64645</v>
      </c>
      <c r="F40" s="40">
        <f>IFERROR(INT(TRIM(SUBSTITUTE(VLOOKUP($A40&amp;"*",各都道府県の状況!$A:$I,F$3,FALSE), "※5", ""))), "")</f>
        <v>1585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44376</v>
      </c>
      <c r="C41" s="30" t="s">
        <v>46</v>
      </c>
      <c r="D41" s="40">
        <f>IFERROR(INT(TRIM(SUBSTITUTE(VLOOKUP($A41&amp;"*",各都道府県の状況!$A:$I,D$3,FALSE), "※5", ""))), "")</f>
        <v>2095</v>
      </c>
      <c r="E41" s="40">
        <f>IFERROR(INT(TRIM(SUBSTITUTE(VLOOKUP($A41&amp;"*",各都道府県の状況!$A:$I,E$3,FALSE), "※5", ""))), "")</f>
        <v>85319</v>
      </c>
      <c r="F41" s="40">
        <f>IFERROR(INT(TRIM(SUBSTITUTE(VLOOKUP($A41&amp;"*",各都道府県の状況!$A:$I,F$3,FALSE), "※5", ""))), "")</f>
        <v>2045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25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44376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95450</v>
      </c>
      <c r="F42" s="40">
        <f>IFERROR(INT(TRIM(SUBSTITUTE(VLOOKUP($A42&amp;"*",各都道府県の状況!$A:$I,F$3,FALSE), "※5", ""))), "")</f>
        <v>2669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10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44376</v>
      </c>
      <c r="C43" s="30" t="s">
        <v>48</v>
      </c>
      <c r="D43" s="40">
        <f>IFERROR(INT(TRIM(SUBSTITUTE(VLOOKUP($A43&amp;"*",各都道府県の状況!$A:$I,D$3,FALSE), "※5", ""))), "")</f>
        <v>1820</v>
      </c>
      <c r="E43" s="40">
        <f>IFERROR(INT(TRIM(SUBSTITUTE(VLOOKUP($A43&amp;"*",各都道府県の状況!$A:$I,E$3,FALSE), "※5", ""))), "")</f>
        <v>11392</v>
      </c>
      <c r="F43" s="40">
        <f>IFERROR(INT(TRIM(SUBSTITUTE(VLOOKUP($A43&amp;"*",各都道府県の状況!$A:$I,F$3,FALSE), "※5", ""))), "")</f>
        <v>1692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103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44376</v>
      </c>
      <c r="C44" s="30" t="s">
        <v>49</v>
      </c>
      <c r="D44" s="40">
        <f>IFERROR(INT(TRIM(SUBSTITUTE(VLOOKUP($A44&amp;"*",各都道府県の状況!$A:$I,D$3,FALSE), "※5", ""))), "")</f>
        <v>35482</v>
      </c>
      <c r="E44" s="40">
        <f>IFERROR(INT(TRIM(SUBSTITUTE(VLOOKUP($A44&amp;"*",各都道府県の状況!$A:$I,E$3,FALSE), "※5", ""))), "")</f>
        <v>827716</v>
      </c>
      <c r="F44" s="40">
        <f>IFERROR(INT(TRIM(SUBSTITUTE(VLOOKUP($A44&amp;"*",各都道府県の状況!$A:$I,F$3,FALSE), "※5", ""))), "")</f>
        <v>34496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440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44376</v>
      </c>
      <c r="C45" s="30" t="s">
        <v>50</v>
      </c>
      <c r="D45" s="40">
        <f>IFERROR(INT(TRIM(SUBSTITUTE(VLOOKUP($A45&amp;"*",各都道府県の状況!$A:$I,D$3,FALSE), "※5", ""))), "")</f>
        <v>2555</v>
      </c>
      <c r="E45" s="40">
        <f>IFERROR(INT(TRIM(SUBSTITUTE(VLOOKUP($A45&amp;"*",各都道府県の状況!$A:$I,E$3,FALSE), "※5", ""))), "")</f>
        <v>56642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44376</v>
      </c>
      <c r="C46" s="30" t="s">
        <v>51</v>
      </c>
      <c r="D46" s="40">
        <f>IFERROR(INT(TRIM(SUBSTITUTE(VLOOKUP($A46&amp;"*",各都道府県の状況!$A:$I,D$3,FALSE), "※5", ""))), "")</f>
        <v>3178</v>
      </c>
      <c r="E46" s="40">
        <f>IFERROR(INT(TRIM(SUBSTITUTE(VLOOKUP($A46&amp;"*",各都道府県の状況!$A:$I,E$3,FALSE), "※5", ""))), "")</f>
        <v>124230</v>
      </c>
      <c r="F46" s="40">
        <f>IFERROR(INT(TRIM(SUBSTITUTE(VLOOKUP($A46&amp;"*",各都道府県の状況!$A:$I,F$3,FALSE), "※5", ""))), "")</f>
        <v>3024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44376</v>
      </c>
      <c r="C47" s="30" t="s">
        <v>52</v>
      </c>
      <c r="D47" s="40">
        <f>IFERROR(INT(TRIM(SUBSTITUTE(VLOOKUP($A47&amp;"*",各都道府県の状況!$A:$I,D$3,FALSE), "※5", ""))), "")</f>
        <v>6478</v>
      </c>
      <c r="E47" s="40">
        <f>IFERROR(INT(TRIM(SUBSTITUTE(VLOOKUP($A47&amp;"*",各都道府県の状況!$A:$I,E$3,FALSE), "※5", ""))), "")</f>
        <v>81928</v>
      </c>
      <c r="F47" s="40">
        <f>IFERROR(INT(TRIM(SUBSTITUTE(VLOOKUP($A47&amp;"*",各都道府県の状況!$A:$I,F$3,FALSE), "※5", ""))), "")</f>
        <v>6292</v>
      </c>
      <c r="G47" s="40">
        <f>IFERROR(INT(TRIM(SUBSTITUTE(VLOOKUP($A47&amp;"*",各都道府県の状況!$A:$I,G$3,FALSE), "※5", ""))), "")</f>
        <v>116</v>
      </c>
      <c r="H47" s="40">
        <f>IFERROR(INT(TRIM(SUBSTITUTE(VLOOKUP($A47&amp;"*",各都道府県の状況!$A:$I,H$3,FALSE), "※5", ""))), "")</f>
        <v>70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44376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167489</v>
      </c>
      <c r="F48" s="40">
        <f>IFERROR(INT(TRIM(SUBSTITUTE(VLOOKUP($A48&amp;"*",各都道府県の状況!$A:$I,F$3,FALSE), "※5", ""))), "")</f>
        <v>3399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44376</v>
      </c>
      <c r="C49" s="30" t="s">
        <v>54</v>
      </c>
      <c r="D49" s="40">
        <f>IFERROR(INT(TRIM(SUBSTITUTE(VLOOKUP($A49&amp;"*",各都道府県の状況!$A:$I,D$3,FALSE), "※5", ""))), "")</f>
        <v>3076</v>
      </c>
      <c r="E49" s="40">
        <f>IFERROR(INT(TRIM(SUBSTITUTE(VLOOKUP($A49&amp;"*",各都道府県の状況!$A:$I,E$3,FALSE), "※5", ""))), "")</f>
        <v>44176</v>
      </c>
      <c r="F49" s="40">
        <f>IFERROR(INT(TRIM(SUBSTITUTE(VLOOKUP($A49&amp;"*",各都道府県の状況!$A:$I,F$3,FALSE), "※5", ""))), "")</f>
        <v>3019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44376</v>
      </c>
      <c r="C50" s="30" t="s">
        <v>55</v>
      </c>
      <c r="D50" s="40">
        <f>IFERROR(INT(TRIM(SUBSTITUTE(VLOOKUP($A50&amp;"*",各都道府県の状況!$A:$I,D$3,FALSE), "※5", ""))), "")</f>
        <v>3671</v>
      </c>
      <c r="E50" s="40">
        <f>IFERROR(INT(TRIM(SUBSTITUTE(VLOOKUP($A50&amp;"*",各都道府県の状況!$A:$I,E$3,FALSE), "※5", ""))), "")</f>
        <v>110866</v>
      </c>
      <c r="F50" s="40">
        <f>IFERROR(INT(TRIM(SUBSTITUTE(VLOOKUP($A50&amp;"*",各都道府県の状況!$A:$I,F$3,FALSE), "※5", ""))), "")</f>
        <v>3614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53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44376</v>
      </c>
      <c r="C51" s="30" t="s">
        <v>56</v>
      </c>
      <c r="D51" s="40">
        <f>IFERROR(INT(TRIM(SUBSTITUTE(VLOOKUP($A51&amp;"*",各都道府県の状況!$A:$I,D$3,FALSE), "※5", ""))), "")</f>
        <v>20716</v>
      </c>
      <c r="E51" s="40">
        <f>IFERROR(INT(TRIM(SUBSTITUTE(VLOOKUP($A51&amp;"*",各都道府県の状況!$A:$I,E$3,FALSE), "※5", ""))), "")</f>
        <v>249853</v>
      </c>
      <c r="F51" s="40">
        <f>IFERROR(INT(TRIM(SUBSTITUTE(VLOOKUP($A51&amp;"*",各都道府県の状況!$A:$I,F$3,FALSE), "※5", ""))), "")</f>
        <v>19426</v>
      </c>
      <c r="G51" s="40">
        <f>IFERROR(INT(TRIM(SUBSTITUTE(VLOOKUP($A51&amp;"*",各都道府県の状況!$A:$I,G$3,FALSE), "※5", ""))), "")</f>
        <v>181</v>
      </c>
      <c r="H51" s="40">
        <f>IFERROR(INT(TRIM(SUBSTITUTE(VLOOKUP($A51&amp;"*",各都道府県の状況!$A:$I,H$3,FALSE), "※5", ""))), "")</f>
        <v>1115</v>
      </c>
      <c r="I51" s="40">
        <f>IFERROR(INT(TRIM(SUBSTITUTE(VLOOKUP($A51&amp;"*",各都道府県の状況!$A:$I,I$3,FALSE), "※5", ""))), "")</f>
        <v>58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8" t="s">
        <v>337</v>
      </c>
      <c r="F5" s="109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41294</v>
      </c>
      <c r="D6" s="110">
        <v>775042</v>
      </c>
      <c r="E6" s="110">
        <v>1210</v>
      </c>
      <c r="F6" s="111">
        <v>30</v>
      </c>
      <c r="G6" s="110">
        <v>38782</v>
      </c>
      <c r="H6" s="110">
        <v>1394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2490</v>
      </c>
      <c r="D7" s="110">
        <v>50446</v>
      </c>
      <c r="E7" s="111">
        <v>41</v>
      </c>
      <c r="F7" s="111">
        <v>0</v>
      </c>
      <c r="G7" s="110">
        <v>2418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1670</v>
      </c>
      <c r="D8" s="110">
        <v>84243</v>
      </c>
      <c r="E8" s="111">
        <v>44</v>
      </c>
      <c r="F8" s="111">
        <v>2</v>
      </c>
      <c r="G8" s="110">
        <v>1580</v>
      </c>
      <c r="H8" s="11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9120</v>
      </c>
      <c r="D9" s="110">
        <v>156448</v>
      </c>
      <c r="E9" s="111">
        <v>58</v>
      </c>
      <c r="F9" s="111">
        <v>3</v>
      </c>
      <c r="G9" s="110">
        <v>8966</v>
      </c>
      <c r="H9" s="111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862</v>
      </c>
      <c r="D10" s="110">
        <v>15299</v>
      </c>
      <c r="E10" s="111">
        <v>88</v>
      </c>
      <c r="F10" s="111">
        <v>1</v>
      </c>
      <c r="G10" s="111">
        <v>754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2020</v>
      </c>
      <c r="D11" s="110">
        <v>65627</v>
      </c>
      <c r="E11" s="111">
        <v>12</v>
      </c>
      <c r="F11" s="111">
        <v>2</v>
      </c>
      <c r="G11" s="110">
        <v>1961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4868</v>
      </c>
      <c r="D12" s="110">
        <v>278371</v>
      </c>
      <c r="E12" s="111">
        <v>118</v>
      </c>
      <c r="F12" s="111">
        <v>4</v>
      </c>
      <c r="G12" s="110">
        <v>4589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10517</v>
      </c>
      <c r="D13" s="110">
        <v>33256</v>
      </c>
      <c r="E13" s="111">
        <v>256</v>
      </c>
      <c r="F13" s="111">
        <v>4</v>
      </c>
      <c r="G13" s="110">
        <v>10097</v>
      </c>
      <c r="H13" s="111">
        <v>164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6996</v>
      </c>
      <c r="D14" s="110">
        <v>284683</v>
      </c>
      <c r="E14" s="111">
        <v>228</v>
      </c>
      <c r="F14" s="111">
        <v>12</v>
      </c>
      <c r="G14" s="110">
        <v>6687</v>
      </c>
      <c r="H14" s="11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8032</v>
      </c>
      <c r="D15" s="110">
        <v>193138</v>
      </c>
      <c r="E15" s="111">
        <v>47</v>
      </c>
      <c r="F15" s="111">
        <v>5</v>
      </c>
      <c r="G15" s="110">
        <v>7833</v>
      </c>
      <c r="H15" s="111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46329</v>
      </c>
      <c r="D16" s="110">
        <v>963824</v>
      </c>
      <c r="E16" s="110">
        <v>1005</v>
      </c>
      <c r="F16" s="111">
        <v>14</v>
      </c>
      <c r="G16" s="110">
        <v>44494</v>
      </c>
      <c r="H16" s="111">
        <v>830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40147</v>
      </c>
      <c r="D17" s="110">
        <v>681888</v>
      </c>
      <c r="E17" s="110">
        <v>1027</v>
      </c>
      <c r="F17" s="111">
        <v>17</v>
      </c>
      <c r="G17" s="110">
        <v>38415</v>
      </c>
      <c r="H17" s="111">
        <v>705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173220</v>
      </c>
      <c r="D18" s="110">
        <v>2508865</v>
      </c>
      <c r="E18" s="110">
        <v>4148</v>
      </c>
      <c r="F18" s="111">
        <v>43</v>
      </c>
      <c r="G18" s="110">
        <v>166841</v>
      </c>
      <c r="H18" s="110">
        <v>2231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67182</v>
      </c>
      <c r="D19" s="110">
        <v>1033536</v>
      </c>
      <c r="E19" s="110">
        <v>1692</v>
      </c>
      <c r="F19" s="111">
        <v>41</v>
      </c>
      <c r="G19" s="110">
        <v>64543</v>
      </c>
      <c r="H19" s="111">
        <v>947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3398</v>
      </c>
      <c r="D20" s="110">
        <v>170581</v>
      </c>
      <c r="E20" s="111">
        <v>38</v>
      </c>
      <c r="F20" s="111">
        <v>3</v>
      </c>
      <c r="G20" s="110">
        <v>3308</v>
      </c>
      <c r="H20" s="111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2040</v>
      </c>
      <c r="D21" s="110">
        <v>73423</v>
      </c>
      <c r="E21" s="111">
        <v>43</v>
      </c>
      <c r="F21" s="111">
        <v>1</v>
      </c>
      <c r="G21" s="110">
        <v>1959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3930</v>
      </c>
      <c r="D22" s="110">
        <v>121895</v>
      </c>
      <c r="E22" s="111">
        <v>31</v>
      </c>
      <c r="F22" s="111">
        <v>0</v>
      </c>
      <c r="G22" s="110">
        <v>3781</v>
      </c>
      <c r="H22" s="11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1271</v>
      </c>
      <c r="D23" s="110">
        <v>68713</v>
      </c>
      <c r="E23" s="111">
        <v>164</v>
      </c>
      <c r="F23" s="111">
        <v>0</v>
      </c>
      <c r="G23" s="110">
        <v>1073</v>
      </c>
      <c r="H23" s="11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2093</v>
      </c>
      <c r="D24" s="110">
        <v>54750</v>
      </c>
      <c r="E24" s="111">
        <v>140</v>
      </c>
      <c r="F24" s="111">
        <v>1</v>
      </c>
      <c r="G24" s="110">
        <v>1933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5031</v>
      </c>
      <c r="D25" s="110">
        <v>206319</v>
      </c>
      <c r="E25" s="111">
        <v>70</v>
      </c>
      <c r="F25" s="111">
        <v>1</v>
      </c>
      <c r="G25" s="110">
        <v>4945</v>
      </c>
      <c r="H25" s="11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9439</v>
      </c>
      <c r="D26" s="110">
        <v>269035</v>
      </c>
      <c r="E26" s="111">
        <v>117</v>
      </c>
      <c r="F26" s="111">
        <v>3</v>
      </c>
      <c r="G26" s="110">
        <v>9136</v>
      </c>
      <c r="H26" s="111">
        <v>186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9278</v>
      </c>
      <c r="D27" s="110">
        <v>402049</v>
      </c>
      <c r="E27" s="111">
        <v>288</v>
      </c>
      <c r="F27" s="111">
        <v>5</v>
      </c>
      <c r="G27" s="110">
        <v>8840</v>
      </c>
      <c r="H27" s="111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50922</v>
      </c>
      <c r="D28" s="110">
        <v>824829</v>
      </c>
      <c r="E28" s="111">
        <v>978</v>
      </c>
      <c r="F28" s="111">
        <v>25</v>
      </c>
      <c r="G28" s="110">
        <v>48984</v>
      </c>
      <c r="H28" s="111">
        <v>960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5253</v>
      </c>
      <c r="D29" s="110">
        <v>142045</v>
      </c>
      <c r="E29" s="111">
        <v>86</v>
      </c>
      <c r="F29" s="111">
        <v>4</v>
      </c>
      <c r="G29" s="110">
        <v>5194</v>
      </c>
      <c r="H29" s="111">
        <v>111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5551</v>
      </c>
      <c r="D30" s="110">
        <v>150626</v>
      </c>
      <c r="E30" s="111">
        <v>93</v>
      </c>
      <c r="F30" s="111">
        <v>6</v>
      </c>
      <c r="G30" s="110">
        <v>5368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16574</v>
      </c>
      <c r="D31" s="110">
        <v>281581</v>
      </c>
      <c r="E31" s="111">
        <v>142</v>
      </c>
      <c r="F31" s="111">
        <v>12</v>
      </c>
      <c r="G31" s="110">
        <v>16175</v>
      </c>
      <c r="H31" s="111">
        <v>242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103275</v>
      </c>
      <c r="D32" s="110">
        <v>2138841</v>
      </c>
      <c r="E32" s="110">
        <v>1293</v>
      </c>
      <c r="F32" s="111">
        <v>149</v>
      </c>
      <c r="G32" s="110">
        <v>98507</v>
      </c>
      <c r="H32" s="110">
        <v>2668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40867</v>
      </c>
      <c r="D33" s="110">
        <v>505587</v>
      </c>
      <c r="E33" s="111">
        <v>245</v>
      </c>
      <c r="F33" s="111">
        <v>17</v>
      </c>
      <c r="G33" s="110">
        <v>39337</v>
      </c>
      <c r="H33" s="110">
        <v>1288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8318</v>
      </c>
      <c r="D34" s="110">
        <v>168559</v>
      </c>
      <c r="E34" s="111">
        <v>199</v>
      </c>
      <c r="F34" s="111">
        <v>5</v>
      </c>
      <c r="G34" s="110">
        <v>7990</v>
      </c>
      <c r="H34" s="111">
        <v>129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2680</v>
      </c>
      <c r="D35" s="110">
        <v>41777</v>
      </c>
      <c r="E35" s="111">
        <v>20</v>
      </c>
      <c r="F35" s="111">
        <v>1</v>
      </c>
      <c r="G35" s="110">
        <v>2553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470</v>
      </c>
      <c r="D36" s="110">
        <v>82819</v>
      </c>
      <c r="E36" s="111">
        <v>3</v>
      </c>
      <c r="F36" s="111">
        <v>0</v>
      </c>
      <c r="G36" s="111">
        <v>455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553</v>
      </c>
      <c r="D37" s="110">
        <v>29812</v>
      </c>
      <c r="E37" s="111">
        <v>3</v>
      </c>
      <c r="F37" s="111">
        <v>1</v>
      </c>
      <c r="G37" s="111">
        <v>549</v>
      </c>
      <c r="H37" s="11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7588</v>
      </c>
      <c r="D38" s="110">
        <v>162012</v>
      </c>
      <c r="E38" s="111">
        <v>72</v>
      </c>
      <c r="F38" s="111">
        <v>8</v>
      </c>
      <c r="G38" s="110">
        <v>7385</v>
      </c>
      <c r="H38" s="11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11494</v>
      </c>
      <c r="D39" s="110">
        <v>548898</v>
      </c>
      <c r="E39" s="111">
        <v>136</v>
      </c>
      <c r="F39" s="111">
        <v>12</v>
      </c>
      <c r="G39" s="110">
        <v>11170</v>
      </c>
      <c r="H39" s="111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3133</v>
      </c>
      <c r="D40" s="110">
        <v>119622</v>
      </c>
      <c r="E40" s="111">
        <v>52</v>
      </c>
      <c r="F40" s="111">
        <v>1</v>
      </c>
      <c r="G40" s="110">
        <v>3004</v>
      </c>
      <c r="H40" s="111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1656</v>
      </c>
      <c r="D41" s="110">
        <v>64645</v>
      </c>
      <c r="E41" s="111">
        <v>8</v>
      </c>
      <c r="F41" s="111">
        <v>0</v>
      </c>
      <c r="G41" s="110">
        <v>1585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2095</v>
      </c>
      <c r="D42" s="110">
        <v>85319</v>
      </c>
      <c r="E42" s="111">
        <v>25</v>
      </c>
      <c r="F42" s="111">
        <v>1</v>
      </c>
      <c r="G42" s="110">
        <v>2045</v>
      </c>
      <c r="H42" s="11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2754</v>
      </c>
      <c r="D43" s="110">
        <v>95450</v>
      </c>
      <c r="E43" s="111">
        <v>10</v>
      </c>
      <c r="F43" s="111">
        <v>3</v>
      </c>
      <c r="G43" s="110">
        <v>2669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1820</v>
      </c>
      <c r="D44" s="110">
        <v>11392</v>
      </c>
      <c r="E44" s="111">
        <v>103</v>
      </c>
      <c r="F44" s="111">
        <v>8</v>
      </c>
      <c r="G44" s="110">
        <v>1692</v>
      </c>
      <c r="H44" s="111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35482</v>
      </c>
      <c r="D45" s="110">
        <v>827716</v>
      </c>
      <c r="E45" s="111">
        <v>440</v>
      </c>
      <c r="F45" s="111">
        <v>14</v>
      </c>
      <c r="G45" s="110">
        <v>34496</v>
      </c>
      <c r="H45" s="111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2555</v>
      </c>
      <c r="D46" s="110">
        <v>56642</v>
      </c>
      <c r="E46" s="111">
        <v>14</v>
      </c>
      <c r="F46" s="111">
        <v>0</v>
      </c>
      <c r="G46" s="110">
        <v>2553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3178</v>
      </c>
      <c r="D47" s="110">
        <v>124230</v>
      </c>
      <c r="E47" s="111">
        <v>85</v>
      </c>
      <c r="F47" s="111">
        <v>0</v>
      </c>
      <c r="G47" s="110">
        <v>3024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6478</v>
      </c>
      <c r="D48" s="110">
        <v>81928</v>
      </c>
      <c r="E48" s="111">
        <v>70</v>
      </c>
      <c r="F48" s="111">
        <v>5</v>
      </c>
      <c r="G48" s="110">
        <v>6292</v>
      </c>
      <c r="H48" s="111">
        <v>116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3491</v>
      </c>
      <c r="D49" s="110">
        <v>167489</v>
      </c>
      <c r="E49" s="111">
        <v>29</v>
      </c>
      <c r="F49" s="111">
        <v>0</v>
      </c>
      <c r="G49" s="110">
        <v>3399</v>
      </c>
      <c r="H49" s="111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3076</v>
      </c>
      <c r="D50" s="110">
        <v>44176</v>
      </c>
      <c r="E50" s="111">
        <v>20</v>
      </c>
      <c r="F50" s="111">
        <v>0</v>
      </c>
      <c r="G50" s="110">
        <v>3019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3671</v>
      </c>
      <c r="D51" s="110">
        <v>110866</v>
      </c>
      <c r="E51" s="111">
        <v>53</v>
      </c>
      <c r="F51" s="111">
        <v>1</v>
      </c>
      <c r="G51" s="110">
        <v>3614</v>
      </c>
      <c r="H51" s="11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20716</v>
      </c>
      <c r="D52" s="110">
        <v>249853</v>
      </c>
      <c r="E52" s="110">
        <v>1115</v>
      </c>
      <c r="F52" s="111">
        <v>58</v>
      </c>
      <c r="G52" s="110">
        <v>19426</v>
      </c>
      <c r="H52" s="111">
        <v>181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339</v>
      </c>
      <c r="E53" s="111">
        <v>0</v>
      </c>
      <c r="F53" s="112" t="s">
        <v>339</v>
      </c>
      <c r="G53" s="111">
        <v>149</v>
      </c>
      <c r="H53" s="112" t="s">
        <v>339</v>
      </c>
      <c r="I53" s="25"/>
    </row>
    <row r="54" spans="1:9" ht="12" customHeight="1" x14ac:dyDescent="0.55000000000000004">
      <c r="B54" s="21" t="s">
        <v>164</v>
      </c>
      <c r="C54" s="110">
        <v>795026</v>
      </c>
      <c r="D54" s="110">
        <v>15608145</v>
      </c>
      <c r="E54" s="110">
        <v>16159</v>
      </c>
      <c r="F54" s="111">
        <v>523</v>
      </c>
      <c r="G54" s="110">
        <v>763569</v>
      </c>
      <c r="H54" s="110">
        <v>14735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5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340</v>
      </c>
    </row>
    <row r="3" spans="1:9" x14ac:dyDescent="0.55000000000000004">
      <c r="A3" s="139" t="s">
        <v>297</v>
      </c>
      <c r="B3" s="140" t="s">
        <v>298</v>
      </c>
      <c r="C3" s="136" t="s">
        <v>299</v>
      </c>
      <c r="D3" s="136" t="s">
        <v>300</v>
      </c>
      <c r="E3" s="137"/>
      <c r="F3" s="136" t="s">
        <v>301</v>
      </c>
      <c r="G3" s="137"/>
      <c r="H3" s="98"/>
      <c r="I3" s="98"/>
    </row>
    <row r="4" spans="1:9" x14ac:dyDescent="0.55000000000000004">
      <c r="A4" s="137"/>
      <c r="B4" s="141"/>
      <c r="C4" s="137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38" t="s">
        <v>287</v>
      </c>
      <c r="B5" s="137"/>
      <c r="C5" s="71">
        <f t="shared" ref="C5:C25" si="0">SUM(D5:G5)</f>
        <v>10708551</v>
      </c>
      <c r="D5" s="71">
        <v>5820839</v>
      </c>
      <c r="E5" s="71">
        <v>61609</v>
      </c>
      <c r="F5" s="71">
        <v>4823767</v>
      </c>
      <c r="G5" s="71">
        <v>2336</v>
      </c>
      <c r="H5" s="97"/>
      <c r="I5" s="97"/>
    </row>
    <row r="6" spans="1:9" x14ac:dyDescent="0.55000000000000004">
      <c r="A6" s="105">
        <v>44376</v>
      </c>
      <c r="B6" s="106" t="s">
        <v>296</v>
      </c>
      <c r="C6" s="71">
        <f t="shared" si="0"/>
        <v>94481</v>
      </c>
      <c r="D6" s="71">
        <v>36069</v>
      </c>
      <c r="E6" s="71">
        <v>3367</v>
      </c>
      <c r="F6" s="71">
        <v>53790</v>
      </c>
      <c r="G6" s="71">
        <v>1255</v>
      </c>
      <c r="H6" s="97"/>
      <c r="I6" s="97"/>
    </row>
    <row r="7" spans="1:9" x14ac:dyDescent="0.55000000000000004">
      <c r="A7" s="105">
        <v>44375</v>
      </c>
      <c r="B7" s="106" t="s">
        <v>295</v>
      </c>
      <c r="C7" s="71">
        <f t="shared" si="0"/>
        <v>159655</v>
      </c>
      <c r="D7" s="71">
        <v>71303</v>
      </c>
      <c r="E7" s="71">
        <v>7806</v>
      </c>
      <c r="F7" s="71">
        <v>80018</v>
      </c>
      <c r="G7" s="71">
        <v>528</v>
      </c>
      <c r="H7" s="97"/>
      <c r="I7" s="97"/>
    </row>
    <row r="8" spans="1:9" x14ac:dyDescent="0.55000000000000004">
      <c r="A8" s="105">
        <v>44372</v>
      </c>
      <c r="B8" s="106" t="s">
        <v>310</v>
      </c>
      <c r="C8" s="71">
        <f t="shared" si="0"/>
        <v>128355</v>
      </c>
      <c r="D8" s="71">
        <v>47766</v>
      </c>
      <c r="E8" s="71">
        <v>5529</v>
      </c>
      <c r="F8" s="71">
        <v>74926</v>
      </c>
      <c r="G8" s="71">
        <v>134</v>
      </c>
      <c r="H8" s="97"/>
      <c r="I8" s="97"/>
    </row>
    <row r="9" spans="1:9" x14ac:dyDescent="0.55000000000000004">
      <c r="A9" s="105">
        <v>44371</v>
      </c>
      <c r="B9" s="106" t="s">
        <v>321</v>
      </c>
      <c r="C9" s="71">
        <f t="shared" si="0"/>
        <v>109421</v>
      </c>
      <c r="D9" s="71">
        <v>43798</v>
      </c>
      <c r="E9" s="71">
        <v>1584</v>
      </c>
      <c r="F9" s="71">
        <v>63930</v>
      </c>
      <c r="G9" s="71">
        <v>109</v>
      </c>
      <c r="H9" s="97"/>
      <c r="I9" s="97"/>
    </row>
    <row r="10" spans="1:9" x14ac:dyDescent="0.55000000000000004">
      <c r="A10" s="105">
        <v>44370</v>
      </c>
      <c r="B10" s="106" t="s">
        <v>307</v>
      </c>
      <c r="C10" s="71">
        <f t="shared" si="0"/>
        <v>111486</v>
      </c>
      <c r="D10" s="71">
        <v>46971</v>
      </c>
      <c r="E10" s="71">
        <v>4683</v>
      </c>
      <c r="F10" s="71">
        <v>59733</v>
      </c>
      <c r="G10" s="71">
        <v>99</v>
      </c>
      <c r="H10" s="97"/>
      <c r="I10" s="97"/>
    </row>
    <row r="11" spans="1:9" x14ac:dyDescent="0.55000000000000004">
      <c r="A11" s="105">
        <v>44369</v>
      </c>
      <c r="B11" s="106" t="s">
        <v>296</v>
      </c>
      <c r="C11" s="71">
        <f t="shared" si="0"/>
        <v>94135</v>
      </c>
      <c r="D11" s="71">
        <v>44473</v>
      </c>
      <c r="E11" s="71">
        <v>1946</v>
      </c>
      <c r="F11" s="71">
        <v>47609</v>
      </c>
      <c r="G11" s="71">
        <v>107</v>
      </c>
      <c r="H11" s="97"/>
      <c r="I11" s="97"/>
    </row>
    <row r="12" spans="1:9" x14ac:dyDescent="0.55000000000000004">
      <c r="A12" s="105">
        <v>44368</v>
      </c>
      <c r="B12" s="106" t="s">
        <v>295</v>
      </c>
      <c r="C12" s="71">
        <f t="shared" si="0"/>
        <v>198780</v>
      </c>
      <c r="D12" s="71">
        <v>67154</v>
      </c>
      <c r="E12" s="71">
        <v>7843</v>
      </c>
      <c r="F12" s="71">
        <v>123679</v>
      </c>
      <c r="G12" s="71">
        <v>104</v>
      </c>
      <c r="H12" s="97"/>
      <c r="I12" s="97"/>
    </row>
    <row r="13" spans="1:9" x14ac:dyDescent="0.55000000000000004">
      <c r="A13" s="105">
        <v>44365</v>
      </c>
      <c r="B13" s="106" t="s">
        <v>305</v>
      </c>
      <c r="C13" s="71">
        <f t="shared" si="0"/>
        <v>125948</v>
      </c>
      <c r="D13" s="71">
        <v>50112</v>
      </c>
      <c r="E13" s="71">
        <v>2145</v>
      </c>
      <c r="F13" s="71">
        <v>73691</v>
      </c>
      <c r="G13" s="71">
        <v>0</v>
      </c>
      <c r="H13" s="97"/>
      <c r="I13" s="97"/>
    </row>
    <row r="14" spans="1:9" x14ac:dyDescent="0.55000000000000004">
      <c r="A14" s="105">
        <v>44364</v>
      </c>
      <c r="B14" s="106" t="s">
        <v>321</v>
      </c>
      <c r="C14" s="71">
        <f t="shared" si="0"/>
        <v>129330</v>
      </c>
      <c r="D14" s="71">
        <v>46926</v>
      </c>
      <c r="E14" s="71">
        <v>4611</v>
      </c>
      <c r="F14" s="71">
        <v>77793</v>
      </c>
      <c r="G14" s="71">
        <v>0</v>
      </c>
      <c r="H14" s="97"/>
      <c r="I14" s="97"/>
    </row>
    <row r="15" spans="1:9" x14ac:dyDescent="0.55000000000000004">
      <c r="A15" s="105">
        <v>44363</v>
      </c>
      <c r="B15" s="106" t="s">
        <v>307</v>
      </c>
      <c r="C15" s="71">
        <f t="shared" si="0"/>
        <v>118735</v>
      </c>
      <c r="D15" s="71">
        <v>43912</v>
      </c>
      <c r="E15" s="71">
        <v>2782</v>
      </c>
      <c r="F15" s="71">
        <v>72041</v>
      </c>
      <c r="G15" s="71">
        <v>0</v>
      </c>
      <c r="H15" s="97"/>
      <c r="I15" s="97"/>
    </row>
    <row r="16" spans="1:9" x14ac:dyDescent="0.55000000000000004">
      <c r="A16" s="105">
        <v>44362</v>
      </c>
      <c r="B16" s="106" t="s">
        <v>296</v>
      </c>
      <c r="C16" s="71">
        <f t="shared" si="0"/>
        <v>115363</v>
      </c>
      <c r="D16" s="71">
        <v>40459</v>
      </c>
      <c r="E16" s="71">
        <v>2956</v>
      </c>
      <c r="F16" s="71">
        <v>71948</v>
      </c>
      <c r="G16" s="71">
        <v>0</v>
      </c>
      <c r="H16" s="97"/>
      <c r="I16" s="97"/>
    </row>
    <row r="17" spans="1:9" x14ac:dyDescent="0.55000000000000004">
      <c r="A17" s="105">
        <v>44361</v>
      </c>
      <c r="B17" s="106" t="s">
        <v>295</v>
      </c>
      <c r="C17" s="71">
        <f t="shared" si="0"/>
        <v>214965</v>
      </c>
      <c r="D17" s="71">
        <v>85819</v>
      </c>
      <c r="E17" s="71">
        <v>5610</v>
      </c>
      <c r="F17" s="71">
        <v>123536</v>
      </c>
      <c r="G17" s="71">
        <v>0</v>
      </c>
      <c r="H17" s="97"/>
      <c r="I17" s="97"/>
    </row>
    <row r="18" spans="1:9" x14ac:dyDescent="0.55000000000000004">
      <c r="A18" s="105">
        <v>44358</v>
      </c>
      <c r="B18" s="106" t="s">
        <v>305</v>
      </c>
      <c r="C18" s="71">
        <f t="shared" si="0"/>
        <v>147983</v>
      </c>
      <c r="D18" s="71">
        <v>54834</v>
      </c>
      <c r="E18" s="71">
        <v>1669</v>
      </c>
      <c r="F18" s="71">
        <v>91480</v>
      </c>
      <c r="G18" s="71">
        <v>0</v>
      </c>
      <c r="H18" s="97"/>
      <c r="I18" s="97"/>
    </row>
    <row r="19" spans="1:9" x14ac:dyDescent="0.55000000000000004">
      <c r="A19" s="105">
        <v>44357</v>
      </c>
      <c r="B19" s="106" t="s">
        <v>306</v>
      </c>
      <c r="C19" s="71">
        <f t="shared" si="0"/>
        <v>136591</v>
      </c>
      <c r="D19" s="71">
        <v>52250</v>
      </c>
      <c r="E19" s="71">
        <v>1719</v>
      </c>
      <c r="F19" s="71">
        <v>82622</v>
      </c>
      <c r="G19" s="71">
        <v>0</v>
      </c>
      <c r="H19" s="97"/>
      <c r="I19" s="97"/>
    </row>
    <row r="20" spans="1:9" x14ac:dyDescent="0.55000000000000004">
      <c r="A20" s="105">
        <v>44356</v>
      </c>
      <c r="B20" s="106" t="s">
        <v>307</v>
      </c>
      <c r="C20" s="71">
        <f t="shared" si="0"/>
        <v>167384</v>
      </c>
      <c r="D20" s="71">
        <v>67694</v>
      </c>
      <c r="E20" s="71">
        <v>1047</v>
      </c>
      <c r="F20" s="71">
        <v>98643</v>
      </c>
      <c r="G20" s="71">
        <v>0</v>
      </c>
      <c r="H20" s="97"/>
      <c r="I20" s="97"/>
    </row>
    <row r="21" spans="1:9" x14ac:dyDescent="0.55000000000000004">
      <c r="A21" s="105">
        <v>44355</v>
      </c>
      <c r="B21" s="106" t="s">
        <v>296</v>
      </c>
      <c r="C21" s="71">
        <f t="shared" si="0"/>
        <v>161922</v>
      </c>
      <c r="D21" s="71">
        <v>71689</v>
      </c>
      <c r="E21" s="71">
        <v>990</v>
      </c>
      <c r="F21" s="71">
        <v>89243</v>
      </c>
      <c r="G21" s="71">
        <v>0</v>
      </c>
      <c r="H21" s="97"/>
      <c r="I21" s="97"/>
    </row>
    <row r="22" spans="1:9" x14ac:dyDescent="0.55000000000000004">
      <c r="A22" s="105">
        <v>44354</v>
      </c>
      <c r="B22" s="106" t="s">
        <v>295</v>
      </c>
      <c r="C22" s="71">
        <f t="shared" si="0"/>
        <v>239337</v>
      </c>
      <c r="D22" s="71">
        <v>104435</v>
      </c>
      <c r="E22" s="71">
        <v>2146</v>
      </c>
      <c r="F22" s="71">
        <v>132756</v>
      </c>
      <c r="G22" s="71">
        <v>0</v>
      </c>
      <c r="H22" s="97"/>
      <c r="I22" s="97"/>
    </row>
    <row r="23" spans="1:9" x14ac:dyDescent="0.55000000000000004">
      <c r="A23" s="105">
        <v>44351</v>
      </c>
      <c r="B23" s="106" t="s">
        <v>305</v>
      </c>
      <c r="C23" s="71">
        <f t="shared" si="0"/>
        <v>159203</v>
      </c>
      <c r="D23" s="71">
        <v>62634</v>
      </c>
      <c r="E23" s="71">
        <v>929</v>
      </c>
      <c r="F23" s="71">
        <v>95640</v>
      </c>
      <c r="G23" s="71">
        <v>0</v>
      </c>
      <c r="H23" s="97"/>
      <c r="I23" s="97"/>
    </row>
    <row r="24" spans="1:9" x14ac:dyDescent="0.55000000000000004">
      <c r="A24" s="74">
        <v>44350</v>
      </c>
      <c r="B24" s="107" t="s">
        <v>306</v>
      </c>
      <c r="C24" s="71">
        <f t="shared" si="0"/>
        <v>143157</v>
      </c>
      <c r="D24" s="71">
        <v>59654</v>
      </c>
      <c r="E24" s="71">
        <v>112</v>
      </c>
      <c r="F24" s="71">
        <v>83391</v>
      </c>
      <c r="G24" s="71">
        <v>0</v>
      </c>
      <c r="H24" s="97"/>
      <c r="I24" s="97"/>
    </row>
    <row r="25" spans="1:9" x14ac:dyDescent="0.55000000000000004">
      <c r="A25" s="74">
        <v>44349</v>
      </c>
      <c r="B25" s="107" t="s">
        <v>307</v>
      </c>
      <c r="C25" s="71">
        <f t="shared" si="0"/>
        <v>159126</v>
      </c>
      <c r="D25" s="71">
        <v>71140</v>
      </c>
      <c r="E25" s="71">
        <v>316</v>
      </c>
      <c r="F25" s="71">
        <v>87670</v>
      </c>
      <c r="G25" s="71">
        <v>0</v>
      </c>
      <c r="H25" s="97"/>
      <c r="I25" s="97"/>
    </row>
    <row r="26" spans="1:9" x14ac:dyDescent="0.55000000000000004">
      <c r="A26" s="74">
        <v>44348</v>
      </c>
      <c r="B26" s="107" t="s">
        <v>296</v>
      </c>
      <c r="C26" s="71">
        <f t="shared" ref="C26:C56" si="1">SUM(D26:G26)</f>
        <v>159057</v>
      </c>
      <c r="D26" s="71">
        <v>66264</v>
      </c>
      <c r="E26" s="71">
        <v>123</v>
      </c>
      <c r="F26" s="71">
        <v>92670</v>
      </c>
      <c r="G26" s="71">
        <v>0</v>
      </c>
      <c r="H26" s="97"/>
      <c r="I26" s="97"/>
    </row>
    <row r="27" spans="1:9" x14ac:dyDescent="0.55000000000000004">
      <c r="A27" s="74">
        <v>44347</v>
      </c>
      <c r="B27" s="107" t="s">
        <v>295</v>
      </c>
      <c r="C27" s="71">
        <f t="shared" si="1"/>
        <v>273255</v>
      </c>
      <c r="D27" s="71">
        <v>131423</v>
      </c>
      <c r="E27" s="71">
        <v>582</v>
      </c>
      <c r="F27" s="71">
        <v>141250</v>
      </c>
      <c r="G27" s="71">
        <v>0</v>
      </c>
      <c r="H27" s="97"/>
      <c r="I27" s="97"/>
    </row>
    <row r="28" spans="1:9" x14ac:dyDescent="0.55000000000000004">
      <c r="A28" s="74">
        <v>44344</v>
      </c>
      <c r="B28" s="107" t="s">
        <v>305</v>
      </c>
      <c r="C28" s="71">
        <f t="shared" si="1"/>
        <v>164516</v>
      </c>
      <c r="D28" s="71">
        <v>87584</v>
      </c>
      <c r="E28" s="71">
        <v>157</v>
      </c>
      <c r="F28" s="71">
        <v>76775</v>
      </c>
      <c r="G28" s="71">
        <v>0</v>
      </c>
      <c r="H28" s="97"/>
      <c r="I28" s="97"/>
    </row>
    <row r="29" spans="1:9" x14ac:dyDescent="0.55000000000000004">
      <c r="A29" s="74">
        <v>44343</v>
      </c>
      <c r="B29" s="107" t="s">
        <v>306</v>
      </c>
      <c r="C29" s="71">
        <f t="shared" si="1"/>
        <v>145149</v>
      </c>
      <c r="D29" s="71">
        <v>84217</v>
      </c>
      <c r="E29" s="71">
        <v>40</v>
      </c>
      <c r="F29" s="71">
        <v>60892</v>
      </c>
      <c r="G29" s="71">
        <v>0</v>
      </c>
      <c r="H29" s="97"/>
      <c r="I29" s="97"/>
    </row>
    <row r="30" spans="1:9" x14ac:dyDescent="0.55000000000000004">
      <c r="A30" s="74">
        <v>44342</v>
      </c>
      <c r="B30" s="107" t="s">
        <v>307</v>
      </c>
      <c r="C30" s="71">
        <f t="shared" si="1"/>
        <v>142589</v>
      </c>
      <c r="D30" s="71">
        <v>93243</v>
      </c>
      <c r="E30" s="71">
        <v>172</v>
      </c>
      <c r="F30" s="71">
        <v>49174</v>
      </c>
      <c r="G30" s="71">
        <v>0</v>
      </c>
      <c r="H30" s="97"/>
      <c r="I30" s="97"/>
    </row>
    <row r="31" spans="1:9" x14ac:dyDescent="0.55000000000000004">
      <c r="A31" s="74">
        <v>44341</v>
      </c>
      <c r="B31" s="107" t="s">
        <v>296</v>
      </c>
      <c r="C31" s="71">
        <f t="shared" si="1"/>
        <v>139652</v>
      </c>
      <c r="D31" s="71">
        <v>87114</v>
      </c>
      <c r="E31" s="71">
        <v>476</v>
      </c>
      <c r="F31" s="71">
        <v>52062</v>
      </c>
      <c r="G31" s="71">
        <v>0</v>
      </c>
      <c r="H31" s="97"/>
      <c r="I31" s="97"/>
    </row>
    <row r="32" spans="1:9" x14ac:dyDescent="0.55000000000000004">
      <c r="A32" s="74">
        <v>44340</v>
      </c>
      <c r="B32" s="107" t="s">
        <v>295</v>
      </c>
      <c r="C32" s="71">
        <f t="shared" si="1"/>
        <v>330589</v>
      </c>
      <c r="D32" s="71">
        <v>136491</v>
      </c>
      <c r="E32" s="71">
        <v>269</v>
      </c>
      <c r="F32" s="71">
        <v>193829</v>
      </c>
      <c r="G32" s="71">
        <v>0</v>
      </c>
      <c r="H32" s="97"/>
      <c r="I32" s="97"/>
    </row>
    <row r="33" spans="1:9" x14ac:dyDescent="0.55000000000000004">
      <c r="A33" s="74">
        <v>44337</v>
      </c>
      <c r="B33" s="107" t="s">
        <v>305</v>
      </c>
      <c r="C33" s="71">
        <f t="shared" si="1"/>
        <v>249021</v>
      </c>
      <c r="D33" s="71">
        <v>99918</v>
      </c>
      <c r="E33" s="71"/>
      <c r="F33" s="71">
        <v>149103</v>
      </c>
      <c r="G33" s="71"/>
      <c r="H33" s="97"/>
      <c r="I33" s="97"/>
    </row>
    <row r="34" spans="1:9" x14ac:dyDescent="0.55000000000000004">
      <c r="A34" s="74">
        <v>44336</v>
      </c>
      <c r="B34" s="107" t="s">
        <v>306</v>
      </c>
      <c r="C34" s="71">
        <f t="shared" si="1"/>
        <v>190533</v>
      </c>
      <c r="D34" s="71">
        <v>81422</v>
      </c>
      <c r="E34" s="71"/>
      <c r="F34" s="71">
        <v>109111</v>
      </c>
      <c r="G34" s="71"/>
      <c r="H34" s="97"/>
      <c r="I34" s="97"/>
    </row>
    <row r="35" spans="1:9" x14ac:dyDescent="0.55000000000000004">
      <c r="A35" s="74">
        <v>44335</v>
      </c>
      <c r="B35" s="107" t="s">
        <v>307</v>
      </c>
      <c r="C35" s="71">
        <f t="shared" si="1"/>
        <v>267866</v>
      </c>
      <c r="D35" s="71">
        <v>88163</v>
      </c>
      <c r="E35" s="71"/>
      <c r="F35" s="71">
        <v>179703</v>
      </c>
      <c r="G35" s="71"/>
      <c r="H35" s="97"/>
      <c r="I35" s="97"/>
    </row>
    <row r="36" spans="1:9" x14ac:dyDescent="0.55000000000000004">
      <c r="A36" s="74">
        <v>44334</v>
      </c>
      <c r="B36" s="107" t="s">
        <v>296</v>
      </c>
      <c r="C36" s="71">
        <f t="shared" si="1"/>
        <v>250244</v>
      </c>
      <c r="D36" s="71">
        <v>94577</v>
      </c>
      <c r="E36" s="71"/>
      <c r="F36" s="71">
        <v>155667</v>
      </c>
      <c r="G36" s="71"/>
      <c r="H36" s="97"/>
      <c r="I36" s="97"/>
    </row>
    <row r="37" spans="1:9" x14ac:dyDescent="0.55000000000000004">
      <c r="A37" s="74">
        <v>44333</v>
      </c>
      <c r="B37" s="107" t="s">
        <v>295</v>
      </c>
      <c r="C37" s="71">
        <f t="shared" si="1"/>
        <v>349566</v>
      </c>
      <c r="D37" s="71">
        <v>133843</v>
      </c>
      <c r="E37" s="71"/>
      <c r="F37" s="71">
        <v>215723</v>
      </c>
      <c r="G37" s="71"/>
      <c r="H37" s="97"/>
      <c r="I37" s="97"/>
    </row>
    <row r="38" spans="1:9" x14ac:dyDescent="0.55000000000000004">
      <c r="A38" s="74">
        <v>44330</v>
      </c>
      <c r="B38" s="107" t="s">
        <v>305</v>
      </c>
      <c r="C38" s="71">
        <f t="shared" si="1"/>
        <v>242878</v>
      </c>
      <c r="D38" s="71">
        <v>99493</v>
      </c>
      <c r="E38" s="71"/>
      <c r="F38" s="71">
        <v>143385</v>
      </c>
      <c r="G38" s="71"/>
      <c r="H38" s="97"/>
      <c r="I38" s="97"/>
    </row>
    <row r="39" spans="1:9" x14ac:dyDescent="0.55000000000000004">
      <c r="A39" s="74">
        <v>44329</v>
      </c>
      <c r="B39" s="107" t="s">
        <v>306</v>
      </c>
      <c r="C39" s="71">
        <f t="shared" si="1"/>
        <v>219139</v>
      </c>
      <c r="D39" s="71">
        <v>93429</v>
      </c>
      <c r="E39" s="71"/>
      <c r="F39" s="71">
        <v>125710</v>
      </c>
      <c r="G39" s="71"/>
      <c r="H39" s="97"/>
      <c r="I39" s="97"/>
    </row>
    <row r="40" spans="1:9" x14ac:dyDescent="0.55000000000000004">
      <c r="A40" s="74">
        <v>44328</v>
      </c>
      <c r="B40" s="107" t="s">
        <v>307</v>
      </c>
      <c r="C40" s="71">
        <f t="shared" si="1"/>
        <v>181720</v>
      </c>
      <c r="D40" s="71">
        <v>82959</v>
      </c>
      <c r="E40" s="71"/>
      <c r="F40" s="71">
        <v>98761</v>
      </c>
      <c r="G40" s="71"/>
      <c r="H40" s="97"/>
      <c r="I40" s="97"/>
    </row>
    <row r="41" spans="1:9" x14ac:dyDescent="0.55000000000000004">
      <c r="A41" s="74">
        <v>44327</v>
      </c>
      <c r="B41" s="107" t="s">
        <v>308</v>
      </c>
      <c r="C41" s="71">
        <f t="shared" si="1"/>
        <v>168738</v>
      </c>
      <c r="D41" s="71">
        <v>90287</v>
      </c>
      <c r="E41" s="71"/>
      <c r="F41" s="71">
        <v>78451</v>
      </c>
      <c r="G41" s="71"/>
      <c r="H41" s="97"/>
      <c r="I41" s="97"/>
    </row>
    <row r="42" spans="1:9" x14ac:dyDescent="0.55000000000000004">
      <c r="A42" s="74">
        <v>44326</v>
      </c>
      <c r="B42" s="107" t="s">
        <v>295</v>
      </c>
      <c r="C42" s="71">
        <f t="shared" si="1"/>
        <v>223504</v>
      </c>
      <c r="D42" s="71">
        <v>155255</v>
      </c>
      <c r="E42" s="71"/>
      <c r="F42" s="71">
        <v>68249</v>
      </c>
      <c r="G42" s="71"/>
      <c r="H42" s="97"/>
      <c r="I42" s="97"/>
    </row>
    <row r="43" spans="1:9" x14ac:dyDescent="0.55000000000000004">
      <c r="A43" s="74">
        <v>44323</v>
      </c>
      <c r="B43" s="107" t="s">
        <v>305</v>
      </c>
      <c r="C43" s="71">
        <f t="shared" si="1"/>
        <v>140344</v>
      </c>
      <c r="D43" s="71">
        <v>97165</v>
      </c>
      <c r="E43" s="71"/>
      <c r="F43" s="71">
        <v>43179</v>
      </c>
      <c r="G43" s="71"/>
      <c r="H43" s="97"/>
      <c r="I43" s="97"/>
    </row>
    <row r="44" spans="1:9" x14ac:dyDescent="0.55000000000000004">
      <c r="A44" s="74">
        <v>44322</v>
      </c>
      <c r="B44" s="107" t="s">
        <v>306</v>
      </c>
      <c r="C44" s="71">
        <f t="shared" si="1"/>
        <v>331914</v>
      </c>
      <c r="D44" s="71">
        <v>268978</v>
      </c>
      <c r="E44" s="71"/>
      <c r="F44" s="71">
        <v>62936</v>
      </c>
      <c r="G44" s="71"/>
      <c r="H44" s="97"/>
      <c r="I44" s="97"/>
    </row>
    <row r="45" spans="1:9" x14ac:dyDescent="0.55000000000000004">
      <c r="A45" s="74">
        <v>44316</v>
      </c>
      <c r="B45" s="107" t="s">
        <v>305</v>
      </c>
      <c r="C45" s="71">
        <f t="shared" si="1"/>
        <v>274907</v>
      </c>
      <c r="D45" s="71">
        <v>227667</v>
      </c>
      <c r="E45" s="71"/>
      <c r="F45" s="71">
        <v>47240</v>
      </c>
      <c r="G45" s="71"/>
      <c r="H45" s="97"/>
      <c r="I45" s="97"/>
    </row>
    <row r="46" spans="1:9" x14ac:dyDescent="0.55000000000000004">
      <c r="A46" s="74">
        <v>44314</v>
      </c>
      <c r="B46" s="107" t="s">
        <v>307</v>
      </c>
      <c r="C46" s="71">
        <f t="shared" si="1"/>
        <v>238273</v>
      </c>
      <c r="D46" s="71">
        <v>194005</v>
      </c>
      <c r="E46" s="71"/>
      <c r="F46" s="71">
        <v>44268</v>
      </c>
      <c r="G46" s="71"/>
      <c r="H46" s="97"/>
      <c r="I46" s="97"/>
    </row>
    <row r="47" spans="1:9" x14ac:dyDescent="0.55000000000000004">
      <c r="A47" s="74">
        <v>44313</v>
      </c>
      <c r="B47" s="107" t="s">
        <v>296</v>
      </c>
      <c r="C47" s="71">
        <f t="shared" si="1"/>
        <v>203174</v>
      </c>
      <c r="D47" s="71">
        <v>172069</v>
      </c>
      <c r="E47" s="71"/>
      <c r="F47" s="71">
        <v>31105</v>
      </c>
      <c r="G47" s="71"/>
      <c r="H47" s="97"/>
      <c r="I47" s="97"/>
    </row>
    <row r="48" spans="1:9" x14ac:dyDescent="0.55000000000000004">
      <c r="A48" s="74">
        <v>44312</v>
      </c>
      <c r="B48" s="107" t="s">
        <v>309</v>
      </c>
      <c r="C48" s="71">
        <f t="shared" si="1"/>
        <v>263328</v>
      </c>
      <c r="D48" s="71">
        <v>221677</v>
      </c>
      <c r="E48" s="71"/>
      <c r="F48" s="71">
        <v>41651</v>
      </c>
      <c r="G48" s="71"/>
      <c r="H48" s="97"/>
      <c r="I48" s="97"/>
    </row>
    <row r="49" spans="1:11" x14ac:dyDescent="0.55000000000000004">
      <c r="A49" s="74">
        <v>44309</v>
      </c>
      <c r="B49" s="107" t="s">
        <v>310</v>
      </c>
      <c r="C49" s="71">
        <f t="shared" si="1"/>
        <v>177672</v>
      </c>
      <c r="D49" s="71">
        <v>147989</v>
      </c>
      <c r="E49" s="71"/>
      <c r="F49" s="71">
        <v>29683</v>
      </c>
      <c r="G49" s="71"/>
      <c r="H49" s="97"/>
      <c r="I49" s="97"/>
    </row>
    <row r="50" spans="1:11" x14ac:dyDescent="0.55000000000000004">
      <c r="A50" s="74">
        <v>44308</v>
      </c>
      <c r="B50" s="107" t="s">
        <v>311</v>
      </c>
      <c r="C50" s="71">
        <f t="shared" si="1"/>
        <v>150489</v>
      </c>
      <c r="D50" s="71">
        <v>128634</v>
      </c>
      <c r="E50" s="71"/>
      <c r="F50" s="71">
        <v>21855</v>
      </c>
      <c r="G50" s="71"/>
      <c r="H50" s="97"/>
      <c r="I50" s="97"/>
    </row>
    <row r="51" spans="1:11" x14ac:dyDescent="0.55000000000000004">
      <c r="A51" s="74">
        <v>44307</v>
      </c>
      <c r="B51" s="107" t="s">
        <v>312</v>
      </c>
      <c r="C51" s="71">
        <f t="shared" si="1"/>
        <v>152884</v>
      </c>
      <c r="D51" s="71">
        <v>126188</v>
      </c>
      <c r="E51" s="71"/>
      <c r="F51" s="71">
        <v>26696</v>
      </c>
      <c r="G51" s="71"/>
      <c r="H51" s="97"/>
      <c r="I51" s="97"/>
    </row>
    <row r="52" spans="1:11" x14ac:dyDescent="0.55000000000000004">
      <c r="A52" s="74">
        <v>44306</v>
      </c>
      <c r="B52" s="107" t="s">
        <v>296</v>
      </c>
      <c r="C52" s="71">
        <f t="shared" si="1"/>
        <v>126419</v>
      </c>
      <c r="D52" s="71">
        <v>98622</v>
      </c>
      <c r="E52" s="71"/>
      <c r="F52" s="71">
        <v>27797</v>
      </c>
      <c r="G52" s="71"/>
      <c r="H52" s="97"/>
      <c r="I52" s="97"/>
    </row>
    <row r="53" spans="1:11" x14ac:dyDescent="0.55000000000000004">
      <c r="A53" s="84">
        <v>44305</v>
      </c>
      <c r="B53" s="73" t="str">
        <f t="shared" ref="B53:B58" si="2">"("&amp;TEXT(A53,"aaa")&amp;")"</f>
        <v>(月)</v>
      </c>
      <c r="C53" s="71">
        <f t="shared" si="1"/>
        <v>119032</v>
      </c>
      <c r="D53" s="71">
        <v>64725</v>
      </c>
      <c r="E53" s="71"/>
      <c r="F53" s="71">
        <v>54307</v>
      </c>
      <c r="G53" s="71"/>
      <c r="H53" s="97"/>
      <c r="I53" s="97"/>
    </row>
    <row r="54" spans="1:11" x14ac:dyDescent="0.55000000000000004">
      <c r="A54" s="74">
        <v>44302</v>
      </c>
      <c r="B54" s="73" t="str">
        <f t="shared" si="2"/>
        <v>(金)</v>
      </c>
      <c r="C54" s="71">
        <f t="shared" si="1"/>
        <v>69687</v>
      </c>
      <c r="D54" s="71">
        <v>29696</v>
      </c>
      <c r="E54" s="71"/>
      <c r="F54" s="71">
        <v>39991</v>
      </c>
      <c r="G54" s="71"/>
      <c r="H54" s="97"/>
      <c r="I54" s="97"/>
    </row>
    <row r="55" spans="1:11" x14ac:dyDescent="0.55000000000000004">
      <c r="A55" s="74">
        <v>44301</v>
      </c>
      <c r="B55" s="73" t="str">
        <f t="shared" si="2"/>
        <v>(木)</v>
      </c>
      <c r="C55" s="71">
        <f t="shared" si="1"/>
        <v>52620</v>
      </c>
      <c r="D55" s="71">
        <v>16637</v>
      </c>
      <c r="E55" s="71"/>
      <c r="F55" s="71">
        <v>35983</v>
      </c>
      <c r="G55" s="71"/>
      <c r="H55" s="97"/>
      <c r="I55" s="97"/>
    </row>
    <row r="56" spans="1:11" x14ac:dyDescent="0.55000000000000004">
      <c r="A56" s="74">
        <v>44300</v>
      </c>
      <c r="B56" s="73" t="str">
        <f t="shared" si="2"/>
        <v>(水)</v>
      </c>
      <c r="C56" s="71">
        <f t="shared" si="1"/>
        <v>50996</v>
      </c>
      <c r="D56" s="71">
        <v>9569</v>
      </c>
      <c r="E56" s="71"/>
      <c r="F56" s="71">
        <v>41427</v>
      </c>
      <c r="G56" s="71"/>
      <c r="H56" s="97"/>
      <c r="I56" s="97"/>
    </row>
    <row r="57" spans="1:11" x14ac:dyDescent="0.55000000000000004">
      <c r="A57" s="72">
        <v>44299</v>
      </c>
      <c r="B57" s="73" t="str">
        <f t="shared" si="2"/>
        <v>(火)</v>
      </c>
      <c r="C57" s="71">
        <f t="shared" ref="C57:C58" si="3">SUM(D57:G57)</f>
        <v>53986</v>
      </c>
      <c r="D57" s="71">
        <v>13896</v>
      </c>
      <c r="E57" s="71"/>
      <c r="F57" s="71">
        <v>40090</v>
      </c>
      <c r="G57" s="71"/>
      <c r="H57" s="97"/>
      <c r="I57" s="97"/>
    </row>
    <row r="58" spans="1:11" x14ac:dyDescent="0.55000000000000004">
      <c r="A58" s="72">
        <v>44298</v>
      </c>
      <c r="B58" s="73" t="str">
        <f t="shared" si="2"/>
        <v>(月)</v>
      </c>
      <c r="C58" s="71">
        <f t="shared" si="3"/>
        <v>96936</v>
      </c>
      <c r="D58" s="71">
        <v>26850</v>
      </c>
      <c r="E58" s="71"/>
      <c r="F58" s="71">
        <v>70086</v>
      </c>
      <c r="G58" s="71"/>
      <c r="H58" s="97"/>
      <c r="I58" s="97"/>
    </row>
    <row r="59" spans="1:11" x14ac:dyDescent="0.55000000000000004">
      <c r="A59" s="95"/>
      <c r="B59" s="96"/>
      <c r="C59" s="96"/>
      <c r="D59" s="96"/>
      <c r="E59" s="96"/>
      <c r="F59" s="96"/>
      <c r="G59" s="97"/>
      <c r="H59" s="97"/>
    </row>
    <row r="60" spans="1:11" x14ac:dyDescent="0.55000000000000004">
      <c r="A60" s="98" t="s">
        <v>326</v>
      </c>
      <c r="B60" s="97"/>
      <c r="C60" s="97"/>
      <c r="D60" s="97"/>
      <c r="E60" s="97"/>
      <c r="F60" s="97"/>
      <c r="G60" s="98"/>
      <c r="H60" s="97"/>
    </row>
    <row r="61" spans="1:11" x14ac:dyDescent="0.55000000000000004">
      <c r="A61" s="80" t="s">
        <v>322</v>
      </c>
      <c r="B61" s="98"/>
      <c r="C61" s="98"/>
      <c r="D61" s="98"/>
      <c r="E61" s="98"/>
      <c r="F61" s="98"/>
      <c r="H61" s="97"/>
    </row>
    <row r="62" spans="1:11" x14ac:dyDescent="0.55000000000000004">
      <c r="A62" s="80" t="s">
        <v>323</v>
      </c>
      <c r="H62" s="97"/>
    </row>
    <row r="63" spans="1:11" x14ac:dyDescent="0.55000000000000004">
      <c r="A63" s="80" t="s">
        <v>324</v>
      </c>
      <c r="H63" s="97"/>
    </row>
    <row r="64" spans="1:11" x14ac:dyDescent="0.55000000000000004">
      <c r="A64" s="80" t="s">
        <v>325</v>
      </c>
      <c r="H64" s="97"/>
      <c r="I64" s="99"/>
      <c r="J64" s="99"/>
      <c r="K64" s="99"/>
    </row>
    <row r="65" spans="8:8" x14ac:dyDescent="0.55000000000000004">
      <c r="H65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TEXT(MAX(A3:A85),"m月d日") &amp; "時点）"</f>
        <v>（6月29日時点）</v>
      </c>
    </row>
    <row r="3" spans="1:11" x14ac:dyDescent="0.55000000000000004">
      <c r="A3" s="140" t="s">
        <v>328</v>
      </c>
      <c r="B3" s="140" t="s">
        <v>298</v>
      </c>
      <c r="C3" s="140" t="s">
        <v>299</v>
      </c>
      <c r="D3" s="142" t="s">
        <v>329</v>
      </c>
      <c r="E3" s="142"/>
      <c r="F3" s="142"/>
      <c r="G3" s="142"/>
      <c r="H3" s="142" t="s">
        <v>330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300</v>
      </c>
      <c r="E4" s="136"/>
      <c r="F4" s="136" t="s">
        <v>301</v>
      </c>
      <c r="G4" s="136"/>
      <c r="H4" s="136" t="s">
        <v>300</v>
      </c>
      <c r="I4" s="136"/>
      <c r="J4" s="136" t="s">
        <v>301</v>
      </c>
      <c r="K4" s="136"/>
    </row>
    <row r="5" spans="1:11" x14ac:dyDescent="0.55000000000000004">
      <c r="A5" s="140"/>
      <c r="B5" s="140"/>
      <c r="C5" s="140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38" t="s">
        <v>287</v>
      </c>
      <c r="B6" s="136"/>
      <c r="C6" s="71">
        <f t="shared" ref="C6:C16" ca="1" si="0">SUM(D6:G6)</f>
        <v>32796380</v>
      </c>
      <c r="D6" s="71">
        <f ca="1">SUM(OFFSET(D$6,1,0,MAX($A$6:$A85)-DATE(2021,4,12)+1,1))</f>
        <v>22095901</v>
      </c>
      <c r="E6" s="71">
        <f ca="1">SUM(OFFSET(E$6,1,0,MAX($A$6:$A85)-DATE(2021,4,12)+1,1))</f>
        <v>935513</v>
      </c>
      <c r="F6" s="71">
        <f ca="1">SUM(OFFSET(F$6,1,0,MAX($A$6:$A85)-DATE(2021,4,12)+1,1))</f>
        <v>9704832</v>
      </c>
      <c r="G6" s="71">
        <f ca="1">SUM(OFFSET(G$6,1,0,MAX($A$6:$A85)-DATE(2021,4,12)+1,1))</f>
        <v>60134</v>
      </c>
      <c r="H6" s="71">
        <f ca="1">SUM(OFFSET(H$6,1,0,MAX($A$6:$A85)-DATE(2021,4,12)+1,1))</f>
        <v>20708066</v>
      </c>
      <c r="I6" s="71">
        <f ca="1">SUM(OFFSET(I$6,1,0,MAX($A$6:$A85)-DATE(2021,4,12)+1,1))</f>
        <v>677717</v>
      </c>
      <c r="J6" s="71">
        <f ca="1">SUM(OFFSET(J$6,1,0,MAX($A$6:$A85)-DATE(2021,4,12)+1,1))</f>
        <v>9332636</v>
      </c>
      <c r="K6" s="71">
        <f ca="1">SUM(OFFSET(K$6,1,0,MAX($A$6:$A85)-DATE(2021,4,12)+1,1))</f>
        <v>56600</v>
      </c>
    </row>
    <row r="7" spans="1:11" x14ac:dyDescent="0.55000000000000004">
      <c r="A7" s="105">
        <v>44376</v>
      </c>
      <c r="B7" s="107" t="str">
        <f t="shared" ref="B7:B32" si="1">"(" &amp; TEXT(A7,"aaa") &amp; ")"</f>
        <v>(火)</v>
      </c>
      <c r="C7" s="71">
        <f t="shared" si="0"/>
        <v>683759</v>
      </c>
      <c r="D7" s="71">
        <v>300702</v>
      </c>
      <c r="E7" s="71">
        <v>19249</v>
      </c>
      <c r="F7" s="71">
        <v>345391</v>
      </c>
      <c r="G7" s="71">
        <v>18417</v>
      </c>
      <c r="H7" s="71">
        <v>252910</v>
      </c>
      <c r="I7" s="71">
        <v>6483</v>
      </c>
      <c r="J7" s="71">
        <v>336126</v>
      </c>
      <c r="K7" s="71">
        <v>17325</v>
      </c>
    </row>
    <row r="8" spans="1:11" x14ac:dyDescent="0.55000000000000004">
      <c r="A8" s="105">
        <v>44375</v>
      </c>
      <c r="B8" s="107" t="str">
        <f t="shared" si="1"/>
        <v>(月)</v>
      </c>
      <c r="C8" s="71">
        <f t="shared" si="0"/>
        <v>782855</v>
      </c>
      <c r="D8" s="71">
        <v>353010</v>
      </c>
      <c r="E8" s="71">
        <v>21866</v>
      </c>
      <c r="F8" s="71">
        <v>389853</v>
      </c>
      <c r="G8" s="71">
        <v>18126</v>
      </c>
      <c r="H8" s="71">
        <v>296931</v>
      </c>
      <c r="I8" s="71">
        <v>8660</v>
      </c>
      <c r="J8" s="71">
        <v>379324</v>
      </c>
      <c r="K8" s="71">
        <v>17004</v>
      </c>
    </row>
    <row r="9" spans="1:11" x14ac:dyDescent="0.55000000000000004">
      <c r="A9" s="105">
        <v>44374</v>
      </c>
      <c r="B9" s="107" t="str">
        <f t="shared" si="1"/>
        <v>(日)</v>
      </c>
      <c r="C9" s="71">
        <f t="shared" si="0"/>
        <v>860528</v>
      </c>
      <c r="D9" s="71">
        <v>449478</v>
      </c>
      <c r="E9" s="71">
        <v>40086</v>
      </c>
      <c r="F9" s="71">
        <v>367278</v>
      </c>
      <c r="G9" s="71">
        <v>3686</v>
      </c>
      <c r="H9" s="71">
        <v>379743</v>
      </c>
      <c r="I9" s="71">
        <v>11248</v>
      </c>
      <c r="J9" s="71">
        <v>354768</v>
      </c>
      <c r="K9" s="71">
        <v>3460</v>
      </c>
    </row>
    <row r="10" spans="1:11" x14ac:dyDescent="0.55000000000000004">
      <c r="A10" s="105">
        <v>44373</v>
      </c>
      <c r="B10" s="107" t="str">
        <f t="shared" si="1"/>
        <v>(土)</v>
      </c>
      <c r="C10" s="71">
        <f t="shared" si="0"/>
        <v>904333</v>
      </c>
      <c r="D10" s="71">
        <v>443389</v>
      </c>
      <c r="E10" s="71">
        <v>41233</v>
      </c>
      <c r="F10" s="71">
        <v>416179</v>
      </c>
      <c r="G10" s="71">
        <v>3532</v>
      </c>
      <c r="H10" s="71">
        <v>375677</v>
      </c>
      <c r="I10" s="71">
        <v>14256</v>
      </c>
      <c r="J10" s="71">
        <v>402777</v>
      </c>
      <c r="K10" s="71">
        <v>3280</v>
      </c>
    </row>
    <row r="11" spans="1:11" x14ac:dyDescent="0.55000000000000004">
      <c r="A11" s="105">
        <v>44372</v>
      </c>
      <c r="B11" s="107" t="str">
        <f t="shared" si="1"/>
        <v>(金)</v>
      </c>
      <c r="C11" s="71">
        <f t="shared" si="0"/>
        <v>951102</v>
      </c>
      <c r="D11" s="71">
        <v>452458</v>
      </c>
      <c r="E11" s="71">
        <v>35381</v>
      </c>
      <c r="F11" s="71">
        <v>459500</v>
      </c>
      <c r="G11" s="71">
        <v>3763</v>
      </c>
      <c r="H11" s="71">
        <v>356721</v>
      </c>
      <c r="I11" s="71">
        <v>11987</v>
      </c>
      <c r="J11" s="71">
        <v>441260</v>
      </c>
      <c r="K11" s="71">
        <v>3563</v>
      </c>
    </row>
    <row r="12" spans="1:11" x14ac:dyDescent="0.55000000000000004">
      <c r="A12" s="105">
        <v>44371</v>
      </c>
      <c r="B12" s="107" t="str">
        <f t="shared" si="1"/>
        <v>(木)</v>
      </c>
      <c r="C12" s="71">
        <f t="shared" si="0"/>
        <v>965787</v>
      </c>
      <c r="D12" s="71">
        <v>455106</v>
      </c>
      <c r="E12" s="71">
        <v>32071</v>
      </c>
      <c r="F12" s="71">
        <v>475307</v>
      </c>
      <c r="G12" s="71">
        <v>3303</v>
      </c>
      <c r="H12" s="71">
        <v>406303</v>
      </c>
      <c r="I12" s="71">
        <v>10726</v>
      </c>
      <c r="J12" s="71">
        <v>462404</v>
      </c>
      <c r="K12" s="71">
        <v>3148</v>
      </c>
    </row>
    <row r="13" spans="1:11" x14ac:dyDescent="0.55000000000000004">
      <c r="A13" s="105">
        <v>44370</v>
      </c>
      <c r="B13" s="107" t="str">
        <f t="shared" si="1"/>
        <v>(水)</v>
      </c>
      <c r="C13" s="71">
        <f t="shared" si="0"/>
        <v>1000025</v>
      </c>
      <c r="D13" s="71">
        <v>477008</v>
      </c>
      <c r="E13" s="71">
        <v>33425</v>
      </c>
      <c r="F13" s="71">
        <v>486236</v>
      </c>
      <c r="G13" s="71">
        <v>3356</v>
      </c>
      <c r="H13" s="71">
        <v>432350</v>
      </c>
      <c r="I13" s="71">
        <v>12957</v>
      </c>
      <c r="J13" s="71">
        <v>473493</v>
      </c>
      <c r="K13" s="71">
        <v>3153</v>
      </c>
    </row>
    <row r="14" spans="1:11" x14ac:dyDescent="0.55000000000000004">
      <c r="A14" s="105">
        <v>44369</v>
      </c>
      <c r="B14" s="107" t="str">
        <f t="shared" si="1"/>
        <v>(火)</v>
      </c>
      <c r="C14" s="71">
        <f t="shared" si="0"/>
        <v>989941</v>
      </c>
      <c r="D14" s="71">
        <v>479259</v>
      </c>
      <c r="E14" s="71">
        <v>33737</v>
      </c>
      <c r="F14" s="71">
        <v>474231</v>
      </c>
      <c r="G14" s="71">
        <v>2714</v>
      </c>
      <c r="H14" s="71">
        <v>437869</v>
      </c>
      <c r="I14" s="71">
        <v>15604</v>
      </c>
      <c r="J14" s="71">
        <v>462748</v>
      </c>
      <c r="K14" s="71">
        <v>2564</v>
      </c>
    </row>
    <row r="15" spans="1:11" x14ac:dyDescent="0.55000000000000004">
      <c r="A15" s="105">
        <v>44368</v>
      </c>
      <c r="B15" s="107" t="str">
        <f t="shared" si="1"/>
        <v>(月)</v>
      </c>
      <c r="C15" s="71">
        <f t="shared" si="0"/>
        <v>918413</v>
      </c>
      <c r="D15" s="71">
        <v>474423</v>
      </c>
      <c r="E15" s="71">
        <v>32994</v>
      </c>
      <c r="F15" s="71">
        <v>407759</v>
      </c>
      <c r="G15" s="71">
        <v>3237</v>
      </c>
      <c r="H15" s="71">
        <v>438687</v>
      </c>
      <c r="I15" s="71">
        <v>16457</v>
      </c>
      <c r="J15" s="71">
        <v>397403</v>
      </c>
      <c r="K15" s="71">
        <v>3103</v>
      </c>
    </row>
    <row r="16" spans="1:11" x14ac:dyDescent="0.55000000000000004">
      <c r="A16" s="105">
        <v>44367</v>
      </c>
      <c r="B16" s="107" t="str">
        <f t="shared" si="1"/>
        <v>(日)</v>
      </c>
      <c r="C16" s="71">
        <f t="shared" si="0"/>
        <v>959858</v>
      </c>
      <c r="D16" s="71">
        <v>529243</v>
      </c>
      <c r="E16" s="71">
        <v>35778</v>
      </c>
      <c r="F16" s="71">
        <v>394837</v>
      </c>
      <c r="G16" s="71">
        <v>0</v>
      </c>
      <c r="H16" s="71">
        <v>482775</v>
      </c>
      <c r="I16" s="71">
        <v>22003</v>
      </c>
      <c r="J16" s="71">
        <v>384479</v>
      </c>
      <c r="K16" s="71">
        <v>0</v>
      </c>
    </row>
    <row r="17" spans="1:11" x14ac:dyDescent="0.55000000000000004">
      <c r="A17" s="105">
        <v>44366</v>
      </c>
      <c r="B17" s="107" t="str">
        <f t="shared" si="1"/>
        <v>(土)</v>
      </c>
      <c r="C17" s="71">
        <f t="shared" ref="C17:C80" si="2">SUM(D17:G17)</f>
        <v>947872</v>
      </c>
      <c r="D17" s="71">
        <v>532736</v>
      </c>
      <c r="E17" s="71">
        <v>35303</v>
      </c>
      <c r="F17" s="71">
        <v>379833</v>
      </c>
      <c r="G17" s="71">
        <v>0</v>
      </c>
      <c r="H17" s="71">
        <v>489863</v>
      </c>
      <c r="I17" s="71">
        <v>23753</v>
      </c>
      <c r="J17" s="71">
        <v>368896</v>
      </c>
      <c r="K17" s="71">
        <v>0</v>
      </c>
    </row>
    <row r="18" spans="1:11" x14ac:dyDescent="0.55000000000000004">
      <c r="A18" s="105">
        <v>44365</v>
      </c>
      <c r="B18" s="107" t="str">
        <f t="shared" si="1"/>
        <v>(金)</v>
      </c>
      <c r="C18" s="71">
        <f t="shared" si="2"/>
        <v>927919</v>
      </c>
      <c r="D18" s="71">
        <v>484440</v>
      </c>
      <c r="E18" s="71">
        <v>27919</v>
      </c>
      <c r="F18" s="71">
        <v>415560</v>
      </c>
      <c r="G18" s="71">
        <v>0</v>
      </c>
      <c r="H18" s="71">
        <v>453503</v>
      </c>
      <c r="I18" s="71">
        <v>19603</v>
      </c>
      <c r="J18" s="71">
        <v>404424</v>
      </c>
      <c r="K18" s="71">
        <v>0</v>
      </c>
    </row>
    <row r="19" spans="1:11" x14ac:dyDescent="0.55000000000000004">
      <c r="A19" s="105">
        <v>44364</v>
      </c>
      <c r="B19" s="107" t="str">
        <f t="shared" si="1"/>
        <v>(木)</v>
      </c>
      <c r="C19" s="71">
        <f t="shared" si="2"/>
        <v>989690</v>
      </c>
      <c r="D19" s="71">
        <v>516360</v>
      </c>
      <c r="E19" s="71">
        <v>28622</v>
      </c>
      <c r="F19" s="71">
        <v>444708</v>
      </c>
      <c r="G19" s="71">
        <v>0</v>
      </c>
      <c r="H19" s="71">
        <v>487788</v>
      </c>
      <c r="I19" s="71">
        <v>22278</v>
      </c>
      <c r="J19" s="71">
        <v>433920</v>
      </c>
      <c r="K19" s="71">
        <v>0</v>
      </c>
    </row>
    <row r="20" spans="1:11" x14ac:dyDescent="0.55000000000000004">
      <c r="A20" s="105">
        <v>44363</v>
      </c>
      <c r="B20" s="107" t="str">
        <f t="shared" si="1"/>
        <v>(水)</v>
      </c>
      <c r="C20" s="71">
        <f t="shared" si="2"/>
        <v>998329</v>
      </c>
      <c r="D20" s="71">
        <v>511109</v>
      </c>
      <c r="E20" s="71">
        <v>26471</v>
      </c>
      <c r="F20" s="71">
        <v>460749</v>
      </c>
      <c r="G20" s="71">
        <v>0</v>
      </c>
      <c r="H20" s="71">
        <v>486227</v>
      </c>
      <c r="I20" s="71">
        <v>23722</v>
      </c>
      <c r="J20" s="71">
        <v>449822</v>
      </c>
      <c r="K20" s="71">
        <v>0</v>
      </c>
    </row>
    <row r="21" spans="1:11" x14ac:dyDescent="0.55000000000000004">
      <c r="A21" s="105">
        <v>44362</v>
      </c>
      <c r="B21" s="107" t="str">
        <f t="shared" si="1"/>
        <v>(火)</v>
      </c>
      <c r="C21" s="71">
        <f t="shared" si="2"/>
        <v>961999</v>
      </c>
      <c r="D21" s="83">
        <v>527735</v>
      </c>
      <c r="E21" s="83">
        <v>25768</v>
      </c>
      <c r="F21" s="83">
        <v>408496</v>
      </c>
      <c r="G21" s="71">
        <v>0</v>
      </c>
      <c r="H21" s="83">
        <v>505283</v>
      </c>
      <c r="I21" s="83">
        <v>24148</v>
      </c>
      <c r="J21" s="83">
        <v>399128</v>
      </c>
      <c r="K21" s="71">
        <v>0</v>
      </c>
    </row>
    <row r="22" spans="1:11" x14ac:dyDescent="0.55000000000000004">
      <c r="A22" s="105">
        <v>44361</v>
      </c>
      <c r="B22" s="107" t="str">
        <f t="shared" si="1"/>
        <v>(月)</v>
      </c>
      <c r="C22" s="71">
        <f t="shared" si="2"/>
        <v>877256</v>
      </c>
      <c r="D22" s="83">
        <v>493366</v>
      </c>
      <c r="E22" s="83">
        <v>27938</v>
      </c>
      <c r="F22" s="83">
        <v>355952</v>
      </c>
      <c r="G22" s="71">
        <v>0</v>
      </c>
      <c r="H22" s="83">
        <v>473722</v>
      </c>
      <c r="I22" s="83">
        <v>26401</v>
      </c>
      <c r="J22" s="83">
        <v>347987</v>
      </c>
      <c r="K22" s="71">
        <v>0</v>
      </c>
    </row>
    <row r="23" spans="1:11" x14ac:dyDescent="0.55000000000000004">
      <c r="A23" s="105">
        <v>44360</v>
      </c>
      <c r="B23" s="107" t="str">
        <f t="shared" si="1"/>
        <v>(日)</v>
      </c>
      <c r="C23" s="71">
        <f t="shared" si="2"/>
        <v>848555</v>
      </c>
      <c r="D23" s="83">
        <v>518880</v>
      </c>
      <c r="E23" s="83">
        <v>33524</v>
      </c>
      <c r="F23" s="83">
        <v>296151</v>
      </c>
      <c r="G23" s="71">
        <v>0</v>
      </c>
      <c r="H23" s="83">
        <v>492934</v>
      </c>
      <c r="I23" s="83">
        <v>30533</v>
      </c>
      <c r="J23" s="83">
        <v>288273</v>
      </c>
      <c r="K23" s="71">
        <v>0</v>
      </c>
    </row>
    <row r="24" spans="1:11" x14ac:dyDescent="0.55000000000000004">
      <c r="A24" s="105">
        <v>44359</v>
      </c>
      <c r="B24" s="107" t="str">
        <f t="shared" si="1"/>
        <v>(土)</v>
      </c>
      <c r="C24" s="71">
        <f t="shared" si="2"/>
        <v>847563</v>
      </c>
      <c r="D24" s="83">
        <v>568070</v>
      </c>
      <c r="E24" s="83">
        <v>32720</v>
      </c>
      <c r="F24" s="83">
        <v>246773</v>
      </c>
      <c r="G24" s="71">
        <v>0</v>
      </c>
      <c r="H24" s="83">
        <v>542832</v>
      </c>
      <c r="I24" s="83">
        <v>30119</v>
      </c>
      <c r="J24" s="83">
        <v>239352</v>
      </c>
      <c r="K24" s="71">
        <v>0</v>
      </c>
    </row>
    <row r="25" spans="1:11" x14ac:dyDescent="0.55000000000000004">
      <c r="A25" s="105">
        <v>44358</v>
      </c>
      <c r="B25" s="107" t="str">
        <f t="shared" si="1"/>
        <v>(金)</v>
      </c>
      <c r="C25" s="71">
        <f t="shared" si="2"/>
        <v>837630</v>
      </c>
      <c r="D25" s="83">
        <v>582925</v>
      </c>
      <c r="E25" s="83">
        <v>28544</v>
      </c>
      <c r="F25" s="83">
        <v>226161</v>
      </c>
      <c r="G25" s="71">
        <v>0</v>
      </c>
      <c r="H25" s="83">
        <v>561468</v>
      </c>
      <c r="I25" s="83">
        <v>26570</v>
      </c>
      <c r="J25" s="83">
        <v>219643</v>
      </c>
      <c r="K25" s="71">
        <v>0</v>
      </c>
    </row>
    <row r="26" spans="1:11" x14ac:dyDescent="0.55000000000000004">
      <c r="A26" s="105">
        <v>44357</v>
      </c>
      <c r="B26" s="107" t="str">
        <f t="shared" si="1"/>
        <v>(木)</v>
      </c>
      <c r="C26" s="71">
        <f t="shared" si="2"/>
        <v>874331</v>
      </c>
      <c r="D26" s="83">
        <v>586226</v>
      </c>
      <c r="E26" s="83">
        <v>28461</v>
      </c>
      <c r="F26" s="83">
        <v>259644</v>
      </c>
      <c r="G26" s="71">
        <v>0</v>
      </c>
      <c r="H26" s="83">
        <v>566638</v>
      </c>
      <c r="I26" s="83">
        <v>26522</v>
      </c>
      <c r="J26" s="83">
        <v>253079</v>
      </c>
      <c r="K26" s="71">
        <v>0</v>
      </c>
    </row>
    <row r="27" spans="1:11" x14ac:dyDescent="0.55000000000000004">
      <c r="A27" s="105">
        <v>44356</v>
      </c>
      <c r="B27" s="107" t="str">
        <f t="shared" si="1"/>
        <v>(水)</v>
      </c>
      <c r="C27" s="71">
        <f t="shared" si="2"/>
        <v>874466</v>
      </c>
      <c r="D27" s="83">
        <v>600580</v>
      </c>
      <c r="E27" s="83">
        <v>26919</v>
      </c>
      <c r="F27" s="83">
        <v>246967</v>
      </c>
      <c r="G27" s="71">
        <v>0</v>
      </c>
      <c r="H27" s="83">
        <v>581175</v>
      </c>
      <c r="I27" s="83">
        <v>25088</v>
      </c>
      <c r="J27" s="83">
        <v>240709</v>
      </c>
      <c r="K27" s="71">
        <v>0</v>
      </c>
    </row>
    <row r="28" spans="1:11" x14ac:dyDescent="0.55000000000000004">
      <c r="A28" s="105">
        <v>44355</v>
      </c>
      <c r="B28" s="107" t="str">
        <f t="shared" si="1"/>
        <v>(火)</v>
      </c>
      <c r="C28" s="71">
        <f t="shared" si="2"/>
        <v>840535</v>
      </c>
      <c r="D28" s="83">
        <v>613322</v>
      </c>
      <c r="E28" s="83">
        <v>29076</v>
      </c>
      <c r="F28" s="83">
        <v>198137</v>
      </c>
      <c r="G28" s="71">
        <v>0</v>
      </c>
      <c r="H28" s="83">
        <v>595095</v>
      </c>
      <c r="I28" s="83">
        <v>27245</v>
      </c>
      <c r="J28" s="83">
        <v>193144</v>
      </c>
      <c r="K28" s="71">
        <v>0</v>
      </c>
    </row>
    <row r="29" spans="1:11" x14ac:dyDescent="0.55000000000000004">
      <c r="A29" s="105">
        <v>44354</v>
      </c>
      <c r="B29" s="107" t="str">
        <f t="shared" si="1"/>
        <v>(月)</v>
      </c>
      <c r="C29" s="71">
        <f t="shared" si="2"/>
        <v>761143</v>
      </c>
      <c r="D29" s="83">
        <v>567673</v>
      </c>
      <c r="E29" s="83">
        <v>28868</v>
      </c>
      <c r="F29" s="83">
        <v>164602</v>
      </c>
      <c r="G29" s="71">
        <v>0</v>
      </c>
      <c r="H29" s="83">
        <v>551516</v>
      </c>
      <c r="I29" s="83">
        <v>27045</v>
      </c>
      <c r="J29" s="83">
        <v>159899</v>
      </c>
      <c r="K29" s="71">
        <v>0</v>
      </c>
    </row>
    <row r="30" spans="1:11" x14ac:dyDescent="0.55000000000000004">
      <c r="A30" s="74">
        <v>44353</v>
      </c>
      <c r="B30" s="107" t="str">
        <f t="shared" si="1"/>
        <v>(日)</v>
      </c>
      <c r="C30" s="71">
        <f t="shared" si="2"/>
        <v>708334</v>
      </c>
      <c r="D30" s="83">
        <v>513240</v>
      </c>
      <c r="E30" s="83">
        <v>22764</v>
      </c>
      <c r="F30" s="83">
        <v>172330</v>
      </c>
      <c r="G30" s="71">
        <v>0</v>
      </c>
      <c r="H30" s="83">
        <v>494853</v>
      </c>
      <c r="I30" s="83">
        <v>21343</v>
      </c>
      <c r="J30" s="83">
        <v>167849</v>
      </c>
      <c r="K30" s="71">
        <v>0</v>
      </c>
    </row>
    <row r="31" spans="1:11" x14ac:dyDescent="0.55000000000000004">
      <c r="A31" s="74">
        <v>44352</v>
      </c>
      <c r="B31" s="107" t="str">
        <f t="shared" si="1"/>
        <v>(土)</v>
      </c>
      <c r="C31" s="71">
        <f t="shared" si="2"/>
        <v>690282</v>
      </c>
      <c r="D31" s="83">
        <v>555381</v>
      </c>
      <c r="E31" s="83">
        <v>20366</v>
      </c>
      <c r="F31" s="83">
        <v>114535</v>
      </c>
      <c r="G31" s="71">
        <v>0</v>
      </c>
      <c r="H31" s="83">
        <v>536889</v>
      </c>
      <c r="I31" s="83">
        <v>18701</v>
      </c>
      <c r="J31" s="83">
        <v>110140</v>
      </c>
      <c r="K31" s="71">
        <v>0</v>
      </c>
    </row>
    <row r="32" spans="1:11" x14ac:dyDescent="0.55000000000000004">
      <c r="A32" s="74">
        <v>44351</v>
      </c>
      <c r="B32" s="107" t="str">
        <f t="shared" si="1"/>
        <v>(金)</v>
      </c>
      <c r="C32" s="71">
        <f t="shared" si="2"/>
        <v>686807</v>
      </c>
      <c r="D32" s="83">
        <v>568660</v>
      </c>
      <c r="E32" s="83">
        <v>20194</v>
      </c>
      <c r="F32" s="83">
        <v>97953</v>
      </c>
      <c r="G32" s="71">
        <v>0</v>
      </c>
      <c r="H32" s="83">
        <v>551672</v>
      </c>
      <c r="I32" s="83">
        <v>18631</v>
      </c>
      <c r="J32" s="83">
        <v>93979</v>
      </c>
      <c r="K32" s="71">
        <v>0</v>
      </c>
    </row>
    <row r="33" spans="1:11" x14ac:dyDescent="0.55000000000000004">
      <c r="A33" s="74">
        <v>44350</v>
      </c>
      <c r="B33" s="107" t="str">
        <f>"(" &amp; TEXT(A33,"aaa") &amp; ")"</f>
        <v>(木)</v>
      </c>
      <c r="C33" s="71">
        <f t="shared" si="2"/>
        <v>728308</v>
      </c>
      <c r="D33" s="83">
        <v>589427</v>
      </c>
      <c r="E33" s="83">
        <v>19982</v>
      </c>
      <c r="F33" s="83">
        <v>118899</v>
      </c>
      <c r="G33" s="71">
        <v>0</v>
      </c>
      <c r="H33" s="83">
        <v>573376</v>
      </c>
      <c r="I33" s="83">
        <v>18666</v>
      </c>
      <c r="J33" s="83">
        <v>114610</v>
      </c>
      <c r="K33" s="71">
        <v>0</v>
      </c>
    </row>
    <row r="34" spans="1:11" x14ac:dyDescent="0.55000000000000004">
      <c r="A34" s="74">
        <v>44349</v>
      </c>
      <c r="B34" s="107" t="str">
        <f t="shared" ref="B34:B85" si="3">"(" &amp; TEXT(A34,"aaa") &amp; ")"</f>
        <v>(水)</v>
      </c>
      <c r="C34" s="71">
        <f t="shared" si="2"/>
        <v>724080</v>
      </c>
      <c r="D34" s="83">
        <v>584531</v>
      </c>
      <c r="E34" s="83">
        <v>19614</v>
      </c>
      <c r="F34" s="83">
        <v>119935</v>
      </c>
      <c r="G34" s="71">
        <v>0</v>
      </c>
      <c r="H34" s="83">
        <v>569197</v>
      </c>
      <c r="I34" s="83">
        <v>18283</v>
      </c>
      <c r="J34" s="83">
        <v>115759</v>
      </c>
      <c r="K34" s="71">
        <v>0</v>
      </c>
    </row>
    <row r="35" spans="1:11" x14ac:dyDescent="0.55000000000000004">
      <c r="A35" s="74">
        <v>44348</v>
      </c>
      <c r="B35" s="107" t="str">
        <f t="shared" si="3"/>
        <v>(火)</v>
      </c>
      <c r="C35" s="71">
        <f t="shared" si="2"/>
        <v>676103</v>
      </c>
      <c r="D35" s="83">
        <v>563384</v>
      </c>
      <c r="E35" s="83">
        <v>19188</v>
      </c>
      <c r="F35" s="83">
        <v>93531</v>
      </c>
      <c r="G35" s="71">
        <v>0</v>
      </c>
      <c r="H35" s="83">
        <v>549197</v>
      </c>
      <c r="I35" s="83">
        <v>17967</v>
      </c>
      <c r="J35" s="83">
        <v>90037</v>
      </c>
      <c r="K35" s="71">
        <v>0</v>
      </c>
    </row>
    <row r="36" spans="1:11" x14ac:dyDescent="0.55000000000000004">
      <c r="A36" s="74">
        <v>44347</v>
      </c>
      <c r="B36" s="107" t="str">
        <f t="shared" si="3"/>
        <v>(月)</v>
      </c>
      <c r="C36" s="71">
        <f t="shared" si="2"/>
        <v>585751</v>
      </c>
      <c r="D36" s="83">
        <v>488587</v>
      </c>
      <c r="E36" s="83">
        <v>18306</v>
      </c>
      <c r="F36" s="83">
        <v>78858</v>
      </c>
      <c r="G36" s="71">
        <v>0</v>
      </c>
      <c r="H36" s="83">
        <v>474741</v>
      </c>
      <c r="I36" s="83">
        <v>17017</v>
      </c>
      <c r="J36" s="83">
        <v>72907</v>
      </c>
      <c r="K36" s="71">
        <v>0</v>
      </c>
    </row>
    <row r="37" spans="1:11" x14ac:dyDescent="0.55000000000000004">
      <c r="A37" s="74">
        <v>44346</v>
      </c>
      <c r="B37" s="107" t="str">
        <f t="shared" si="3"/>
        <v>(日)</v>
      </c>
      <c r="C37" s="71">
        <f t="shared" si="2"/>
        <v>510306</v>
      </c>
      <c r="D37" s="83">
        <v>434134</v>
      </c>
      <c r="E37" s="83">
        <v>15922</v>
      </c>
      <c r="F37" s="83">
        <v>60250</v>
      </c>
      <c r="G37" s="71">
        <v>0</v>
      </c>
      <c r="H37" s="83">
        <v>421650</v>
      </c>
      <c r="I37" s="83">
        <v>14982</v>
      </c>
      <c r="J37" s="83">
        <v>57188</v>
      </c>
      <c r="K37" s="71">
        <v>0</v>
      </c>
    </row>
    <row r="38" spans="1:11" x14ac:dyDescent="0.55000000000000004">
      <c r="A38" s="74">
        <v>44345</v>
      </c>
      <c r="B38" s="107" t="str">
        <f t="shared" si="3"/>
        <v>(土)</v>
      </c>
      <c r="C38" s="71">
        <f t="shared" si="2"/>
        <v>499030</v>
      </c>
      <c r="D38" s="83">
        <v>434925</v>
      </c>
      <c r="E38" s="83">
        <v>15525</v>
      </c>
      <c r="F38" s="83">
        <v>48580</v>
      </c>
      <c r="G38" s="71">
        <v>0</v>
      </c>
      <c r="H38" s="83">
        <v>421237</v>
      </c>
      <c r="I38" s="83">
        <v>14533</v>
      </c>
      <c r="J38" s="83">
        <v>44849</v>
      </c>
      <c r="K38" s="71">
        <v>0</v>
      </c>
    </row>
    <row r="39" spans="1:11" x14ac:dyDescent="0.55000000000000004">
      <c r="A39" s="74">
        <v>44344</v>
      </c>
      <c r="B39" s="107" t="str">
        <f t="shared" si="3"/>
        <v>(金)</v>
      </c>
      <c r="C39" s="71">
        <f t="shared" si="2"/>
        <v>527585</v>
      </c>
      <c r="D39" s="83">
        <v>481819</v>
      </c>
      <c r="E39" s="83">
        <v>14262</v>
      </c>
      <c r="F39" s="83">
        <v>31504</v>
      </c>
      <c r="G39" s="71">
        <v>0</v>
      </c>
      <c r="H39" s="83">
        <v>465887</v>
      </c>
      <c r="I39" s="83">
        <v>13366</v>
      </c>
      <c r="J39" s="83">
        <v>27208</v>
      </c>
      <c r="K39" s="71">
        <v>0</v>
      </c>
    </row>
    <row r="40" spans="1:11" x14ac:dyDescent="0.55000000000000004">
      <c r="A40" s="74">
        <v>44343</v>
      </c>
      <c r="B40" s="107" t="str">
        <f t="shared" si="3"/>
        <v>(木)</v>
      </c>
      <c r="C40" s="71">
        <f t="shared" si="2"/>
        <v>555121</v>
      </c>
      <c r="D40" s="83">
        <v>509256</v>
      </c>
      <c r="E40" s="83">
        <v>12382</v>
      </c>
      <c r="F40" s="83">
        <v>33483</v>
      </c>
      <c r="G40" s="71">
        <v>0</v>
      </c>
      <c r="H40" s="83">
        <v>492709</v>
      </c>
      <c r="I40" s="83">
        <v>11657</v>
      </c>
      <c r="J40" s="83">
        <v>29696</v>
      </c>
      <c r="K40" s="71">
        <v>0</v>
      </c>
    </row>
    <row r="41" spans="1:11" x14ac:dyDescent="0.55000000000000004">
      <c r="A41" s="74">
        <v>44342</v>
      </c>
      <c r="B41" s="107" t="str">
        <f t="shared" si="3"/>
        <v>(水)</v>
      </c>
      <c r="C41" s="71">
        <f t="shared" si="2"/>
        <v>548846</v>
      </c>
      <c r="D41" s="83">
        <v>527700</v>
      </c>
      <c r="E41" s="83">
        <v>11458</v>
      </c>
      <c r="F41" s="83">
        <v>9688</v>
      </c>
      <c r="G41" s="71">
        <v>0</v>
      </c>
      <c r="H41" s="83">
        <v>510218</v>
      </c>
      <c r="I41" s="83">
        <v>10684</v>
      </c>
      <c r="J41" s="83">
        <v>8492</v>
      </c>
      <c r="K41" s="71">
        <v>0</v>
      </c>
    </row>
    <row r="42" spans="1:11" x14ac:dyDescent="0.55000000000000004">
      <c r="A42" s="74">
        <v>44341</v>
      </c>
      <c r="B42" s="107" t="str">
        <f t="shared" si="3"/>
        <v>(火)</v>
      </c>
      <c r="C42" s="71">
        <f t="shared" si="2"/>
        <v>490667</v>
      </c>
      <c r="D42" s="83">
        <v>472751</v>
      </c>
      <c r="E42" s="83">
        <v>9779</v>
      </c>
      <c r="F42" s="83">
        <v>8137</v>
      </c>
      <c r="G42" s="71">
        <v>0</v>
      </c>
      <c r="H42" s="83">
        <v>457944</v>
      </c>
      <c r="I42" s="83">
        <v>9232</v>
      </c>
      <c r="J42" s="83">
        <v>7115</v>
      </c>
      <c r="K42" s="71">
        <v>0</v>
      </c>
    </row>
    <row r="43" spans="1:11" x14ac:dyDescent="0.55000000000000004">
      <c r="A43" s="74">
        <v>44340</v>
      </c>
      <c r="B43" s="107" t="str">
        <f t="shared" si="3"/>
        <v>(月)</v>
      </c>
      <c r="C43" s="71">
        <f t="shared" si="2"/>
        <v>426549</v>
      </c>
      <c r="D43" s="83">
        <v>409298</v>
      </c>
      <c r="E43" s="83">
        <v>9818</v>
      </c>
      <c r="F43" s="83">
        <v>7433</v>
      </c>
      <c r="G43" s="71">
        <v>0</v>
      </c>
      <c r="H43" s="83">
        <v>397522</v>
      </c>
      <c r="I43" s="83">
        <v>9247</v>
      </c>
      <c r="J43" s="83">
        <v>6468</v>
      </c>
      <c r="K43" s="71">
        <v>0</v>
      </c>
    </row>
    <row r="44" spans="1:11" x14ac:dyDescent="0.55000000000000004">
      <c r="A44" s="74">
        <v>44339</v>
      </c>
      <c r="B44" s="107" t="str">
        <f t="shared" si="3"/>
        <v>(日)</v>
      </c>
      <c r="C44" s="71">
        <f t="shared" si="2"/>
        <v>334526</v>
      </c>
      <c r="D44" s="83">
        <v>312961</v>
      </c>
      <c r="E44" s="83">
        <v>0</v>
      </c>
      <c r="F44" s="83">
        <v>21565</v>
      </c>
      <c r="G44" s="71">
        <v>0</v>
      </c>
      <c r="H44" s="83">
        <v>304410</v>
      </c>
      <c r="I44" s="83">
        <v>0</v>
      </c>
      <c r="J44" s="83">
        <v>19643</v>
      </c>
      <c r="K44" s="71">
        <v>0</v>
      </c>
    </row>
    <row r="45" spans="1:11" x14ac:dyDescent="0.55000000000000004">
      <c r="A45" s="74">
        <v>44338</v>
      </c>
      <c r="B45" s="107" t="str">
        <f t="shared" si="3"/>
        <v>(土)</v>
      </c>
      <c r="C45" s="71">
        <f t="shared" si="2"/>
        <v>297026</v>
      </c>
      <c r="D45" s="83">
        <v>268876</v>
      </c>
      <c r="E45" s="83">
        <v>0</v>
      </c>
      <c r="F45" s="83">
        <v>28150</v>
      </c>
      <c r="G45" s="71">
        <v>0</v>
      </c>
      <c r="H45" s="83">
        <v>259146</v>
      </c>
      <c r="I45" s="83">
        <v>0</v>
      </c>
      <c r="J45" s="83">
        <v>21299</v>
      </c>
      <c r="K45" s="71">
        <v>0</v>
      </c>
    </row>
    <row r="46" spans="1:11" x14ac:dyDescent="0.55000000000000004">
      <c r="A46" s="74">
        <v>44337</v>
      </c>
      <c r="B46" s="107" t="str">
        <f t="shared" si="3"/>
        <v>(金)</v>
      </c>
      <c r="C46" s="71">
        <f t="shared" si="2"/>
        <v>285217</v>
      </c>
      <c r="D46" s="83">
        <v>255225</v>
      </c>
      <c r="E46" s="83">
        <v>0</v>
      </c>
      <c r="F46" s="83">
        <v>29992</v>
      </c>
      <c r="G46" s="71">
        <v>0</v>
      </c>
      <c r="H46" s="83">
        <v>243496</v>
      </c>
      <c r="I46" s="83">
        <v>0</v>
      </c>
      <c r="J46" s="83">
        <v>21157</v>
      </c>
      <c r="K46" s="71">
        <v>0</v>
      </c>
    </row>
    <row r="47" spans="1:11" x14ac:dyDescent="0.55000000000000004">
      <c r="A47" s="74">
        <v>44336</v>
      </c>
      <c r="B47" s="107" t="str">
        <f t="shared" si="3"/>
        <v>(木)</v>
      </c>
      <c r="C47" s="71">
        <f t="shared" si="2"/>
        <v>311666</v>
      </c>
      <c r="D47" s="83">
        <v>295724</v>
      </c>
      <c r="E47" s="83">
        <v>0</v>
      </c>
      <c r="F47" s="83">
        <v>15942</v>
      </c>
      <c r="G47" s="71">
        <v>0</v>
      </c>
      <c r="H47" s="83">
        <v>283085</v>
      </c>
      <c r="I47" s="83">
        <v>0</v>
      </c>
      <c r="J47" s="83">
        <v>12126</v>
      </c>
      <c r="K47" s="71">
        <v>0</v>
      </c>
    </row>
    <row r="48" spans="1:11" x14ac:dyDescent="0.55000000000000004">
      <c r="A48" s="74">
        <v>44335</v>
      </c>
      <c r="B48" s="107" t="str">
        <f t="shared" si="3"/>
        <v>(水)</v>
      </c>
      <c r="C48" s="71">
        <f t="shared" si="2"/>
        <v>323878</v>
      </c>
      <c r="D48" s="83">
        <v>284603</v>
      </c>
      <c r="E48" s="83">
        <v>0</v>
      </c>
      <c r="F48" s="83">
        <v>39275</v>
      </c>
      <c r="G48" s="71">
        <v>0</v>
      </c>
      <c r="H48" s="83">
        <v>272922</v>
      </c>
      <c r="I48" s="83">
        <v>0</v>
      </c>
      <c r="J48" s="83">
        <v>29087</v>
      </c>
      <c r="K48" s="71">
        <v>0</v>
      </c>
    </row>
    <row r="49" spans="1:11" x14ac:dyDescent="0.55000000000000004">
      <c r="A49" s="74">
        <v>44334</v>
      </c>
      <c r="B49" s="107" t="str">
        <f t="shared" si="3"/>
        <v>(火)</v>
      </c>
      <c r="C49" s="71">
        <f t="shared" si="2"/>
        <v>272037</v>
      </c>
      <c r="D49" s="83">
        <v>232271</v>
      </c>
      <c r="E49" s="83">
        <v>0</v>
      </c>
      <c r="F49" s="83">
        <v>39766</v>
      </c>
      <c r="G49" s="71">
        <v>0</v>
      </c>
      <c r="H49" s="83">
        <v>222200</v>
      </c>
      <c r="I49" s="83">
        <v>0</v>
      </c>
      <c r="J49" s="83">
        <v>30702</v>
      </c>
      <c r="K49" s="71">
        <v>0</v>
      </c>
    </row>
    <row r="50" spans="1:11" x14ac:dyDescent="0.55000000000000004">
      <c r="A50" s="74">
        <v>44333</v>
      </c>
      <c r="B50" s="107" t="str">
        <f t="shared" si="3"/>
        <v>(月)</v>
      </c>
      <c r="C50" s="71">
        <f t="shared" si="2"/>
        <v>224520</v>
      </c>
      <c r="D50" s="83">
        <v>194411</v>
      </c>
      <c r="E50" s="83">
        <v>0</v>
      </c>
      <c r="F50" s="83">
        <v>30109</v>
      </c>
      <c r="G50" s="71">
        <v>0</v>
      </c>
      <c r="H50" s="83">
        <v>185774</v>
      </c>
      <c r="I50" s="83">
        <v>0</v>
      </c>
      <c r="J50" s="83">
        <v>22857</v>
      </c>
      <c r="K50" s="71">
        <v>0</v>
      </c>
    </row>
    <row r="51" spans="1:11" x14ac:dyDescent="0.55000000000000004">
      <c r="A51" s="74">
        <v>44332</v>
      </c>
      <c r="B51" s="107" t="str">
        <f t="shared" si="3"/>
        <v>(日)</v>
      </c>
      <c r="C51" s="71">
        <f t="shared" si="2"/>
        <v>198965</v>
      </c>
      <c r="D51" s="83">
        <v>181673</v>
      </c>
      <c r="E51" s="83">
        <v>0</v>
      </c>
      <c r="F51" s="83">
        <v>17292</v>
      </c>
      <c r="G51" s="71">
        <v>0</v>
      </c>
      <c r="H51" s="83">
        <v>176412</v>
      </c>
      <c r="I51" s="83">
        <v>0</v>
      </c>
      <c r="J51" s="83">
        <v>14219</v>
      </c>
      <c r="K51" s="71">
        <v>0</v>
      </c>
    </row>
    <row r="52" spans="1:11" x14ac:dyDescent="0.55000000000000004">
      <c r="A52" s="74">
        <v>44331</v>
      </c>
      <c r="B52" s="107" t="str">
        <f t="shared" si="3"/>
        <v>(土)</v>
      </c>
      <c r="C52" s="71">
        <f t="shared" si="2"/>
        <v>148002</v>
      </c>
      <c r="D52" s="83">
        <v>128984</v>
      </c>
      <c r="E52" s="83">
        <v>0</v>
      </c>
      <c r="F52" s="83">
        <v>19018</v>
      </c>
      <c r="G52" s="71">
        <v>0</v>
      </c>
      <c r="H52" s="83">
        <v>122281</v>
      </c>
      <c r="I52" s="83">
        <v>0</v>
      </c>
      <c r="J52" s="83">
        <v>13915</v>
      </c>
      <c r="K52" s="71">
        <v>0</v>
      </c>
    </row>
    <row r="53" spans="1:11" x14ac:dyDescent="0.55000000000000004">
      <c r="A53" s="74">
        <v>44330</v>
      </c>
      <c r="B53" s="107" t="str">
        <f t="shared" si="3"/>
        <v>(金)</v>
      </c>
      <c r="C53" s="71">
        <f t="shared" si="2"/>
        <v>138809</v>
      </c>
      <c r="D53" s="83">
        <v>116324</v>
      </c>
      <c r="E53" s="83">
        <v>0</v>
      </c>
      <c r="F53" s="83">
        <v>22485</v>
      </c>
      <c r="G53" s="71">
        <v>0</v>
      </c>
      <c r="H53" s="83">
        <v>107480</v>
      </c>
      <c r="I53" s="83">
        <v>0</v>
      </c>
      <c r="J53" s="83">
        <v>14781</v>
      </c>
      <c r="K53" s="71">
        <v>0</v>
      </c>
    </row>
    <row r="54" spans="1:11" x14ac:dyDescent="0.55000000000000004">
      <c r="A54" s="74">
        <v>44329</v>
      </c>
      <c r="B54" s="107" t="str">
        <f t="shared" si="3"/>
        <v>(木)</v>
      </c>
      <c r="C54" s="71">
        <f t="shared" si="2"/>
        <v>167778</v>
      </c>
      <c r="D54" s="83">
        <v>139597</v>
      </c>
      <c r="E54" s="83">
        <v>0</v>
      </c>
      <c r="F54" s="83">
        <v>28181</v>
      </c>
      <c r="G54" s="71">
        <v>0</v>
      </c>
      <c r="H54" s="83">
        <v>130810</v>
      </c>
      <c r="I54" s="83">
        <v>0</v>
      </c>
      <c r="J54" s="83">
        <v>20925</v>
      </c>
      <c r="K54" s="71">
        <v>0</v>
      </c>
    </row>
    <row r="55" spans="1:11" x14ac:dyDescent="0.55000000000000004">
      <c r="A55" s="74">
        <v>44328</v>
      </c>
      <c r="B55" s="107" t="str">
        <f t="shared" si="3"/>
        <v>(水)</v>
      </c>
      <c r="C55" s="71">
        <f t="shared" si="2"/>
        <v>171741</v>
      </c>
      <c r="D55" s="83">
        <v>141939</v>
      </c>
      <c r="E55" s="83">
        <v>0</v>
      </c>
      <c r="F55" s="83">
        <v>29802</v>
      </c>
      <c r="G55" s="71">
        <v>0</v>
      </c>
      <c r="H55" s="83">
        <v>133414</v>
      </c>
      <c r="I55" s="83">
        <v>0</v>
      </c>
      <c r="J55" s="83">
        <v>22191</v>
      </c>
      <c r="K55" s="71">
        <v>0</v>
      </c>
    </row>
    <row r="56" spans="1:11" x14ac:dyDescent="0.55000000000000004">
      <c r="A56" s="74">
        <v>44327</v>
      </c>
      <c r="B56" s="107" t="str">
        <f t="shared" si="3"/>
        <v>(火)</v>
      </c>
      <c r="C56" s="71">
        <f t="shared" si="2"/>
        <v>137502</v>
      </c>
      <c r="D56" s="83">
        <v>112338</v>
      </c>
      <c r="E56" s="83">
        <v>0</v>
      </c>
      <c r="F56" s="83">
        <v>25164</v>
      </c>
      <c r="G56" s="71">
        <v>0</v>
      </c>
      <c r="H56" s="83">
        <v>104163</v>
      </c>
      <c r="I56" s="83">
        <v>0</v>
      </c>
      <c r="J56" s="83">
        <v>18694</v>
      </c>
      <c r="K56" s="71">
        <v>0</v>
      </c>
    </row>
    <row r="57" spans="1:11" x14ac:dyDescent="0.55000000000000004">
      <c r="A57" s="74">
        <v>44326</v>
      </c>
      <c r="B57" s="107" t="str">
        <f t="shared" si="3"/>
        <v>(月)</v>
      </c>
      <c r="C57" s="71">
        <f t="shared" si="2"/>
        <v>104995</v>
      </c>
      <c r="D57" s="83">
        <v>88782</v>
      </c>
      <c r="E57" s="83">
        <v>0</v>
      </c>
      <c r="F57" s="83">
        <v>16213</v>
      </c>
      <c r="G57" s="71">
        <v>0</v>
      </c>
      <c r="H57" s="83">
        <v>81907</v>
      </c>
      <c r="I57" s="83">
        <v>0</v>
      </c>
      <c r="J57" s="83">
        <v>11736</v>
      </c>
      <c r="K57" s="71">
        <v>0</v>
      </c>
    </row>
    <row r="58" spans="1:11" x14ac:dyDescent="0.55000000000000004">
      <c r="A58" s="74">
        <v>44325</v>
      </c>
      <c r="B58" s="107" t="str">
        <f t="shared" si="3"/>
        <v>(日)</v>
      </c>
      <c r="C58" s="71">
        <f t="shared" si="2"/>
        <v>76231</v>
      </c>
      <c r="D58" s="83">
        <v>69430</v>
      </c>
      <c r="E58" s="83">
        <v>0</v>
      </c>
      <c r="F58" s="83">
        <v>6801</v>
      </c>
      <c r="G58" s="71">
        <v>0</v>
      </c>
      <c r="H58" s="83">
        <v>65768</v>
      </c>
      <c r="I58" s="83">
        <v>0</v>
      </c>
      <c r="J58" s="83">
        <v>5602</v>
      </c>
      <c r="K58" s="71">
        <v>0</v>
      </c>
    </row>
    <row r="59" spans="1:11" x14ac:dyDescent="0.55000000000000004">
      <c r="A59" s="74">
        <v>44324</v>
      </c>
      <c r="B59" s="107" t="str">
        <f t="shared" si="3"/>
        <v>(土)</v>
      </c>
      <c r="C59" s="71">
        <f t="shared" si="2"/>
        <v>58247</v>
      </c>
      <c r="D59" s="83">
        <v>52511</v>
      </c>
      <c r="E59" s="83">
        <v>0</v>
      </c>
      <c r="F59" s="83">
        <v>5736</v>
      </c>
      <c r="G59" s="71">
        <v>0</v>
      </c>
      <c r="H59" s="83">
        <v>47775</v>
      </c>
      <c r="I59" s="83">
        <v>0</v>
      </c>
      <c r="J59" s="83">
        <v>3746</v>
      </c>
      <c r="K59" s="71">
        <v>0</v>
      </c>
    </row>
    <row r="60" spans="1:11" x14ac:dyDescent="0.55000000000000004">
      <c r="A60" s="74">
        <v>44323</v>
      </c>
      <c r="B60" s="107" t="str">
        <f t="shared" si="3"/>
        <v>(金)</v>
      </c>
      <c r="C60" s="71">
        <f t="shared" si="2"/>
        <v>40648</v>
      </c>
      <c r="D60" s="83">
        <v>34714</v>
      </c>
      <c r="E60" s="83">
        <v>0</v>
      </c>
      <c r="F60" s="83">
        <v>5934</v>
      </c>
      <c r="G60" s="71">
        <v>0</v>
      </c>
      <c r="H60" s="83">
        <v>30113</v>
      </c>
      <c r="I60" s="83">
        <v>0</v>
      </c>
      <c r="J60" s="83">
        <v>4146</v>
      </c>
      <c r="K60" s="71">
        <v>0</v>
      </c>
    </row>
    <row r="61" spans="1:11" x14ac:dyDescent="0.55000000000000004">
      <c r="A61" s="74">
        <v>44322</v>
      </c>
      <c r="B61" s="107" t="str">
        <f t="shared" si="3"/>
        <v>(木)</v>
      </c>
      <c r="C61" s="71">
        <f t="shared" si="2"/>
        <v>41248</v>
      </c>
      <c r="D61" s="83">
        <v>35567</v>
      </c>
      <c r="E61" s="83">
        <v>0</v>
      </c>
      <c r="F61" s="83">
        <v>5681</v>
      </c>
      <c r="G61" s="71">
        <v>0</v>
      </c>
      <c r="H61" s="83">
        <v>31752</v>
      </c>
      <c r="I61" s="83">
        <v>0</v>
      </c>
      <c r="J61" s="83">
        <v>4446</v>
      </c>
      <c r="K61" s="71">
        <v>0</v>
      </c>
    </row>
    <row r="62" spans="1:11" x14ac:dyDescent="0.55000000000000004">
      <c r="A62" s="74">
        <v>44321</v>
      </c>
      <c r="B62" s="107" t="str">
        <f t="shared" si="3"/>
        <v>(水)</v>
      </c>
      <c r="C62" s="71">
        <f t="shared" si="2"/>
        <v>9641</v>
      </c>
      <c r="D62" s="83">
        <v>8755</v>
      </c>
      <c r="E62" s="83">
        <v>0</v>
      </c>
      <c r="F62" s="83">
        <v>886</v>
      </c>
      <c r="G62" s="71">
        <v>0</v>
      </c>
      <c r="H62" s="83">
        <v>8047</v>
      </c>
      <c r="I62" s="83">
        <v>0</v>
      </c>
      <c r="J62" s="83">
        <v>766</v>
      </c>
      <c r="K62" s="71">
        <v>0</v>
      </c>
    </row>
    <row r="63" spans="1:11" x14ac:dyDescent="0.55000000000000004">
      <c r="A63" s="74">
        <v>44320</v>
      </c>
      <c r="B63" s="107" t="str">
        <f t="shared" si="3"/>
        <v>(火)</v>
      </c>
      <c r="C63" s="71">
        <f t="shared" si="2"/>
        <v>7755</v>
      </c>
      <c r="D63" s="83">
        <v>7103</v>
      </c>
      <c r="E63" s="83">
        <v>0</v>
      </c>
      <c r="F63" s="83">
        <v>652</v>
      </c>
      <c r="G63" s="71">
        <v>0</v>
      </c>
      <c r="H63" s="83">
        <v>6475</v>
      </c>
      <c r="I63" s="83">
        <v>0</v>
      </c>
      <c r="J63" s="83">
        <v>493</v>
      </c>
      <c r="K63" s="71">
        <v>0</v>
      </c>
    </row>
    <row r="64" spans="1:11" x14ac:dyDescent="0.55000000000000004">
      <c r="A64" s="74">
        <v>44319</v>
      </c>
      <c r="B64" s="107" t="str">
        <f t="shared" si="3"/>
        <v>(月)</v>
      </c>
      <c r="C64" s="71">
        <f t="shared" si="2"/>
        <v>7017</v>
      </c>
      <c r="D64" s="83">
        <v>6249</v>
      </c>
      <c r="E64" s="83">
        <v>0</v>
      </c>
      <c r="F64" s="83">
        <v>768</v>
      </c>
      <c r="G64" s="71">
        <v>0</v>
      </c>
      <c r="H64" s="83">
        <v>5613</v>
      </c>
      <c r="I64" s="83">
        <v>0</v>
      </c>
      <c r="J64" s="83">
        <v>750</v>
      </c>
      <c r="K64" s="71">
        <v>0</v>
      </c>
    </row>
    <row r="65" spans="1:11" x14ac:dyDescent="0.55000000000000004">
      <c r="A65" s="74">
        <v>44318</v>
      </c>
      <c r="B65" s="107" t="str">
        <f t="shared" si="3"/>
        <v>(日)</v>
      </c>
      <c r="C65" s="71">
        <f t="shared" si="2"/>
        <v>22216</v>
      </c>
      <c r="D65" s="83">
        <v>22216</v>
      </c>
      <c r="E65" s="83">
        <v>0</v>
      </c>
      <c r="F65" s="83">
        <v>0</v>
      </c>
      <c r="G65" s="71">
        <v>0</v>
      </c>
      <c r="H65" s="83">
        <v>20110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44317</v>
      </c>
      <c r="B66" s="107" t="str">
        <f t="shared" si="3"/>
        <v>(土)</v>
      </c>
      <c r="C66" s="71">
        <f t="shared" si="2"/>
        <v>29025</v>
      </c>
      <c r="D66" s="83">
        <v>29025</v>
      </c>
      <c r="E66" s="83">
        <v>0</v>
      </c>
      <c r="F66" s="83">
        <v>0</v>
      </c>
      <c r="G66" s="71">
        <v>0</v>
      </c>
      <c r="H66" s="83">
        <v>21524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44316</v>
      </c>
      <c r="B67" s="107" t="str">
        <f t="shared" si="3"/>
        <v>(金)</v>
      </c>
      <c r="C67" s="71">
        <f t="shared" si="2"/>
        <v>38029</v>
      </c>
      <c r="D67" s="83">
        <v>38029</v>
      </c>
      <c r="E67" s="83">
        <v>0</v>
      </c>
      <c r="F67" s="83">
        <v>0</v>
      </c>
      <c r="G67" s="71">
        <v>0</v>
      </c>
      <c r="H67" s="83">
        <v>24114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44315</v>
      </c>
      <c r="B68" s="107" t="str">
        <f>"(" &amp; TEXT(A68,"aaa") &amp; ")"</f>
        <v>(木)</v>
      </c>
      <c r="C68" s="71">
        <f t="shared" si="2"/>
        <v>14585</v>
      </c>
      <c r="D68" s="83">
        <v>14585</v>
      </c>
      <c r="E68" s="83">
        <v>0</v>
      </c>
      <c r="F68" s="83">
        <v>0</v>
      </c>
      <c r="G68" s="71">
        <v>0</v>
      </c>
      <c r="H68" s="83">
        <v>12408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44314</v>
      </c>
      <c r="B69" s="107" t="str">
        <f t="shared" si="3"/>
        <v>(水)</v>
      </c>
      <c r="C69" s="71">
        <f t="shared" si="2"/>
        <v>51254</v>
      </c>
      <c r="D69" s="83">
        <v>51254</v>
      </c>
      <c r="E69" s="83">
        <v>0</v>
      </c>
      <c r="F69" s="83">
        <v>0</v>
      </c>
      <c r="G69" s="71">
        <v>0</v>
      </c>
      <c r="H69" s="83">
        <v>32950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44313</v>
      </c>
      <c r="B70" s="107" t="str">
        <f t="shared" si="3"/>
        <v>(火)</v>
      </c>
      <c r="C70" s="71">
        <f t="shared" si="2"/>
        <v>50336</v>
      </c>
      <c r="D70" s="83">
        <v>50336</v>
      </c>
      <c r="E70" s="83">
        <v>0</v>
      </c>
      <c r="F70" s="83">
        <v>0</v>
      </c>
      <c r="G70" s="71">
        <v>0</v>
      </c>
      <c r="H70" s="83">
        <v>34187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44312</v>
      </c>
      <c r="B71" s="107" t="str">
        <f t="shared" si="3"/>
        <v>(月)</v>
      </c>
      <c r="C71" s="71">
        <f t="shared" si="2"/>
        <v>38148</v>
      </c>
      <c r="D71" s="83">
        <v>38148</v>
      </c>
      <c r="E71" s="83">
        <v>0</v>
      </c>
      <c r="F71" s="83">
        <v>0</v>
      </c>
      <c r="G71" s="71">
        <v>0</v>
      </c>
      <c r="H71" s="83">
        <v>25372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44311</v>
      </c>
      <c r="B72" s="107" t="str">
        <f t="shared" si="3"/>
        <v>(日)</v>
      </c>
      <c r="C72" s="71">
        <f t="shared" si="2"/>
        <v>19288</v>
      </c>
      <c r="D72" s="83">
        <v>19288</v>
      </c>
      <c r="E72" s="83">
        <v>0</v>
      </c>
      <c r="F72" s="83">
        <v>0</v>
      </c>
      <c r="G72" s="71">
        <v>0</v>
      </c>
      <c r="H72" s="83">
        <v>14923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44310</v>
      </c>
      <c r="B73" s="107" t="str">
        <f t="shared" si="3"/>
        <v>(土)</v>
      </c>
      <c r="C73" s="71">
        <f t="shared" si="2"/>
        <v>21415</v>
      </c>
      <c r="D73" s="83">
        <v>21415</v>
      </c>
      <c r="E73" s="83">
        <v>0</v>
      </c>
      <c r="F73" s="83">
        <v>0</v>
      </c>
      <c r="G73" s="71">
        <v>0</v>
      </c>
      <c r="H73" s="83">
        <v>14544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44309</v>
      </c>
      <c r="B74" s="107" t="str">
        <f t="shared" si="3"/>
        <v>(金)</v>
      </c>
      <c r="C74" s="71">
        <f t="shared" si="2"/>
        <v>29751</v>
      </c>
      <c r="D74" s="83">
        <v>29751</v>
      </c>
      <c r="E74" s="83">
        <v>0</v>
      </c>
      <c r="F74" s="83">
        <v>0</v>
      </c>
      <c r="G74" s="71">
        <v>0</v>
      </c>
      <c r="H74" s="83">
        <v>15904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44308</v>
      </c>
      <c r="B75" s="107" t="str">
        <f t="shared" si="3"/>
        <v>(木)</v>
      </c>
      <c r="C75" s="71">
        <f t="shared" si="2"/>
        <v>35425</v>
      </c>
      <c r="D75" s="83">
        <v>35425</v>
      </c>
      <c r="E75" s="83">
        <v>0</v>
      </c>
      <c r="F75" s="83">
        <v>0</v>
      </c>
      <c r="G75" s="71">
        <v>0</v>
      </c>
      <c r="H75" s="83">
        <v>22274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44307</v>
      </c>
      <c r="B76" s="107" t="str">
        <f t="shared" si="3"/>
        <v>(水)</v>
      </c>
      <c r="C76" s="71">
        <f t="shared" si="2"/>
        <v>37137</v>
      </c>
      <c r="D76" s="83">
        <v>37137</v>
      </c>
      <c r="E76" s="83">
        <v>0</v>
      </c>
      <c r="F76" s="83">
        <v>0</v>
      </c>
      <c r="G76" s="71">
        <v>0</v>
      </c>
      <c r="H76" s="83">
        <v>23777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44306</v>
      </c>
      <c r="B77" s="107" t="str">
        <f t="shared" si="3"/>
        <v>(火)</v>
      </c>
      <c r="C77" s="71">
        <f t="shared" si="2"/>
        <v>31279</v>
      </c>
      <c r="D77" s="83">
        <v>31279</v>
      </c>
      <c r="E77" s="83">
        <v>0</v>
      </c>
      <c r="F77" s="83">
        <v>0</v>
      </c>
      <c r="G77" s="71">
        <v>0</v>
      </c>
      <c r="H77" s="83">
        <v>19881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44305</v>
      </c>
      <c r="B78" s="107" t="str">
        <f t="shared" si="3"/>
        <v>(月)</v>
      </c>
      <c r="C78" s="71">
        <f t="shared" si="2"/>
        <v>20791</v>
      </c>
      <c r="D78" s="83">
        <v>20791</v>
      </c>
      <c r="E78" s="83">
        <v>0</v>
      </c>
      <c r="F78" s="83">
        <v>0</v>
      </c>
      <c r="G78" s="71">
        <v>0</v>
      </c>
      <c r="H78" s="83">
        <v>12531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44304</v>
      </c>
      <c r="B79" s="107" t="str">
        <f t="shared" si="3"/>
        <v>(日)</v>
      </c>
      <c r="C79" s="71">
        <f t="shared" si="2"/>
        <v>7327</v>
      </c>
      <c r="D79" s="83">
        <v>7327</v>
      </c>
      <c r="E79" s="83">
        <v>0</v>
      </c>
      <c r="F79" s="83">
        <v>0</v>
      </c>
      <c r="G79" s="71">
        <v>0</v>
      </c>
      <c r="H79" s="83">
        <v>5529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44303</v>
      </c>
      <c r="B80" s="107" t="str">
        <f t="shared" si="3"/>
        <v>(土)</v>
      </c>
      <c r="C80" s="71">
        <f t="shared" si="2"/>
        <v>6241</v>
      </c>
      <c r="D80" s="83">
        <v>6241</v>
      </c>
      <c r="E80" s="83">
        <v>0</v>
      </c>
      <c r="F80" s="83">
        <v>0</v>
      </c>
      <c r="G80" s="71">
        <v>0</v>
      </c>
      <c r="H80" s="83">
        <v>3507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44302</v>
      </c>
      <c r="B81" s="107" t="str">
        <f t="shared" si="3"/>
        <v>(金)</v>
      </c>
      <c r="C81" s="71">
        <f t="shared" ref="C81:C85" si="4">SUM(D81:G81)</f>
        <v>7023</v>
      </c>
      <c r="D81" s="83">
        <v>7023</v>
      </c>
      <c r="E81" s="83">
        <v>0</v>
      </c>
      <c r="F81" s="83">
        <v>0</v>
      </c>
      <c r="G81" s="71">
        <v>0</v>
      </c>
      <c r="H81" s="83">
        <v>3172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44301</v>
      </c>
      <c r="B82" s="107" t="str">
        <f t="shared" si="3"/>
        <v>(木)</v>
      </c>
      <c r="C82" s="71">
        <f t="shared" si="4"/>
        <v>6636</v>
      </c>
      <c r="D82" s="83">
        <v>6636</v>
      </c>
      <c r="E82" s="83">
        <v>0</v>
      </c>
      <c r="F82" s="83">
        <v>0</v>
      </c>
      <c r="G82" s="71">
        <v>0</v>
      </c>
      <c r="H82" s="83">
        <v>4065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44300</v>
      </c>
      <c r="B83" s="107" t="str">
        <f t="shared" si="3"/>
        <v>(水)</v>
      </c>
      <c r="C83" s="71">
        <f t="shared" si="4"/>
        <v>3899</v>
      </c>
      <c r="D83" s="83">
        <v>3899</v>
      </c>
      <c r="E83" s="83">
        <v>0</v>
      </c>
      <c r="F83" s="83">
        <v>0</v>
      </c>
      <c r="G83" s="71">
        <v>0</v>
      </c>
      <c r="H83" s="83">
        <v>3043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44299</v>
      </c>
      <c r="B84" s="107" t="str">
        <f t="shared" si="3"/>
        <v>(火)</v>
      </c>
      <c r="C84" s="71">
        <f>SUM(D84:G84)</f>
        <v>3508</v>
      </c>
      <c r="D84" s="83">
        <v>3508</v>
      </c>
      <c r="E84" s="83">
        <v>0</v>
      </c>
      <c r="F84" s="83">
        <v>0</v>
      </c>
      <c r="G84" s="71">
        <v>0</v>
      </c>
      <c r="H84" s="83">
        <v>2811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44298</v>
      </c>
      <c r="B85" s="107" t="str">
        <f t="shared" si="3"/>
        <v>(月)</v>
      </c>
      <c r="C85" s="71">
        <f>SUM(D85:G85)</f>
        <v>3960</v>
      </c>
      <c r="D85" s="103">
        <v>3960</v>
      </c>
      <c r="E85" s="103">
        <v>0</v>
      </c>
      <c r="F85" s="103">
        <v>0</v>
      </c>
      <c r="G85" s="103">
        <v>0</v>
      </c>
      <c r="H85" s="103">
        <v>3295</v>
      </c>
      <c r="I85" s="103">
        <v>0</v>
      </c>
      <c r="J85" s="103">
        <v>0</v>
      </c>
      <c r="K85" s="103">
        <v>0</v>
      </c>
    </row>
    <row r="86" spans="1:11" x14ac:dyDescent="0.55000000000000004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</row>
    <row r="87" spans="1:11" x14ac:dyDescent="0.55000000000000004">
      <c r="A87" s="100" t="s">
        <v>331</v>
      </c>
      <c r="B87" s="100"/>
    </row>
    <row r="88" spans="1:11" x14ac:dyDescent="0.55000000000000004">
      <c r="A88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2021-06-30T13:44:13Z</dcterms:modified>
</cp:coreProperties>
</file>