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B0AC302-63F4-4C63-BF1A-5C571B1951FE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  <sheet name="Sheet105" sheetId="114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9" l="1"/>
  <c r="B70" i="9"/>
  <c r="C69" i="9"/>
  <c r="B69" i="9"/>
  <c r="C68" i="9"/>
  <c r="B68" i="9"/>
  <c r="C67" i="9"/>
  <c r="B67" i="9"/>
  <c r="C66" i="9"/>
  <c r="B66" i="9"/>
  <c r="C65" i="9"/>
  <c r="B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<sst xmlns="http://schemas.openxmlformats.org/spreadsheetml/2006/main" count="31928" uniqueCount="390">
  <si>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</si>
  <si>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</si>
  <si>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</si>
  <si>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</si>
  <si>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</si>
  <si>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</si>
  <si>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</si>
  <si>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</si>
  <si>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</si>
  <si>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</si>
  <si>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</si>
  <si>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</si>
  <si>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</si>
  <si>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</si>
  <si>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</si>
  <si>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</si>
  <si>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</si>
  <si>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</si>
  <si>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</si>
  <si>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</si>
  <si>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</si>
  <si>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</si>
  <si>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</si>
  <si>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</si>
  <si>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</si>
  <si>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</si>
  <si>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</si>
  <si>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</si>
  <si>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</si>
  <si>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</si>
  <si>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</si>
  <si>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</si>
  <si>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</si>
  <si>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</si>
  <si>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</si>
  <si>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</si>
  <si>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</si>
  <si>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</si>
  <si>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</si>
  <si>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</si>
  <si>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</si>
  <si>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</si>
  <si>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</si>
  <si>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</si>
  <si>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</si>
  <si>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</si>
  <si>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</si>
  <si>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</si>
  <si>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</si>
  <si>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</si>
  <si>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</si>
  <si>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</si>
  <si>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</si>
  <si>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</si>
  <si>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</si>
  <si>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</si>
  <si>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</si>
  <si>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</si>
  <si>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</si>
  <si>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</si>
  <si>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</si>
  <si>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</si>
  <si>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</si>
  <si>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</si>
  <si>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</si>
  <si>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</si>
  <si>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</si>
  <si>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</si>
  <si>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</si>
  <si>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</si>
  <si>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</si>
  <si>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</si>
  <si>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</si>
  <si>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</si>
  <si>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</si>
  <si>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</si>
  <si>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</si>
  <si>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</si>
  <si>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</si>
  <si>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</si>
  <si>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</si>
  <si>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</si>
  <si>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</si>
  <si>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</si>
  <si>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</si>
  <si>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</si>
  <si>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</si>
  <si>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</si>
  <si>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</si>
  <si>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</si>
  <si>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</si>
  <si>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</si>
  <si>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</si>
  <si>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</si>
  <si>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</si>
  <si>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</si>
  <si>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</si>
  <si>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</si>
  <si>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</si>
  <si>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</si>
  <si>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</si>
  <si>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</si>
  <si>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</si>
  <si>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</si>
  <si>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</si>
  <si>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</si>
  <si>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</si>
  <si>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</si>
  <si>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</si>
  <si>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</si>
  <si>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</si>
  <si>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</si>
  <si>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</si>
  <si>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</si>
  <si>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</si>
  <si>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</si>
  <si>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</si>
  <si>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</si>
  <si>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</si>
  <si>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</si>
  <si>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</si>
  <si>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</si>
  <si>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</si>
  <si>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</si>
  <si>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</si>
  <si>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</si>
  <si>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</si>
  <si>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</si>
  <si>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</si>
  <si>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</si>
  <si>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</si>
  <si>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</si>
  <si>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</si>
  <si>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</si>
  <si>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</si>
  <si>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</si>
  <si>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</si>
  <si>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</si>
  <si>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</si>
  <si>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</si>
  <si>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</si>
  <si>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</si>
  <si>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</si>
  <si>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</si>
  <si>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</si>
  <si>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</si>
  <si>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</si>
  <si>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</si>
  <si>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</si>
  <si>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</si>
  <si>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</si>
  <si>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</si>
  <si>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</si>
  <si>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</si>
  <si>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</si>
  <si>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</si>
  <si>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</si>
  <si>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</si>
  <si>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</si>
  <si>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</si>
  <si>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</si>
  <si>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</si>
  <si>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</si>
  <si>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</si>
  <si>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</si>
  <si>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</si>
  <si>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</si>
  <si>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</si>
  <si>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</si>
  <si>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</si>
  <si>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</si>
  <si>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</si>
  <si>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</si>
  <si>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</si>
  <si>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</si>
  <si>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</si>
  <si>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</si>
  <si>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</si>
  <si>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</si>
  <si>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</si>
  <si>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</si>
  <si>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</si>
  <si>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</si>
  <si>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</si>
  <si>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</si>
  <si>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</si>
  <si>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</si>
  <si>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</si>
  <si>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</si>
  <si>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</si>
  <si>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</si>
  <si>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</si>
  <si>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</si>
  <si>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</si>
  <si>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</si>
  <si>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</si>
  <si>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</si>
  <si>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</si>
  <si>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</si>
  <si>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</si>
  <si>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</si>
  <si>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</si>
  <si>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</si>
  <si>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</si>
  <si>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</si>
  <si>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</si>
  <si>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</si>
  <si>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</si>
  <si>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</si>
  <si>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</si>
  <si>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</si>
  <si>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</si>
  <si>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</si>
  <si>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</si>
  <si>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</si>
  <si>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</si>
  <si>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</si>
  <si>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</si>
  <si>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</si>
  <si>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</si>
  <si>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</si>
  <si>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</si>
  <si>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</si>
  <si>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</si>
  <si>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</si>
  <si>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</si>
  <si>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</si>
  <si>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</si>
  <si>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</si>
  <si>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</si>
  <si>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</si>
  <si>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</si>
  <si>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</si>
  <si>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</si>
  <si>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</si>
  <si>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</si>
  <si>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</si>
  <si>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</si>
  <si>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</si>
  <si>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</si>
  <si>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</si>
  <si>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</si>
  <si>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</si>
  <si>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</si>
  <si>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</si>
  <si>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</si>
  <si>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</si>
  <si>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</si>
  <si>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</si>
  <si>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</si>
  <si>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</si>
  <si>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</si>
  <si>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</si>
  <si>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</si>
  <si>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</si>
  <si>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</si>
  <si>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</si>
  <si>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</si>
  <si>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</si>
  <si>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</si>
  <si>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</si>
  <si>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</si>
  <si>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</si>
  <si>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</si>
  <si>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</si>
  <si>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</si>
  <si>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</si>
  <si>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</si>
  <si>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</si>
  <si>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</si>
  <si>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</si>
  <si>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</si>
  <si>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</si>
  <si>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</si>
  <si>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</si>
  <si>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</si>
  <si>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</si>
  <si>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</si>
  <si>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</si>
  <si>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</si>
  <si>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</si>
  <si>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</si>
  <si>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</si>
  <si>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</si>
  <si>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</si>
  <si>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</si>
  <si>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</si>
  <si>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</si>
  <si>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</si>
  <si>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</si>
  <si>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</si>
  <si>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</si>
  <si>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</si>
  <si>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</si>
  <si>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</si>
  <si>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</si>
  <si>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</si>
  <si>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</si>
  <si>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</si>
  <si>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</si>
  <si>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</si>
  <si>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</si>
  <si>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</si>
  <si>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</si>
  <si>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</si>
  <si>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</si>
  <si>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</si>
  <si>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</si>
  <si>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</si>
  <si>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</si>
  <si>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</si>
  <si>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</si>
  <si>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</si>
  <si>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</si>
  <si>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</si>
  <si>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</si>
  <si>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</si>
  <si>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</si>
  <si>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</si>
  <si>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</si>
  <si>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</si>
  <si>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</si>
  <si>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</si>
  <si>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</si>
  <si>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</si>
  <si>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</si>
  <si>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</si>
  <si>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</si>
  <si>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</si>
  <si>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</si>
  <si>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</si>
  <si>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</si>
  <si>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</si>
  <si>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t xml:space="preserve">   Set fd = Range("M:M").Find(What:=dd, LookIn:=xlValues, LookAt:=xlWhole)</t>
  </si>
  <si>
    <t xml:space="preserve">    Range(Selection, Selection.End(xlUp)).Select</t>
  </si>
  <si>
    <t xml:space="preserve">    Selection.Copy</t>
  </si>
  <si>
    <t xml:space="preserve">    Sheets.Add After:=ActiveSheet</t>
  </si>
  <si>
    <t xml:space="preserve">    Selection.PasteSpecial Paste:=xlPasteValues, Operation:=xlNone, SkipBlanks _</t>
  </si>
  <si>
    <t xml:space="preserve">        :=False, Transpose:=False</t>
  </si>
  <si>
    <t xml:space="preserve">    Rows("1:1").Select</t>
  </si>
  <si>
    <t xml:space="preserve">    Application.CutCopyMode = False</t>
  </si>
  <si>
    <t xml:space="preserve">    Selection.Delete Shift:=xlUp</t>
  </si>
  <si>
    <t xml:space="preserve">    Range("A1").Select</t>
  </si>
  <si>
    <t xml:space="preserve">    Range(Selection, Selection.End(xlDown)).Select</t>
  </si>
  <si>
    <t xml:space="preserve">    Range("A89").Select</t>
  </si>
  <si>
    <t xml:space="preserve">    ActiveWindow.SmallScroll Down:=93</t>
  </si>
  <si>
    <t xml:space="preserve">    Range("A177").Select</t>
  </si>
  <si>
    <t xml:space="preserve">    ActiveWindow.SmallScroll Down:=-90</t>
  </si>
  <si>
    <t xml:space="preserve">    Range("B89").Select</t>
  </si>
  <si>
    <t xml:space="preserve">    ActiveCell.FormulaR1C1 = "0"</t>
  </si>
  <si>
    <t xml:space="preserve">    Range("C89").Select</t>
  </si>
  <si>
    <t xml:space="preserve">    Range("B89:C89").Select</t>
  </si>
  <si>
    <t xml:space="preserve">    Selection.AutoFill Destination:=Range("B89:C264")</t>
  </si>
  <si>
    <t xml:space="preserve">    Range("B89:C264").Select</t>
  </si>
  <si>
    <t xml:space="preserve">    Columns("A:C").Select</t>
  </si>
  <si>
    <t xml:space="preserve">    Range("A84").Activate</t>
  </si>
  <si>
    <t xml:space="preserve">    ActiveWorkbook.Worksheets("Sheet103").Sort.SortFields.Clear</t>
  </si>
  <si>
    <t xml:space="preserve">    ActiveWorkbook.Worksheets("Sheet103").Sort.SortFields.Add2 Key:=Range( _</t>
  </si>
  <si>
    <t xml:space="preserve">        "A1:A264"), SortOn:=xlSortOnValues, Order:=xlAscending, DataOption:= _</t>
  </si>
  <si>
    <t xml:space="preserve">        xlSortNormal</t>
  </si>
  <si>
    <t xml:space="preserve">    With ActiveWorkbook.Worksheets("Sheet103").Sort</t>
  </si>
  <si>
    <t xml:space="preserve">        .SetRange Range("A1:C264")</t>
  </si>
  <si>
    <t xml:space="preserve">        .Header = xlGuess</t>
  </si>
  <si>
    <t xml:space="preserve">        .MatchCase = False</t>
  </si>
  <si>
    <t xml:space="preserve">        .Orientation = xlTopToBottom</t>
  </si>
  <si>
    <t xml:space="preserve">        .SortMethod = xlPinYin</t>
  </si>
  <si>
    <t xml:space="preserve">        .Apply</t>
  </si>
  <si>
    <t xml:space="preserve">    End With</t>
  </si>
  <si>
    <t xml:space="preserve">    ActiveWindow.SmallScroll Down:=-108</t>
  </si>
  <si>
    <t xml:space="preserve">    Range("B1:C1").Select</t>
  </si>
  <si>
    <t xml:space="preserve">    Sheets("total").Select</t>
  </si>
  <si>
    <t xml:space="preserve">    ActiveWindow.ScrollWorkbookTabs Sheets:=-1</t>
  </si>
  <si>
    <t xml:space="preserve">    ActiveWindow.SmallScroll Down:=-264</t>
  </si>
  <si>
    <t xml:space="preserve">    Range("O1257").Select</t>
  </si>
  <si>
    <t xml:space="preserve">    ActiveWorkbook.Save</t>
  </si>
  <si>
    <t xml:space="preserve">    ActiveWindow.SmallScroll Down:=267</t>
  </si>
  <si>
    <t xml:space="preserve">    Range("A1524").Select</t>
  </si>
  <si>
    <t xml:space="preserve">    Sheets("Sheet103").Select</t>
  </si>
  <si>
    <t xml:space="preserve">    ActiveWindow.SelectedSheets.Delete</t>
  </si>
  <si>
    <t xml:space="preserve">    Sheets("Conv-total").Select</t>
  </si>
  <si>
    <t xml:space="preserve">    Range("C9").Select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</si>
  <si>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</si>
  <si>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</si>
  <si>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</si>
  <si>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</si>
  <si>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</si>
  <si>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</si>
  <si>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</si>
  <si>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</si>
  <si>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（7月16日公表時点）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</si>
</sst>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5" fillId="0" borderId="0" xfId="0" applyFont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44"/>
  <sheetViews>
    <sheetView workbookViewId="0">
      <pane ySplit="1" topLeftCell="A1250" activePane="bottomLeft" state="frozen"/>
      <selection activeCell="O1257" sqref="O1257:P1541"/>
      <selection pane="bottomLeft" activeCell="O1257" sqref="O1257:P154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31682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18136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14461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25479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40260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7750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9032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95835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146398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182970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183402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199868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33263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22811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277747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246874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274853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18607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289286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36977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23157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7099</v>
      </c>
      <c r="P1320" s="27">
        <v>836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8022</v>
      </c>
      <c r="P1323" s="27">
        <v>790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9303</v>
      </c>
      <c r="P1326" s="27">
        <v>877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311069</v>
      </c>
      <c r="P1329" s="27">
        <v>70258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138554</v>
      </c>
      <c r="P1332" s="27">
        <v>51707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57896</v>
      </c>
      <c r="P1335" s="27">
        <v>6683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71439</v>
      </c>
      <c r="P1338" s="27">
        <v>7818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252755</v>
      </c>
      <c r="P1341" s="27">
        <v>90329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211498</v>
      </c>
      <c r="P1344" s="27">
        <v>112411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234633</v>
      </c>
      <c r="P1347" s="27">
        <v>139240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242475</v>
      </c>
      <c r="P1350" s="27">
        <v>165360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227284</v>
      </c>
      <c r="P1353" s="27">
        <v>178147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133862</v>
      </c>
      <c r="P1356" s="27">
        <v>27585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184599</v>
      </c>
      <c r="P1359" s="27">
        <v>19879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336388</v>
      </c>
      <c r="P1362" s="27">
        <v>256861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337234</v>
      </c>
      <c r="P1365" s="27">
        <v>208909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384401</v>
      </c>
      <c r="P1368" s="27">
        <v>234396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389962</v>
      </c>
      <c r="P1371" s="27">
        <v>130557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367387</v>
      </c>
      <c r="P1374" s="27">
        <v>192821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277647</v>
      </c>
      <c r="P1377" s="27">
        <v>36948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322214</v>
      </c>
      <c r="P1380" s="27">
        <v>22817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568307</v>
      </c>
      <c r="P1383" s="27">
        <v>202783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585570</v>
      </c>
      <c r="P1386" s="27">
        <v>61884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647808</v>
      </c>
      <c r="P1389" s="27">
        <v>60281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621050</v>
      </c>
      <c r="P1392" s="27">
        <v>100679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599472</v>
      </c>
      <c r="P1395" s="27">
        <v>115350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462512</v>
      </c>
      <c r="P1398" s="27">
        <v>54407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456064</v>
      </c>
      <c r="P1401" s="27">
        <v>63273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653142</v>
      </c>
      <c r="P1404" s="27">
        <v>228565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686369</v>
      </c>
      <c r="P1407" s="27">
        <v>195208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712590</v>
      </c>
      <c r="P1410" s="27">
        <v>217435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704059</v>
      </c>
      <c r="P1413" s="27">
        <v>211042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690821</v>
      </c>
      <c r="P1416" s="27">
        <v>203065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598987</v>
      </c>
      <c r="P1419" s="27">
        <v>120163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552125</v>
      </c>
      <c r="P1422" s="27">
        <v>176537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744475</v>
      </c>
      <c r="P1425" s="27">
        <v>309425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763395</v>
      </c>
      <c r="P1428" s="27">
        <v>303365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742656</v>
      </c>
      <c r="P1431" s="27">
        <v>364959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713993</v>
      </c>
      <c r="P1434" s="27">
        <v>362968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722088</v>
      </c>
      <c r="P1437" s="27">
        <v>338573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635567</v>
      </c>
      <c r="P1440" s="27">
        <v>263649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583426</v>
      </c>
      <c r="P1443" s="27">
        <v>311245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665184</v>
      </c>
      <c r="P1446" s="27">
        <v>516503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660676</v>
      </c>
      <c r="P1449" s="27">
        <v>525242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645791</v>
      </c>
      <c r="P1452" s="27">
        <v>578290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660683</v>
      </c>
      <c r="P1455" s="27">
        <v>572106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635168</v>
      </c>
      <c r="P1458" s="27">
        <v>543104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629043</v>
      </c>
      <c r="P1461" s="27">
        <v>425250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630707</v>
      </c>
      <c r="P1464" s="27">
        <v>430633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677376</v>
      </c>
      <c r="P1467" s="27">
        <v>605289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667616</v>
      </c>
      <c r="P1470" s="27">
        <v>623864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674307</v>
      </c>
      <c r="P1473" s="27">
        <v>657670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653537</v>
      </c>
      <c r="P1476" s="27">
        <v>664287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654402</v>
      </c>
      <c r="P1479" s="27">
        <v>686702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642181</v>
      </c>
      <c r="P1482" s="27">
        <v>566771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678252</v>
      </c>
      <c r="P1485" s="27">
        <v>527397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630380</v>
      </c>
      <c r="P1488" s="27">
        <v>689302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626611</v>
      </c>
      <c r="P1491" s="27">
        <v>718033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636242</v>
      </c>
      <c r="P1494" s="27">
        <v>706037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442709</v>
      </c>
      <c r="P1497" s="27">
        <v>665146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372389</v>
      </c>
      <c r="P1500" s="27">
        <v>666206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655839</v>
      </c>
      <c r="P1503" s="27">
        <v>582539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656404</v>
      </c>
      <c r="P1506" s="27">
        <v>528315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689125</v>
      </c>
      <c r="P1509" s="27">
        <v>614546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699248</v>
      </c>
      <c r="P1512" s="27">
        <v>611421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716914</v>
      </c>
      <c r="P1515" s="27">
        <v>583006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691256</v>
      </c>
      <c r="P1518" s="27">
        <v>577613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659362</v>
      </c>
      <c r="P1521" s="27">
        <v>557496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688911</v>
      </c>
      <c r="P1524" s="27">
        <v>558861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519361</v>
      </c>
      <c r="P1527" s="27">
        <v>571083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536001</v>
      </c>
      <c r="P1530" s="27">
        <v>564459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504431</v>
      </c>
      <c r="P1533" s="27">
        <v>517714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462074</v>
      </c>
      <c r="P1536" s="27">
        <v>494135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356511</v>
      </c>
      <c r="P1539" s="27">
        <v>372991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>
        <v>0</v>
      </c>
      <c r="P1542">
        <v>0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>
        <v>0</v>
      </c>
      <c r="P1543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>
        <v>0</v>
      </c>
      <c r="P154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796"/>
  <sheetViews>
    <sheetView workbookViewId="0">
      <pane xSplit="1" ySplit="1" topLeftCell="B22780" activePane="bottomRight" state="frozen"/>
      <selection activeCell="O1257" sqref="O1257:P1541"/>
      <selection pane="topRight" activeCell="O1257" sqref="O1257:P1541"/>
      <selection pane="bottomLeft" activeCell="O1257" sqref="O1257:P1541"/>
      <selection pane="bottomRight" activeCell="O1257" sqref="O1257:P154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44393</v>
      </c>
      <c r="B3" s="26" t="s">
        <v>153</v>
      </c>
      <c r="C3" s="26">
        <f>IF(D21="", "", D21)</f>
        <v>827885</v>
      </c>
      <c r="D3" s="26">
        <f>IF(C21="", "", C21)</f>
        <v>16556044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21555</v>
      </c>
      <c r="I3" s="26" t="str">
        <f t="shared" si="1"/>
        <v/>
      </c>
      <c r="J3" s="26">
        <f t="shared" si="1"/>
        <v>376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790481</v>
      </c>
      <c r="N3" s="26">
        <f t="shared" si="2"/>
        <v>15009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44393</v>
      </c>
      <c r="B4" s="26" t="s">
        <v>154</v>
      </c>
      <c r="C4" s="26">
        <f>IF(D22="", "", D22)</f>
        <v>3293</v>
      </c>
      <c r="D4" s="26">
        <f>IF(C22="", "", C22)</f>
        <v>820536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141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3147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44393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8"/>
      <c r="O7" s="27"/>
      <c r="P7" s="27"/>
    </row>
    <row r="8" spans="1:17" x14ac:dyDescent="0.55000000000000004">
      <c r="A8" s="113" t="s">
        <v>331</v>
      </c>
      <c r="B8" s="113"/>
      <c r="C8" s="113"/>
      <c r="D8" s="113"/>
      <c r="E8" s="113"/>
      <c r="F8" s="113"/>
      <c r="G8" s="113"/>
      <c r="H8" s="113"/>
      <c r="I8" s="113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16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5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16556044</v>
      </c>
      <c r="D12" s="46">
        <v>827885</v>
      </c>
      <c r="E12" s="46">
        <v>21555</v>
      </c>
      <c r="F12" s="46">
        <v>376</v>
      </c>
      <c r="G12" s="46">
        <v>790481</v>
      </c>
      <c r="H12" s="46">
        <v>15009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820536</v>
      </c>
      <c r="D13" s="46">
        <v>3293</v>
      </c>
      <c r="E13" s="46">
        <v>141</v>
      </c>
      <c r="F13" s="46">
        <v>0</v>
      </c>
      <c r="G13" s="46">
        <v>3147</v>
      </c>
      <c r="H13" s="46">
        <v>5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17377409</v>
      </c>
      <c r="D15" s="45">
        <f t="shared" si="3"/>
        <v>831193</v>
      </c>
      <c r="E15" s="45">
        <f t="shared" si="3"/>
        <v>21696</v>
      </c>
      <c r="F15" s="45">
        <f t="shared" si="3"/>
        <v>376</v>
      </c>
      <c r="G15" s="45">
        <f t="shared" si="3"/>
        <v>793643</v>
      </c>
      <c r="H15" s="45">
        <f t="shared" si="3"/>
        <v>15014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3" t="s">
        <v>157</v>
      </c>
      <c r="D18" s="115"/>
      <c r="E18" s="113" t="s">
        <v>169</v>
      </c>
      <c r="F18" s="115"/>
      <c r="G18" s="115"/>
      <c r="H18" s="113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3" t="s">
        <v>158</v>
      </c>
      <c r="I19" s="115"/>
      <c r="J19" s="115"/>
      <c r="K19" s="115"/>
      <c r="L19" s="115"/>
      <c r="M19" s="115"/>
      <c r="N19" s="115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16556044</v>
      </c>
      <c r="D21" s="28">
        <f t="shared" si="4"/>
        <v>827885</v>
      </c>
      <c r="E21" s="3"/>
      <c r="F21" s="3"/>
      <c r="G21" s="3"/>
      <c r="H21" s="3"/>
      <c r="I21" s="28">
        <f>E12</f>
        <v>21555</v>
      </c>
      <c r="J21" s="3"/>
      <c r="K21" s="28">
        <f>F12</f>
        <v>376</v>
      </c>
      <c r="L21" s="3"/>
      <c r="M21" s="3"/>
      <c r="N21" s="16">
        <f>G21</f>
        <v>0</v>
      </c>
      <c r="O21" s="28">
        <f t="shared" ref="O21:P23" si="5">G12</f>
        <v>790481</v>
      </c>
      <c r="P21" s="28">
        <f t="shared" si="5"/>
        <v>15009</v>
      </c>
    </row>
    <row r="22" spans="1:16" x14ac:dyDescent="0.55000000000000004">
      <c r="B22" s="26" t="s">
        <v>167</v>
      </c>
      <c r="C22" s="28">
        <f t="shared" si="4"/>
        <v>820536</v>
      </c>
      <c r="D22" s="28">
        <f t="shared" si="4"/>
        <v>3293</v>
      </c>
      <c r="E22" s="3"/>
      <c r="F22" s="3"/>
      <c r="G22" s="3"/>
      <c r="H22" s="3"/>
      <c r="I22" s="28">
        <f>E13</f>
        <v>141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3147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17377409</v>
      </c>
      <c r="D24" s="26">
        <f t="shared" si="6"/>
        <v>831193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21696</v>
      </c>
      <c r="J24" s="26">
        <f t="shared" si="6"/>
        <v>0</v>
      </c>
      <c r="K24" s="26">
        <f t="shared" si="6"/>
        <v>376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793643</v>
      </c>
      <c r="P24" s="26">
        <f t="shared" si="6"/>
        <v>15014</v>
      </c>
    </row>
    <row r="26" spans="1:16" x14ac:dyDescent="0.55000000000000004">
      <c r="F26" s="113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15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44392</v>
      </c>
      <c r="C5" s="30" t="s">
        <v>7</v>
      </c>
      <c r="D5" s="40">
        <f>IFERROR(INT(TRIM(SUBSTITUTE(VLOOKUP($A5&amp;"*",各都道府県の状況!$A:$I,D$3,FALSE), "※5", ""))), "")</f>
        <v>42095</v>
      </c>
      <c r="E5" s="40">
        <f>IFERROR(INT(TRIM(SUBSTITUTE(VLOOKUP($A5&amp;"*",各都道府県の状況!$A:$I,E$3,FALSE), "※5", ""))), "")</f>
        <v>813171</v>
      </c>
      <c r="F5" s="40">
        <f>IFERROR(INT(TRIM(SUBSTITUTE(VLOOKUP($A5&amp;"*",各都道府県の状況!$A:$I,F$3,FALSE), "※5", ""))), "")</f>
        <v>40014</v>
      </c>
      <c r="G5" s="40">
        <f>IFERROR(INT(TRIM(SUBSTITUTE(VLOOKUP($A5&amp;"*",各都道府県の状況!$A:$I,G$3,FALSE), "※5", ""))), "")</f>
        <v>1415</v>
      </c>
      <c r="H5" s="40">
        <f>IFERROR(INT(TRIM(SUBSTITUTE(VLOOKUP($A5&amp;"*",各都道府県の状況!$A:$I,H$3,FALSE), "※5", ""))), "")</f>
        <v>636</v>
      </c>
      <c r="I5" s="40">
        <f>IFERROR(INT(TRIM(SUBSTITUTE(VLOOKUP($A5&amp;"*",各都道府県の状況!$A:$I,I$3,FALSE), "※5", ""))), "")</f>
        <v>10</v>
      </c>
      <c r="J5" s="2"/>
    </row>
    <row r="6" spans="1:10" x14ac:dyDescent="0.55000000000000004">
      <c r="A6" s="12" t="s">
        <v>182</v>
      </c>
      <c r="B6" s="13">
        <f t="shared" si="0"/>
        <v>44392</v>
      </c>
      <c r="C6" s="30" t="s">
        <v>11</v>
      </c>
      <c r="D6" s="40">
        <f>IFERROR(INT(TRIM(SUBSTITUTE(VLOOKUP($A6&amp;"*",各都道府県の状況!$A:$I,D$3,FALSE), "※5", ""))), "")</f>
        <v>2561</v>
      </c>
      <c r="E6" s="40">
        <f>IFERROR(INT(TRIM(SUBSTITUTE(VLOOKUP($A6&amp;"*",各都道府県の状況!$A:$I,E$3,FALSE), "※5", ""))), "")</f>
        <v>53400</v>
      </c>
      <c r="F6" s="40">
        <f>IFERROR(INT(TRIM(SUBSTITUTE(VLOOKUP($A6&amp;"*",各都道府県の状況!$A:$I,F$3,FALSE), "※5", ""))), "")</f>
        <v>2499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31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44392</v>
      </c>
      <c r="C7" s="30" t="s">
        <v>12</v>
      </c>
      <c r="D7" s="40">
        <f>IFERROR(INT(TRIM(SUBSTITUTE(VLOOKUP($A7&amp;"*",各都道府県の状況!$A:$I,D$3,FALSE), "※5", ""))), "")</f>
        <v>1826</v>
      </c>
      <c r="E7" s="40">
        <f>IFERROR(INT(TRIM(SUBSTITUTE(VLOOKUP($A7&amp;"*",各都道府県の状況!$A:$I,E$3,FALSE), "※5", ""))), "")</f>
        <v>90109</v>
      </c>
      <c r="F7" s="40">
        <f>IFERROR(INT(TRIM(SUBSTITUTE(VLOOKUP($A7&amp;"*",各都道府県の状況!$A:$I,F$3,FALSE), "※5", ""))), "")</f>
        <v>1677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102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44392</v>
      </c>
      <c r="C8" s="30" t="s">
        <v>13</v>
      </c>
      <c r="D8" s="40">
        <f>IFERROR(INT(TRIM(SUBSTITUTE(VLOOKUP($A8&amp;"*",各都道府県の状況!$A:$I,D$3,FALSE), "※5", ""))), "")</f>
        <v>9448</v>
      </c>
      <c r="E8" s="40">
        <f>IFERROR(INT(TRIM(SUBSTITUTE(VLOOKUP($A8&amp;"*",各都道府県の状況!$A:$I,E$3,FALSE), "※5", ""))), "")</f>
        <v>164771</v>
      </c>
      <c r="F8" s="40">
        <f>IFERROR(INT(TRIM(SUBSTITUTE(VLOOKUP($A8&amp;"*",各都道府県の状況!$A:$I,F$3,FALSE), "※5", ""))), "")</f>
        <v>9110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218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44392</v>
      </c>
      <c r="C9" s="30" t="s">
        <v>14</v>
      </c>
      <c r="D9" s="40">
        <f>IFERROR(INT(TRIM(SUBSTITUTE(VLOOKUP($A9&amp;"*",各都道府県の状況!$A:$I,D$3,FALSE), "※5", ""))), "")</f>
        <v>955</v>
      </c>
      <c r="E9" s="40">
        <f>IFERROR(INT(TRIM(SUBSTITUTE(VLOOKUP($A9&amp;"*",各都道府県の状況!$A:$I,E$3,FALSE), "※5", ""))), "")</f>
        <v>16461</v>
      </c>
      <c r="F9" s="40">
        <f>IFERROR(INT(TRIM(SUBSTITUTE(VLOOKUP($A9&amp;"*",各都道府県の状況!$A:$I,F$3,FALSE), "※5", ""))), "")</f>
        <v>895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44392</v>
      </c>
      <c r="C10" s="30" t="s">
        <v>15</v>
      </c>
      <c r="D10" s="40">
        <f>IFERROR(INT(TRIM(SUBSTITUTE(VLOOKUP($A10&amp;"*",各都道府県の状況!$A:$I,D$3,FALSE), "※5", ""))), "")</f>
        <v>2075</v>
      </c>
      <c r="E10" s="40">
        <f>IFERROR(INT(TRIM(SUBSTITUTE(VLOOKUP($A10&amp;"*",各都道府県の状況!$A:$I,E$3,FALSE), "※5", ""))), "")</f>
        <v>68524</v>
      </c>
      <c r="F10" s="40">
        <f>IFERROR(INT(TRIM(SUBSTITUTE(VLOOKUP($A10&amp;"*",各都道府県の状況!$A:$I,F$3,FALSE), "※5", ""))), "")</f>
        <v>1981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47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44392</v>
      </c>
      <c r="C11" s="30" t="s">
        <v>16</v>
      </c>
      <c r="D11" s="40">
        <f>IFERROR(INT(TRIM(SUBSTITUTE(VLOOKUP($A11&amp;"*",各都道府県の状況!$A:$I,D$3,FALSE), "※5", ""))), "")</f>
        <v>5141</v>
      </c>
      <c r="E11" s="40">
        <f>IFERROR(INT(TRIM(SUBSTITUTE(VLOOKUP($A11&amp;"*",各都道府県の状況!$A:$I,E$3,FALSE), "※5", ""))), "")</f>
        <v>294879</v>
      </c>
      <c r="F11" s="40">
        <f>IFERROR(INT(TRIM(SUBSTITUTE(VLOOKUP($A11&amp;"*",各都道府県の状況!$A:$I,F$3,FALSE), "※5", ""))), "")</f>
        <v>4811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169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44392</v>
      </c>
      <c r="C12" s="30" t="s">
        <v>17</v>
      </c>
      <c r="D12" s="40">
        <f>IFERROR(INT(TRIM(SUBSTITUTE(VLOOKUP($A12&amp;"*",各都道府県の状況!$A:$I,D$3,FALSE), "※5", ""))), "")</f>
        <v>10978</v>
      </c>
      <c r="E12" s="40">
        <f>IFERROR(INT(TRIM(SUBSTITUTE(VLOOKUP($A12&amp;"*",各都道府県の状況!$A:$I,E$3,FALSE), "※5", ""))), "")</f>
        <v>34183</v>
      </c>
      <c r="F12" s="40">
        <f>IFERROR(INT(TRIM(SUBSTITUTE(VLOOKUP($A12&amp;"*",各都道府県の状況!$A:$I,F$3,FALSE), "※5", ""))), "")</f>
        <v>10499</v>
      </c>
      <c r="G12" s="40">
        <f>IFERROR(INT(TRIM(SUBSTITUTE(VLOOKUP($A12&amp;"*",各都道府県の状況!$A:$I,G$3,FALSE), "※5", ""))), "")</f>
        <v>166</v>
      </c>
      <c r="H12" s="40">
        <f>IFERROR(INT(TRIM(SUBSTITUTE(VLOOKUP($A12&amp;"*",各都道府県の状況!$A:$I,H$3,FALSE), "※5", ""))), "")</f>
        <v>313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44392</v>
      </c>
      <c r="C13" s="30" t="s">
        <v>18</v>
      </c>
      <c r="D13" s="40">
        <f>IFERROR(INT(TRIM(SUBSTITUTE(VLOOKUP($A13&amp;"*",各都道府県の状況!$A:$I,D$3,FALSE), "※5", ""))), "")</f>
        <v>7311</v>
      </c>
      <c r="E13" s="40">
        <f>IFERROR(INT(TRIM(SUBSTITUTE(VLOOKUP($A13&amp;"*",各都道府県の状況!$A:$I,E$3,FALSE), "※5", ""))), "")</f>
        <v>315229</v>
      </c>
      <c r="F13" s="40">
        <f>IFERROR(INT(TRIM(SUBSTITUTE(VLOOKUP($A13&amp;"*",各都道府県の状況!$A:$I,F$3,FALSE), "※5", ""))), "")</f>
        <v>7060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169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44392</v>
      </c>
      <c r="C14" s="30" t="s">
        <v>19</v>
      </c>
      <c r="D14" s="40">
        <f>IFERROR(INT(TRIM(SUBSTITUTE(VLOOKUP($A14&amp;"*",各都道府県の状況!$A:$I,D$3,FALSE), "※5", ""))), "")</f>
        <v>8113</v>
      </c>
      <c r="E14" s="40">
        <f>IFERROR(INT(TRIM(SUBSTITUTE(VLOOKUP($A14&amp;"*",各都道府県の状況!$A:$I,E$3,FALSE), "※5", ""))), "")</f>
        <v>202894</v>
      </c>
      <c r="F14" s="40">
        <f>IFERROR(INT(TRIM(SUBSTITUTE(VLOOKUP($A14&amp;"*",各都道府県の状況!$A:$I,F$3,FALSE), "※5", ""))), "")</f>
        <v>7892</v>
      </c>
      <c r="G14" s="40">
        <f>IFERROR(INT(TRIM(SUBSTITUTE(VLOOKUP($A14&amp;"*",各都道府県の状況!$A:$I,G$3,FALSE), "※5", ""))), "")</f>
        <v>154</v>
      </c>
      <c r="H14" s="40">
        <f>IFERROR(INT(TRIM(SUBSTITUTE(VLOOKUP($A14&amp;"*",各都道府県の状況!$A:$I,H$3,FALSE), "※5", ""))), "")</f>
        <v>67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44392</v>
      </c>
      <c r="C15" s="30" t="s">
        <v>20</v>
      </c>
      <c r="D15" s="40">
        <f>IFERROR(INT(TRIM(SUBSTITUTE(VLOOKUP($A15&amp;"*",各都道府県の状況!$A:$I,D$3,FALSE), "※5", ""))), "")</f>
        <v>48788</v>
      </c>
      <c r="E15" s="40">
        <f>IFERROR(INT(TRIM(SUBSTITUTE(VLOOKUP($A15&amp;"*",各都道府県の状況!$A:$I,E$3,FALSE), "※5", ""))), "")</f>
        <v>1016085</v>
      </c>
      <c r="F15" s="40">
        <f>IFERROR(INT(TRIM(SUBSTITUTE(VLOOKUP($A15&amp;"*",各都道府県の状況!$A:$I,F$3,FALSE), "※5", ""))), "")</f>
        <v>45995</v>
      </c>
      <c r="G15" s="40">
        <f>IFERROR(INT(TRIM(SUBSTITUTE(VLOOKUP($A15&amp;"*",各都道府県の状況!$A:$I,G$3,FALSE), "※5", ""))), "")</f>
        <v>840</v>
      </c>
      <c r="H15" s="40">
        <f>IFERROR(INT(TRIM(SUBSTITUTE(VLOOKUP($A15&amp;"*",各都道府県の状況!$A:$I,H$3,FALSE), "※5", ""))), "")</f>
        <v>1953</v>
      </c>
      <c r="I15" s="40">
        <f>IFERROR(INT(TRIM(SUBSTITUTE(VLOOKUP($A15&amp;"*",各都道府県の状況!$A:$I,I$3,FALSE), "※5", ""))), "")</f>
        <v>24</v>
      </c>
    </row>
    <row r="16" spans="1:10" x14ac:dyDescent="0.55000000000000004">
      <c r="A16" s="12" t="s">
        <v>192</v>
      </c>
      <c r="B16" s="13">
        <f t="shared" si="0"/>
        <v>44392</v>
      </c>
      <c r="C16" s="30" t="s">
        <v>21</v>
      </c>
      <c r="D16" s="40">
        <f>IFERROR(INT(TRIM(SUBSTITUTE(VLOOKUP($A16&amp;"*",各都道府県の状況!$A:$I,D$3,FALSE), "※5", ""))), "")</f>
        <v>42799</v>
      </c>
      <c r="E16" s="40">
        <f>IFERROR(INT(TRIM(SUBSTITUTE(VLOOKUP($A16&amp;"*",各都道府県の状況!$A:$I,E$3,FALSE), "※5", ""))), "")</f>
        <v>730704</v>
      </c>
      <c r="F16" s="40">
        <f>IFERROR(INT(TRIM(SUBSTITUTE(VLOOKUP($A16&amp;"*",各都道府県の状況!$A:$I,F$3,FALSE), "※5", ""))), "")</f>
        <v>40509</v>
      </c>
      <c r="G16" s="40">
        <f>IFERROR(INT(TRIM(SUBSTITUTE(VLOOKUP($A16&amp;"*",各都道府県の状況!$A:$I,G$3,FALSE), "※5", ""))), "")</f>
        <v>722</v>
      </c>
      <c r="H16" s="40">
        <f>IFERROR(INT(TRIM(SUBSTITUTE(VLOOKUP($A16&amp;"*",各都道府県の状況!$A:$I,H$3,FALSE), "※5", ""))), "")</f>
        <v>1568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44392</v>
      </c>
      <c r="C17" s="30" t="s">
        <v>22</v>
      </c>
      <c r="D17" s="40">
        <f>IFERROR(INT(TRIM(SUBSTITUTE(VLOOKUP($A17&amp;"*",各都道府県の状況!$A:$I,D$3,FALSE), "※5", ""))), "")</f>
        <v>185427</v>
      </c>
      <c r="E17" s="40">
        <f>IFERROR(INT(TRIM(SUBSTITUTE(VLOOKUP($A17&amp;"*",各都道府県の状況!$A:$I,E$3,FALSE), "※5", ""))), "")</f>
        <v>2652387</v>
      </c>
      <c r="F17" s="40">
        <f>IFERROR(INT(TRIM(SUBSTITUTE(VLOOKUP($A17&amp;"*",各都道府県の状況!$A:$I,F$3,FALSE), "※5", ""))), "")</f>
        <v>175695</v>
      </c>
      <c r="G17" s="40">
        <f>IFERROR(INT(TRIM(SUBSTITUTE(VLOOKUP($A17&amp;"*",各都道府県の状況!$A:$I,G$3,FALSE), "※5", ""))), "")</f>
        <v>2266</v>
      </c>
      <c r="H17" s="40">
        <f>IFERROR(INT(TRIM(SUBSTITUTE(VLOOKUP($A17&amp;"*",各都道府県の状況!$A:$I,H$3,FALSE), "※5", ""))), "")</f>
        <v>7466</v>
      </c>
      <c r="I17" s="40">
        <f>IFERROR(INT(TRIM(SUBSTITUTE(VLOOKUP($A17&amp;"*",各都道府県の状況!$A:$I,I$3,FALSE), "※5", ""))), "")</f>
        <v>57</v>
      </c>
    </row>
    <row r="18" spans="1:9" x14ac:dyDescent="0.55000000000000004">
      <c r="A18" s="12" t="s">
        <v>194</v>
      </c>
      <c r="B18" s="13">
        <f t="shared" si="0"/>
        <v>44392</v>
      </c>
      <c r="C18" s="30" t="s">
        <v>23</v>
      </c>
      <c r="D18" s="40">
        <f>IFERROR(INT(TRIM(SUBSTITUTE(VLOOKUP($A18&amp;"*",各都道府県の状況!$A:$I,D$3,FALSE), "※5", ""))), "")</f>
        <v>71668</v>
      </c>
      <c r="E18" s="40">
        <f>IFERROR(INT(TRIM(SUBSTITUTE(VLOOKUP($A18&amp;"*",各都道府県の状況!$A:$I,E$3,FALSE), "※5", ""))), "")</f>
        <v>1095923</v>
      </c>
      <c r="F18" s="40">
        <f>IFERROR(INT(TRIM(SUBSTITUTE(VLOOKUP($A18&amp;"*",各都道府県の状況!$A:$I,F$3,FALSE), "※5", ""))), "")</f>
        <v>68033</v>
      </c>
      <c r="G18" s="40">
        <f>IFERROR(INT(TRIM(SUBSTITUTE(VLOOKUP($A18&amp;"*",各都道府県の状況!$A:$I,G$3,FALSE), "※5", ""))), "")</f>
        <v>968</v>
      </c>
      <c r="H18" s="40">
        <f>IFERROR(INT(TRIM(SUBSTITUTE(VLOOKUP($A18&amp;"*",各都道府県の状況!$A:$I,H$3,FALSE), "※5", ""))), "")</f>
        <v>2667</v>
      </c>
      <c r="I18" s="40">
        <f>IFERROR(INT(TRIM(SUBSTITUTE(VLOOKUP($A18&amp;"*",各都道府県の状況!$A:$I,I$3,FALSE), "※5", ""))), "")</f>
        <v>32</v>
      </c>
    </row>
    <row r="19" spans="1:9" x14ac:dyDescent="0.55000000000000004">
      <c r="A19" s="12" t="s">
        <v>195</v>
      </c>
      <c r="B19" s="13">
        <f t="shared" si="0"/>
        <v>44392</v>
      </c>
      <c r="C19" s="30" t="s">
        <v>24</v>
      </c>
      <c r="D19" s="40">
        <f>IFERROR(INT(TRIM(SUBSTITUTE(VLOOKUP($A19&amp;"*",各都道府県の状況!$A:$I,D$3,FALSE), "※5", ""))), "")</f>
        <v>3534</v>
      </c>
      <c r="E19" s="40">
        <f>IFERROR(INT(TRIM(SUBSTITUTE(VLOOKUP($A19&amp;"*",各都道府県の状況!$A:$I,E$3,FALSE), "※5", ""))), "")</f>
        <v>181063</v>
      </c>
      <c r="F19" s="40">
        <f>IFERROR(INT(TRIM(SUBSTITUTE(VLOOKUP($A19&amp;"*",各都道府県の状況!$A:$I,F$3,FALSE), "※5", ""))), "")</f>
        <v>3376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104</v>
      </c>
      <c r="I19" s="40">
        <f>IFERROR(INT(TRIM(SUBSTITUTE(VLOOKUP($A19&amp;"*",各都道府県の状況!$A:$I,I$3,FALSE), "※5", ""))), "")</f>
        <v>0</v>
      </c>
    </row>
    <row r="20" spans="1:9" x14ac:dyDescent="0.55000000000000004">
      <c r="A20" s="12" t="s">
        <v>196</v>
      </c>
      <c r="B20" s="13">
        <f t="shared" si="0"/>
        <v>44392</v>
      </c>
      <c r="C20" s="30" t="s">
        <v>25</v>
      </c>
      <c r="D20" s="40">
        <f>IFERROR(INT(TRIM(SUBSTITUTE(VLOOKUP($A20&amp;"*",各都道府県の状況!$A:$I,D$3,FALSE), "※5", ""))), "")</f>
        <v>2072</v>
      </c>
      <c r="E20" s="40">
        <f>IFERROR(INT(TRIM(SUBSTITUTE(VLOOKUP($A20&amp;"*",各都道府県の状況!$A:$I,E$3,FALSE), "※5", ""))), "")</f>
        <v>77537</v>
      </c>
      <c r="F20" s="40">
        <f>IFERROR(INT(TRIM(SUBSTITUTE(VLOOKUP($A20&amp;"*",各都道府県の状況!$A:$I,F$3,FALSE), "※5", ""))), "")</f>
        <v>2007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27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44392</v>
      </c>
      <c r="C21" s="30" t="s">
        <v>26</v>
      </c>
      <c r="D21" s="40">
        <f>IFERROR(INT(TRIM(SUBSTITUTE(VLOOKUP($A21&amp;"*",各都道府県の状況!$A:$I,D$3,FALSE), "※5", ""))), "")</f>
        <v>4115</v>
      </c>
      <c r="E21" s="40">
        <f>IFERROR(INT(TRIM(SUBSTITUTE(VLOOKUP($A21&amp;"*",各都道府県の状況!$A:$I,E$3,FALSE), "※5", ""))), "")</f>
        <v>127859</v>
      </c>
      <c r="F21" s="40">
        <f>IFERROR(INT(TRIM(SUBSTITUTE(VLOOKUP($A21&amp;"*",各都道府県の状況!$A:$I,F$3,FALSE), "※5", ""))), "")</f>
        <v>3841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155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44392</v>
      </c>
      <c r="C22" s="30" t="s">
        <v>27</v>
      </c>
      <c r="D22" s="40">
        <f>IFERROR(INT(TRIM(SUBSTITUTE(VLOOKUP($A22&amp;"*",各都道府県の状況!$A:$I,D$3,FALSE), "※5", ""))), "")</f>
        <v>1409</v>
      </c>
      <c r="E22" s="40">
        <f>IFERROR(INT(TRIM(SUBSTITUTE(VLOOKUP($A22&amp;"*",各都道府県の状況!$A:$I,E$3,FALSE), "※5", ""))), "")</f>
        <v>73841</v>
      </c>
      <c r="F22" s="40">
        <f>IFERROR(INT(TRIM(SUBSTITUTE(VLOOKUP($A22&amp;"*",各都道府県の状況!$A:$I,F$3,FALSE), "※5", ""))), "")</f>
        <v>1293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81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44392</v>
      </c>
      <c r="C23" s="30" t="s">
        <v>28</v>
      </c>
      <c r="D23" s="40">
        <f>IFERROR(INT(TRIM(SUBSTITUTE(VLOOKUP($A23&amp;"*",各都道府県の状況!$A:$I,D$3,FALSE), "※5", ""))), "")</f>
        <v>2175</v>
      </c>
      <c r="E23" s="40">
        <f>IFERROR(INT(TRIM(SUBSTITUTE(VLOOKUP($A23&amp;"*",各都道府県の状況!$A:$I,E$3,FALSE), "※5", ""))), "")</f>
        <v>62325</v>
      </c>
      <c r="F23" s="40">
        <f>IFERROR(INT(TRIM(SUBSTITUTE(VLOOKUP($A23&amp;"*",各都道府県の状況!$A:$I,F$3,FALSE), "※5", ""))), "")</f>
        <v>2103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51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44392</v>
      </c>
      <c r="C24" s="30" t="s">
        <v>29</v>
      </c>
      <c r="D24" s="40">
        <f>IFERROR(INT(TRIM(SUBSTITUTE(VLOOKUP($A24&amp;"*",各都道府県の状況!$A:$I,D$3,FALSE), "※5", ""))), "")</f>
        <v>5071</v>
      </c>
      <c r="E24" s="40">
        <f>IFERROR(INT(TRIM(SUBSTITUTE(VLOOKUP($A24&amp;"*",各都道府県の状況!$A:$I,E$3,FALSE), "※5", ""))), "")</f>
        <v>215578</v>
      </c>
      <c r="F24" s="40">
        <f>IFERROR(INT(TRIM(SUBSTITUTE(VLOOKUP($A24&amp;"*",各都道府県の状況!$A:$I,F$3,FALSE), "※5", ""))), "")</f>
        <v>5026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28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44392</v>
      </c>
      <c r="C25" s="30" t="s">
        <v>30</v>
      </c>
      <c r="D25" s="40">
        <f>IFERROR(INT(TRIM(SUBSTITUTE(VLOOKUP($A25&amp;"*",各都道府県の状況!$A:$I,D$3,FALSE), "※5", ""))), "")</f>
        <v>9536</v>
      </c>
      <c r="E25" s="40">
        <f>IFERROR(INT(TRIM(SUBSTITUTE(VLOOKUP($A25&amp;"*",各都道府県の状況!$A:$I,E$3,FALSE), "※5", ""))), "")</f>
        <v>281983</v>
      </c>
      <c r="F25" s="40">
        <f>IFERROR(INT(TRIM(SUBSTITUTE(VLOOKUP($A25&amp;"*",各都道府県の状況!$A:$I,F$3,FALSE), "※5", ""))), "")</f>
        <v>9271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78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44392</v>
      </c>
      <c r="C26" s="30" t="s">
        <v>31</v>
      </c>
      <c r="D26" s="40">
        <f>IFERROR(INT(TRIM(SUBSTITUTE(VLOOKUP($A26&amp;"*",各都道府県の状況!$A:$I,D$3,FALSE), "※5", ""))), "")</f>
        <v>9742</v>
      </c>
      <c r="E26" s="40">
        <f>IFERROR(INT(TRIM(SUBSTITUTE(VLOOKUP($A26&amp;"*",各都道府県の状況!$A:$I,E$3,FALSE), "※5", ""))), "")</f>
        <v>427835</v>
      </c>
      <c r="F26" s="40">
        <f>IFERROR(INT(TRIM(SUBSTITUTE(VLOOKUP($A26&amp;"*",各都道府県の状況!$A:$I,F$3,FALSE), "※5", ""))), "")</f>
        <v>9230</v>
      </c>
      <c r="G26" s="40">
        <f>IFERROR(INT(TRIM(SUBSTITUTE(VLOOKUP($A26&amp;"*",各都道府県の状況!$A:$I,G$3,FALSE), "※5", ""))), "")</f>
        <v>153</v>
      </c>
      <c r="H26" s="40">
        <f>IFERROR(INT(TRIM(SUBSTITUTE(VLOOKUP($A26&amp;"*",各都道府県の状況!$A:$I,H$3,FALSE), "※5", ""))), "")</f>
        <v>359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44392</v>
      </c>
      <c r="C27" s="30" t="s">
        <v>32</v>
      </c>
      <c r="D27" s="40">
        <f>IFERROR(INT(TRIM(SUBSTITUTE(VLOOKUP($A27&amp;"*",各都道府県の状況!$A:$I,D$3,FALSE), "※5", ""))), "")</f>
        <v>51806</v>
      </c>
      <c r="E27" s="40">
        <f>IFERROR(INT(TRIM(SUBSTITUTE(VLOOKUP($A27&amp;"*",各都道府県の状況!$A:$I,E$3,FALSE), "※5", ""))), "")</f>
        <v>872844</v>
      </c>
      <c r="F27" s="40">
        <f>IFERROR(INT(TRIM(SUBSTITUTE(VLOOKUP($A27&amp;"*",各都道府県の状況!$A:$I,F$3,FALSE), "※5", ""))), "")</f>
        <v>50136</v>
      </c>
      <c r="G27" s="40">
        <f>IFERROR(INT(TRIM(SUBSTITUTE(VLOOKUP($A27&amp;"*",各都道府県の状況!$A:$I,G$3,FALSE), "※5", ""))), "")</f>
        <v>991</v>
      </c>
      <c r="H27" s="40">
        <f>IFERROR(INT(TRIM(SUBSTITUTE(VLOOKUP($A27&amp;"*",各都道府県の状況!$A:$I,H$3,FALSE), "※5", ""))), "")</f>
        <v>679</v>
      </c>
      <c r="I27" s="40">
        <f>IFERROR(INT(TRIM(SUBSTITUTE(VLOOKUP($A27&amp;"*",各都道府県の状況!$A:$I,I$3,FALSE), "※5", ""))), "")</f>
        <v>14</v>
      </c>
    </row>
    <row r="28" spans="1:9" x14ac:dyDescent="0.55000000000000004">
      <c r="A28" s="12" t="s">
        <v>204</v>
      </c>
      <c r="B28" s="13">
        <f t="shared" si="0"/>
        <v>44392</v>
      </c>
      <c r="C28" s="30" t="s">
        <v>33</v>
      </c>
      <c r="D28" s="40">
        <f>IFERROR(INT(TRIM(SUBSTITUTE(VLOOKUP($A28&amp;"*",各都道府県の状況!$A:$I,D$3,FALSE), "※5", ""))), "")</f>
        <v>5403</v>
      </c>
      <c r="E28" s="40">
        <f>IFERROR(INT(TRIM(SUBSTITUTE(VLOOKUP($A28&amp;"*",各都道府県の状況!$A:$I,E$3,FALSE), "※5", ""))), "")</f>
        <v>148938</v>
      </c>
      <c r="F28" s="40">
        <f>IFERROR(INT(TRIM(SUBSTITUTE(VLOOKUP($A28&amp;"*",各都道府県の状況!$A:$I,F$3,FALSE), "※5", ""))), "")</f>
        <v>5307</v>
      </c>
      <c r="G28" s="40">
        <f>IFERROR(INT(TRIM(SUBSTITUTE(VLOOKUP($A28&amp;"*",各都道府県の状況!$A:$I,G$3,FALSE), "※5", ""))), "")</f>
        <v>113</v>
      </c>
      <c r="H28" s="40">
        <f>IFERROR(INT(TRIM(SUBSTITUTE(VLOOKUP($A28&amp;"*",各都道府県の状況!$A:$I,H$3,FALSE), "※5", ""))), "")</f>
        <v>122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44392</v>
      </c>
      <c r="C29" s="30" t="s">
        <v>34</v>
      </c>
      <c r="D29" s="40">
        <f>IFERROR(INT(TRIM(SUBSTITUTE(VLOOKUP($A29&amp;"*",各都道府県の状況!$A:$I,D$3,FALSE), "※5", ""))), "")</f>
        <v>5662</v>
      </c>
      <c r="E29" s="40">
        <f>IFERROR(INT(TRIM(SUBSTITUTE(VLOOKUP($A29&amp;"*",各都道府県の状況!$A:$I,E$3,FALSE), "※5", ""))), "")</f>
        <v>160382</v>
      </c>
      <c r="F29" s="40">
        <f>IFERROR(INT(TRIM(SUBSTITUTE(VLOOKUP($A29&amp;"*",各都道府県の状況!$A:$I,F$3,FALSE), "※5", ""))), "")</f>
        <v>5476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96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44392</v>
      </c>
      <c r="C30" s="30" t="s">
        <v>35</v>
      </c>
      <c r="D30" s="40">
        <f>IFERROR(INT(TRIM(SUBSTITUTE(VLOOKUP($A30&amp;"*",各都道府県の状況!$A:$I,D$3,FALSE), "※5", ""))), "")</f>
        <v>16928</v>
      </c>
      <c r="E30" s="40">
        <f>IFERROR(INT(TRIM(SUBSTITUTE(VLOOKUP($A30&amp;"*",各都道府県の状況!$A:$I,E$3,FALSE), "※5", ""))), "")</f>
        <v>295377</v>
      </c>
      <c r="F30" s="40">
        <f>IFERROR(INT(TRIM(SUBSTITUTE(VLOOKUP($A30&amp;"*",各都道府県の状況!$A:$I,F$3,FALSE), "※5", ""))), "")</f>
        <v>16444</v>
      </c>
      <c r="G30" s="40">
        <f>IFERROR(INT(TRIM(SUBSTITUTE(VLOOKUP($A30&amp;"*",各都道府県の状況!$A:$I,G$3,FALSE), "※5", ""))), "")</f>
        <v>248</v>
      </c>
      <c r="H30" s="40">
        <f>IFERROR(INT(TRIM(SUBSTITUTE(VLOOKUP($A30&amp;"*",各都道府県の状況!$A:$I,H$3,FALSE), "※5", ""))), "")</f>
        <v>204</v>
      </c>
      <c r="I30" s="40">
        <f>IFERROR(INT(TRIM(SUBSTITUTE(VLOOKUP($A30&amp;"*",各都道府県の状況!$A:$I,I$3,FALSE), "※5", ""))), "")</f>
        <v>3</v>
      </c>
    </row>
    <row r="31" spans="1:9" x14ac:dyDescent="0.55000000000000004">
      <c r="A31" s="12" t="s">
        <v>207</v>
      </c>
      <c r="B31" s="13">
        <f t="shared" si="0"/>
        <v>44392</v>
      </c>
      <c r="C31" s="30" t="s">
        <v>36</v>
      </c>
      <c r="D31" s="40">
        <f>IFERROR(INT(TRIM(SUBSTITUTE(VLOOKUP($A31&amp;"*",各都道府県の状況!$A:$I,D$3,FALSE), "※5", ""))), "")</f>
        <v>105850</v>
      </c>
      <c r="E31" s="40">
        <f>IFERROR(INT(TRIM(SUBSTITUTE(VLOOKUP($A31&amp;"*",各都道府県の状況!$A:$I,E$3,FALSE), "※5", ""))), "")</f>
        <v>2289605</v>
      </c>
      <c r="F31" s="40">
        <f>IFERROR(INT(TRIM(SUBSTITUTE(VLOOKUP($A31&amp;"*",各都道府県の状況!$A:$I,F$3,FALSE), "※5", ""))), "")</f>
        <v>100326</v>
      </c>
      <c r="G31" s="40">
        <f>IFERROR(INT(TRIM(SUBSTITUTE(VLOOKUP($A31&amp;"*",各都道府県の状況!$A:$I,G$3,FALSE), "※5", ""))), "")</f>
        <v>2700</v>
      </c>
      <c r="H31" s="40">
        <f>IFERROR(INT(TRIM(SUBSTITUTE(VLOOKUP($A31&amp;"*",各都道府県の状況!$A:$I,H$3,FALSE), "※5", ""))), "")</f>
        <v>2003</v>
      </c>
      <c r="I31" s="40">
        <f>IFERROR(INT(TRIM(SUBSTITUTE(VLOOKUP($A31&amp;"*",各都道府県の状況!$A:$I,I$3,FALSE), "※5", ""))), "")</f>
        <v>108</v>
      </c>
    </row>
    <row r="32" spans="1:9" x14ac:dyDescent="0.55000000000000004">
      <c r="A32" s="12" t="s">
        <v>208</v>
      </c>
      <c r="B32" s="13">
        <f t="shared" si="0"/>
        <v>44392</v>
      </c>
      <c r="C32" s="30" t="s">
        <v>37</v>
      </c>
      <c r="D32" s="40">
        <f>IFERROR(INT(TRIM(SUBSTITUTE(VLOOKUP($A32&amp;"*",各都道府県の状況!$A:$I,D$3,FALSE), "※5", ""))), "")</f>
        <v>41463</v>
      </c>
      <c r="E32" s="40">
        <f>IFERROR(INT(TRIM(SUBSTITUTE(VLOOKUP($A32&amp;"*",各都道府県の状況!$A:$I,E$3,FALSE), "※5", ""))), "")</f>
        <v>529482</v>
      </c>
      <c r="F32" s="40">
        <f>IFERROR(INT(TRIM(SUBSTITUTE(VLOOKUP($A32&amp;"*",各都道府県の状況!$A:$I,F$3,FALSE), "※5", ""))), "")</f>
        <v>39758</v>
      </c>
      <c r="G32" s="40">
        <f>IFERROR(INT(TRIM(SUBSTITUTE(VLOOKUP($A32&amp;"*",各都道府県の状況!$A:$I,G$3,FALSE), "※5", ""))), "")</f>
        <v>1310</v>
      </c>
      <c r="H32" s="40">
        <f>IFERROR(INT(TRIM(SUBSTITUTE(VLOOKUP($A32&amp;"*",各都道府県の状況!$A:$I,H$3,FALSE), "※5", ""))), "")</f>
        <v>395</v>
      </c>
      <c r="I32" s="40">
        <f>IFERROR(INT(TRIM(SUBSTITUTE(VLOOKUP($A32&amp;"*",各都道府県の状況!$A:$I,I$3,FALSE), "※5", ""))), "")</f>
        <v>13</v>
      </c>
    </row>
    <row r="33" spans="1:9" x14ac:dyDescent="0.55000000000000004">
      <c r="A33" s="12" t="s">
        <v>209</v>
      </c>
      <c r="B33" s="13">
        <f t="shared" si="0"/>
        <v>44392</v>
      </c>
      <c r="C33" s="30" t="s">
        <v>38</v>
      </c>
      <c r="D33" s="40">
        <f>IFERROR(INT(TRIM(SUBSTITUTE(VLOOKUP($A33&amp;"*",各都道府県の状況!$A:$I,D$3,FALSE), "※5", ""))), "")</f>
        <v>8536</v>
      </c>
      <c r="E33" s="40">
        <f>IFERROR(INT(TRIM(SUBSTITUTE(VLOOKUP($A33&amp;"*",各都道府県の状況!$A:$I,E$3,FALSE), "※5", ""))), "")</f>
        <v>177590</v>
      </c>
      <c r="F33" s="40">
        <f>IFERROR(INT(TRIM(SUBSTITUTE(VLOOKUP($A33&amp;"*",各都道府県の状況!$A:$I,F$3,FALSE), "※5", ""))), "")</f>
        <v>8242</v>
      </c>
      <c r="G33" s="40">
        <f>IFERROR(INT(TRIM(SUBSTITUTE(VLOOKUP($A33&amp;"*",各都道府県の状況!$A:$I,G$3,FALSE), "※5", ""))), "")</f>
        <v>132</v>
      </c>
      <c r="H33" s="40">
        <f>IFERROR(INT(TRIM(SUBSTITUTE(VLOOKUP($A33&amp;"*",各都道府県の状況!$A:$I,H$3,FALSE), "※5", ""))), "")</f>
        <v>162</v>
      </c>
      <c r="I33" s="40">
        <f>IFERROR(INT(TRIM(SUBSTITUTE(VLOOKUP($A33&amp;"*",各都道府県の状況!$A:$I,I$3,FALSE), "※5", ""))), "")</f>
        <v>2</v>
      </c>
    </row>
    <row r="34" spans="1:9" x14ac:dyDescent="0.55000000000000004">
      <c r="A34" s="12" t="s">
        <v>210</v>
      </c>
      <c r="B34" s="13">
        <f t="shared" si="0"/>
        <v>44392</v>
      </c>
      <c r="C34" s="30" t="s">
        <v>39</v>
      </c>
      <c r="D34" s="40">
        <f>IFERROR(INT(TRIM(SUBSTITUTE(VLOOKUP($A34&amp;"*",各都道府県の状況!$A:$I,D$3,FALSE), "※5", ""))), "")</f>
        <v>2722</v>
      </c>
      <c r="E34" s="40">
        <f>IFERROR(INT(TRIM(SUBSTITUTE(VLOOKUP($A34&amp;"*",各都道府県の状況!$A:$I,E$3,FALSE), "※5", ""))), "")</f>
        <v>42713</v>
      </c>
      <c r="F34" s="40">
        <f>IFERROR(INT(TRIM(SUBSTITUTE(VLOOKUP($A34&amp;"*",各都道府県の状況!$A:$I,F$3,FALSE), "※5", ""))), "")</f>
        <v>2591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24</v>
      </c>
      <c r="I34" s="40">
        <f>IFERROR(INT(TRIM(SUBSTITUTE(VLOOKUP($A34&amp;"*",各都道府県の状況!$A:$I,I$3,FALSE), "※5", ""))), "")</f>
        <v>0</v>
      </c>
    </row>
    <row r="35" spans="1:9" x14ac:dyDescent="0.55000000000000004">
      <c r="A35" s="12" t="s">
        <v>211</v>
      </c>
      <c r="B35" s="13">
        <f t="shared" si="0"/>
        <v>44392</v>
      </c>
      <c r="C35" s="30" t="s">
        <v>40</v>
      </c>
      <c r="D35" s="40">
        <f>IFERROR(INT(TRIM(SUBSTITUTE(VLOOKUP($A35&amp;"*",各都道府県の状況!$A:$I,D$3,FALSE), "※5", ""))), "")</f>
        <v>521</v>
      </c>
      <c r="E35" s="40">
        <f>IFERROR(INT(TRIM(SUBSTITUTE(VLOOKUP($A35&amp;"*",各都道府県の状況!$A:$I,E$3,FALSE), "※5", ""))), "")</f>
        <v>87294</v>
      </c>
      <c r="F35" s="40">
        <f>IFERROR(INT(TRIM(SUBSTITUTE(VLOOKUP($A35&amp;"*",各都道府県の状況!$A:$I,F$3,FALSE), "※5", ""))), "")</f>
        <v>472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44392</v>
      </c>
      <c r="C36" s="30" t="s">
        <v>41</v>
      </c>
      <c r="D36" s="40">
        <f>IFERROR(INT(TRIM(SUBSTITUTE(VLOOKUP($A36&amp;"*",各都道府県の状況!$A:$I,D$3,FALSE), "※5", ""))), "")</f>
        <v>565</v>
      </c>
      <c r="E36" s="40">
        <f>IFERROR(INT(TRIM(SUBSTITUTE(VLOOKUP($A36&amp;"*",各都道府県の状況!$A:$I,E$3,FALSE), "※5", ""))), "")</f>
        <v>32936</v>
      </c>
      <c r="F36" s="40">
        <f>IFERROR(INT(TRIM(SUBSTITUTE(VLOOKUP($A36&amp;"*",各都道府県の状況!$A:$I,F$3,FALSE), "※5", ""))), "")</f>
        <v>552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11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44392</v>
      </c>
      <c r="C37" s="30" t="s">
        <v>42</v>
      </c>
      <c r="D37" s="40">
        <f>IFERROR(INT(TRIM(SUBSTITUTE(VLOOKUP($A37&amp;"*",各都道府県の状況!$A:$I,D$3,FALSE), "※5", ""))), "")</f>
        <v>7657</v>
      </c>
      <c r="E37" s="40">
        <f>IFERROR(INT(TRIM(SUBSTITUTE(VLOOKUP($A37&amp;"*",各都道府県の状況!$A:$I,E$3,FALSE), "※5", ""))), "")</f>
        <v>168599</v>
      </c>
      <c r="F37" s="40">
        <f>IFERROR(INT(TRIM(SUBSTITUTE(VLOOKUP($A37&amp;"*",各都道府県の状況!$A:$I,F$3,FALSE), "※5", ""))), "")</f>
        <v>7455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22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44392</v>
      </c>
      <c r="C38" s="30" t="s">
        <v>43</v>
      </c>
      <c r="D38" s="40">
        <f>IFERROR(INT(TRIM(SUBSTITUTE(VLOOKUP($A38&amp;"*",各都道府県の状況!$A:$I,D$3,FALSE), "※5", ""))), "")</f>
        <v>11612</v>
      </c>
      <c r="E38" s="40">
        <f>IFERROR(INT(TRIM(SUBSTITUTE(VLOOKUP($A38&amp;"*",各都道府県の状況!$A:$I,E$3,FALSE), "※5", ""))), "")</f>
        <v>568107</v>
      </c>
      <c r="F38" s="40">
        <f>IFERROR(INT(TRIM(SUBSTITUTE(VLOOKUP($A38&amp;"*",各都道府県の状況!$A:$I,F$3,FALSE), "※5", ""))), "")</f>
        <v>11352</v>
      </c>
      <c r="G38" s="40">
        <f>IFERROR(INT(TRIM(SUBSTITUTE(VLOOKUP($A38&amp;"*",各都道府県の状況!$A:$I,G$3,FALSE), "※5", ""))), "")</f>
        <v>177</v>
      </c>
      <c r="H38" s="40">
        <f>IFERROR(INT(TRIM(SUBSTITUTE(VLOOKUP($A38&amp;"*",各都道府県の状況!$A:$I,H$3,FALSE), "※5", ""))), "")</f>
        <v>75</v>
      </c>
      <c r="I38" s="40">
        <f>IFERROR(INT(TRIM(SUBSTITUTE(VLOOKUP($A38&amp;"*",各都道府県の状況!$A:$I,I$3,FALSE), "※5", ""))), "")</f>
        <v>4</v>
      </c>
    </row>
    <row r="39" spans="1:9" x14ac:dyDescent="0.55000000000000004">
      <c r="A39" s="12" t="s">
        <v>215</v>
      </c>
      <c r="B39" s="13">
        <f t="shared" si="0"/>
        <v>44392</v>
      </c>
      <c r="C39" s="30" t="s">
        <v>44</v>
      </c>
      <c r="D39" s="40">
        <f>IFERROR(INT(TRIM(SUBSTITUTE(VLOOKUP($A39&amp;"*",各都道府県の状況!$A:$I,D$3,FALSE), "※5", ""))), "")</f>
        <v>3181</v>
      </c>
      <c r="E39" s="40">
        <f>IFERROR(INT(TRIM(SUBSTITUTE(VLOOKUP($A39&amp;"*",各都道府県の状況!$A:$I,E$3,FALSE), "※5", ""))), "")</f>
        <v>126574</v>
      </c>
      <c r="F39" s="40">
        <f>IFERROR(INT(TRIM(SUBSTITUTE(VLOOKUP($A39&amp;"*",各都道府県の状況!$A:$I,F$3,FALSE), "※5", ""))), "")</f>
        <v>3075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26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44392</v>
      </c>
      <c r="C40" s="30" t="s">
        <v>45</v>
      </c>
      <c r="D40" s="40">
        <f>IFERROR(INT(TRIM(SUBSTITUTE(VLOOKUP($A40&amp;"*",各都道府県の状況!$A:$I,D$3,FALSE), "※5", ""))), "")</f>
        <v>1675</v>
      </c>
      <c r="E40" s="40">
        <f>IFERROR(INT(TRIM(SUBSTITUTE(VLOOKUP($A40&amp;"*",各都道府県の状況!$A:$I,E$3,FALSE), "※5", ""))), "")</f>
        <v>67657</v>
      </c>
      <c r="F40" s="40">
        <f>IFERROR(INT(TRIM(SUBSTITUTE(VLOOKUP($A40&amp;"*",各都道府県の状況!$A:$I,F$3,FALSE), "※5", ""))), "")</f>
        <v>1595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17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44392</v>
      </c>
      <c r="C41" s="30" t="s">
        <v>46</v>
      </c>
      <c r="D41" s="40">
        <f>IFERROR(INT(TRIM(SUBSTITUTE(VLOOKUP($A41&amp;"*",各都道府県の状況!$A:$I,D$3,FALSE), "※5", ""))), "")</f>
        <v>2124</v>
      </c>
      <c r="E41" s="40">
        <f>IFERROR(INT(TRIM(SUBSTITUTE(VLOOKUP($A41&amp;"*",各都道府県の状況!$A:$I,E$3,FALSE), "※5", ""))), "")</f>
        <v>89695</v>
      </c>
      <c r="F41" s="40">
        <f>IFERROR(INT(TRIM(SUBSTITUTE(VLOOKUP($A41&amp;"*",各都道府県の状況!$A:$I,F$3,FALSE), "※5", ""))), "")</f>
        <v>2071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27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44392</v>
      </c>
      <c r="C42" s="30" t="s">
        <v>47</v>
      </c>
      <c r="D42" s="40">
        <f>IFERROR(INT(TRIM(SUBSTITUTE(VLOOKUP($A42&amp;"*",各都道府県の状況!$A:$I,D$3,FALSE), "※5", ""))), "")</f>
        <v>2777</v>
      </c>
      <c r="E42" s="40">
        <f>IFERROR(INT(TRIM(SUBSTITUTE(VLOOKUP($A42&amp;"*",各都道府県の状況!$A:$I,E$3,FALSE), "※5", ""))), "")</f>
        <v>98925</v>
      </c>
      <c r="F42" s="40">
        <f>IFERROR(INT(TRIM(SUBSTITUTE(VLOOKUP($A42&amp;"*",各都道府県の状況!$A:$I,F$3,FALSE), "※5", ""))), "")</f>
        <v>2678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24</v>
      </c>
      <c r="I42" s="40">
        <f>IFERROR(INT(TRIM(SUBSTITUTE(VLOOKUP($A42&amp;"*",各都道府県の状況!$A:$I,I$3,FALSE), "※5", ""))), "")</f>
        <v>2</v>
      </c>
    </row>
    <row r="43" spans="1:9" x14ac:dyDescent="0.55000000000000004">
      <c r="A43" s="12" t="s">
        <v>219</v>
      </c>
      <c r="B43" s="13">
        <f t="shared" si="0"/>
        <v>44392</v>
      </c>
      <c r="C43" s="30" t="s">
        <v>48</v>
      </c>
      <c r="D43" s="40">
        <f>IFERROR(INT(TRIM(SUBSTITUTE(VLOOKUP($A43&amp;"*",各都道府県の状況!$A:$I,D$3,FALSE), "※5", ""))), "")</f>
        <v>1923</v>
      </c>
      <c r="E43" s="40">
        <f>IFERROR(INT(TRIM(SUBSTITUTE(VLOOKUP($A43&amp;"*",各都道府県の状況!$A:$I,E$3,FALSE), "※5", ""))), "")</f>
        <v>58744</v>
      </c>
      <c r="F43" s="40">
        <f>IFERROR(INT(TRIM(SUBSTITUTE(VLOOKUP($A43&amp;"*",各都道府県の状況!$A:$I,F$3,FALSE), "※5", ""))), "")</f>
        <v>1831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63</v>
      </c>
      <c r="I43" s="40">
        <f>IFERROR(INT(TRIM(SUBSTITUTE(VLOOKUP($A43&amp;"*",各都道府県の状況!$A:$I,I$3,FALSE), "※5", ""))), "")</f>
        <v>1</v>
      </c>
    </row>
    <row r="44" spans="1:9" x14ac:dyDescent="0.55000000000000004">
      <c r="A44" s="12" t="s">
        <v>220</v>
      </c>
      <c r="B44" s="13">
        <f t="shared" si="0"/>
        <v>44392</v>
      </c>
      <c r="C44" s="30" t="s">
        <v>49</v>
      </c>
      <c r="D44" s="40">
        <f>IFERROR(INT(TRIM(SUBSTITUTE(VLOOKUP($A44&amp;"*",各都道府県の状況!$A:$I,D$3,FALSE), "※5", ""))), "")</f>
        <v>36189</v>
      </c>
      <c r="E44" s="40">
        <f>IFERROR(INT(TRIM(SUBSTITUTE(VLOOKUP($A44&amp;"*",各都道府県の状況!$A:$I,E$3,FALSE), "※5", ""))), "")</f>
        <v>869325</v>
      </c>
      <c r="F44" s="40">
        <f>IFERROR(INT(TRIM(SUBSTITUTE(VLOOKUP($A44&amp;"*",各都道府県の状況!$A:$I,F$3,FALSE), "※5", ""))), "")</f>
        <v>35093</v>
      </c>
      <c r="G44" s="40">
        <f>IFERROR(INT(TRIM(SUBSTITUTE(VLOOKUP($A44&amp;"*",各都道府県の状況!$A:$I,G$3,FALSE), "※5", ""))), "")</f>
        <v>526</v>
      </c>
      <c r="H44" s="40">
        <f>IFERROR(INT(TRIM(SUBSTITUTE(VLOOKUP($A44&amp;"*",各都道府県の状況!$A:$I,H$3,FALSE), "※5", ""))), "")</f>
        <v>500</v>
      </c>
      <c r="I44" s="40">
        <f>IFERROR(INT(TRIM(SUBSTITUTE(VLOOKUP($A44&amp;"*",各都道府県の状況!$A:$I,I$3,FALSE), "※5", ""))), "")</f>
        <v>9</v>
      </c>
    </row>
    <row r="45" spans="1:9" x14ac:dyDescent="0.55000000000000004">
      <c r="A45" s="12" t="s">
        <v>221</v>
      </c>
      <c r="B45" s="13">
        <f t="shared" si="0"/>
        <v>44392</v>
      </c>
      <c r="C45" s="30" t="s">
        <v>50</v>
      </c>
      <c r="D45" s="40">
        <f>IFERROR(INT(TRIM(SUBSTITUTE(VLOOKUP($A45&amp;"*",各都道府県の状況!$A:$I,D$3,FALSE), "※5", ""))), "")</f>
        <v>2581</v>
      </c>
      <c r="E45" s="40">
        <f>IFERROR(INT(TRIM(SUBSTITUTE(VLOOKUP($A45&amp;"*",各都道府県の状況!$A:$I,E$3,FALSE), "※5", ""))), "")</f>
        <v>59733</v>
      </c>
      <c r="F45" s="40">
        <f>IFERROR(INT(TRIM(SUBSTITUTE(VLOOKUP($A45&amp;"*",各都道府県の状況!$A:$I,F$3,FALSE), "※5", ""))), "")</f>
        <v>2576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12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44392</v>
      </c>
      <c r="C46" s="30" t="s">
        <v>51</v>
      </c>
      <c r="D46" s="40">
        <f>IFERROR(INT(TRIM(SUBSTITUTE(VLOOKUP($A46&amp;"*",各都道府県の状況!$A:$I,D$3,FALSE), "※5", ""))), "")</f>
        <v>3244</v>
      </c>
      <c r="E46" s="40">
        <f>IFERROR(INT(TRIM(SUBSTITUTE(VLOOKUP($A46&amp;"*",各都道府県の状況!$A:$I,E$3,FALSE), "※5", ""))), "")</f>
        <v>130125</v>
      </c>
      <c r="F46" s="40">
        <f>IFERROR(INT(TRIM(SUBSTITUTE(VLOOKUP($A46&amp;"*",各都道府県の状況!$A:$I,F$3,FALSE), "※5", ""))), "")</f>
        <v>3141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35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44392</v>
      </c>
      <c r="C47" s="30" t="s">
        <v>52</v>
      </c>
      <c r="D47" s="40">
        <f>IFERROR(INT(TRIM(SUBSTITUTE(VLOOKUP($A47&amp;"*",各都道府県の状況!$A:$I,D$3,FALSE), "※5", ""))), "")</f>
        <v>6508</v>
      </c>
      <c r="E47" s="40">
        <f>IFERROR(INT(TRIM(SUBSTITUTE(VLOOKUP($A47&amp;"*",各都道府県の状況!$A:$I,E$3,FALSE), "※5", ""))), "")</f>
        <v>82659</v>
      </c>
      <c r="F47" s="40">
        <f>IFERROR(INT(TRIM(SUBSTITUTE(VLOOKUP($A47&amp;"*",各都道府県の状況!$A:$I,F$3,FALSE), "※5", ""))), "")</f>
        <v>6362</v>
      </c>
      <c r="G47" s="40">
        <f>IFERROR(INT(TRIM(SUBSTITUTE(VLOOKUP($A47&amp;"*",各都道府県の状況!$A:$I,G$3,FALSE), "※5", ""))), "")</f>
        <v>119</v>
      </c>
      <c r="H47" s="40">
        <f>IFERROR(INT(TRIM(SUBSTITUTE(VLOOKUP($A47&amp;"*",各都道府県の状況!$A:$I,H$3,FALSE), "※5", ""))), "")</f>
        <v>27</v>
      </c>
      <c r="I47" s="40">
        <f>IFERROR(INT(TRIM(SUBSTITUTE(VLOOKUP($A47&amp;"*",各都道府県の状況!$A:$I,I$3,FALSE), "※5", ""))), "")</f>
        <v>1</v>
      </c>
    </row>
    <row r="48" spans="1:9" x14ac:dyDescent="0.55000000000000004">
      <c r="A48" s="12" t="s">
        <v>224</v>
      </c>
      <c r="B48" s="13">
        <f t="shared" si="0"/>
        <v>44392</v>
      </c>
      <c r="C48" s="30" t="s">
        <v>53</v>
      </c>
      <c r="D48" s="40">
        <f>IFERROR(INT(TRIM(SUBSTITUTE(VLOOKUP($A48&amp;"*",各都道府県の状況!$A:$I,D$3,FALSE), "※5", ""))), "")</f>
        <v>3514</v>
      </c>
      <c r="E48" s="40">
        <f>IFERROR(INT(TRIM(SUBSTITUTE(VLOOKUP($A48&amp;"*",各都道府県の状況!$A:$I,E$3,FALSE), "※5", ""))), "")</f>
        <v>176734</v>
      </c>
      <c r="F48" s="40">
        <f>IFERROR(INT(TRIM(SUBSTITUTE(VLOOKUP($A48&amp;"*",各都道府県の状況!$A:$I,F$3,FALSE), "※5", ""))), "")</f>
        <v>3431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19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44392</v>
      </c>
      <c r="C49" s="30" t="s">
        <v>54</v>
      </c>
      <c r="D49" s="40">
        <f>IFERROR(INT(TRIM(SUBSTITUTE(VLOOKUP($A49&amp;"*",各都道府県の状況!$A:$I,D$3,FALSE), "※5", ""))), "")</f>
        <v>3118</v>
      </c>
      <c r="E49" s="40">
        <f>IFERROR(INT(TRIM(SUBSTITUTE(VLOOKUP($A49&amp;"*",各都道府県の状況!$A:$I,E$3,FALSE), "※5", ""))), "")</f>
        <v>44910</v>
      </c>
      <c r="F49" s="40">
        <f>IFERROR(INT(TRIM(SUBSTITUTE(VLOOKUP($A49&amp;"*",各都道府県の状況!$A:$I,F$3,FALSE), "※5", ""))), "")</f>
        <v>3062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18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44392</v>
      </c>
      <c r="C50" s="30" t="s">
        <v>55</v>
      </c>
      <c r="D50" s="40">
        <f>IFERROR(INT(TRIM(SUBSTITUTE(VLOOKUP($A50&amp;"*",各都道府県の状況!$A:$I,D$3,FALSE), "※5", ""))), "")</f>
        <v>3753</v>
      </c>
      <c r="E50" s="40">
        <f>IFERROR(INT(TRIM(SUBSTITUTE(VLOOKUP($A50&amp;"*",各都道府県の状況!$A:$I,E$3,FALSE), "※5", ""))), "")</f>
        <v>114372</v>
      </c>
      <c r="F50" s="40">
        <f>IFERROR(INT(TRIM(SUBSTITUTE(VLOOKUP($A50&amp;"*",各都道府県の状況!$A:$I,F$3,FALSE), "※5", ""))), "")</f>
        <v>3698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49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44392</v>
      </c>
      <c r="C51" s="30" t="s">
        <v>56</v>
      </c>
      <c r="D51" s="40">
        <f>IFERROR(INT(TRIM(SUBSTITUTE(VLOOKUP($A51&amp;"*",各都道府県の状況!$A:$I,D$3,FALSE), "※5", ""))), "")</f>
        <v>21585</v>
      </c>
      <c r="E51" s="40">
        <f>IFERROR(INT(TRIM(SUBSTITUTE(VLOOKUP($A51&amp;"*",各都道府県の状況!$A:$I,E$3,FALSE), "※5", ""))), "")</f>
        <v>265983</v>
      </c>
      <c r="F51" s="40">
        <f>IFERROR(INT(TRIM(SUBSTITUTE(VLOOKUP($A51&amp;"*",各都道府県の状況!$A:$I,F$3,FALSE), "※5", ""))), "")</f>
        <v>20791</v>
      </c>
      <c r="G51" s="40">
        <f>IFERROR(INT(TRIM(SUBSTITUTE(VLOOKUP($A51&amp;"*",各都道府県の状況!$A:$I,G$3,FALSE), "※5", ""))), "")</f>
        <v>215</v>
      </c>
      <c r="H51" s="40">
        <f>IFERROR(INT(TRIM(SUBSTITUTE(VLOOKUP($A51&amp;"*",各都道府県の状況!$A:$I,H$3,FALSE), "※5", ""))), "")</f>
        <v>585</v>
      </c>
      <c r="I51" s="40">
        <f>IFERROR(INT(TRIM(SUBSTITUTE(VLOOKUP($A51&amp;"*",各都道府県の状況!$A:$I,I$3,FALSE), "※5", ""))), "")</f>
        <v>33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96" activePane="bottomLeft" state="frozen"/>
      <selection pane="bottomLeft" activeCell="M101" sqref="M6:O101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5" s="74" customFormat="1" x14ac:dyDescent="0.55000000000000004">
      <c r="A1" s="118" t="s">
        <v>292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5" x14ac:dyDescent="0.55000000000000004">
      <c r="A2" s="120" t="s">
        <v>319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M2" s="113" t="s">
        <v>318</v>
      </c>
      <c r="N2" s="113"/>
      <c r="O2" s="113"/>
    </row>
    <row r="3" spans="1:15" x14ac:dyDescent="0.55000000000000004">
      <c r="A3" s="119" t="s">
        <v>312</v>
      </c>
      <c r="B3" s="119"/>
      <c r="C3" s="119"/>
      <c r="D3" s="119"/>
      <c r="E3" s="119"/>
      <c r="F3" s="119"/>
      <c r="G3" s="72"/>
      <c r="H3" s="121" t="s">
        <v>317</v>
      </c>
      <c r="I3" s="121"/>
      <c r="J3" s="121"/>
      <c r="K3" s="121"/>
      <c r="L3" s="121"/>
      <c r="M3" s="113" t="s">
        <v>287</v>
      </c>
      <c r="N3" s="113"/>
      <c r="O3" s="113"/>
    </row>
    <row r="4" spans="1:15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3"/>
      <c r="N4" s="113"/>
      <c r="O4" s="113"/>
    </row>
    <row r="5" spans="1:15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5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5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4832</v>
      </c>
      <c r="I7" s="52">
        <f>IFERROR(VLOOKUP($A7, ワクチン一般接種!$A:$G, I$4, FALSE), 0)</f>
        <v>4832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31682</v>
      </c>
      <c r="O7" s="53">
        <f>IF($A7="", "", IF(F7+G7+K7+L7=0, "", F7+G7+K7+L7))</f>
        <v>70086</v>
      </c>
    </row>
    <row r="8" spans="1:15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4240</v>
      </c>
      <c r="I8" s="52">
        <f>IFERROR(VLOOKUP($A8, ワクチン一般接種!$A:$G, I$4, FALSE), 0)</f>
        <v>4240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18136</v>
      </c>
      <c r="O8" s="53">
        <f t="shared" ref="O8:O70" si="2">IF($A8="", "", F8+G8+K8+L8)</f>
        <v>40090</v>
      </c>
    </row>
    <row r="9" spans="1:15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4892</v>
      </c>
      <c r="I9" s="52">
        <f>IFERROR(VLOOKUP($A9, ワクチン一般接種!$A:$G, I$4, FALSE), 0)</f>
        <v>4892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14461</v>
      </c>
      <c r="O9" s="53">
        <f t="shared" si="2"/>
        <v>41427</v>
      </c>
    </row>
    <row r="10" spans="1:15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8842</v>
      </c>
      <c r="I10" s="52">
        <f>IFERROR(VLOOKUP($A10, ワクチン一般接種!$A:$G, I$4, FALSE), 0)</f>
        <v>8842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25479</v>
      </c>
      <c r="O10" s="53">
        <f t="shared" si="2"/>
        <v>35983</v>
      </c>
    </row>
    <row r="11" spans="1:15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10564</v>
      </c>
      <c r="I11" s="52">
        <f>IFERROR(VLOOKUP($A11, ワクチン一般接種!$A:$G, I$4, FALSE), 0)</f>
        <v>10564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40260</v>
      </c>
      <c r="O11" s="53">
        <f t="shared" si="2"/>
        <v>39991</v>
      </c>
    </row>
    <row r="12" spans="1:15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7750</v>
      </c>
      <c r="I12" s="52">
        <f>IFERROR(VLOOKUP($A12, ワクチン一般接種!$A:$G, I$4, FALSE), 0)</f>
        <v>7750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7750</v>
      </c>
      <c r="O12" s="53">
        <f t="shared" si="2"/>
        <v>0</v>
      </c>
    </row>
    <row r="13" spans="1:15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9032</v>
      </c>
      <c r="I13" s="52">
        <f>IFERROR(VLOOKUP($A13, ワクチン一般接種!$A:$G, I$4, FALSE), 0)</f>
        <v>9032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9032</v>
      </c>
      <c r="O13" s="53">
        <f t="shared" si="2"/>
        <v>0</v>
      </c>
    </row>
    <row r="14" spans="1:15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31110</v>
      </c>
      <c r="I14" s="52">
        <f>IFERROR(VLOOKUP($A14, ワクチン一般接種!$A:$G, I$4, FALSE), 0)</f>
        <v>31110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95835</v>
      </c>
      <c r="O14" s="53">
        <f t="shared" si="2"/>
        <v>54307</v>
      </c>
    </row>
    <row r="15" spans="1:15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47776</v>
      </c>
      <c r="I15" s="52">
        <f>IFERROR(VLOOKUP($A15, ワクチン一般接種!$A:$G, I$4, FALSE), 0)</f>
        <v>47776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146398</v>
      </c>
      <c r="O15" s="53">
        <f t="shared" si="2"/>
        <v>27797</v>
      </c>
    </row>
    <row r="16" spans="1:15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56782</v>
      </c>
      <c r="I16" s="52">
        <f>IFERROR(VLOOKUP($A16, ワクチン一般接種!$A:$G, I$4, FALSE), 0)</f>
        <v>56782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182970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54768</v>
      </c>
      <c r="I17" s="52">
        <f>IFERROR(VLOOKUP($A17, ワクチン一般接種!$A:$G, I$4, FALSE), 0)</f>
        <v>54768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183402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51879</v>
      </c>
      <c r="I18" s="52">
        <f>IFERROR(VLOOKUP($A18, ワクチン一般接種!$A:$G, I$4, FALSE), 0)</f>
        <v>51879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199868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33263</v>
      </c>
      <c r="I19" s="52">
        <f>IFERROR(VLOOKUP($A19, ワクチン一般接種!$A:$G, I$4, FALSE), 0)</f>
        <v>33263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33263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22811</v>
      </c>
      <c r="I20" s="52">
        <f>IFERROR(VLOOKUP($A20, ワクチン一般接種!$A:$G, I$4, FALSE), 0)</f>
        <v>22811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22811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56070</v>
      </c>
      <c r="I21" s="52">
        <f>IFERROR(VLOOKUP($A21, ワクチン一般接種!$A:$G, I$4, FALSE), 0)</f>
        <v>56070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277747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74805</v>
      </c>
      <c r="I22" s="52">
        <f>IFERROR(VLOOKUP($A22, ワクチン一般接種!$A:$G, I$4, FALSE), 0)</f>
        <v>74805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246874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80848</v>
      </c>
      <c r="I23" s="52">
        <f>IFERROR(VLOOKUP($A23, ワクチン一般接種!$A:$G, I$4, FALSE), 0)</f>
        <v>80848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274853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18607</v>
      </c>
      <c r="I24" s="52">
        <f>IFERROR(VLOOKUP($A24, ワクチン一般接種!$A:$G, I$4, FALSE), 0)</f>
        <v>18607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18607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61619</v>
      </c>
      <c r="I25" s="52">
        <f>IFERROR(VLOOKUP($A25, ワクチン一般接種!$A:$G, I$4, FALSE), 0)</f>
        <v>61619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289286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36977</v>
      </c>
      <c r="I26" s="52">
        <f>IFERROR(VLOOKUP($A26, ワクチン一般接種!$A:$G, I$4, FALSE), 0)</f>
        <v>36977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36977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23157</v>
      </c>
      <c r="I27" s="52">
        <f>IFERROR(VLOOKUP($A27, ワクチン一般接種!$A:$G, I$4, FALSE), 0)</f>
        <v>23157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23157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7935</v>
      </c>
      <c r="I28" s="52">
        <f>IFERROR(VLOOKUP($A28, ワクチン一般接種!$A:$G, I$4, FALSE), 0)</f>
        <v>7099</v>
      </c>
      <c r="J28" s="52">
        <f>IFERROR(VLOOKUP($A28, ワクチン一般接種!$A:$G, J$4, FALSE), 0)</f>
        <v>0</v>
      </c>
      <c r="K28" s="52">
        <f>IFERROR(VLOOKUP($A28, ワクチン一般接種!$A:$G, K$4, FALSE), 0)</f>
        <v>836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7099</v>
      </c>
      <c r="O28" s="53">
        <f t="shared" si="2"/>
        <v>836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8812</v>
      </c>
      <c r="I29" s="52">
        <f>IFERROR(VLOOKUP($A29, ワクチン一般接種!$A:$G, I$4, FALSE), 0)</f>
        <v>8022</v>
      </c>
      <c r="J29" s="52">
        <f>IFERROR(VLOOKUP($A29, ワクチン一般接種!$A:$G, J$4, FALSE), 0)</f>
        <v>0</v>
      </c>
      <c r="K29" s="52">
        <f>IFERROR(VLOOKUP($A29, ワクチン一般接種!$A:$G, K$4, FALSE), 0)</f>
        <v>790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8022</v>
      </c>
      <c r="O29" s="53">
        <f t="shared" si="2"/>
        <v>790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10180</v>
      </c>
      <c r="I30" s="52">
        <f>IFERROR(VLOOKUP($A30, ワクチン一般接種!$A:$G, I$4, FALSE), 0)</f>
        <v>9303</v>
      </c>
      <c r="J30" s="52">
        <f>IFERROR(VLOOKUP($A30, ワクチン一般接種!$A:$G, J$4, FALSE), 0)</f>
        <v>0</v>
      </c>
      <c r="K30" s="52">
        <f>IFERROR(VLOOKUP($A30, ワクチン一般接種!$A:$G, K$4, FALSE), 0)</f>
        <v>877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9303</v>
      </c>
      <c r="O30" s="53">
        <f t="shared" si="2"/>
        <v>877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49413</v>
      </c>
      <c r="I31" s="52">
        <f>IFERROR(VLOOKUP($A31, ワクチン一般接種!$A:$G, I$4, FALSE), 0)</f>
        <v>42091</v>
      </c>
      <c r="J31" s="52">
        <f>IFERROR(VLOOKUP($A31, ワクチン一般接種!$A:$G, J$4, FALSE), 0)</f>
        <v>0</v>
      </c>
      <c r="K31" s="52">
        <f>IFERROR(VLOOKUP($A31, ワクチン一般接種!$A:$G, K$4, FALSE), 0)</f>
        <v>7322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311069</v>
      </c>
      <c r="O31" s="53">
        <f t="shared" si="2"/>
        <v>70258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49917</v>
      </c>
      <c r="I32" s="52">
        <f>IFERROR(VLOOKUP($A32, ワクチン一般接種!$A:$G, I$4, FALSE), 0)</f>
        <v>41389</v>
      </c>
      <c r="J32" s="52">
        <f>IFERROR(VLOOKUP($A32, ワクチン一般接種!$A:$G, J$4, FALSE), 0)</f>
        <v>0</v>
      </c>
      <c r="K32" s="52">
        <f>IFERROR(VLOOKUP($A32, ワクチン一般接種!$A:$G, K$4, FALSE), 0)</f>
        <v>8528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138554</v>
      </c>
      <c r="O32" s="53">
        <f t="shared" si="2"/>
        <v>51707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64579</v>
      </c>
      <c r="I33" s="52">
        <f>IFERROR(VLOOKUP($A33, ワクチン一般接種!$A:$G, I$4, FALSE), 0)</f>
        <v>57896</v>
      </c>
      <c r="J33" s="52">
        <f>IFERROR(VLOOKUP($A33, ワクチン一般接種!$A:$G, J$4, FALSE), 0)</f>
        <v>0</v>
      </c>
      <c r="K33" s="52">
        <f>IFERROR(VLOOKUP($A33, ワクチン一般接種!$A:$G, K$4, FALSE), 0)</f>
        <v>6683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57896</v>
      </c>
      <c r="O33" s="53">
        <f t="shared" si="2"/>
        <v>6683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79257</v>
      </c>
      <c r="I34" s="52">
        <f>IFERROR(VLOOKUP($A34, ワクチン一般接種!$A:$G, I$4, FALSE), 0)</f>
        <v>71439</v>
      </c>
      <c r="J34" s="52">
        <f>IFERROR(VLOOKUP($A34, ワクチン一般接種!$A:$G, J$4, FALSE), 0)</f>
        <v>0</v>
      </c>
      <c r="K34" s="52">
        <f>IFERROR(VLOOKUP($A34, ワクチン一般接種!$A:$G, K$4, FALSE), 0)</f>
        <v>7818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71439</v>
      </c>
      <c r="O34" s="53">
        <f t="shared" si="2"/>
        <v>7818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119580</v>
      </c>
      <c r="I35" s="52">
        <f>IFERROR(VLOOKUP($A35, ワクチン一般接種!$A:$G, I$4, FALSE), 0)</f>
        <v>97500</v>
      </c>
      <c r="J35" s="52">
        <f>IFERROR(VLOOKUP($A35, ワクチン一般接種!$A:$G, J$4, FALSE), 0)</f>
        <v>0</v>
      </c>
      <c r="K35" s="52">
        <f>IFERROR(VLOOKUP($A35, ワクチン一般接種!$A:$G, K$4, FALSE), 0)</f>
        <v>22080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252755</v>
      </c>
      <c r="O35" s="53">
        <f t="shared" si="2"/>
        <v>90329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155171</v>
      </c>
      <c r="I36" s="52">
        <f>IFERROR(VLOOKUP($A36, ワクチン一般接種!$A:$G, I$4, FALSE), 0)</f>
        <v>121211</v>
      </c>
      <c r="J36" s="52">
        <f>IFERROR(VLOOKUP($A36, ワクチン一般接種!$A:$G, J$4, FALSE), 0)</f>
        <v>0</v>
      </c>
      <c r="K36" s="52">
        <f>IFERROR(VLOOKUP($A36, ワクチン一般接種!$A:$G, K$4, FALSE), 0)</f>
        <v>33960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211498</v>
      </c>
      <c r="O36" s="53">
        <f t="shared" si="2"/>
        <v>112411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192153</v>
      </c>
      <c r="I37" s="52">
        <f>IFERROR(VLOOKUP($A37, ワクチン一般接種!$A:$G, I$4, FALSE), 0)</f>
        <v>151674</v>
      </c>
      <c r="J37" s="52">
        <f>IFERROR(VLOOKUP($A37, ワクチン一般接種!$A:$G, J$4, FALSE), 0)</f>
        <v>0</v>
      </c>
      <c r="K37" s="52">
        <f>IFERROR(VLOOKUP($A37, ワクチン一般接種!$A:$G, K$4, FALSE), 0)</f>
        <v>40479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234633</v>
      </c>
      <c r="O37" s="53">
        <f t="shared" si="2"/>
        <v>139240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188696</v>
      </c>
      <c r="I38" s="52">
        <f>IFERROR(VLOOKUP($A38, ワクチン一般接種!$A:$G, I$4, FALSE), 0)</f>
        <v>149046</v>
      </c>
      <c r="J38" s="52">
        <f>IFERROR(VLOOKUP($A38, ワクチン一般接種!$A:$G, J$4, FALSE), 0)</f>
        <v>0</v>
      </c>
      <c r="K38" s="52">
        <f>IFERROR(VLOOKUP($A38, ワクチン一般接種!$A:$G, K$4, FALSE), 0)</f>
        <v>39650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242475</v>
      </c>
      <c r="O38" s="53">
        <f t="shared" si="2"/>
        <v>165360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162553</v>
      </c>
      <c r="I39" s="52">
        <f>IFERROR(VLOOKUP($A39, ワクチン一般接種!$A:$G, I$4, FALSE), 0)</f>
        <v>127791</v>
      </c>
      <c r="J39" s="52">
        <f>IFERROR(VLOOKUP($A39, ワクチン一般接種!$A:$G, J$4, FALSE), 0)</f>
        <v>0</v>
      </c>
      <c r="K39" s="52">
        <f>IFERROR(VLOOKUP($A39, ワクチン一般接種!$A:$G, K$4, FALSE), 0)</f>
        <v>34762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227284</v>
      </c>
      <c r="O39" s="53">
        <f t="shared" si="2"/>
        <v>178147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161447</v>
      </c>
      <c r="I40" s="52">
        <f>IFERROR(VLOOKUP($A40, ワクチン一般接種!$A:$G, I$4, FALSE), 0)</f>
        <v>133862</v>
      </c>
      <c r="J40" s="52">
        <f>IFERROR(VLOOKUP($A40, ワクチン一般接種!$A:$G, J$4, FALSE), 0)</f>
        <v>0</v>
      </c>
      <c r="K40" s="52">
        <f>IFERROR(VLOOKUP($A40, ワクチン一般接種!$A:$G, K$4, FALSE), 0)</f>
        <v>27585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133862</v>
      </c>
      <c r="O40" s="53">
        <f t="shared" si="2"/>
        <v>27585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204478</v>
      </c>
      <c r="I41" s="52">
        <f>IFERROR(VLOOKUP($A41, ワクチン一般接種!$A:$G, I$4, FALSE), 0)</f>
        <v>184599</v>
      </c>
      <c r="J41" s="52">
        <f>IFERROR(VLOOKUP($A41, ワクチン一般接種!$A:$G, J$4, FALSE), 0)</f>
        <v>0</v>
      </c>
      <c r="K41" s="52">
        <f>IFERROR(VLOOKUP($A41, ワクチン一般接種!$A:$G, K$4, FALSE), 0)</f>
        <v>19879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184599</v>
      </c>
      <c r="O41" s="53">
        <f t="shared" si="2"/>
        <v>19879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243683</v>
      </c>
      <c r="I42" s="52">
        <f>IFERROR(VLOOKUP($A42, ワクチン一般接種!$A:$G, I$4, FALSE), 0)</f>
        <v>202545</v>
      </c>
      <c r="J42" s="52">
        <f>IFERROR(VLOOKUP($A42, ワクチン一般接種!$A:$G, J$4, FALSE), 0)</f>
        <v>0</v>
      </c>
      <c r="K42" s="52">
        <f>IFERROR(VLOOKUP($A42, ワクチン一般接種!$A:$G, K$4, FALSE), 0)</f>
        <v>41138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336388</v>
      </c>
      <c r="O42" s="53">
        <f t="shared" si="2"/>
        <v>256861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295899</v>
      </c>
      <c r="I43" s="52">
        <f>IFERROR(VLOOKUP($A43, ワクチン一般接種!$A:$G, I$4, FALSE), 0)</f>
        <v>242657</v>
      </c>
      <c r="J43" s="52">
        <f>IFERROR(VLOOKUP($A43, ワクチン一般接種!$A:$G, J$4, FALSE), 0)</f>
        <v>0</v>
      </c>
      <c r="K43" s="52">
        <f>IFERROR(VLOOKUP($A43, ワクチン一般接種!$A:$G, K$4, FALSE), 0)</f>
        <v>53242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337234</v>
      </c>
      <c r="O43" s="53">
        <f t="shared" si="2"/>
        <v>208909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350931</v>
      </c>
      <c r="I44" s="52">
        <f>IFERROR(VLOOKUP($A44, ワクチン一般接種!$A:$G, I$4, FALSE), 0)</f>
        <v>296238</v>
      </c>
      <c r="J44" s="52">
        <f>IFERROR(VLOOKUP($A44, ワクチン一般接種!$A:$G, J$4, FALSE), 0)</f>
        <v>0</v>
      </c>
      <c r="K44" s="52">
        <f>IFERROR(VLOOKUP($A44, ワクチン一般接種!$A:$G, K$4, FALSE), 0)</f>
        <v>54693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384401</v>
      </c>
      <c r="O44" s="53">
        <f t="shared" si="2"/>
        <v>234396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329986</v>
      </c>
      <c r="I45" s="52">
        <f>IFERROR(VLOOKUP($A45, ワクチン一般接種!$A:$G, I$4, FALSE), 0)</f>
        <v>308540</v>
      </c>
      <c r="J45" s="52">
        <f>IFERROR(VLOOKUP($A45, ワクチン一般接種!$A:$G, J$4, FALSE), 0)</f>
        <v>0</v>
      </c>
      <c r="K45" s="52">
        <f>IFERROR(VLOOKUP($A45, ワクチン一般接種!$A:$G, K$4, FALSE), 0)</f>
        <v>21446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389962</v>
      </c>
      <c r="O45" s="53">
        <f t="shared" si="2"/>
        <v>130557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311187</v>
      </c>
      <c r="I46" s="52">
        <f>IFERROR(VLOOKUP($A46, ワクチン一般接種!$A:$G, I$4, FALSE), 0)</f>
        <v>267469</v>
      </c>
      <c r="J46" s="52">
        <f>IFERROR(VLOOKUP($A46, ワクチン一般接種!$A:$G, J$4, FALSE), 0)</f>
        <v>0</v>
      </c>
      <c r="K46" s="52">
        <f>IFERROR(VLOOKUP($A46, ワクチン一般接種!$A:$G, K$4, FALSE), 0)</f>
        <v>43718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367387</v>
      </c>
      <c r="O46" s="53">
        <f t="shared" si="2"/>
        <v>192821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314595</v>
      </c>
      <c r="I47" s="52">
        <f>IFERROR(VLOOKUP($A47, ワクチン一般接種!$A:$G, I$4, FALSE), 0)</f>
        <v>277647</v>
      </c>
      <c r="J47" s="52">
        <f>IFERROR(VLOOKUP($A47, ワクチン一般接種!$A:$G, J$4, FALSE), 0)</f>
        <v>0</v>
      </c>
      <c r="K47" s="52">
        <f>IFERROR(VLOOKUP($A47, ワクチン一般接種!$A:$G, K$4, FALSE), 0)</f>
        <v>36948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277647</v>
      </c>
      <c r="O47" s="53">
        <f t="shared" si="2"/>
        <v>36948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345031</v>
      </c>
      <c r="I48" s="52">
        <f>IFERROR(VLOOKUP($A48, ワクチン一般接種!$A:$G, I$4, FALSE), 0)</f>
        <v>322214</v>
      </c>
      <c r="J48" s="52">
        <f>IFERROR(VLOOKUP($A48, ワクチン一般接種!$A:$G, J$4, FALSE), 0)</f>
        <v>0</v>
      </c>
      <c r="K48" s="52">
        <f>IFERROR(VLOOKUP($A48, ワクチン一般接種!$A:$G, K$4, FALSE), 0)</f>
        <v>22817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322214</v>
      </c>
      <c r="O48" s="53">
        <f t="shared" si="2"/>
        <v>22817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440501</v>
      </c>
      <c r="I49" s="52">
        <f>IFERROR(VLOOKUP($A49, ワクチン一般接種!$A:$G, I$4, FALSE), 0)</f>
        <v>421711</v>
      </c>
      <c r="J49" s="52">
        <f>IFERROR(VLOOKUP($A49, ワクチン一般接種!$A:$G, J$4, FALSE), 0)</f>
        <v>9836</v>
      </c>
      <c r="K49" s="52">
        <f>IFERROR(VLOOKUP($A49, ワクチン一般接種!$A:$G, K$4, FALSE), 0)</f>
        <v>8954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568307</v>
      </c>
      <c r="O49" s="53">
        <f t="shared" si="2"/>
        <v>202783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507802</v>
      </c>
      <c r="I50" s="52">
        <f>IFERROR(VLOOKUP($A50, ワクチン一般接種!$A:$G, I$4, FALSE), 0)</f>
        <v>488186</v>
      </c>
      <c r="J50" s="52">
        <f>IFERROR(VLOOKUP($A50, ワクチン一般接種!$A:$G, J$4, FALSE), 0)</f>
        <v>9794</v>
      </c>
      <c r="K50" s="52">
        <f>IFERROR(VLOOKUP($A50, ワクチン一般接種!$A:$G, K$4, FALSE), 0)</f>
        <v>9822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585570</v>
      </c>
      <c r="O50" s="53">
        <f t="shared" si="2"/>
        <v>61884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565500</v>
      </c>
      <c r="I51" s="52">
        <f>IFERROR(VLOOKUP($A51, ワクチン一般接種!$A:$G, I$4, FALSE), 0)</f>
        <v>542924</v>
      </c>
      <c r="J51" s="52">
        <f>IFERROR(VLOOKUP($A51, ワクチン一般接種!$A:$G, J$4, FALSE), 0)</f>
        <v>11469</v>
      </c>
      <c r="K51" s="52">
        <f>IFERROR(VLOOKUP($A51, ワクチン一般接種!$A:$G, K$4, FALSE), 0)</f>
        <v>11107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647808</v>
      </c>
      <c r="O51" s="53">
        <f t="shared" si="2"/>
        <v>60281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576580</v>
      </c>
      <c r="I52" s="52">
        <f>IFERROR(VLOOKUP($A52, ワクチン一般接種!$A:$G, I$4, FALSE), 0)</f>
        <v>524396</v>
      </c>
      <c r="J52" s="52">
        <f>IFERROR(VLOOKUP($A52, ワクチン一般接種!$A:$G, J$4, FALSE), 0)</f>
        <v>12397</v>
      </c>
      <c r="K52" s="52">
        <f>IFERROR(VLOOKUP($A52, ワクチン一般接種!$A:$G, K$4, FALSE), 0)</f>
        <v>39787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621050</v>
      </c>
      <c r="O52" s="53">
        <f t="shared" si="2"/>
        <v>100679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550306</v>
      </c>
      <c r="I53" s="52">
        <f>IFERROR(VLOOKUP($A53, ワクチン一般接種!$A:$G, I$4, FALSE), 0)</f>
        <v>497489</v>
      </c>
      <c r="J53" s="52">
        <f>IFERROR(VLOOKUP($A53, ワクチン一般接種!$A:$G, J$4, FALSE), 0)</f>
        <v>14242</v>
      </c>
      <c r="K53" s="52">
        <f>IFERROR(VLOOKUP($A53, ワクチン一般接種!$A:$G, K$4, FALSE), 0)</f>
        <v>38575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599472</v>
      </c>
      <c r="O53" s="53">
        <f t="shared" si="2"/>
        <v>115350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516919</v>
      </c>
      <c r="I54" s="52">
        <f>IFERROR(VLOOKUP($A54, ワクチン一般接種!$A:$G, I$4, FALSE), 0)</f>
        <v>446985</v>
      </c>
      <c r="J54" s="52">
        <f>IFERROR(VLOOKUP($A54, ワクチン一般接種!$A:$G, J$4, FALSE), 0)</f>
        <v>15527</v>
      </c>
      <c r="K54" s="52">
        <f>IFERROR(VLOOKUP($A54, ワクチン一般接種!$A:$G, K$4, FALSE), 0)</f>
        <v>54407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462512</v>
      </c>
      <c r="O54" s="53">
        <f t="shared" si="2"/>
        <v>54407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519337</v>
      </c>
      <c r="I55" s="52">
        <f>IFERROR(VLOOKUP($A55, ワクチン一般接種!$A:$G, I$4, FALSE), 0)</f>
        <v>440149</v>
      </c>
      <c r="J55" s="52">
        <f>IFERROR(VLOOKUP($A55, ワクチン一般接種!$A:$G, J$4, FALSE), 0)</f>
        <v>15915</v>
      </c>
      <c r="K55" s="52">
        <f>IFERROR(VLOOKUP($A55, ワクチン一般接種!$A:$G, K$4, FALSE), 0)</f>
        <v>63273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456064</v>
      </c>
      <c r="O55" s="53">
        <f t="shared" si="2"/>
        <v>63273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608452</v>
      </c>
      <c r="I56" s="52">
        <f>IFERROR(VLOOKUP($A56, ワクチン一般接種!$A:$G, I$4, FALSE), 0)</f>
        <v>502824</v>
      </c>
      <c r="J56" s="52">
        <f>IFERROR(VLOOKUP($A56, ワクチン一般接種!$A:$G, J$4, FALSE), 0)</f>
        <v>18313</v>
      </c>
      <c r="K56" s="52">
        <f>IFERROR(VLOOKUP($A56, ワクチン一般接種!$A:$G, K$4, FALSE), 0)</f>
        <v>87315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653142</v>
      </c>
      <c r="O56" s="53">
        <f t="shared" si="2"/>
        <v>228565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722520</v>
      </c>
      <c r="I57" s="52">
        <f>IFERROR(VLOOKUP($A57, ワクチン一般接種!$A:$G, I$4, FALSE), 0)</f>
        <v>600791</v>
      </c>
      <c r="J57" s="52">
        <f>IFERROR(VLOOKUP($A57, ワクチン一般接種!$A:$G, J$4, FALSE), 0)</f>
        <v>19191</v>
      </c>
      <c r="K57" s="52">
        <f>IFERROR(VLOOKUP($A57, ワクチン一般接種!$A:$G, K$4, FALSE), 0)</f>
        <v>102538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686369</v>
      </c>
      <c r="O57" s="53">
        <f t="shared" si="2"/>
        <v>195208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770899</v>
      </c>
      <c r="I58" s="52">
        <f>IFERROR(VLOOKUP($A58, ワクチン一般接種!$A:$G, I$4, FALSE), 0)</f>
        <v>621507</v>
      </c>
      <c r="J58" s="52">
        <f>IFERROR(VLOOKUP($A58, ワクチン一般接種!$A:$G, J$4, FALSE), 0)</f>
        <v>19627</v>
      </c>
      <c r="K58" s="52">
        <f>IFERROR(VLOOKUP($A58, ワクチン一般接種!$A:$G, K$4, FALSE), 0)</f>
        <v>129765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712590</v>
      </c>
      <c r="O58" s="53">
        <f t="shared" si="2"/>
        <v>217435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771944</v>
      </c>
      <c r="I59" s="52">
        <f>IFERROR(VLOOKUP($A59, ワクチン一般接種!$A:$G, I$4, FALSE), 0)</f>
        <v>624303</v>
      </c>
      <c r="J59" s="52">
        <f>IFERROR(VLOOKUP($A59, ワクチン一般接種!$A:$G, J$4, FALSE), 0)</f>
        <v>19990</v>
      </c>
      <c r="K59" s="52">
        <f>IFERROR(VLOOKUP($A59, ワクチン一般接種!$A:$G, K$4, FALSE), 0)</f>
        <v>127651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704059</v>
      </c>
      <c r="O59" s="53">
        <f t="shared" si="2"/>
        <v>211042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734683</v>
      </c>
      <c r="I60" s="52">
        <f>IFERROR(VLOOKUP($A60, ワクチン一般接種!$A:$G, I$4, FALSE), 0)</f>
        <v>607037</v>
      </c>
      <c r="J60" s="52">
        <f>IFERROR(VLOOKUP($A60, ワクチン一般接種!$A:$G, J$4, FALSE), 0)</f>
        <v>20221</v>
      </c>
      <c r="K60" s="52">
        <f>IFERROR(VLOOKUP($A60, ワクチン一般接種!$A:$G, K$4, FALSE), 0)</f>
        <v>107425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690821</v>
      </c>
      <c r="O60" s="53">
        <f t="shared" si="2"/>
        <v>203065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719150</v>
      </c>
      <c r="I61" s="52">
        <f>IFERROR(VLOOKUP($A61, ワクチン一般接種!$A:$G, I$4, FALSE), 0)</f>
        <v>578611</v>
      </c>
      <c r="J61" s="52">
        <f>IFERROR(VLOOKUP($A61, ワクチン一般接種!$A:$G, J$4, FALSE), 0)</f>
        <v>20376</v>
      </c>
      <c r="K61" s="52">
        <f>IFERROR(VLOOKUP($A61, ワクチン一般接種!$A:$G, K$4, FALSE), 0)</f>
        <v>120163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598987</v>
      </c>
      <c r="O61" s="53">
        <f t="shared" si="2"/>
        <v>120163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728662</v>
      </c>
      <c r="I62" s="52">
        <f>IFERROR(VLOOKUP($A62, ワクチン一般接種!$A:$G, I$4, FALSE), 0)</f>
        <v>529321</v>
      </c>
      <c r="J62" s="52">
        <f>IFERROR(VLOOKUP($A62, ワクチン一般接種!$A:$G, J$4, FALSE), 0)</f>
        <v>22804</v>
      </c>
      <c r="K62" s="52">
        <f>IFERROR(VLOOKUP($A62, ワクチン一般接種!$A:$G, K$4, FALSE), 0)</f>
        <v>176537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552125</v>
      </c>
      <c r="O62" s="53">
        <f t="shared" si="2"/>
        <v>176537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814563</v>
      </c>
      <c r="I63" s="52">
        <f>IFERROR(VLOOKUP($A63, ワクチン一般接種!$A:$G, I$4, FALSE), 0)</f>
        <v>609008</v>
      </c>
      <c r="J63" s="52">
        <f>IFERROR(VLOOKUP($A63, ワクチン一般接種!$A:$G, J$4, FALSE), 0)</f>
        <v>28886</v>
      </c>
      <c r="K63" s="52">
        <f>IFERROR(VLOOKUP($A63, ワクチン一般接種!$A:$G, K$4, FALSE), 0)</f>
        <v>176669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744475</v>
      </c>
      <c r="O63" s="53">
        <f t="shared" si="2"/>
        <v>309425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904838</v>
      </c>
      <c r="I64" s="52">
        <f>IFERROR(VLOOKUP($A64, ワクチン一般接種!$A:$G, I$4, FALSE), 0)</f>
        <v>661635</v>
      </c>
      <c r="J64" s="52">
        <f>IFERROR(VLOOKUP($A64, ワクチン一般接種!$A:$G, J$4, FALSE), 0)</f>
        <v>29081</v>
      </c>
      <c r="K64" s="52">
        <f>IFERROR(VLOOKUP($A64, ワクチン一般接種!$A:$G, K$4, FALSE), 0)</f>
        <v>214122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763395</v>
      </c>
      <c r="O64" s="53">
        <f t="shared" si="2"/>
        <v>303365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940231</v>
      </c>
      <c r="I65" s="52">
        <f>IFERROR(VLOOKUP($A65, ワクチン一般接種!$A:$G, I$4, FALSE), 0)</f>
        <v>647002</v>
      </c>
      <c r="J65" s="52">
        <f>IFERROR(VLOOKUP($A65, ワクチン一般接種!$A:$G, J$4, FALSE), 0)</f>
        <v>26913</v>
      </c>
      <c r="K65" s="52">
        <f>IFERROR(VLOOKUP($A65, ワクチン一般接種!$A:$G, K$4, FALSE), 0)</f>
        <v>266316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742656</v>
      </c>
      <c r="O65" s="53">
        <f t="shared" si="2"/>
        <v>364959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940370</v>
      </c>
      <c r="I66" s="52">
        <f>IFERROR(VLOOKUP($A66, ワクチン一般接種!$A:$G, I$4, FALSE), 0)</f>
        <v>631522</v>
      </c>
      <c r="J66" s="52">
        <f>IFERROR(VLOOKUP($A66, ワクチン一般接種!$A:$G, J$4, FALSE), 0)</f>
        <v>28502</v>
      </c>
      <c r="K66" s="52">
        <f>IFERROR(VLOOKUP($A66, ワクチン一般接種!$A:$G, K$4, FALSE), 0)</f>
        <v>280346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713993</v>
      </c>
      <c r="O66" s="53">
        <f t="shared" si="2"/>
        <v>362968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912678</v>
      </c>
      <c r="I67" s="52">
        <f>IFERROR(VLOOKUP($A67, ワクチン一般接種!$A:$G, I$4, FALSE), 0)</f>
        <v>637051</v>
      </c>
      <c r="J67" s="52">
        <f>IFERROR(VLOOKUP($A67, ワクチン一般接種!$A:$G, J$4, FALSE), 0)</f>
        <v>28534</v>
      </c>
      <c r="K67" s="52">
        <f>IFERROR(VLOOKUP($A67, ワクチン一般接種!$A:$G, K$4, FALSE), 0)</f>
        <v>247093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722088</v>
      </c>
      <c r="O67" s="53">
        <f t="shared" si="2"/>
        <v>338573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899216</v>
      </c>
      <c r="I68" s="52">
        <f>IFERROR(VLOOKUP($A68, ワクチン一般接種!$A:$G, I$4, FALSE), 0)</f>
        <v>602815</v>
      </c>
      <c r="J68" s="52">
        <f>IFERROR(VLOOKUP($A68, ワクチン一般接種!$A:$G, J$4, FALSE), 0)</f>
        <v>32752</v>
      </c>
      <c r="K68" s="52">
        <f>IFERROR(VLOOKUP($A68, ワクチン一般接種!$A:$G, K$4, FALSE), 0)</f>
        <v>263649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635567</v>
      </c>
      <c r="O68" s="53">
        <f t="shared" si="2"/>
        <v>263649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894671</v>
      </c>
      <c r="I69" s="52">
        <f>IFERROR(VLOOKUP($A69, ワクチン一般接種!$A:$G, I$4, FALSE), 0)</f>
        <v>549866</v>
      </c>
      <c r="J69" s="52">
        <f>IFERROR(VLOOKUP($A69, ワクチン一般接種!$A:$G, J$4, FALSE), 0)</f>
        <v>33560</v>
      </c>
      <c r="K69" s="52">
        <f>IFERROR(VLOOKUP($A69, ワクチン一般接種!$A:$G, K$4, FALSE), 0)</f>
        <v>311245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583426</v>
      </c>
      <c r="O69" s="53">
        <f t="shared" si="2"/>
        <v>311245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966722</v>
      </c>
      <c r="I70" s="52">
        <f>IFERROR(VLOOKUP($A70, ワクチン一般接種!$A:$G, I$4, FALSE), 0)</f>
        <v>544477</v>
      </c>
      <c r="J70" s="52">
        <f>IFERROR(VLOOKUP($A70, ワクチン一般接種!$A:$G, J$4, FALSE), 0)</f>
        <v>29278</v>
      </c>
      <c r="K70" s="52">
        <f>IFERROR(VLOOKUP($A70, ワクチン一般接種!$A:$G, K$4, FALSE), 0)</f>
        <v>392967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665184</v>
      </c>
      <c r="O70" s="53">
        <f t="shared" si="2"/>
        <v>516503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1070555</v>
      </c>
      <c r="I71" s="52">
        <f>IFERROR(VLOOKUP($A71, ワクチン一般接種!$A:$G, I$4, FALSE), 0)</f>
        <v>588198</v>
      </c>
      <c r="J71" s="52">
        <f>IFERROR(VLOOKUP($A71, ワクチン一般接種!$A:$G, J$4, FALSE), 0)</f>
        <v>29063</v>
      </c>
      <c r="K71" s="52">
        <f>IFERROR(VLOOKUP($A71, ワクチン一般接種!$A:$G, K$4, FALSE), 0)</f>
        <v>453294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660676</v>
      </c>
      <c r="O71" s="53">
        <f t="shared" ref="O71:O134" si="4">IF($A71="", "", F71+G71+K71+L71)</f>
        <v>525242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1105346</v>
      </c>
      <c r="I72" s="52">
        <f>IFERROR(VLOOKUP($A72, ワクチン一般接種!$A:$G, I$4, FALSE), 0)</f>
        <v>569169</v>
      </c>
      <c r="J72" s="52">
        <f>IFERROR(VLOOKUP($A72, ワクチン一般接種!$A:$G, J$4, FALSE), 0)</f>
        <v>29928</v>
      </c>
      <c r="K72" s="52">
        <f>IFERROR(VLOOKUP($A72, ワクチン一般接種!$A:$G, K$4, FALSE), 0)</f>
        <v>506249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645791</v>
      </c>
      <c r="O72" s="53">
        <f t="shared" si="4"/>
        <v>578290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1103459</v>
      </c>
      <c r="I73" s="52">
        <f>IFERROR(VLOOKUP($A73, ワクチン一般接種!$A:$G, I$4, FALSE), 0)</f>
        <v>578090</v>
      </c>
      <c r="J73" s="52">
        <f>IFERROR(VLOOKUP($A73, ワクチン一般接種!$A:$G, J$4, FALSE), 0)</f>
        <v>31056</v>
      </c>
      <c r="K73" s="52">
        <f>IFERROR(VLOOKUP($A73, ワクチン一般接種!$A:$G, K$4, FALSE), 0)</f>
        <v>494313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660683</v>
      </c>
      <c r="O73" s="53">
        <f t="shared" si="4"/>
        <v>572106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1052324</v>
      </c>
      <c r="I74" s="52">
        <f>IFERROR(VLOOKUP($A74, ワクチン一般接種!$A:$G, I$4, FALSE), 0)</f>
        <v>554532</v>
      </c>
      <c r="J74" s="52">
        <f>IFERROR(VLOOKUP($A74, ワクチン一般接種!$A:$G, J$4, FALSE), 0)</f>
        <v>28379</v>
      </c>
      <c r="K74" s="52">
        <f>IFERROR(VLOOKUP($A74, ワクチン一般接種!$A:$G, K$4, FALSE), 0)</f>
        <v>469413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635168</v>
      </c>
      <c r="O74" s="53">
        <f t="shared" si="4"/>
        <v>543104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1054293</v>
      </c>
      <c r="I75" s="52">
        <f>IFERROR(VLOOKUP($A75, ワクチン一般接種!$A:$G, I$4, FALSE), 0)</f>
        <v>593202</v>
      </c>
      <c r="J75" s="52">
        <f>IFERROR(VLOOKUP($A75, ワクチン一般接種!$A:$G, J$4, FALSE), 0)</f>
        <v>35841</v>
      </c>
      <c r="K75" s="52">
        <f>IFERROR(VLOOKUP($A75, ワクチン一般接種!$A:$G, K$4, FALSE), 0)</f>
        <v>425250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629043</v>
      </c>
      <c r="O75" s="53">
        <f t="shared" si="4"/>
        <v>425250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1061340</v>
      </c>
      <c r="I76" s="52">
        <f>IFERROR(VLOOKUP($A76, ワクチン一般接種!$A:$G, I$4, FALSE), 0)</f>
        <v>593476</v>
      </c>
      <c r="J76" s="52">
        <f>IFERROR(VLOOKUP($A76, ワクチン一般接種!$A:$G, J$4, FALSE), 0)</f>
        <v>37231</v>
      </c>
      <c r="K76" s="52">
        <f>IFERROR(VLOOKUP($A76, ワクチン一般接種!$A:$G, K$4, FALSE), 0)</f>
        <v>430633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630707</v>
      </c>
      <c r="O76" s="53">
        <f t="shared" si="4"/>
        <v>430633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1083885</v>
      </c>
      <c r="I77" s="52">
        <f>IFERROR(VLOOKUP($A77, ワクチン一般接種!$A:$G, I$4, FALSE), 0)</f>
        <v>566169</v>
      </c>
      <c r="J77" s="52">
        <f>IFERROR(VLOOKUP($A77, ワクチン一般接種!$A:$G, J$4, FALSE), 0)</f>
        <v>36210</v>
      </c>
      <c r="K77" s="52">
        <f>IFERROR(VLOOKUP($A77, ワクチン一般接種!$A:$G, K$4, FALSE), 0)</f>
        <v>478285</v>
      </c>
      <c r="L77" s="52">
        <f>IFERROR(VLOOKUP($A77, ワクチン一般接種!$A:$G, L$4, FALSE), 0)</f>
        <v>3221</v>
      </c>
      <c r="M77" s="102">
        <f t="shared" si="5"/>
        <v>44368</v>
      </c>
      <c r="N77" s="53">
        <f t="shared" si="3"/>
        <v>677376</v>
      </c>
      <c r="O77" s="53">
        <f t="shared" si="4"/>
        <v>605289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1197345</v>
      </c>
      <c r="I78" s="52">
        <f>IFERROR(VLOOKUP($A78, ワクチン一般接種!$A:$G, I$4, FALSE), 0)</f>
        <v>583131</v>
      </c>
      <c r="J78" s="52">
        <f>IFERROR(VLOOKUP($A78, ワクチン一般接種!$A:$G, J$4, FALSE), 0)</f>
        <v>38066</v>
      </c>
      <c r="K78" s="52">
        <f>IFERROR(VLOOKUP($A78, ワクチン一般接種!$A:$G, K$4, FALSE), 0)</f>
        <v>573416</v>
      </c>
      <c r="L78" s="52">
        <f>IFERROR(VLOOKUP($A78, ワクチン一般接種!$A:$G, L$4, FALSE), 0)</f>
        <v>2732</v>
      </c>
      <c r="M78" s="102">
        <f t="shared" si="5"/>
        <v>44369</v>
      </c>
      <c r="N78" s="53">
        <f t="shared" si="3"/>
        <v>667616</v>
      </c>
      <c r="O78" s="53">
        <f t="shared" si="4"/>
        <v>623864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1220491</v>
      </c>
      <c r="I79" s="52">
        <f>IFERROR(VLOOKUP($A79, ワクチン一般接種!$A:$G, I$4, FALSE), 0)</f>
        <v>585550</v>
      </c>
      <c r="J79" s="52">
        <f>IFERROR(VLOOKUP($A79, ワクチン一般接種!$A:$G, J$4, FALSE), 0)</f>
        <v>37103</v>
      </c>
      <c r="K79" s="52">
        <f>IFERROR(VLOOKUP($A79, ワクチン一般接種!$A:$G, K$4, FALSE), 0)</f>
        <v>594484</v>
      </c>
      <c r="L79" s="52">
        <f>IFERROR(VLOOKUP($A79, ワクチン一般接種!$A:$G, L$4, FALSE), 0)</f>
        <v>3354</v>
      </c>
      <c r="M79" s="102">
        <f t="shared" si="5"/>
        <v>44370</v>
      </c>
      <c r="N79" s="53">
        <f t="shared" si="3"/>
        <v>674307</v>
      </c>
      <c r="O79" s="53">
        <f t="shared" si="4"/>
        <v>657670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1208403</v>
      </c>
      <c r="I80" s="52">
        <f>IFERROR(VLOOKUP($A80, ワクチン一般接種!$A:$G, I$4, FALSE), 0)</f>
        <v>570851</v>
      </c>
      <c r="J80" s="52">
        <f>IFERROR(VLOOKUP($A80, ワクチン一般接種!$A:$G, J$4, FALSE), 0)</f>
        <v>37304</v>
      </c>
      <c r="K80" s="52">
        <f>IFERROR(VLOOKUP($A80, ワクチン一般接種!$A:$G, K$4, FALSE), 0)</f>
        <v>596950</v>
      </c>
      <c r="L80" s="52">
        <f>IFERROR(VLOOKUP($A80, ワクチン一般接種!$A:$G, L$4, FALSE), 0)</f>
        <v>3298</v>
      </c>
      <c r="M80" s="102">
        <f t="shared" si="5"/>
        <v>44371</v>
      </c>
      <c r="N80" s="53">
        <f t="shared" si="3"/>
        <v>653537</v>
      </c>
      <c r="O80" s="53">
        <f t="shared" si="4"/>
        <v>664287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1212749</v>
      </c>
      <c r="I81" s="52">
        <f>IFERROR(VLOOKUP($A81, ワクチン一般接種!$A:$G, I$4, FALSE), 0)</f>
        <v>561388</v>
      </c>
      <c r="J81" s="52">
        <f>IFERROR(VLOOKUP($A81, ワクチン一般接種!$A:$G, J$4, FALSE), 0)</f>
        <v>39719</v>
      </c>
      <c r="K81" s="52">
        <f>IFERROR(VLOOKUP($A81, ワクチン一般接種!$A:$G, K$4, FALSE), 0)</f>
        <v>607881</v>
      </c>
      <c r="L81" s="52">
        <f>IFERROR(VLOOKUP($A81, ワクチン一般接種!$A:$G, L$4, FALSE), 0)</f>
        <v>3761</v>
      </c>
      <c r="M81" s="102">
        <f t="shared" si="5"/>
        <v>44372</v>
      </c>
      <c r="N81" s="53">
        <f t="shared" si="3"/>
        <v>654402</v>
      </c>
      <c r="O81" s="53">
        <f t="shared" si="4"/>
        <v>686702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1208952</v>
      </c>
      <c r="I82" s="52">
        <f>IFERROR(VLOOKUP($A82, ワクチン一般接種!$A:$G, I$4, FALSE), 0)</f>
        <v>594150</v>
      </c>
      <c r="J82" s="52">
        <f>IFERROR(VLOOKUP($A82, ワクチン一般接種!$A:$G, J$4, FALSE), 0)</f>
        <v>48031</v>
      </c>
      <c r="K82" s="52">
        <f>IFERROR(VLOOKUP($A82, ワクチン一般接種!$A:$G, K$4, FALSE), 0)</f>
        <v>563015</v>
      </c>
      <c r="L82" s="52">
        <f>IFERROR(VLOOKUP($A82, ワクチン一般接種!$A:$G, L$4, FALSE), 0)</f>
        <v>3756</v>
      </c>
      <c r="M82" s="102">
        <f t="shared" si="5"/>
        <v>44373</v>
      </c>
      <c r="N82" s="53">
        <f t="shared" si="3"/>
        <v>642181</v>
      </c>
      <c r="O82" s="53">
        <f t="shared" si="4"/>
        <v>566771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1205649</v>
      </c>
      <c r="I83" s="52">
        <f>IFERROR(VLOOKUP($A83, ワクチン一般接種!$A:$G, I$4, FALSE), 0)</f>
        <v>631138</v>
      </c>
      <c r="J83" s="52">
        <f>IFERROR(VLOOKUP($A83, ワクチン一般接種!$A:$G, J$4, FALSE), 0)</f>
        <v>47114</v>
      </c>
      <c r="K83" s="52">
        <f>IFERROR(VLOOKUP($A83, ワクチン一般接種!$A:$G, K$4, FALSE), 0)</f>
        <v>522791</v>
      </c>
      <c r="L83" s="52">
        <f>IFERROR(VLOOKUP($A83, ワクチン一般接種!$A:$G, L$4, FALSE), 0)</f>
        <v>4606</v>
      </c>
      <c r="M83" s="102">
        <f t="shared" si="5"/>
        <v>44374</v>
      </c>
      <c r="N83" s="53">
        <f t="shared" si="3"/>
        <v>678252</v>
      </c>
      <c r="O83" s="53">
        <f t="shared" si="4"/>
        <v>527397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1160027</v>
      </c>
      <c r="I84" s="52">
        <f>IFERROR(VLOOKUP($A84, ワクチン一般接種!$A:$G, I$4, FALSE), 0)</f>
        <v>520831</v>
      </c>
      <c r="J84" s="52">
        <f>IFERROR(VLOOKUP($A84, ワクチン一般接種!$A:$G, J$4, FALSE), 0)</f>
        <v>30440</v>
      </c>
      <c r="K84" s="52">
        <f>IFERROR(VLOOKUP($A84, ワクチン一般接種!$A:$G, K$4, FALSE), 0)</f>
        <v>590229</v>
      </c>
      <c r="L84" s="52">
        <f>IFERROR(VLOOKUP($A84, ワクチン一般接種!$A:$G, L$4, FALSE), 0)</f>
        <v>18527</v>
      </c>
      <c r="M84" s="102">
        <f t="shared" si="5"/>
        <v>44375</v>
      </c>
      <c r="N84" s="53">
        <f t="shared" si="3"/>
        <v>630380</v>
      </c>
      <c r="O84" s="53">
        <f t="shared" si="4"/>
        <v>689302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1250163</v>
      </c>
      <c r="I85" s="52">
        <f>IFERROR(VLOOKUP($A85, ワクチン一般接種!$A:$G, I$4, FALSE), 0)</f>
        <v>554632</v>
      </c>
      <c r="J85" s="52">
        <f>IFERROR(VLOOKUP($A85, ワクチン一般接種!$A:$G, J$4, FALSE), 0)</f>
        <v>32543</v>
      </c>
      <c r="K85" s="52">
        <f>IFERROR(VLOOKUP($A85, ワクチン一般接種!$A:$G, K$4, FALSE), 0)</f>
        <v>643964</v>
      </c>
      <c r="L85" s="52">
        <f>IFERROR(VLOOKUP($A85, ワクチン一般接種!$A:$G, L$4, FALSE), 0)</f>
        <v>19024</v>
      </c>
      <c r="M85" s="102">
        <f t="shared" si="5"/>
        <v>44376</v>
      </c>
      <c r="N85" s="53">
        <f t="shared" si="3"/>
        <v>626611</v>
      </c>
      <c r="O85" s="53">
        <f t="shared" si="4"/>
        <v>718033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1263100</v>
      </c>
      <c r="I86" s="52">
        <f>IFERROR(VLOOKUP($A86, ワクチン一般接種!$A:$G, I$4, FALSE), 0)</f>
        <v>568506</v>
      </c>
      <c r="J86" s="52">
        <f>IFERROR(VLOOKUP($A86, ワクチン一般接種!$A:$G, J$4, FALSE), 0)</f>
        <v>35635</v>
      </c>
      <c r="K86" s="52">
        <f>IFERROR(VLOOKUP($A86, ワクチン一般接種!$A:$G, K$4, FALSE), 0)</f>
        <v>639955</v>
      </c>
      <c r="L86" s="52">
        <f>IFERROR(VLOOKUP($A86, ワクチン一般接種!$A:$G, L$4, FALSE), 0)</f>
        <v>19004</v>
      </c>
      <c r="M86" s="102">
        <f t="shared" si="5"/>
        <v>44377</v>
      </c>
      <c r="N86" s="53">
        <f t="shared" si="3"/>
        <v>636242</v>
      </c>
      <c r="O86" s="53">
        <f t="shared" si="4"/>
        <v>706037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1013058</v>
      </c>
      <c r="I87" s="52">
        <f>IFERROR(VLOOKUP($A87, ワクチン一般接種!$A:$G, I$4, FALSE), 0)</f>
        <v>369886</v>
      </c>
      <c r="J87" s="52">
        <f>IFERROR(VLOOKUP($A87, ワクチン一般接種!$A:$G, J$4, FALSE), 0)</f>
        <v>35888</v>
      </c>
      <c r="K87" s="52">
        <f>IFERROR(VLOOKUP($A87, ワクチン一般接種!$A:$G, K$4, FALSE), 0)</f>
        <v>587688</v>
      </c>
      <c r="L87" s="52">
        <f>IFERROR(VLOOKUP($A87, ワクチン一般接種!$A:$G, L$4, FALSE), 0)</f>
        <v>19596</v>
      </c>
      <c r="M87" s="102">
        <f t="shared" si="5"/>
        <v>44378</v>
      </c>
      <c r="N87" s="53">
        <f t="shared" si="3"/>
        <v>442709</v>
      </c>
      <c r="O87" s="53">
        <f t="shared" si="4"/>
        <v>665146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956771</v>
      </c>
      <c r="I88" s="52">
        <f>IFERROR(VLOOKUP($A88, ワクチン一般接種!$A:$G, I$4, FALSE), 0)</f>
        <v>307911</v>
      </c>
      <c r="J88" s="52">
        <f>IFERROR(VLOOKUP($A88, ワクチン一般接種!$A:$G, J$4, FALSE), 0)</f>
        <v>38094</v>
      </c>
      <c r="K88" s="52">
        <f>IFERROR(VLOOKUP($A88, ワクチン一般接種!$A:$G, K$4, FALSE), 0)</f>
        <v>591285</v>
      </c>
      <c r="L88" s="52">
        <f>IFERROR(VLOOKUP($A88, ワクチン一般接種!$A:$G, L$4, FALSE), 0)</f>
        <v>19481</v>
      </c>
      <c r="M88" s="102">
        <f t="shared" si="5"/>
        <v>44379</v>
      </c>
      <c r="N88" s="53">
        <f t="shared" si="3"/>
        <v>372389</v>
      </c>
      <c r="O88" s="53">
        <f t="shared" si="4"/>
        <v>666206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1238378</v>
      </c>
      <c r="I89" s="52">
        <f>IFERROR(VLOOKUP($A89, ワクチン一般接種!$A:$G, I$4, FALSE), 0)</f>
        <v>601719</v>
      </c>
      <c r="J89" s="52">
        <f>IFERROR(VLOOKUP($A89, ワクチン一般接種!$A:$G, J$4, FALSE), 0)</f>
        <v>54120</v>
      </c>
      <c r="K89" s="52">
        <f>IFERROR(VLOOKUP($A89, ワクチン一般接種!$A:$G, K$4, FALSE), 0)</f>
        <v>562704</v>
      </c>
      <c r="L89" s="52">
        <f>IFERROR(VLOOKUP($A89, ワクチン一般接種!$A:$G, L$4, FALSE), 0)</f>
        <v>19835</v>
      </c>
      <c r="M89" s="102">
        <f t="shared" si="5"/>
        <v>44380</v>
      </c>
      <c r="N89" s="53">
        <f t="shared" si="3"/>
        <v>655839</v>
      </c>
      <c r="O89" s="53">
        <f t="shared" si="4"/>
        <v>582539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1184719</v>
      </c>
      <c r="I90" s="52">
        <f>IFERROR(VLOOKUP($A90, ワクチン一般接種!$A:$G, I$4, FALSE), 0)</f>
        <v>610639</v>
      </c>
      <c r="J90" s="52">
        <f>IFERROR(VLOOKUP($A90, ワクチン一般接種!$A:$G, J$4, FALSE), 0)</f>
        <v>45765</v>
      </c>
      <c r="K90" s="52">
        <f>IFERROR(VLOOKUP($A90, ワクチン一般接種!$A:$G, K$4, FALSE), 0)</f>
        <v>505979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656404</v>
      </c>
      <c r="O90" s="53">
        <f t="shared" si="4"/>
        <v>528315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1158582</v>
      </c>
      <c r="I91" s="52">
        <f>IFERROR(VLOOKUP($A91, ワクチン一般接種!$A:$G, I$4, FALSE), 0)</f>
        <v>584333</v>
      </c>
      <c r="J91" s="52">
        <f>IFERROR(VLOOKUP($A91, ワクチン一般接種!$A:$G, J$4, FALSE), 0)</f>
        <v>41114</v>
      </c>
      <c r="K91" s="52">
        <f>IFERROR(VLOOKUP($A91, ワクチン一般接種!$A:$G, K$4, FALSE), 0)</f>
        <v>504978</v>
      </c>
      <c r="L91" s="52">
        <f>IFERROR(VLOOKUP($A91, ワクチン一般接種!$A:$G, L$4, FALSE), 0)</f>
        <v>28157</v>
      </c>
      <c r="M91" s="102">
        <f t="shared" si="5"/>
        <v>44382</v>
      </c>
      <c r="N91" s="53">
        <f t="shared" si="3"/>
        <v>689125</v>
      </c>
      <c r="O91" s="53">
        <f t="shared" si="4"/>
        <v>614546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1210904</v>
      </c>
      <c r="I92" s="52">
        <f>IFERROR(VLOOKUP($A92, ワクチン一般接種!$A:$G, I$4, FALSE), 0)</f>
        <v>613227</v>
      </c>
      <c r="J92" s="52">
        <f>IFERROR(VLOOKUP($A92, ワクチン一般接種!$A:$G, J$4, FALSE), 0)</f>
        <v>39430</v>
      </c>
      <c r="K92" s="52">
        <f>IFERROR(VLOOKUP($A92, ワクチン一般接種!$A:$G, K$4, FALSE), 0)</f>
        <v>529856</v>
      </c>
      <c r="L92" s="52">
        <f>IFERROR(VLOOKUP($A92, ワクチン一般接種!$A:$G, L$4, FALSE), 0)</f>
        <v>28391</v>
      </c>
      <c r="M92" s="102">
        <f t="shared" si="5"/>
        <v>44383</v>
      </c>
      <c r="N92" s="53">
        <f t="shared" si="3"/>
        <v>699248</v>
      </c>
      <c r="O92" s="53">
        <f t="shared" si="4"/>
        <v>611421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1223267</v>
      </c>
      <c r="I93" s="52">
        <f>IFERROR(VLOOKUP($A93, ワクチン一般接種!$A:$G, I$4, FALSE), 0)</f>
        <v>640841</v>
      </c>
      <c r="J93" s="52">
        <f>IFERROR(VLOOKUP($A93, ワクチン一般接種!$A:$G, J$4, FALSE), 0)</f>
        <v>45108</v>
      </c>
      <c r="K93" s="52">
        <f>IFERROR(VLOOKUP($A93, ワクチン一般接種!$A:$G, K$4, FALSE), 0)</f>
        <v>511341</v>
      </c>
      <c r="L93" s="52">
        <f>IFERROR(VLOOKUP($A93, ワクチン一般接種!$A:$G, L$4, FALSE), 0)</f>
        <v>25977</v>
      </c>
      <c r="M93" s="102">
        <f t="shared" si="5"/>
        <v>44384</v>
      </c>
      <c r="N93" s="53">
        <f t="shared" si="3"/>
        <v>716914</v>
      </c>
      <c r="O93" s="53">
        <f t="shared" si="4"/>
        <v>583006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1185529</v>
      </c>
      <c r="I94" s="52">
        <f>IFERROR(VLOOKUP($A94, ワクチン一般接種!$A:$G, I$4, FALSE), 0)</f>
        <v>608065</v>
      </c>
      <c r="J94" s="52">
        <f>IFERROR(VLOOKUP($A94, ワクチン一般接種!$A:$G, J$4, FALSE), 0)</f>
        <v>46455</v>
      </c>
      <c r="K94" s="52">
        <f>IFERROR(VLOOKUP($A94, ワクチン一般接種!$A:$G, K$4, FALSE), 0)</f>
        <v>503922</v>
      </c>
      <c r="L94" s="52">
        <f>IFERROR(VLOOKUP($A94, ワクチン一般接種!$A:$G, L$4, FALSE), 0)</f>
        <v>27087</v>
      </c>
      <c r="M94" s="102">
        <f t="shared" si="5"/>
        <v>44385</v>
      </c>
      <c r="N94" s="53">
        <f t="shared" si="3"/>
        <v>691256</v>
      </c>
      <c r="O94" s="53">
        <f t="shared" si="4"/>
        <v>577613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1138546</v>
      </c>
      <c r="I95" s="52">
        <f>IFERROR(VLOOKUP($A95, ワクチン一般接種!$A:$G, I$4, FALSE), 0)</f>
        <v>578443</v>
      </c>
      <c r="J95" s="52">
        <f>IFERROR(VLOOKUP($A95, ワクチン一般接種!$A:$G, J$4, FALSE), 0)</f>
        <v>48960</v>
      </c>
      <c r="K95" s="52">
        <f>IFERROR(VLOOKUP($A95, ワクチン一般接種!$A:$G, K$4, FALSE), 0)</f>
        <v>484034</v>
      </c>
      <c r="L95" s="52">
        <f>IFERROR(VLOOKUP($A95, ワクチン一般接種!$A:$G, L$4, FALSE), 0)</f>
        <v>27109</v>
      </c>
      <c r="M95" s="102">
        <f t="shared" si="5"/>
        <v>44386</v>
      </c>
      <c r="N95" s="53">
        <f t="shared" si="3"/>
        <v>659362</v>
      </c>
      <c r="O95" s="53">
        <f t="shared" si="4"/>
        <v>557496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1247772</v>
      </c>
      <c r="I96" s="52">
        <f>IFERROR(VLOOKUP($A96, ワクチン一般接種!$A:$G, I$4, FALSE), 0)</f>
        <v>627997</v>
      </c>
      <c r="J96" s="52">
        <f>IFERROR(VLOOKUP($A96, ワクチン一般接種!$A:$G, J$4, FALSE), 0)</f>
        <v>60914</v>
      </c>
      <c r="K96" s="52">
        <f>IFERROR(VLOOKUP($A96, ワクチン一般接種!$A:$G, K$4, FALSE), 0)</f>
        <v>527408</v>
      </c>
      <c r="L96" s="52">
        <f>IFERROR(VLOOKUP($A96, ワクチン一般接種!$A:$G, L$4, FALSE), 0)</f>
        <v>31453</v>
      </c>
      <c r="M96" s="102">
        <f t="shared" si="5"/>
        <v>44387</v>
      </c>
      <c r="N96" s="53">
        <f t="shared" si="3"/>
        <v>688911</v>
      </c>
      <c r="O96" s="53">
        <f t="shared" si="4"/>
        <v>558861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1090444</v>
      </c>
      <c r="I97" s="52">
        <f>IFERROR(VLOOKUP($A97, ワクチン一般接種!$A:$G, I$4, FALSE), 0)</f>
        <v>466648</v>
      </c>
      <c r="J97" s="52">
        <f>IFERROR(VLOOKUP($A97, ワクチン一般接種!$A:$G, J$4, FALSE), 0)</f>
        <v>52713</v>
      </c>
      <c r="K97" s="52">
        <f>IFERROR(VLOOKUP($A97, ワクチン一般接種!$A:$G, K$4, FALSE), 0)</f>
        <v>538620</v>
      </c>
      <c r="L97" s="52">
        <f>IFERROR(VLOOKUP($A97, ワクチン一般接種!$A:$G, L$4, FALSE), 0)</f>
        <v>32463</v>
      </c>
      <c r="M97" s="102">
        <f t="shared" si="5"/>
        <v>44388</v>
      </c>
      <c r="N97" s="53">
        <f t="shared" si="3"/>
        <v>519361</v>
      </c>
      <c r="O97" s="53">
        <f t="shared" si="4"/>
        <v>571083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958876</v>
      </c>
      <c r="I98" s="52">
        <f>IFERROR(VLOOKUP($A98, ワクチン一般接種!$A:$G, I$4, FALSE), 0)</f>
        <v>424952</v>
      </c>
      <c r="J98" s="52">
        <f>IFERROR(VLOOKUP($A98, ワクチン一般接種!$A:$G, J$4, FALSE), 0)</f>
        <v>41334</v>
      </c>
      <c r="K98" s="52">
        <f>IFERROR(VLOOKUP($A98, ワクチン一般接種!$A:$G, K$4, FALSE), 0)</f>
        <v>462614</v>
      </c>
      <c r="L98" s="52">
        <f>IFERROR(VLOOKUP($A98, ワクチン一般接種!$A:$G, L$4, FALSE), 0)</f>
        <v>29976</v>
      </c>
      <c r="M98" s="102">
        <f t="shared" si="5"/>
        <v>44389</v>
      </c>
      <c r="N98" s="53">
        <f t="shared" si="3"/>
        <v>536001</v>
      </c>
      <c r="O98" s="53">
        <f t="shared" si="4"/>
        <v>564459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948700</v>
      </c>
      <c r="I99" s="52">
        <f>IFERROR(VLOOKUP($A99, ワクチン一般接種!$A:$G, I$4, FALSE), 0)</f>
        <v>424180</v>
      </c>
      <c r="J99" s="52">
        <f>IFERROR(VLOOKUP($A99, ワクチン一般接種!$A:$G, J$4, FALSE), 0)</f>
        <v>45145</v>
      </c>
      <c r="K99" s="52">
        <f>IFERROR(VLOOKUP($A99, ワクチン一般接種!$A:$G, K$4, FALSE), 0)</f>
        <v>448740</v>
      </c>
      <c r="L99" s="52">
        <f>IFERROR(VLOOKUP($A99, ワクチン一般接種!$A:$G, L$4, FALSE), 0)</f>
        <v>30635</v>
      </c>
      <c r="M99" s="102">
        <f t="shared" si="5"/>
        <v>44390</v>
      </c>
      <c r="N99" s="53">
        <f t="shared" si="3"/>
        <v>504431</v>
      </c>
      <c r="O99" s="53">
        <f t="shared" si="4"/>
        <v>517714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894052</v>
      </c>
      <c r="I100" s="52">
        <f>IFERROR(VLOOKUP($A100, ワクチン一般接種!$A:$G, I$4, FALSE), 0)</f>
        <v>396348</v>
      </c>
      <c r="J100" s="52">
        <f>IFERROR(VLOOKUP($A100, ワクチン一般接種!$A:$G, J$4, FALSE), 0)</f>
        <v>43372</v>
      </c>
      <c r="K100" s="52">
        <f>IFERROR(VLOOKUP($A100, ワクチン一般接種!$A:$G, K$4, FALSE), 0)</f>
        <v>424655</v>
      </c>
      <c r="L100" s="52">
        <f>IFERROR(VLOOKUP($A100, ワクチン一般接種!$A:$G, L$4, FALSE), 0)</f>
        <v>29677</v>
      </c>
      <c r="M100" s="102">
        <f t="shared" si="5"/>
        <v>44391</v>
      </c>
      <c r="N100" s="53">
        <f t="shared" si="3"/>
        <v>462074</v>
      </c>
      <c r="O100" s="53">
        <f t="shared" si="4"/>
        <v>494135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671215</v>
      </c>
      <c r="I101" s="52">
        <f>IFERROR(VLOOKUP($A101, ワクチン一般接種!$A:$G, I$4, FALSE), 0)</f>
        <v>301359</v>
      </c>
      <c r="J101" s="52">
        <f>IFERROR(VLOOKUP($A101, ワクチン一般接種!$A:$G, J$4, FALSE), 0)</f>
        <v>30056</v>
      </c>
      <c r="K101" s="52">
        <f>IFERROR(VLOOKUP($A101, ワクチン一般接種!$A:$G, K$4, FALSE), 0)</f>
        <v>312966</v>
      </c>
      <c r="L101" s="52">
        <f>IFERROR(VLOOKUP($A101, ワクチン一般接種!$A:$G, L$4, FALSE), 0)</f>
        <v>26834</v>
      </c>
      <c r="M101" s="102">
        <f t="shared" si="5"/>
        <v>44392</v>
      </c>
      <c r="N101" s="53">
        <f t="shared" si="3"/>
        <v>356511</v>
      </c>
      <c r="O101" s="53">
        <f t="shared" si="4"/>
        <v>372991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102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102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102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102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102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102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102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102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102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102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102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102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102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102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381</v>
      </c>
      <c r="D4" s="130" t="s">
        <v>382</v>
      </c>
      <c r="E4" s="132" t="s">
        <v>383</v>
      </c>
      <c r="F4" s="133"/>
      <c r="G4" s="134" t="s">
        <v>384</v>
      </c>
      <c r="H4" s="134" t="s">
        <v>385</v>
      </c>
      <c r="I4" s="19"/>
    </row>
    <row r="5" spans="1:9" ht="13.25" customHeight="1" x14ac:dyDescent="0.55000000000000004">
      <c r="B5" s="127"/>
      <c r="C5" s="129"/>
      <c r="D5" s="131"/>
      <c r="E5" s="103" t="s">
        <v>386</v>
      </c>
      <c r="F5" s="104" t="s">
        <v>387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5">
        <v>42095</v>
      </c>
      <c r="D6" s="105">
        <v>813171</v>
      </c>
      <c r="E6" s="106">
        <v>636</v>
      </c>
      <c r="F6" s="106">
        <v>10</v>
      </c>
      <c r="G6" s="105">
        <v>40014</v>
      </c>
      <c r="H6" s="105">
        <v>1415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5">
        <v>2561</v>
      </c>
      <c r="D7" s="105">
        <v>53400</v>
      </c>
      <c r="E7" s="106">
        <v>31</v>
      </c>
      <c r="F7" s="106">
        <v>0</v>
      </c>
      <c r="G7" s="105">
        <v>2499</v>
      </c>
      <c r="H7" s="106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5">
        <v>1826</v>
      </c>
      <c r="D8" s="105">
        <v>90109</v>
      </c>
      <c r="E8" s="106">
        <v>102</v>
      </c>
      <c r="F8" s="106">
        <v>1</v>
      </c>
      <c r="G8" s="105">
        <v>1677</v>
      </c>
      <c r="H8" s="106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5">
        <v>9448</v>
      </c>
      <c r="D9" s="105">
        <v>164771</v>
      </c>
      <c r="E9" s="106">
        <v>218</v>
      </c>
      <c r="F9" s="106">
        <v>2</v>
      </c>
      <c r="G9" s="105">
        <v>9110</v>
      </c>
      <c r="H9" s="106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955</v>
      </c>
      <c r="D10" s="105">
        <v>16461</v>
      </c>
      <c r="E10" s="106">
        <v>40</v>
      </c>
      <c r="F10" s="106">
        <v>1</v>
      </c>
      <c r="G10" s="106">
        <v>895</v>
      </c>
      <c r="H10" s="106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5">
        <v>2075</v>
      </c>
      <c r="D11" s="105">
        <v>68524</v>
      </c>
      <c r="E11" s="106">
        <v>47</v>
      </c>
      <c r="F11" s="106">
        <v>2</v>
      </c>
      <c r="G11" s="105">
        <v>1981</v>
      </c>
      <c r="H11" s="106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5">
        <v>5141</v>
      </c>
      <c r="D12" s="105">
        <v>294879</v>
      </c>
      <c r="E12" s="106">
        <v>169</v>
      </c>
      <c r="F12" s="106">
        <v>5</v>
      </c>
      <c r="G12" s="105">
        <v>4811</v>
      </c>
      <c r="H12" s="106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5">
        <v>10978</v>
      </c>
      <c r="D13" s="105">
        <v>34183</v>
      </c>
      <c r="E13" s="106">
        <v>313</v>
      </c>
      <c r="F13" s="106">
        <v>5</v>
      </c>
      <c r="G13" s="105">
        <v>10499</v>
      </c>
      <c r="H13" s="106">
        <v>166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5">
        <v>7311</v>
      </c>
      <c r="D14" s="105">
        <v>315229</v>
      </c>
      <c r="E14" s="106">
        <v>169</v>
      </c>
      <c r="F14" s="106">
        <v>10</v>
      </c>
      <c r="G14" s="105">
        <v>7060</v>
      </c>
      <c r="H14" s="106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5">
        <v>8113</v>
      </c>
      <c r="D15" s="105">
        <v>202894</v>
      </c>
      <c r="E15" s="106">
        <v>67</v>
      </c>
      <c r="F15" s="106">
        <v>3</v>
      </c>
      <c r="G15" s="105">
        <v>7892</v>
      </c>
      <c r="H15" s="106">
        <v>154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5">
        <v>48788</v>
      </c>
      <c r="D16" s="105">
        <v>1016085</v>
      </c>
      <c r="E16" s="105">
        <v>1953</v>
      </c>
      <c r="F16" s="106">
        <v>24</v>
      </c>
      <c r="G16" s="105">
        <v>45995</v>
      </c>
      <c r="H16" s="106">
        <v>840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5">
        <v>42799</v>
      </c>
      <c r="D17" s="105">
        <v>730704</v>
      </c>
      <c r="E17" s="105">
        <v>1568</v>
      </c>
      <c r="F17" s="106">
        <v>17</v>
      </c>
      <c r="G17" s="105">
        <v>40509</v>
      </c>
      <c r="H17" s="106">
        <v>722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5">
        <v>185427</v>
      </c>
      <c r="D18" s="105">
        <v>2652387</v>
      </c>
      <c r="E18" s="105">
        <v>7466</v>
      </c>
      <c r="F18" s="106">
        <v>57</v>
      </c>
      <c r="G18" s="105">
        <v>175695</v>
      </c>
      <c r="H18" s="105">
        <v>2266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5">
        <v>71668</v>
      </c>
      <c r="D19" s="105">
        <v>1095923</v>
      </c>
      <c r="E19" s="105">
        <v>2667</v>
      </c>
      <c r="F19" s="106">
        <v>32</v>
      </c>
      <c r="G19" s="105">
        <v>68033</v>
      </c>
      <c r="H19" s="106">
        <v>968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5">
        <v>3534</v>
      </c>
      <c r="D20" s="105">
        <v>181063</v>
      </c>
      <c r="E20" s="106">
        <v>104</v>
      </c>
      <c r="F20" s="106">
        <v>0</v>
      </c>
      <c r="G20" s="105">
        <v>3376</v>
      </c>
      <c r="H20" s="106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5">
        <v>2072</v>
      </c>
      <c r="D21" s="105">
        <v>77537</v>
      </c>
      <c r="E21" s="106">
        <v>27</v>
      </c>
      <c r="F21" s="106">
        <v>2</v>
      </c>
      <c r="G21" s="105">
        <v>2007</v>
      </c>
      <c r="H21" s="106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5">
        <v>4115</v>
      </c>
      <c r="D22" s="105">
        <v>127859</v>
      </c>
      <c r="E22" s="106">
        <v>155</v>
      </c>
      <c r="F22" s="106">
        <v>1</v>
      </c>
      <c r="G22" s="105">
        <v>3841</v>
      </c>
      <c r="H22" s="106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5">
        <v>1409</v>
      </c>
      <c r="D23" s="105">
        <v>73841</v>
      </c>
      <c r="E23" s="106">
        <v>81</v>
      </c>
      <c r="F23" s="106">
        <v>0</v>
      </c>
      <c r="G23" s="105">
        <v>1293</v>
      </c>
      <c r="H23" s="106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5">
        <v>2175</v>
      </c>
      <c r="D24" s="105">
        <v>62325</v>
      </c>
      <c r="E24" s="106">
        <v>51</v>
      </c>
      <c r="F24" s="106">
        <v>0</v>
      </c>
      <c r="G24" s="105">
        <v>2103</v>
      </c>
      <c r="H24" s="106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5">
        <v>5071</v>
      </c>
      <c r="D25" s="105">
        <v>215578</v>
      </c>
      <c r="E25" s="106">
        <v>28</v>
      </c>
      <c r="F25" s="106">
        <v>0</v>
      </c>
      <c r="G25" s="105">
        <v>5026</v>
      </c>
      <c r="H25" s="106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5">
        <v>9536</v>
      </c>
      <c r="D26" s="105">
        <v>281983</v>
      </c>
      <c r="E26" s="106">
        <v>78</v>
      </c>
      <c r="F26" s="106">
        <v>3</v>
      </c>
      <c r="G26" s="105">
        <v>9271</v>
      </c>
      <c r="H26" s="106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5">
        <v>9742</v>
      </c>
      <c r="D27" s="105">
        <v>427835</v>
      </c>
      <c r="E27" s="106">
        <v>359</v>
      </c>
      <c r="F27" s="106">
        <v>4</v>
      </c>
      <c r="G27" s="105">
        <v>9230</v>
      </c>
      <c r="H27" s="106">
        <v>153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5">
        <v>51806</v>
      </c>
      <c r="D28" s="105">
        <v>872844</v>
      </c>
      <c r="E28" s="106">
        <v>679</v>
      </c>
      <c r="F28" s="106">
        <v>14</v>
      </c>
      <c r="G28" s="105">
        <v>50136</v>
      </c>
      <c r="H28" s="106">
        <v>991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5">
        <v>5403</v>
      </c>
      <c r="D29" s="105">
        <v>148938</v>
      </c>
      <c r="E29" s="106">
        <v>122</v>
      </c>
      <c r="F29" s="106">
        <v>3</v>
      </c>
      <c r="G29" s="105">
        <v>5307</v>
      </c>
      <c r="H29" s="106">
        <v>113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5">
        <v>5662</v>
      </c>
      <c r="D30" s="105">
        <v>160382</v>
      </c>
      <c r="E30" s="106">
        <v>96</v>
      </c>
      <c r="F30" s="106">
        <v>2</v>
      </c>
      <c r="G30" s="105">
        <v>5476</v>
      </c>
      <c r="H30" s="106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5">
        <v>16928</v>
      </c>
      <c r="D31" s="105">
        <v>295377</v>
      </c>
      <c r="E31" s="106">
        <v>204</v>
      </c>
      <c r="F31" s="106">
        <v>3</v>
      </c>
      <c r="G31" s="105">
        <v>16444</v>
      </c>
      <c r="H31" s="106">
        <v>248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5">
        <v>105850</v>
      </c>
      <c r="D32" s="105">
        <v>2289605</v>
      </c>
      <c r="E32" s="105">
        <v>2003</v>
      </c>
      <c r="F32" s="106">
        <v>108</v>
      </c>
      <c r="G32" s="105">
        <v>100326</v>
      </c>
      <c r="H32" s="105">
        <v>2700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5">
        <v>41463</v>
      </c>
      <c r="D33" s="105">
        <v>529482</v>
      </c>
      <c r="E33" s="106">
        <v>395</v>
      </c>
      <c r="F33" s="106">
        <v>13</v>
      </c>
      <c r="G33" s="105">
        <v>39758</v>
      </c>
      <c r="H33" s="105">
        <v>1310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5">
        <v>8536</v>
      </c>
      <c r="D34" s="105">
        <v>177590</v>
      </c>
      <c r="E34" s="106">
        <v>162</v>
      </c>
      <c r="F34" s="106">
        <v>2</v>
      </c>
      <c r="G34" s="105">
        <v>8242</v>
      </c>
      <c r="H34" s="106">
        <v>132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5">
        <v>2722</v>
      </c>
      <c r="D35" s="105">
        <v>42713</v>
      </c>
      <c r="E35" s="106">
        <v>24</v>
      </c>
      <c r="F35" s="106">
        <v>0</v>
      </c>
      <c r="G35" s="105">
        <v>2591</v>
      </c>
      <c r="H35" s="106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6">
        <v>521</v>
      </c>
      <c r="D36" s="105">
        <v>87294</v>
      </c>
      <c r="E36" s="106">
        <v>31</v>
      </c>
      <c r="F36" s="106">
        <v>0</v>
      </c>
      <c r="G36" s="106">
        <v>472</v>
      </c>
      <c r="H36" s="106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6">
        <v>565</v>
      </c>
      <c r="D37" s="105">
        <v>32936</v>
      </c>
      <c r="E37" s="106">
        <v>11</v>
      </c>
      <c r="F37" s="106">
        <v>0</v>
      </c>
      <c r="G37" s="106">
        <v>552</v>
      </c>
      <c r="H37" s="106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5">
        <v>7657</v>
      </c>
      <c r="D38" s="105">
        <v>168599</v>
      </c>
      <c r="E38" s="106">
        <v>22</v>
      </c>
      <c r="F38" s="106">
        <v>1</v>
      </c>
      <c r="G38" s="105">
        <v>7455</v>
      </c>
      <c r="H38" s="106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5">
        <v>11612</v>
      </c>
      <c r="D39" s="105">
        <v>568107</v>
      </c>
      <c r="E39" s="106">
        <v>75</v>
      </c>
      <c r="F39" s="106">
        <v>4</v>
      </c>
      <c r="G39" s="105">
        <v>11352</v>
      </c>
      <c r="H39" s="106">
        <v>177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5">
        <v>3181</v>
      </c>
      <c r="D40" s="105">
        <v>126574</v>
      </c>
      <c r="E40" s="106">
        <v>26</v>
      </c>
      <c r="F40" s="106">
        <v>1</v>
      </c>
      <c r="G40" s="105">
        <v>3075</v>
      </c>
      <c r="H40" s="106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5">
        <v>1675</v>
      </c>
      <c r="D41" s="105">
        <v>67657</v>
      </c>
      <c r="E41" s="106">
        <v>17</v>
      </c>
      <c r="F41" s="106">
        <v>0</v>
      </c>
      <c r="G41" s="105">
        <v>1595</v>
      </c>
      <c r="H41" s="106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5">
        <v>2124</v>
      </c>
      <c r="D42" s="105">
        <v>89695</v>
      </c>
      <c r="E42" s="106">
        <v>27</v>
      </c>
      <c r="F42" s="106">
        <v>0</v>
      </c>
      <c r="G42" s="105">
        <v>2071</v>
      </c>
      <c r="H42" s="106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5">
        <v>2777</v>
      </c>
      <c r="D43" s="105">
        <v>98925</v>
      </c>
      <c r="E43" s="106">
        <v>24</v>
      </c>
      <c r="F43" s="106">
        <v>2</v>
      </c>
      <c r="G43" s="105">
        <v>2678</v>
      </c>
      <c r="H43" s="106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5">
        <v>1923</v>
      </c>
      <c r="D44" s="105">
        <v>58744</v>
      </c>
      <c r="E44" s="106">
        <v>63</v>
      </c>
      <c r="F44" s="106">
        <v>1</v>
      </c>
      <c r="G44" s="105">
        <v>1831</v>
      </c>
      <c r="H44" s="106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5">
        <v>36189</v>
      </c>
      <c r="D45" s="105">
        <v>869325</v>
      </c>
      <c r="E45" s="106">
        <v>500</v>
      </c>
      <c r="F45" s="106">
        <v>9</v>
      </c>
      <c r="G45" s="105">
        <v>35093</v>
      </c>
      <c r="H45" s="106">
        <v>526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5">
        <v>2581</v>
      </c>
      <c r="D46" s="105">
        <v>59733</v>
      </c>
      <c r="E46" s="106">
        <v>12</v>
      </c>
      <c r="F46" s="106">
        <v>0</v>
      </c>
      <c r="G46" s="105">
        <v>2576</v>
      </c>
      <c r="H46" s="106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5">
        <v>3244</v>
      </c>
      <c r="D47" s="105">
        <v>130125</v>
      </c>
      <c r="E47" s="106">
        <v>35</v>
      </c>
      <c r="F47" s="106">
        <v>0</v>
      </c>
      <c r="G47" s="105">
        <v>3141</v>
      </c>
      <c r="H47" s="106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5">
        <v>6508</v>
      </c>
      <c r="D48" s="105">
        <v>82659</v>
      </c>
      <c r="E48" s="106">
        <v>27</v>
      </c>
      <c r="F48" s="106">
        <v>1</v>
      </c>
      <c r="G48" s="105">
        <v>6362</v>
      </c>
      <c r="H48" s="106">
        <v>119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5">
        <v>3514</v>
      </c>
      <c r="D49" s="105">
        <v>176734</v>
      </c>
      <c r="E49" s="106">
        <v>19</v>
      </c>
      <c r="F49" s="106">
        <v>0</v>
      </c>
      <c r="G49" s="105">
        <v>3431</v>
      </c>
      <c r="H49" s="106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5">
        <v>3118</v>
      </c>
      <c r="D50" s="105">
        <v>44910</v>
      </c>
      <c r="E50" s="106">
        <v>18</v>
      </c>
      <c r="F50" s="106">
        <v>0</v>
      </c>
      <c r="G50" s="105">
        <v>3062</v>
      </c>
      <c r="H50" s="106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5">
        <v>3753</v>
      </c>
      <c r="D51" s="105">
        <v>114372</v>
      </c>
      <c r="E51" s="106">
        <v>49</v>
      </c>
      <c r="F51" s="106">
        <v>0</v>
      </c>
      <c r="G51" s="105">
        <v>3698</v>
      </c>
      <c r="H51" s="106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5">
        <v>21585</v>
      </c>
      <c r="D52" s="105">
        <v>265983</v>
      </c>
      <c r="E52" s="106">
        <v>585</v>
      </c>
      <c r="F52" s="106">
        <v>33</v>
      </c>
      <c r="G52" s="105">
        <v>20791</v>
      </c>
      <c r="H52" s="106">
        <v>215</v>
      </c>
      <c r="I52" s="25"/>
    </row>
    <row r="53" spans="1:9" ht="12" customHeight="1" x14ac:dyDescent="0.55000000000000004">
      <c r="B53" s="22" t="s">
        <v>276</v>
      </c>
      <c r="C53" s="106">
        <v>149</v>
      </c>
      <c r="D53" s="107" t="s">
        <v>388</v>
      </c>
      <c r="E53" s="106">
        <v>0</v>
      </c>
      <c r="F53" s="107" t="s">
        <v>388</v>
      </c>
      <c r="G53" s="106">
        <v>149</v>
      </c>
      <c r="H53" s="107" t="s">
        <v>388</v>
      </c>
      <c r="I53" s="25"/>
    </row>
    <row r="54" spans="1:9" ht="12" customHeight="1" x14ac:dyDescent="0.55000000000000004">
      <c r="B54" s="21" t="s">
        <v>164</v>
      </c>
      <c r="C54" s="105">
        <v>827885</v>
      </c>
      <c r="D54" s="105">
        <v>16556044</v>
      </c>
      <c r="E54" s="105">
        <v>21555</v>
      </c>
      <c r="F54" s="106">
        <v>376</v>
      </c>
      <c r="G54" s="105">
        <v>790481</v>
      </c>
      <c r="H54" s="105">
        <v>15009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04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TEXT(MAX(A3:A101)+1,"m月d日") &amp; "公表時点）"</f>
        <v>（7月16日公表時点）</v>
      </c>
    </row>
    <row r="3" spans="1:11" x14ac:dyDescent="0.55000000000000004">
      <c r="A3" s="139" t="s">
        <v>327</v>
      </c>
      <c r="B3" s="139" t="s">
        <v>297</v>
      </c>
      <c r="C3" s="139" t="s">
        <v>298</v>
      </c>
      <c r="D3" s="138" t="s">
        <v>328</v>
      </c>
      <c r="E3" s="138"/>
      <c r="F3" s="138"/>
      <c r="G3" s="138"/>
      <c r="H3" s="138" t="s">
        <v>329</v>
      </c>
      <c r="I3" s="138"/>
      <c r="J3" s="138"/>
      <c r="K3" s="138"/>
    </row>
    <row r="4" spans="1:11" x14ac:dyDescent="0.55000000000000004">
      <c r="A4" s="139"/>
      <c r="B4" s="139"/>
      <c r="C4" s="139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39"/>
      <c r="B5" s="139"/>
      <c r="C5" s="139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36" t="s">
        <v>287</v>
      </c>
      <c r="B6" s="137"/>
      <c r="C6" s="67">
        <f t="shared" ref="C6:C32" ca="1" si="0">SUM(D6:G6)</f>
        <v>54931545</v>
      </c>
      <c r="D6" s="67">
        <f ca="1">SUM(OFFSET(D$6,1,0,MAX($A$6:$A101)-DATE(2021,4,12)+1,1))</f>
        <v>32900027</v>
      </c>
      <c r="E6" s="67">
        <f ca="1">SUM(OFFSET(E$6,1,0,MAX($A$6:$A101)-DATE(2021,4,12)+1,1))</f>
        <v>1709339</v>
      </c>
      <c r="F6" s="67">
        <f ca="1">SUM(OFFSET(F$6,1,0,MAX($A$6:$A101)-DATE(2021,4,12)+1,1))</f>
        <v>19841889</v>
      </c>
      <c r="G6" s="67">
        <f ca="1">SUM(OFFSET(G$6,1,0,MAX($A$6:$A101)-DATE(2021,4,12)+1,1))</f>
        <v>480290</v>
      </c>
      <c r="H6" s="67">
        <f ca="1">SUM(OFFSET(H$6,1,0,MAX($A$6:$A101)-DATE(2021,4,12)+1,1))</f>
        <v>27677909</v>
      </c>
      <c r="I6" s="67">
        <f ca="1">SUM(OFFSET(I$6,1,0,MAX($A$6:$A101)-DATE(2021,4,12)+1,1))</f>
        <v>774452</v>
      </c>
      <c r="J6" s="67">
        <f ca="1">SUM(OFFSET(J$6,1,0,MAX($A$6:$A101)-DATE(2021,4,12)+1,1))</f>
        <v>18729897</v>
      </c>
      <c r="K6" s="67">
        <f ca="1">SUM(OFFSET(K$6,1,0,MAX($A$6:$A101)-DATE(2021,4,12)+1,1))</f>
        <v>445669</v>
      </c>
    </row>
    <row r="7" spans="1:11" x14ac:dyDescent="0.55000000000000004">
      <c r="A7" s="109">
        <v>44392</v>
      </c>
      <c r="B7" s="111" t="str">
        <f t="shared" ref="B7:B22" si="1">"(" &amp; TEXT(A7,"aaa") &amp; ")"</f>
        <v>(木)</v>
      </c>
      <c r="C7" s="67">
        <f t="shared" ref="C7:C10" si="2">SUM(D7:G7)</f>
        <v>671215</v>
      </c>
      <c r="D7" s="67">
        <v>301359</v>
      </c>
      <c r="E7" s="67">
        <v>30056</v>
      </c>
      <c r="F7" s="67">
        <v>312966</v>
      </c>
      <c r="G7" s="67">
        <v>26834</v>
      </c>
      <c r="H7" s="67">
        <v>114412</v>
      </c>
      <c r="I7" s="67">
        <v>1683</v>
      </c>
      <c r="J7" s="67">
        <v>280892</v>
      </c>
      <c r="K7" s="67">
        <v>24577</v>
      </c>
    </row>
    <row r="8" spans="1:11" x14ac:dyDescent="0.55000000000000004">
      <c r="A8" s="109">
        <v>44391</v>
      </c>
      <c r="B8" s="110" t="str">
        <f t="shared" si="1"/>
        <v>(水)</v>
      </c>
      <c r="C8" s="67">
        <f t="shared" si="2"/>
        <v>894052</v>
      </c>
      <c r="D8" s="67">
        <v>396348</v>
      </c>
      <c r="E8" s="67">
        <v>43372</v>
      </c>
      <c r="F8" s="67">
        <v>424655</v>
      </c>
      <c r="G8" s="67">
        <v>29677</v>
      </c>
      <c r="H8" s="67">
        <v>156478</v>
      </c>
      <c r="I8" s="67">
        <v>798</v>
      </c>
      <c r="J8" s="67">
        <v>382015</v>
      </c>
      <c r="K8" s="67">
        <v>25749</v>
      </c>
    </row>
    <row r="9" spans="1:11" x14ac:dyDescent="0.55000000000000004">
      <c r="A9" s="109">
        <v>44390</v>
      </c>
      <c r="B9" s="111" t="str">
        <f t="shared" si="1"/>
        <v>(火)</v>
      </c>
      <c r="C9" s="67">
        <f t="shared" si="2"/>
        <v>948700</v>
      </c>
      <c r="D9" s="67">
        <v>424180</v>
      </c>
      <c r="E9" s="67">
        <v>45145</v>
      </c>
      <c r="F9" s="67">
        <v>448740</v>
      </c>
      <c r="G9" s="67">
        <v>30635</v>
      </c>
      <c r="H9" s="67">
        <v>184841</v>
      </c>
      <c r="I9" s="67">
        <v>1434</v>
      </c>
      <c r="J9" s="67">
        <v>406643</v>
      </c>
      <c r="K9" s="67">
        <v>27747</v>
      </c>
    </row>
    <row r="10" spans="1:11" x14ac:dyDescent="0.55000000000000004">
      <c r="A10" s="109">
        <v>44389</v>
      </c>
      <c r="B10" s="110" t="str">
        <f t="shared" si="1"/>
        <v>(月)</v>
      </c>
      <c r="C10" s="67">
        <f t="shared" si="2"/>
        <v>958876</v>
      </c>
      <c r="D10" s="67">
        <v>424952</v>
      </c>
      <c r="E10" s="67">
        <v>41334</v>
      </c>
      <c r="F10" s="67">
        <v>462614</v>
      </c>
      <c r="G10" s="67">
        <v>29976</v>
      </c>
      <c r="H10" s="67">
        <v>195465</v>
      </c>
      <c r="I10" s="67">
        <v>848</v>
      </c>
      <c r="J10" s="67">
        <v>424757</v>
      </c>
      <c r="K10" s="67">
        <v>27188</v>
      </c>
    </row>
    <row r="11" spans="1:11" x14ac:dyDescent="0.55000000000000004">
      <c r="A11" s="109">
        <v>44388</v>
      </c>
      <c r="B11" s="111" t="str">
        <f t="shared" si="1"/>
        <v>(日)</v>
      </c>
      <c r="C11" s="67">
        <f t="shared" si="0"/>
        <v>1090444</v>
      </c>
      <c r="D11" s="67">
        <v>466648</v>
      </c>
      <c r="E11" s="67">
        <v>52713</v>
      </c>
      <c r="F11" s="67">
        <v>538620</v>
      </c>
      <c r="G11" s="67">
        <v>32463</v>
      </c>
      <c r="H11" s="67">
        <v>181503</v>
      </c>
      <c r="I11" s="67">
        <v>2571</v>
      </c>
      <c r="J11" s="67">
        <v>487631</v>
      </c>
      <c r="K11" s="67">
        <v>29881</v>
      </c>
    </row>
    <row r="12" spans="1:11" x14ac:dyDescent="0.55000000000000004">
      <c r="A12" s="109">
        <v>44387</v>
      </c>
      <c r="B12" s="110" t="str">
        <f t="shared" si="1"/>
        <v>(土)</v>
      </c>
      <c r="C12" s="67">
        <f t="shared" ref="C12:C22" si="3">SUM(D12:G12)</f>
        <v>1247772</v>
      </c>
      <c r="D12" s="67">
        <v>627997</v>
      </c>
      <c r="E12" s="67">
        <v>60914</v>
      </c>
      <c r="F12" s="67">
        <v>527408</v>
      </c>
      <c r="G12" s="67">
        <v>31453</v>
      </c>
      <c r="H12" s="67">
        <v>318443</v>
      </c>
      <c r="I12" s="67">
        <v>2593</v>
      </c>
      <c r="J12" s="67">
        <v>483630</v>
      </c>
      <c r="K12" s="67">
        <v>29082</v>
      </c>
    </row>
    <row r="13" spans="1:11" x14ac:dyDescent="0.55000000000000004">
      <c r="A13" s="109">
        <v>44386</v>
      </c>
      <c r="B13" s="111" t="str">
        <f t="shared" si="1"/>
        <v>(金)</v>
      </c>
      <c r="C13" s="67">
        <f t="shared" si="3"/>
        <v>1138546</v>
      </c>
      <c r="D13" s="67">
        <v>578443</v>
      </c>
      <c r="E13" s="67">
        <v>48960</v>
      </c>
      <c r="F13" s="67">
        <v>484034</v>
      </c>
      <c r="G13" s="67">
        <v>27109</v>
      </c>
      <c r="H13" s="67">
        <v>327991</v>
      </c>
      <c r="I13" s="67">
        <v>2470</v>
      </c>
      <c r="J13" s="67">
        <v>450361</v>
      </c>
      <c r="K13" s="67">
        <v>25400</v>
      </c>
    </row>
    <row r="14" spans="1:11" x14ac:dyDescent="0.55000000000000004">
      <c r="A14" s="109">
        <v>44385</v>
      </c>
      <c r="B14" s="110" t="str">
        <f t="shared" si="1"/>
        <v>(木)</v>
      </c>
      <c r="C14" s="67">
        <f t="shared" si="3"/>
        <v>1185529</v>
      </c>
      <c r="D14" s="67">
        <v>608065</v>
      </c>
      <c r="E14" s="67">
        <v>46455</v>
      </c>
      <c r="F14" s="67">
        <v>503922</v>
      </c>
      <c r="G14" s="67">
        <v>27087</v>
      </c>
      <c r="H14" s="67">
        <v>377301</v>
      </c>
      <c r="I14" s="67">
        <v>2655</v>
      </c>
      <c r="J14" s="67">
        <v>475680</v>
      </c>
      <c r="K14" s="67">
        <v>25490</v>
      </c>
    </row>
    <row r="15" spans="1:11" x14ac:dyDescent="0.55000000000000004">
      <c r="A15" s="109">
        <v>44384</v>
      </c>
      <c r="B15" s="111" t="str">
        <f t="shared" si="1"/>
        <v>(水)</v>
      </c>
      <c r="C15" s="67">
        <f t="shared" si="3"/>
        <v>1223267</v>
      </c>
      <c r="D15" s="67">
        <v>640841</v>
      </c>
      <c r="E15" s="67">
        <v>45108</v>
      </c>
      <c r="F15" s="67">
        <v>511341</v>
      </c>
      <c r="G15" s="67">
        <v>25977</v>
      </c>
      <c r="H15" s="67">
        <v>416075</v>
      </c>
      <c r="I15" s="67">
        <v>2824</v>
      </c>
      <c r="J15" s="67">
        <v>483936</v>
      </c>
      <c r="K15" s="67">
        <v>24385</v>
      </c>
    </row>
    <row r="16" spans="1:11" x14ac:dyDescent="0.55000000000000004">
      <c r="A16" s="109">
        <v>44383</v>
      </c>
      <c r="B16" s="110" t="str">
        <f t="shared" si="1"/>
        <v>(火)</v>
      </c>
      <c r="C16" s="67">
        <f t="shared" si="3"/>
        <v>1210904</v>
      </c>
      <c r="D16" s="67">
        <v>613227</v>
      </c>
      <c r="E16" s="67">
        <v>39430</v>
      </c>
      <c r="F16" s="67">
        <v>529856</v>
      </c>
      <c r="G16" s="67">
        <v>28391</v>
      </c>
      <c r="H16" s="67">
        <v>409296</v>
      </c>
      <c r="I16" s="67">
        <v>905</v>
      </c>
      <c r="J16" s="67">
        <v>505084</v>
      </c>
      <c r="K16" s="67">
        <v>26739</v>
      </c>
    </row>
    <row r="17" spans="1:11" x14ac:dyDescent="0.55000000000000004">
      <c r="A17" s="109">
        <v>44382</v>
      </c>
      <c r="B17" s="111" t="str">
        <f t="shared" si="1"/>
        <v>(月)</v>
      </c>
      <c r="C17" s="67">
        <f t="shared" si="3"/>
        <v>1158582</v>
      </c>
      <c r="D17" s="67">
        <v>584333</v>
      </c>
      <c r="E17" s="67">
        <v>41114</v>
      </c>
      <c r="F17" s="67">
        <v>504978</v>
      </c>
      <c r="G17" s="67">
        <v>28157</v>
      </c>
      <c r="H17" s="67">
        <v>403955</v>
      </c>
      <c r="I17" s="67">
        <v>2558</v>
      </c>
      <c r="J17" s="67">
        <v>482911</v>
      </c>
      <c r="K17" s="67">
        <v>26466</v>
      </c>
    </row>
    <row r="18" spans="1:11" x14ac:dyDescent="0.55000000000000004">
      <c r="A18" s="109">
        <v>44381</v>
      </c>
      <c r="B18" s="110" t="str">
        <f t="shared" si="1"/>
        <v>(日)</v>
      </c>
      <c r="C18" s="67">
        <f t="shared" si="3"/>
        <v>1184719</v>
      </c>
      <c r="D18" s="67">
        <v>610639</v>
      </c>
      <c r="E18" s="67">
        <v>45765</v>
      </c>
      <c r="F18" s="67">
        <v>505979</v>
      </c>
      <c r="G18" s="67">
        <v>22336</v>
      </c>
      <c r="H18" s="67">
        <v>418819</v>
      </c>
      <c r="I18" s="67">
        <v>4395</v>
      </c>
      <c r="J18" s="67">
        <v>480181</v>
      </c>
      <c r="K18" s="67">
        <v>21206</v>
      </c>
    </row>
    <row r="19" spans="1:11" x14ac:dyDescent="0.55000000000000004">
      <c r="A19" s="109">
        <v>44380</v>
      </c>
      <c r="B19" s="111" t="str">
        <f t="shared" si="1"/>
        <v>(土)</v>
      </c>
      <c r="C19" s="67">
        <f t="shared" si="3"/>
        <v>1238378</v>
      </c>
      <c r="D19" s="67">
        <v>601719</v>
      </c>
      <c r="E19" s="67">
        <v>54120</v>
      </c>
      <c r="F19" s="67">
        <v>562704</v>
      </c>
      <c r="G19" s="67">
        <v>19835</v>
      </c>
      <c r="H19" s="67">
        <v>424092</v>
      </c>
      <c r="I19" s="67">
        <v>9303</v>
      </c>
      <c r="J19" s="67">
        <v>536233</v>
      </c>
      <c r="K19" s="67">
        <v>18514</v>
      </c>
    </row>
    <row r="20" spans="1:11" x14ac:dyDescent="0.55000000000000004">
      <c r="A20" s="109">
        <v>44379</v>
      </c>
      <c r="B20" s="110" t="str">
        <f t="shared" si="1"/>
        <v>(金)</v>
      </c>
      <c r="C20" s="67">
        <f t="shared" si="3"/>
        <v>956771</v>
      </c>
      <c r="D20" s="67">
        <v>307911</v>
      </c>
      <c r="E20" s="67">
        <v>38094</v>
      </c>
      <c r="F20" s="67">
        <v>591285</v>
      </c>
      <c r="G20" s="67">
        <v>19481</v>
      </c>
      <c r="H20" s="67">
        <v>219258</v>
      </c>
      <c r="I20" s="67">
        <v>7186</v>
      </c>
      <c r="J20" s="67">
        <v>567078</v>
      </c>
      <c r="K20" s="67">
        <v>18207</v>
      </c>
    </row>
    <row r="21" spans="1:11" x14ac:dyDescent="0.55000000000000004">
      <c r="A21" s="109">
        <v>44378</v>
      </c>
      <c r="B21" s="111" t="str">
        <f t="shared" si="1"/>
        <v>(木)</v>
      </c>
      <c r="C21" s="67">
        <f t="shared" si="3"/>
        <v>1013058</v>
      </c>
      <c r="D21" s="67">
        <v>369886</v>
      </c>
      <c r="E21" s="67">
        <v>35888</v>
      </c>
      <c r="F21" s="67">
        <v>587688</v>
      </c>
      <c r="G21" s="67">
        <v>19596</v>
      </c>
      <c r="H21" s="67">
        <v>286418</v>
      </c>
      <c r="I21" s="67">
        <v>7299</v>
      </c>
      <c r="J21" s="67">
        <v>567429</v>
      </c>
      <c r="K21" s="67">
        <v>18361</v>
      </c>
    </row>
    <row r="22" spans="1:11" x14ac:dyDescent="0.55000000000000004">
      <c r="A22" s="109">
        <v>44377</v>
      </c>
      <c r="B22" s="110" t="str">
        <f t="shared" si="1"/>
        <v>(水)</v>
      </c>
      <c r="C22" s="67">
        <f t="shared" si="3"/>
        <v>1263100</v>
      </c>
      <c r="D22" s="67">
        <v>568506</v>
      </c>
      <c r="E22" s="67">
        <v>35635</v>
      </c>
      <c r="F22" s="67">
        <v>639955</v>
      </c>
      <c r="G22" s="67">
        <v>19004</v>
      </c>
      <c r="H22" s="67">
        <v>460615</v>
      </c>
      <c r="I22" s="67">
        <v>10759</v>
      </c>
      <c r="J22" s="67">
        <v>617052</v>
      </c>
      <c r="K22" s="67">
        <v>17925</v>
      </c>
    </row>
    <row r="23" spans="1:11" x14ac:dyDescent="0.55000000000000004">
      <c r="A23" s="109">
        <v>44376</v>
      </c>
      <c r="B23" s="111" t="str">
        <f>"(" &amp; TEXT(A23,"aaa") &amp; ")"</f>
        <v>(火)</v>
      </c>
      <c r="C23" s="67">
        <f>SUM(D23:G23)</f>
        <v>1250163</v>
      </c>
      <c r="D23" s="67">
        <v>554632</v>
      </c>
      <c r="E23" s="67">
        <v>32543</v>
      </c>
      <c r="F23" s="67">
        <v>643964</v>
      </c>
      <c r="G23" s="67">
        <v>19024</v>
      </c>
      <c r="H23" s="67">
        <v>456921</v>
      </c>
      <c r="I23" s="67">
        <v>10550</v>
      </c>
      <c r="J23" s="67">
        <v>623193</v>
      </c>
      <c r="K23" s="67">
        <v>17891</v>
      </c>
    </row>
    <row r="24" spans="1:11" x14ac:dyDescent="0.55000000000000004">
      <c r="A24" s="109">
        <v>44375</v>
      </c>
      <c r="B24" s="110" t="str">
        <f t="shared" ref="B24:B48" si="4">"(" &amp; TEXT(A24,"aaa") &amp; ")"</f>
        <v>(月)</v>
      </c>
      <c r="C24" s="67">
        <f t="shared" si="0"/>
        <v>1160027</v>
      </c>
      <c r="D24" s="67">
        <v>520831</v>
      </c>
      <c r="E24" s="67">
        <v>30440</v>
      </c>
      <c r="F24" s="67">
        <v>590229</v>
      </c>
      <c r="G24" s="67">
        <v>18527</v>
      </c>
      <c r="H24" s="67">
        <v>434094</v>
      </c>
      <c r="I24" s="67">
        <v>12100</v>
      </c>
      <c r="J24" s="67">
        <v>572293</v>
      </c>
      <c r="K24" s="67">
        <v>17442</v>
      </c>
    </row>
    <row r="25" spans="1:11" x14ac:dyDescent="0.55000000000000004">
      <c r="A25" s="109">
        <v>44374</v>
      </c>
      <c r="B25" s="110" t="str">
        <f t="shared" si="4"/>
        <v>(日)</v>
      </c>
      <c r="C25" s="67">
        <f t="shared" si="0"/>
        <v>1205649</v>
      </c>
      <c r="D25" s="67">
        <v>631138</v>
      </c>
      <c r="E25" s="67">
        <v>47114</v>
      </c>
      <c r="F25" s="67">
        <v>522791</v>
      </c>
      <c r="G25" s="67">
        <v>4606</v>
      </c>
      <c r="H25" s="67">
        <v>524008</v>
      </c>
      <c r="I25" s="67">
        <v>14905</v>
      </c>
      <c r="J25" s="67">
        <v>503892</v>
      </c>
      <c r="K25" s="67">
        <v>4351</v>
      </c>
    </row>
    <row r="26" spans="1:11" x14ac:dyDescent="0.55000000000000004">
      <c r="A26" s="109">
        <v>44373</v>
      </c>
      <c r="B26" s="110" t="str">
        <f t="shared" si="4"/>
        <v>(土)</v>
      </c>
      <c r="C26" s="67">
        <f t="shared" si="0"/>
        <v>1208952</v>
      </c>
      <c r="D26" s="67">
        <v>594150</v>
      </c>
      <c r="E26" s="67">
        <v>48031</v>
      </c>
      <c r="F26" s="67">
        <v>563015</v>
      </c>
      <c r="G26" s="67">
        <v>3756</v>
      </c>
      <c r="H26" s="67">
        <v>500276</v>
      </c>
      <c r="I26" s="67">
        <v>18435</v>
      </c>
      <c r="J26" s="67">
        <v>543422</v>
      </c>
      <c r="K26" s="67">
        <v>3503</v>
      </c>
    </row>
    <row r="27" spans="1:11" x14ac:dyDescent="0.55000000000000004">
      <c r="A27" s="109">
        <v>44372</v>
      </c>
      <c r="B27" s="110" t="str">
        <f t="shared" si="4"/>
        <v>(金)</v>
      </c>
      <c r="C27" s="67">
        <f t="shared" si="0"/>
        <v>1212749</v>
      </c>
      <c r="D27" s="67">
        <v>561388</v>
      </c>
      <c r="E27" s="67">
        <v>39719</v>
      </c>
      <c r="F27" s="67">
        <v>607881</v>
      </c>
      <c r="G27" s="67">
        <v>3761</v>
      </c>
      <c r="H27" s="67">
        <v>468479</v>
      </c>
      <c r="I27" s="67">
        <v>13994</v>
      </c>
      <c r="J27" s="67">
        <v>588144</v>
      </c>
      <c r="K27" s="67">
        <v>3572</v>
      </c>
    </row>
    <row r="28" spans="1:11" x14ac:dyDescent="0.55000000000000004">
      <c r="A28" s="109">
        <v>44371</v>
      </c>
      <c r="B28" s="110" t="str">
        <f t="shared" si="4"/>
        <v>(木)</v>
      </c>
      <c r="C28" s="67">
        <f t="shared" si="0"/>
        <v>1208403</v>
      </c>
      <c r="D28" s="67">
        <v>570851</v>
      </c>
      <c r="E28" s="67">
        <v>37304</v>
      </c>
      <c r="F28" s="67">
        <v>596950</v>
      </c>
      <c r="G28" s="67">
        <v>3298</v>
      </c>
      <c r="H28" s="67">
        <v>505849</v>
      </c>
      <c r="I28" s="67">
        <v>14145</v>
      </c>
      <c r="J28" s="67">
        <v>579725</v>
      </c>
      <c r="K28" s="67">
        <v>3154</v>
      </c>
    </row>
    <row r="29" spans="1:11" x14ac:dyDescent="0.55000000000000004">
      <c r="A29" s="109">
        <v>44370</v>
      </c>
      <c r="B29" s="110" t="str">
        <f t="shared" si="4"/>
        <v>(水)</v>
      </c>
      <c r="C29" s="67">
        <f t="shared" si="0"/>
        <v>1220491</v>
      </c>
      <c r="D29" s="67">
        <v>585550</v>
      </c>
      <c r="E29" s="67">
        <v>37103</v>
      </c>
      <c r="F29" s="67">
        <v>594484</v>
      </c>
      <c r="G29" s="67">
        <v>3354</v>
      </c>
      <c r="H29" s="67">
        <v>526404</v>
      </c>
      <c r="I29" s="67">
        <v>14750</v>
      </c>
      <c r="J29" s="67">
        <v>577732</v>
      </c>
      <c r="K29" s="67">
        <v>3159</v>
      </c>
    </row>
    <row r="30" spans="1:11" x14ac:dyDescent="0.55000000000000004">
      <c r="A30" s="109">
        <v>44369</v>
      </c>
      <c r="B30" s="110" t="str">
        <f t="shared" si="4"/>
        <v>(火)</v>
      </c>
      <c r="C30" s="67">
        <f t="shared" si="0"/>
        <v>1197345</v>
      </c>
      <c r="D30" s="67">
        <v>583131</v>
      </c>
      <c r="E30" s="67">
        <v>38066</v>
      </c>
      <c r="F30" s="67">
        <v>573416</v>
      </c>
      <c r="G30" s="67">
        <v>2732</v>
      </c>
      <c r="H30" s="67">
        <v>529155</v>
      </c>
      <c r="I30" s="67">
        <v>18352</v>
      </c>
      <c r="J30" s="67">
        <v>558218</v>
      </c>
      <c r="K30" s="67">
        <v>2588</v>
      </c>
    </row>
    <row r="31" spans="1:11" x14ac:dyDescent="0.55000000000000004">
      <c r="A31" s="109">
        <v>44368</v>
      </c>
      <c r="B31" s="110" t="str">
        <f t="shared" si="4"/>
        <v>(月)</v>
      </c>
      <c r="C31" s="67">
        <f t="shared" si="0"/>
        <v>1083885</v>
      </c>
      <c r="D31" s="67">
        <v>566169</v>
      </c>
      <c r="E31" s="67">
        <v>36210</v>
      </c>
      <c r="F31" s="67">
        <v>478285</v>
      </c>
      <c r="G31" s="67">
        <v>3221</v>
      </c>
      <c r="H31" s="67">
        <v>520303</v>
      </c>
      <c r="I31" s="67">
        <v>18270</v>
      </c>
      <c r="J31" s="67">
        <v>465670</v>
      </c>
      <c r="K31" s="67">
        <v>3092</v>
      </c>
    </row>
    <row r="32" spans="1:11" x14ac:dyDescent="0.55000000000000004">
      <c r="A32" s="109">
        <v>44367</v>
      </c>
      <c r="B32" s="110" t="str">
        <f t="shared" si="4"/>
        <v>(日)</v>
      </c>
      <c r="C32" s="67">
        <f t="shared" si="0"/>
        <v>1061340</v>
      </c>
      <c r="D32" s="67">
        <v>593476</v>
      </c>
      <c r="E32" s="67">
        <v>37231</v>
      </c>
      <c r="F32" s="67">
        <v>430633</v>
      </c>
      <c r="G32" s="67">
        <v>0</v>
      </c>
      <c r="H32" s="67">
        <v>536611</v>
      </c>
      <c r="I32" s="67">
        <v>23098</v>
      </c>
      <c r="J32" s="67">
        <v>418654</v>
      </c>
      <c r="K32" s="67">
        <v>0</v>
      </c>
    </row>
    <row r="33" spans="1:11" x14ac:dyDescent="0.55000000000000004">
      <c r="A33" s="109">
        <v>44366</v>
      </c>
      <c r="B33" s="110" t="str">
        <f t="shared" si="4"/>
        <v>(土)</v>
      </c>
      <c r="C33" s="67">
        <f t="shared" ref="C33:C96" si="5">SUM(D33:G33)</f>
        <v>1054293</v>
      </c>
      <c r="D33" s="67">
        <v>593202</v>
      </c>
      <c r="E33" s="67">
        <v>35841</v>
      </c>
      <c r="F33" s="67">
        <v>425250</v>
      </c>
      <c r="G33" s="67">
        <v>0</v>
      </c>
      <c r="H33" s="67">
        <v>541646</v>
      </c>
      <c r="I33" s="67">
        <v>24354</v>
      </c>
      <c r="J33" s="67">
        <v>412246</v>
      </c>
      <c r="K33" s="67">
        <v>0</v>
      </c>
    </row>
    <row r="34" spans="1:11" x14ac:dyDescent="0.55000000000000004">
      <c r="A34" s="109">
        <v>44365</v>
      </c>
      <c r="B34" s="110" t="str">
        <f t="shared" si="4"/>
        <v>(金)</v>
      </c>
      <c r="C34" s="67">
        <f t="shared" si="5"/>
        <v>1052324</v>
      </c>
      <c r="D34" s="67">
        <v>554532</v>
      </c>
      <c r="E34" s="67">
        <v>28379</v>
      </c>
      <c r="F34" s="67">
        <v>469413</v>
      </c>
      <c r="G34" s="67">
        <v>0</v>
      </c>
      <c r="H34" s="67">
        <v>515220</v>
      </c>
      <c r="I34" s="67">
        <v>19690</v>
      </c>
      <c r="J34" s="67">
        <v>454835</v>
      </c>
      <c r="K34" s="67">
        <v>0</v>
      </c>
    </row>
    <row r="35" spans="1:11" x14ac:dyDescent="0.55000000000000004">
      <c r="A35" s="109">
        <v>44364</v>
      </c>
      <c r="B35" s="110" t="str">
        <f t="shared" si="4"/>
        <v>(木)</v>
      </c>
      <c r="C35" s="67">
        <f t="shared" si="5"/>
        <v>1103459</v>
      </c>
      <c r="D35" s="67">
        <v>578090</v>
      </c>
      <c r="E35" s="67">
        <v>31056</v>
      </c>
      <c r="F35" s="67">
        <v>494313</v>
      </c>
      <c r="G35" s="67">
        <v>0</v>
      </c>
      <c r="H35" s="67">
        <v>542654</v>
      </c>
      <c r="I35" s="67">
        <v>24092</v>
      </c>
      <c r="J35" s="67">
        <v>480136</v>
      </c>
      <c r="K35" s="67">
        <v>0</v>
      </c>
    </row>
    <row r="36" spans="1:11" x14ac:dyDescent="0.55000000000000004">
      <c r="A36" s="109">
        <v>44363</v>
      </c>
      <c r="B36" s="110" t="str">
        <f t="shared" si="4"/>
        <v>(水)</v>
      </c>
      <c r="C36" s="67">
        <f t="shared" si="5"/>
        <v>1105346</v>
      </c>
      <c r="D36" s="67">
        <v>569169</v>
      </c>
      <c r="E36" s="67">
        <v>29928</v>
      </c>
      <c r="F36" s="67">
        <v>506249</v>
      </c>
      <c r="G36" s="67">
        <v>0</v>
      </c>
      <c r="H36" s="67">
        <v>537864</v>
      </c>
      <c r="I36" s="67">
        <v>25593</v>
      </c>
      <c r="J36" s="67">
        <v>492361</v>
      </c>
      <c r="K36" s="67">
        <v>0</v>
      </c>
    </row>
    <row r="37" spans="1:11" x14ac:dyDescent="0.55000000000000004">
      <c r="A37" s="109">
        <v>44362</v>
      </c>
      <c r="B37" s="110" t="str">
        <f t="shared" si="4"/>
        <v>(火)</v>
      </c>
      <c r="C37" s="67">
        <f t="shared" si="5"/>
        <v>1070555</v>
      </c>
      <c r="D37" s="78">
        <v>588198</v>
      </c>
      <c r="E37" s="78">
        <v>29063</v>
      </c>
      <c r="F37" s="78">
        <v>453294</v>
      </c>
      <c r="G37" s="67">
        <v>0</v>
      </c>
      <c r="H37" s="78">
        <v>559662</v>
      </c>
      <c r="I37" s="78">
        <v>26050</v>
      </c>
      <c r="J37" s="78">
        <v>440319</v>
      </c>
      <c r="K37" s="67">
        <v>0</v>
      </c>
    </row>
    <row r="38" spans="1:11" x14ac:dyDescent="0.55000000000000004">
      <c r="A38" s="109">
        <v>44361</v>
      </c>
      <c r="B38" s="110" t="str">
        <f t="shared" si="4"/>
        <v>(月)</v>
      </c>
      <c r="C38" s="67">
        <f t="shared" si="5"/>
        <v>966722</v>
      </c>
      <c r="D38" s="78">
        <v>544477</v>
      </c>
      <c r="E38" s="78">
        <v>29278</v>
      </c>
      <c r="F38" s="78">
        <v>392967</v>
      </c>
      <c r="G38" s="67">
        <v>0</v>
      </c>
      <c r="H38" s="78">
        <v>519580</v>
      </c>
      <c r="I38" s="78">
        <v>26881</v>
      </c>
      <c r="J38" s="78">
        <v>382414</v>
      </c>
      <c r="K38" s="67">
        <v>0</v>
      </c>
    </row>
    <row r="39" spans="1:11" x14ac:dyDescent="0.55000000000000004">
      <c r="A39" s="109">
        <v>44360</v>
      </c>
      <c r="B39" s="110" t="str">
        <f t="shared" si="4"/>
        <v>(日)</v>
      </c>
      <c r="C39" s="67">
        <f t="shared" si="5"/>
        <v>894671</v>
      </c>
      <c r="D39" s="78">
        <v>549866</v>
      </c>
      <c r="E39" s="78">
        <v>33560</v>
      </c>
      <c r="F39" s="78">
        <v>311245</v>
      </c>
      <c r="G39" s="67">
        <v>0</v>
      </c>
      <c r="H39" s="78">
        <v>520229</v>
      </c>
      <c r="I39" s="78">
        <v>30619</v>
      </c>
      <c r="J39" s="78">
        <v>302380</v>
      </c>
      <c r="K39" s="67">
        <v>0</v>
      </c>
    </row>
    <row r="40" spans="1:11" x14ac:dyDescent="0.55000000000000004">
      <c r="A40" s="109">
        <v>44359</v>
      </c>
      <c r="B40" s="110" t="str">
        <f t="shared" si="4"/>
        <v>(土)</v>
      </c>
      <c r="C40" s="67">
        <f t="shared" si="5"/>
        <v>899216</v>
      </c>
      <c r="D40" s="78">
        <v>602815</v>
      </c>
      <c r="E40" s="78">
        <v>32752</v>
      </c>
      <c r="F40" s="78">
        <v>263649</v>
      </c>
      <c r="G40" s="67">
        <v>0</v>
      </c>
      <c r="H40" s="78">
        <v>573591</v>
      </c>
      <c r="I40" s="78">
        <v>30242</v>
      </c>
      <c r="J40" s="78">
        <v>254515</v>
      </c>
      <c r="K40" s="67">
        <v>0</v>
      </c>
    </row>
    <row r="41" spans="1:11" x14ac:dyDescent="0.55000000000000004">
      <c r="A41" s="109">
        <v>44358</v>
      </c>
      <c r="B41" s="110" t="str">
        <f t="shared" si="4"/>
        <v>(金)</v>
      </c>
      <c r="C41" s="67">
        <f t="shared" si="5"/>
        <v>912678</v>
      </c>
      <c r="D41" s="78">
        <v>637051</v>
      </c>
      <c r="E41" s="78">
        <v>28534</v>
      </c>
      <c r="F41" s="78">
        <v>247093</v>
      </c>
      <c r="G41" s="67">
        <v>0</v>
      </c>
      <c r="H41" s="78">
        <v>610560</v>
      </c>
      <c r="I41" s="78">
        <v>26648</v>
      </c>
      <c r="J41" s="78">
        <v>237690</v>
      </c>
      <c r="K41" s="67">
        <v>0</v>
      </c>
    </row>
    <row r="42" spans="1:11" x14ac:dyDescent="0.55000000000000004">
      <c r="A42" s="109">
        <v>44357</v>
      </c>
      <c r="B42" s="110" t="str">
        <f t="shared" si="4"/>
        <v>(木)</v>
      </c>
      <c r="C42" s="67">
        <f t="shared" si="5"/>
        <v>940370</v>
      </c>
      <c r="D42" s="78">
        <v>631522</v>
      </c>
      <c r="E42" s="78">
        <v>28502</v>
      </c>
      <c r="F42" s="78">
        <v>280346</v>
      </c>
      <c r="G42" s="67">
        <v>0</v>
      </c>
      <c r="H42" s="78">
        <v>608098</v>
      </c>
      <c r="I42" s="78">
        <v>26634</v>
      </c>
      <c r="J42" s="78">
        <v>270506</v>
      </c>
      <c r="K42" s="67">
        <v>0</v>
      </c>
    </row>
    <row r="43" spans="1:11" x14ac:dyDescent="0.55000000000000004">
      <c r="A43" s="109">
        <v>44356</v>
      </c>
      <c r="B43" s="110" t="str">
        <f t="shared" si="4"/>
        <v>(水)</v>
      </c>
      <c r="C43" s="67">
        <f t="shared" si="5"/>
        <v>940231</v>
      </c>
      <c r="D43" s="78">
        <v>647002</v>
      </c>
      <c r="E43" s="78">
        <v>26913</v>
      </c>
      <c r="F43" s="78">
        <v>266316</v>
      </c>
      <c r="G43" s="67">
        <v>0</v>
      </c>
      <c r="H43" s="78">
        <v>623693</v>
      </c>
      <c r="I43" s="78">
        <v>25159</v>
      </c>
      <c r="J43" s="78">
        <v>256851</v>
      </c>
      <c r="K43" s="67">
        <v>0</v>
      </c>
    </row>
    <row r="44" spans="1:11" x14ac:dyDescent="0.55000000000000004">
      <c r="A44" s="109">
        <v>44355</v>
      </c>
      <c r="B44" s="110" t="str">
        <f t="shared" si="4"/>
        <v>(火)</v>
      </c>
      <c r="C44" s="67">
        <f t="shared" si="5"/>
        <v>904838</v>
      </c>
      <c r="D44" s="78">
        <v>661635</v>
      </c>
      <c r="E44" s="78">
        <v>29081</v>
      </c>
      <c r="F44" s="78">
        <v>214122</v>
      </c>
      <c r="G44" s="67">
        <v>0</v>
      </c>
      <c r="H44" s="78">
        <v>640128</v>
      </c>
      <c r="I44" s="78">
        <v>27320</v>
      </c>
      <c r="J44" s="78">
        <v>206435</v>
      </c>
      <c r="K44" s="67">
        <v>0</v>
      </c>
    </row>
    <row r="45" spans="1:11" x14ac:dyDescent="0.55000000000000004">
      <c r="A45" s="109">
        <v>44354</v>
      </c>
      <c r="B45" s="110" t="str">
        <f t="shared" si="4"/>
        <v>(月)</v>
      </c>
      <c r="C45" s="67">
        <f t="shared" si="5"/>
        <v>814563</v>
      </c>
      <c r="D45" s="78">
        <v>609008</v>
      </c>
      <c r="E45" s="78">
        <v>28886</v>
      </c>
      <c r="F45" s="78">
        <v>176669</v>
      </c>
      <c r="G45" s="67">
        <v>0</v>
      </c>
      <c r="H45" s="78">
        <v>590321</v>
      </c>
      <c r="I45" s="78">
        <v>27129</v>
      </c>
      <c r="J45" s="78">
        <v>170012</v>
      </c>
      <c r="K45" s="67">
        <v>0</v>
      </c>
    </row>
    <row r="46" spans="1:11" x14ac:dyDescent="0.55000000000000004">
      <c r="A46" s="70">
        <v>44353</v>
      </c>
      <c r="B46" s="110" t="str">
        <f t="shared" si="4"/>
        <v>(日)</v>
      </c>
      <c r="C46" s="67">
        <f t="shared" si="5"/>
        <v>728662</v>
      </c>
      <c r="D46" s="78">
        <v>529321</v>
      </c>
      <c r="E46" s="78">
        <v>22804</v>
      </c>
      <c r="F46" s="78">
        <v>176537</v>
      </c>
      <c r="G46" s="67">
        <v>0</v>
      </c>
      <c r="H46" s="78">
        <v>509763</v>
      </c>
      <c r="I46" s="78">
        <v>21441</v>
      </c>
      <c r="J46" s="78">
        <v>171724</v>
      </c>
      <c r="K46" s="67">
        <v>0</v>
      </c>
    </row>
    <row r="47" spans="1:11" x14ac:dyDescent="0.55000000000000004">
      <c r="A47" s="70">
        <v>44352</v>
      </c>
      <c r="B47" s="110" t="str">
        <f t="shared" si="4"/>
        <v>(土)</v>
      </c>
      <c r="C47" s="67">
        <f t="shared" si="5"/>
        <v>719150</v>
      </c>
      <c r="D47" s="78">
        <v>578611</v>
      </c>
      <c r="E47" s="78">
        <v>20376</v>
      </c>
      <c r="F47" s="78">
        <v>120163</v>
      </c>
      <c r="G47" s="67">
        <v>0</v>
      </c>
      <c r="H47" s="78">
        <v>558167</v>
      </c>
      <c r="I47" s="78">
        <v>18772</v>
      </c>
      <c r="J47" s="78">
        <v>114409</v>
      </c>
      <c r="K47" s="67">
        <v>0</v>
      </c>
    </row>
    <row r="48" spans="1:11" x14ac:dyDescent="0.55000000000000004">
      <c r="A48" s="70">
        <v>44351</v>
      </c>
      <c r="B48" s="110" t="str">
        <f t="shared" si="4"/>
        <v>(金)</v>
      </c>
      <c r="C48" s="67">
        <f t="shared" si="5"/>
        <v>734683</v>
      </c>
      <c r="D48" s="78">
        <v>607037</v>
      </c>
      <c r="E48" s="78">
        <v>20221</v>
      </c>
      <c r="F48" s="78">
        <v>107425</v>
      </c>
      <c r="G48" s="67">
        <v>0</v>
      </c>
      <c r="H48" s="78">
        <v>587284</v>
      </c>
      <c r="I48" s="78">
        <v>18726</v>
      </c>
      <c r="J48" s="78">
        <v>100375</v>
      </c>
      <c r="K48" s="67">
        <v>0</v>
      </c>
    </row>
    <row r="49" spans="1:11" x14ac:dyDescent="0.55000000000000004">
      <c r="A49" s="70">
        <v>44350</v>
      </c>
      <c r="B49" s="110" t="str">
        <f>"(" &amp; TEXT(A49,"aaa") &amp; ")"</f>
        <v>(木)</v>
      </c>
      <c r="C49" s="67">
        <f t="shared" si="5"/>
        <v>771944</v>
      </c>
      <c r="D49" s="78">
        <v>624303</v>
      </c>
      <c r="E49" s="78">
        <v>19990</v>
      </c>
      <c r="F49" s="78">
        <v>127651</v>
      </c>
      <c r="G49" s="67">
        <v>0</v>
      </c>
      <c r="H49" s="78">
        <v>605713</v>
      </c>
      <c r="I49" s="78">
        <v>18737</v>
      </c>
      <c r="J49" s="78">
        <v>120869</v>
      </c>
      <c r="K49" s="67">
        <v>0</v>
      </c>
    </row>
    <row r="50" spans="1:11" x14ac:dyDescent="0.55000000000000004">
      <c r="A50" s="70">
        <v>44349</v>
      </c>
      <c r="B50" s="110" t="str">
        <f t="shared" ref="B50:B101" si="6">"(" &amp; TEXT(A50,"aaa") &amp; ")"</f>
        <v>(水)</v>
      </c>
      <c r="C50" s="67">
        <f t="shared" si="5"/>
        <v>770899</v>
      </c>
      <c r="D50" s="78">
        <v>621507</v>
      </c>
      <c r="E50" s="78">
        <v>19627</v>
      </c>
      <c r="F50" s="78">
        <v>129765</v>
      </c>
      <c r="G50" s="67">
        <v>0</v>
      </c>
      <c r="H50" s="78">
        <v>603774</v>
      </c>
      <c r="I50" s="78">
        <v>18378</v>
      </c>
      <c r="J50" s="78">
        <v>122727</v>
      </c>
      <c r="K50" s="67">
        <v>0</v>
      </c>
    </row>
    <row r="51" spans="1:11" x14ac:dyDescent="0.55000000000000004">
      <c r="A51" s="70">
        <v>44348</v>
      </c>
      <c r="B51" s="110" t="str">
        <f t="shared" si="6"/>
        <v>(火)</v>
      </c>
      <c r="C51" s="67">
        <f t="shared" si="5"/>
        <v>722520</v>
      </c>
      <c r="D51" s="78">
        <v>600791</v>
      </c>
      <c r="E51" s="78">
        <v>19191</v>
      </c>
      <c r="F51" s="78">
        <v>102538</v>
      </c>
      <c r="G51" s="67">
        <v>0</v>
      </c>
      <c r="H51" s="78">
        <v>584253</v>
      </c>
      <c r="I51" s="78">
        <v>18033</v>
      </c>
      <c r="J51" s="78">
        <v>96097</v>
      </c>
      <c r="K51" s="67">
        <v>0</v>
      </c>
    </row>
    <row r="52" spans="1:11" x14ac:dyDescent="0.55000000000000004">
      <c r="A52" s="70">
        <v>44347</v>
      </c>
      <c r="B52" s="110" t="str">
        <f t="shared" si="6"/>
        <v>(月)</v>
      </c>
      <c r="C52" s="67">
        <f t="shared" si="5"/>
        <v>608452</v>
      </c>
      <c r="D52" s="78">
        <v>502824</v>
      </c>
      <c r="E52" s="78">
        <v>18313</v>
      </c>
      <c r="F52" s="78">
        <v>87315</v>
      </c>
      <c r="G52" s="67">
        <v>0</v>
      </c>
      <c r="H52" s="78">
        <v>486100</v>
      </c>
      <c r="I52" s="78">
        <v>17085</v>
      </c>
      <c r="J52" s="78">
        <v>75569</v>
      </c>
      <c r="K52" s="67">
        <v>0</v>
      </c>
    </row>
    <row r="53" spans="1:11" x14ac:dyDescent="0.55000000000000004">
      <c r="A53" s="70">
        <v>44346</v>
      </c>
      <c r="B53" s="110" t="str">
        <f t="shared" si="6"/>
        <v>(日)</v>
      </c>
      <c r="C53" s="67">
        <f t="shared" si="5"/>
        <v>519337</v>
      </c>
      <c r="D53" s="78">
        <v>440149</v>
      </c>
      <c r="E53" s="78">
        <v>15915</v>
      </c>
      <c r="F53" s="78">
        <v>63273</v>
      </c>
      <c r="G53" s="67">
        <v>0</v>
      </c>
      <c r="H53" s="78">
        <v>426334</v>
      </c>
      <c r="I53" s="78">
        <v>15024</v>
      </c>
      <c r="J53" s="78">
        <v>58615</v>
      </c>
      <c r="K53" s="67">
        <v>0</v>
      </c>
    </row>
    <row r="54" spans="1:11" x14ac:dyDescent="0.55000000000000004">
      <c r="A54" s="70">
        <v>44345</v>
      </c>
      <c r="B54" s="110" t="str">
        <f t="shared" si="6"/>
        <v>(土)</v>
      </c>
      <c r="C54" s="67">
        <f t="shared" si="5"/>
        <v>516919</v>
      </c>
      <c r="D54" s="78">
        <v>446985</v>
      </c>
      <c r="E54" s="78">
        <v>15527</v>
      </c>
      <c r="F54" s="78">
        <v>54407</v>
      </c>
      <c r="G54" s="67">
        <v>0</v>
      </c>
      <c r="H54" s="78">
        <v>430322</v>
      </c>
      <c r="I54" s="78">
        <v>14581</v>
      </c>
      <c r="J54" s="78">
        <v>46351</v>
      </c>
      <c r="K54" s="67">
        <v>0</v>
      </c>
    </row>
    <row r="55" spans="1:11" x14ac:dyDescent="0.55000000000000004">
      <c r="A55" s="70">
        <v>44344</v>
      </c>
      <c r="B55" s="110" t="str">
        <f t="shared" si="6"/>
        <v>(金)</v>
      </c>
      <c r="C55" s="67">
        <f t="shared" si="5"/>
        <v>550306</v>
      </c>
      <c r="D55" s="78">
        <v>497489</v>
      </c>
      <c r="E55" s="78">
        <v>14242</v>
      </c>
      <c r="F55" s="78">
        <v>38575</v>
      </c>
      <c r="G55" s="67">
        <v>0</v>
      </c>
      <c r="H55" s="78">
        <v>476414</v>
      </c>
      <c r="I55" s="78">
        <v>13391</v>
      </c>
      <c r="J55" s="78">
        <v>28934</v>
      </c>
      <c r="K55" s="67">
        <v>0</v>
      </c>
    </row>
    <row r="56" spans="1:11" x14ac:dyDescent="0.55000000000000004">
      <c r="A56" s="70">
        <v>44343</v>
      </c>
      <c r="B56" s="110" t="str">
        <f t="shared" si="6"/>
        <v>(木)</v>
      </c>
      <c r="C56" s="67">
        <f t="shared" si="5"/>
        <v>576580</v>
      </c>
      <c r="D56" s="78">
        <v>524396</v>
      </c>
      <c r="E56" s="78">
        <v>12397</v>
      </c>
      <c r="F56" s="78">
        <v>39787</v>
      </c>
      <c r="G56" s="67">
        <v>0</v>
      </c>
      <c r="H56" s="78">
        <v>502630</v>
      </c>
      <c r="I56" s="78">
        <v>11704</v>
      </c>
      <c r="J56" s="78">
        <v>31313</v>
      </c>
      <c r="K56" s="67">
        <v>0</v>
      </c>
    </row>
    <row r="57" spans="1:11" x14ac:dyDescent="0.55000000000000004">
      <c r="A57" s="70">
        <v>44342</v>
      </c>
      <c r="B57" s="110" t="str">
        <f t="shared" si="6"/>
        <v>(水)</v>
      </c>
      <c r="C57" s="67">
        <f t="shared" si="5"/>
        <v>565500</v>
      </c>
      <c r="D57" s="78">
        <v>542924</v>
      </c>
      <c r="E57" s="78">
        <v>11469</v>
      </c>
      <c r="F57" s="78">
        <v>11107</v>
      </c>
      <c r="G57" s="67">
        <v>0</v>
      </c>
      <c r="H57" s="78">
        <v>520079</v>
      </c>
      <c r="I57" s="78">
        <v>10727</v>
      </c>
      <c r="J57" s="78">
        <v>8910</v>
      </c>
      <c r="K57" s="67">
        <v>0</v>
      </c>
    </row>
    <row r="58" spans="1:11" x14ac:dyDescent="0.55000000000000004">
      <c r="A58" s="70">
        <v>44341</v>
      </c>
      <c r="B58" s="110" t="str">
        <f t="shared" si="6"/>
        <v>(火)</v>
      </c>
      <c r="C58" s="67">
        <f t="shared" si="5"/>
        <v>507802</v>
      </c>
      <c r="D58" s="78">
        <v>488186</v>
      </c>
      <c r="E58" s="78">
        <v>9794</v>
      </c>
      <c r="F58" s="78">
        <v>9822</v>
      </c>
      <c r="G58" s="67">
        <v>0</v>
      </c>
      <c r="H58" s="78">
        <v>468050</v>
      </c>
      <c r="I58" s="78">
        <v>9273</v>
      </c>
      <c r="J58" s="78">
        <v>7473</v>
      </c>
      <c r="K58" s="67">
        <v>0</v>
      </c>
    </row>
    <row r="59" spans="1:11" x14ac:dyDescent="0.55000000000000004">
      <c r="A59" s="70">
        <v>44340</v>
      </c>
      <c r="B59" s="110" t="str">
        <f t="shared" si="6"/>
        <v>(月)</v>
      </c>
      <c r="C59" s="67">
        <f t="shared" si="5"/>
        <v>440501</v>
      </c>
      <c r="D59" s="78">
        <v>421711</v>
      </c>
      <c r="E59" s="78">
        <v>9836</v>
      </c>
      <c r="F59" s="78">
        <v>8954</v>
      </c>
      <c r="G59" s="67">
        <v>0</v>
      </c>
      <c r="H59" s="78">
        <v>405745</v>
      </c>
      <c r="I59" s="78">
        <v>9289</v>
      </c>
      <c r="J59" s="78">
        <v>6806</v>
      </c>
      <c r="K59" s="67">
        <v>0</v>
      </c>
    </row>
    <row r="60" spans="1:11" x14ac:dyDescent="0.55000000000000004">
      <c r="A60" s="70">
        <v>44339</v>
      </c>
      <c r="B60" s="110" t="str">
        <f t="shared" si="6"/>
        <v>(日)</v>
      </c>
      <c r="C60" s="67">
        <f t="shared" si="5"/>
        <v>345031</v>
      </c>
      <c r="D60" s="78">
        <v>322214</v>
      </c>
      <c r="E60" s="78">
        <v>0</v>
      </c>
      <c r="F60" s="78">
        <v>22817</v>
      </c>
      <c r="G60" s="67">
        <v>0</v>
      </c>
      <c r="H60" s="78">
        <v>311398</v>
      </c>
      <c r="I60" s="78">
        <v>0</v>
      </c>
      <c r="J60" s="78">
        <v>20285</v>
      </c>
      <c r="K60" s="67">
        <v>0</v>
      </c>
    </row>
    <row r="61" spans="1:11" x14ac:dyDescent="0.55000000000000004">
      <c r="A61" s="70">
        <v>44338</v>
      </c>
      <c r="B61" s="110" t="str">
        <f t="shared" si="6"/>
        <v>(土)</v>
      </c>
      <c r="C61" s="67">
        <f t="shared" si="5"/>
        <v>314595</v>
      </c>
      <c r="D61" s="78">
        <v>277647</v>
      </c>
      <c r="E61" s="78">
        <v>0</v>
      </c>
      <c r="F61" s="78">
        <v>36948</v>
      </c>
      <c r="G61" s="67">
        <v>0</v>
      </c>
      <c r="H61" s="78">
        <v>264326</v>
      </c>
      <c r="I61" s="78">
        <v>0</v>
      </c>
      <c r="J61" s="78">
        <v>22743</v>
      </c>
      <c r="K61" s="67">
        <v>0</v>
      </c>
    </row>
    <row r="62" spans="1:11" x14ac:dyDescent="0.55000000000000004">
      <c r="A62" s="70">
        <v>44337</v>
      </c>
      <c r="B62" s="110" t="str">
        <f t="shared" si="6"/>
        <v>(金)</v>
      </c>
      <c r="C62" s="67">
        <f t="shared" si="5"/>
        <v>311187</v>
      </c>
      <c r="D62" s="78">
        <v>267469</v>
      </c>
      <c r="E62" s="78">
        <v>0</v>
      </c>
      <c r="F62" s="78">
        <v>43718</v>
      </c>
      <c r="G62" s="67">
        <v>0</v>
      </c>
      <c r="H62" s="78">
        <v>249103</v>
      </c>
      <c r="I62" s="78">
        <v>0</v>
      </c>
      <c r="J62" s="78">
        <v>23225</v>
      </c>
      <c r="K62" s="67">
        <v>0</v>
      </c>
    </row>
    <row r="63" spans="1:11" x14ac:dyDescent="0.55000000000000004">
      <c r="A63" s="70">
        <v>44336</v>
      </c>
      <c r="B63" s="110" t="str">
        <f t="shared" si="6"/>
        <v>(木)</v>
      </c>
      <c r="C63" s="67">
        <f t="shared" si="5"/>
        <v>329986</v>
      </c>
      <c r="D63" s="78">
        <v>308540</v>
      </c>
      <c r="E63" s="78">
        <v>0</v>
      </c>
      <c r="F63" s="78">
        <v>21446</v>
      </c>
      <c r="G63" s="67">
        <v>0</v>
      </c>
      <c r="H63" s="78">
        <v>288443</v>
      </c>
      <c r="I63" s="78">
        <v>0</v>
      </c>
      <c r="J63" s="78">
        <v>13112</v>
      </c>
      <c r="K63" s="67">
        <v>0</v>
      </c>
    </row>
    <row r="64" spans="1:11" x14ac:dyDescent="0.55000000000000004">
      <c r="A64" s="70">
        <v>44335</v>
      </c>
      <c r="B64" s="110" t="str">
        <f t="shared" si="6"/>
        <v>(水)</v>
      </c>
      <c r="C64" s="67">
        <f t="shared" si="5"/>
        <v>350931</v>
      </c>
      <c r="D64" s="78">
        <v>296238</v>
      </c>
      <c r="E64" s="78">
        <v>0</v>
      </c>
      <c r="F64" s="78">
        <v>54693</v>
      </c>
      <c r="G64" s="67">
        <v>0</v>
      </c>
      <c r="H64" s="78">
        <v>278117</v>
      </c>
      <c r="I64" s="78">
        <v>0</v>
      </c>
      <c r="J64" s="78">
        <v>31654</v>
      </c>
      <c r="K64" s="67">
        <v>0</v>
      </c>
    </row>
    <row r="65" spans="1:11" x14ac:dyDescent="0.55000000000000004">
      <c r="A65" s="70">
        <v>44334</v>
      </c>
      <c r="B65" s="110" t="str">
        <f t="shared" si="6"/>
        <v>(火)</v>
      </c>
      <c r="C65" s="67">
        <f t="shared" si="5"/>
        <v>295899</v>
      </c>
      <c r="D65" s="78">
        <v>242657</v>
      </c>
      <c r="E65" s="78">
        <v>0</v>
      </c>
      <c r="F65" s="78">
        <v>53242</v>
      </c>
      <c r="G65" s="67">
        <v>0</v>
      </c>
      <c r="H65" s="78">
        <v>227050</v>
      </c>
      <c r="I65" s="78">
        <v>0</v>
      </c>
      <c r="J65" s="78">
        <v>33292</v>
      </c>
      <c r="K65" s="67">
        <v>0</v>
      </c>
    </row>
    <row r="66" spans="1:11" x14ac:dyDescent="0.55000000000000004">
      <c r="A66" s="70">
        <v>44333</v>
      </c>
      <c r="B66" s="110" t="str">
        <f t="shared" si="6"/>
        <v>(月)</v>
      </c>
      <c r="C66" s="67">
        <f t="shared" si="5"/>
        <v>243683</v>
      </c>
      <c r="D66" s="78">
        <v>202545</v>
      </c>
      <c r="E66" s="78">
        <v>0</v>
      </c>
      <c r="F66" s="78">
        <v>41138</v>
      </c>
      <c r="G66" s="67">
        <v>0</v>
      </c>
      <c r="H66" s="78">
        <v>189387</v>
      </c>
      <c r="I66" s="78">
        <v>0</v>
      </c>
      <c r="J66" s="78">
        <v>24857</v>
      </c>
      <c r="K66" s="67">
        <v>0</v>
      </c>
    </row>
    <row r="67" spans="1:11" x14ac:dyDescent="0.55000000000000004">
      <c r="A67" s="70">
        <v>44332</v>
      </c>
      <c r="B67" s="110" t="str">
        <f t="shared" si="6"/>
        <v>(日)</v>
      </c>
      <c r="C67" s="67">
        <f t="shared" si="5"/>
        <v>204478</v>
      </c>
      <c r="D67" s="78">
        <v>184599</v>
      </c>
      <c r="E67" s="78">
        <v>0</v>
      </c>
      <c r="F67" s="78">
        <v>19879</v>
      </c>
      <c r="G67" s="67">
        <v>0</v>
      </c>
      <c r="H67" s="78">
        <v>177965</v>
      </c>
      <c r="I67" s="78">
        <v>0</v>
      </c>
      <c r="J67" s="78">
        <v>14642</v>
      </c>
      <c r="K67" s="67">
        <v>0</v>
      </c>
    </row>
    <row r="68" spans="1:11" x14ac:dyDescent="0.55000000000000004">
      <c r="A68" s="70">
        <v>44331</v>
      </c>
      <c r="B68" s="110" t="str">
        <f t="shared" si="6"/>
        <v>(土)</v>
      </c>
      <c r="C68" s="67">
        <f t="shared" si="5"/>
        <v>161447</v>
      </c>
      <c r="D68" s="78">
        <v>133862</v>
      </c>
      <c r="E68" s="78">
        <v>0</v>
      </c>
      <c r="F68" s="78">
        <v>27585</v>
      </c>
      <c r="G68" s="67">
        <v>0</v>
      </c>
      <c r="H68" s="78">
        <v>123690</v>
      </c>
      <c r="I68" s="78">
        <v>0</v>
      </c>
      <c r="J68" s="78">
        <v>15037</v>
      </c>
      <c r="K68" s="67">
        <v>0</v>
      </c>
    </row>
    <row r="69" spans="1:11" x14ac:dyDescent="0.55000000000000004">
      <c r="A69" s="70">
        <v>44330</v>
      </c>
      <c r="B69" s="110" t="str">
        <f t="shared" si="6"/>
        <v>(金)</v>
      </c>
      <c r="C69" s="67">
        <f t="shared" si="5"/>
        <v>162553</v>
      </c>
      <c r="D69" s="78">
        <v>127791</v>
      </c>
      <c r="E69" s="78">
        <v>0</v>
      </c>
      <c r="F69" s="78">
        <v>34762</v>
      </c>
      <c r="G69" s="67">
        <v>0</v>
      </c>
      <c r="H69" s="78">
        <v>112022</v>
      </c>
      <c r="I69" s="78">
        <v>0</v>
      </c>
      <c r="J69" s="78">
        <v>16422</v>
      </c>
      <c r="K69" s="67">
        <v>0</v>
      </c>
    </row>
    <row r="70" spans="1:11" x14ac:dyDescent="0.55000000000000004">
      <c r="A70" s="70">
        <v>44329</v>
      </c>
      <c r="B70" s="110" t="str">
        <f t="shared" si="6"/>
        <v>(木)</v>
      </c>
      <c r="C70" s="67">
        <f t="shared" si="5"/>
        <v>188696</v>
      </c>
      <c r="D70" s="78">
        <v>149046</v>
      </c>
      <c r="E70" s="78">
        <v>0</v>
      </c>
      <c r="F70" s="78">
        <v>39650</v>
      </c>
      <c r="G70" s="67">
        <v>0</v>
      </c>
      <c r="H70" s="78">
        <v>133640</v>
      </c>
      <c r="I70" s="78">
        <v>0</v>
      </c>
      <c r="J70" s="78">
        <v>23048</v>
      </c>
      <c r="K70" s="67">
        <v>0</v>
      </c>
    </row>
    <row r="71" spans="1:11" x14ac:dyDescent="0.55000000000000004">
      <c r="A71" s="70">
        <v>44328</v>
      </c>
      <c r="B71" s="110" t="str">
        <f t="shared" si="6"/>
        <v>(水)</v>
      </c>
      <c r="C71" s="67">
        <f t="shared" si="5"/>
        <v>192153</v>
      </c>
      <c r="D71" s="78">
        <v>151674</v>
      </c>
      <c r="E71" s="78">
        <v>0</v>
      </c>
      <c r="F71" s="78">
        <v>40479</v>
      </c>
      <c r="G71" s="67">
        <v>0</v>
      </c>
      <c r="H71" s="78">
        <v>136627</v>
      </c>
      <c r="I71" s="78">
        <v>0</v>
      </c>
      <c r="J71" s="78">
        <v>24213</v>
      </c>
      <c r="K71" s="67">
        <v>0</v>
      </c>
    </row>
    <row r="72" spans="1:11" x14ac:dyDescent="0.55000000000000004">
      <c r="A72" s="70">
        <v>44327</v>
      </c>
      <c r="B72" s="110" t="str">
        <f t="shared" si="6"/>
        <v>(火)</v>
      </c>
      <c r="C72" s="67">
        <f t="shared" si="5"/>
        <v>155171</v>
      </c>
      <c r="D72" s="78">
        <v>121211</v>
      </c>
      <c r="E72" s="78">
        <v>0</v>
      </c>
      <c r="F72" s="78">
        <v>33960</v>
      </c>
      <c r="G72" s="67">
        <v>0</v>
      </c>
      <c r="H72" s="78">
        <v>106752</v>
      </c>
      <c r="I72" s="78">
        <v>0</v>
      </c>
      <c r="J72" s="78">
        <v>20254</v>
      </c>
      <c r="K72" s="67">
        <v>0</v>
      </c>
    </row>
    <row r="73" spans="1:11" x14ac:dyDescent="0.55000000000000004">
      <c r="A73" s="70">
        <v>44326</v>
      </c>
      <c r="B73" s="110" t="str">
        <f t="shared" si="6"/>
        <v>(月)</v>
      </c>
      <c r="C73" s="67">
        <f t="shared" si="5"/>
        <v>119580</v>
      </c>
      <c r="D73" s="78">
        <v>97500</v>
      </c>
      <c r="E73" s="78">
        <v>0</v>
      </c>
      <c r="F73" s="78">
        <v>22080</v>
      </c>
      <c r="G73" s="67">
        <v>0</v>
      </c>
      <c r="H73" s="78">
        <v>84362</v>
      </c>
      <c r="I73" s="78">
        <v>0</v>
      </c>
      <c r="J73" s="78">
        <v>12857</v>
      </c>
      <c r="K73" s="67">
        <v>0</v>
      </c>
    </row>
    <row r="74" spans="1:11" x14ac:dyDescent="0.55000000000000004">
      <c r="A74" s="70">
        <v>44325</v>
      </c>
      <c r="B74" s="110" t="str">
        <f t="shared" si="6"/>
        <v>(日)</v>
      </c>
      <c r="C74" s="67">
        <f t="shared" si="5"/>
        <v>79257</v>
      </c>
      <c r="D74" s="78">
        <v>71439</v>
      </c>
      <c r="E74" s="78">
        <v>0</v>
      </c>
      <c r="F74" s="78">
        <v>7818</v>
      </c>
      <c r="G74" s="67">
        <v>0</v>
      </c>
      <c r="H74" s="78">
        <v>66340</v>
      </c>
      <c r="I74" s="78">
        <v>0</v>
      </c>
      <c r="J74" s="78">
        <v>5797</v>
      </c>
      <c r="K74" s="67">
        <v>0</v>
      </c>
    </row>
    <row r="75" spans="1:11" x14ac:dyDescent="0.55000000000000004">
      <c r="A75" s="70">
        <v>44324</v>
      </c>
      <c r="B75" s="110" t="str">
        <f t="shared" si="6"/>
        <v>(土)</v>
      </c>
      <c r="C75" s="67">
        <f t="shared" si="5"/>
        <v>64579</v>
      </c>
      <c r="D75" s="78">
        <v>57896</v>
      </c>
      <c r="E75" s="78">
        <v>0</v>
      </c>
      <c r="F75" s="78">
        <v>6683</v>
      </c>
      <c r="G75" s="67">
        <v>0</v>
      </c>
      <c r="H75" s="78">
        <v>48992</v>
      </c>
      <c r="I75" s="78">
        <v>0</v>
      </c>
      <c r="J75" s="78">
        <v>3859</v>
      </c>
      <c r="K75" s="67">
        <v>0</v>
      </c>
    </row>
    <row r="76" spans="1:11" x14ac:dyDescent="0.55000000000000004">
      <c r="A76" s="70">
        <v>44323</v>
      </c>
      <c r="B76" s="110" t="str">
        <f t="shared" si="6"/>
        <v>(金)</v>
      </c>
      <c r="C76" s="67">
        <f t="shared" si="5"/>
        <v>49917</v>
      </c>
      <c r="D76" s="78">
        <v>41389</v>
      </c>
      <c r="E76" s="78">
        <v>0</v>
      </c>
      <c r="F76" s="78">
        <v>8528</v>
      </c>
      <c r="G76" s="67">
        <v>0</v>
      </c>
      <c r="H76" s="78">
        <v>31569</v>
      </c>
      <c r="I76" s="78">
        <v>0</v>
      </c>
      <c r="J76" s="78">
        <v>4530</v>
      </c>
      <c r="K76" s="67">
        <v>0</v>
      </c>
    </row>
    <row r="77" spans="1:11" x14ac:dyDescent="0.55000000000000004">
      <c r="A77" s="70">
        <v>44322</v>
      </c>
      <c r="B77" s="110" t="str">
        <f t="shared" si="6"/>
        <v>(木)</v>
      </c>
      <c r="C77" s="67">
        <f t="shared" si="5"/>
        <v>49413</v>
      </c>
      <c r="D77" s="78">
        <v>42091</v>
      </c>
      <c r="E77" s="78">
        <v>0</v>
      </c>
      <c r="F77" s="78">
        <v>7322</v>
      </c>
      <c r="G77" s="67">
        <v>0</v>
      </c>
      <c r="H77" s="78">
        <v>33079</v>
      </c>
      <c r="I77" s="78">
        <v>0</v>
      </c>
      <c r="J77" s="78">
        <v>4677</v>
      </c>
      <c r="K77" s="67">
        <v>0</v>
      </c>
    </row>
    <row r="78" spans="1:11" x14ac:dyDescent="0.55000000000000004">
      <c r="A78" s="70">
        <v>44321</v>
      </c>
      <c r="B78" s="110" t="str">
        <f t="shared" si="6"/>
        <v>(水)</v>
      </c>
      <c r="C78" s="67">
        <f t="shared" si="5"/>
        <v>10180</v>
      </c>
      <c r="D78" s="78">
        <v>9303</v>
      </c>
      <c r="E78" s="78">
        <v>0</v>
      </c>
      <c r="F78" s="78">
        <v>877</v>
      </c>
      <c r="G78" s="67">
        <v>0</v>
      </c>
      <c r="H78" s="78">
        <v>8191</v>
      </c>
      <c r="I78" s="78">
        <v>0</v>
      </c>
      <c r="J78" s="78">
        <v>737</v>
      </c>
      <c r="K78" s="67">
        <v>0</v>
      </c>
    </row>
    <row r="79" spans="1:11" x14ac:dyDescent="0.55000000000000004">
      <c r="A79" s="70">
        <v>44320</v>
      </c>
      <c r="B79" s="110" t="str">
        <f t="shared" si="6"/>
        <v>(火)</v>
      </c>
      <c r="C79" s="67">
        <f t="shared" si="5"/>
        <v>8812</v>
      </c>
      <c r="D79" s="78">
        <v>8022</v>
      </c>
      <c r="E79" s="78">
        <v>0</v>
      </c>
      <c r="F79" s="78">
        <v>790</v>
      </c>
      <c r="G79" s="67">
        <v>0</v>
      </c>
      <c r="H79" s="78">
        <v>6651</v>
      </c>
      <c r="I79" s="78">
        <v>0</v>
      </c>
      <c r="J79" s="78">
        <v>543</v>
      </c>
      <c r="K79" s="67">
        <v>0</v>
      </c>
    </row>
    <row r="80" spans="1:11" x14ac:dyDescent="0.55000000000000004">
      <c r="A80" s="70">
        <v>44319</v>
      </c>
      <c r="B80" s="110" t="str">
        <f t="shared" si="6"/>
        <v>(月)</v>
      </c>
      <c r="C80" s="67">
        <f t="shared" si="5"/>
        <v>7935</v>
      </c>
      <c r="D80" s="78">
        <v>7099</v>
      </c>
      <c r="E80" s="78">
        <v>0</v>
      </c>
      <c r="F80" s="78">
        <v>836</v>
      </c>
      <c r="G80" s="67">
        <v>0</v>
      </c>
      <c r="H80" s="78">
        <v>5775</v>
      </c>
      <c r="I80" s="78">
        <v>0</v>
      </c>
      <c r="J80" s="78">
        <v>785</v>
      </c>
      <c r="K80" s="67">
        <v>0</v>
      </c>
    </row>
    <row r="81" spans="1:11" x14ac:dyDescent="0.55000000000000004">
      <c r="A81" s="70">
        <v>44318</v>
      </c>
      <c r="B81" s="110" t="str">
        <f t="shared" si="6"/>
        <v>(日)</v>
      </c>
      <c r="C81" s="67">
        <f t="shared" si="5"/>
        <v>23157</v>
      </c>
      <c r="D81" s="78">
        <v>23157</v>
      </c>
      <c r="E81" s="78">
        <v>0</v>
      </c>
      <c r="F81" s="78">
        <v>0</v>
      </c>
      <c r="G81" s="67">
        <v>0</v>
      </c>
      <c r="H81" s="78">
        <v>20340</v>
      </c>
      <c r="I81" s="78">
        <v>0</v>
      </c>
      <c r="J81" s="78">
        <v>0</v>
      </c>
      <c r="K81" s="67">
        <v>0</v>
      </c>
    </row>
    <row r="82" spans="1:11" x14ac:dyDescent="0.55000000000000004">
      <c r="A82" s="70">
        <v>44317</v>
      </c>
      <c r="B82" s="110" t="str">
        <f t="shared" si="6"/>
        <v>(土)</v>
      </c>
      <c r="C82" s="67">
        <f t="shared" si="5"/>
        <v>36977</v>
      </c>
      <c r="D82" s="78">
        <v>36977</v>
      </c>
      <c r="E82" s="78">
        <v>0</v>
      </c>
      <c r="F82" s="78">
        <v>0</v>
      </c>
      <c r="G82" s="67">
        <v>0</v>
      </c>
      <c r="H82" s="78">
        <v>22833</v>
      </c>
      <c r="I82" s="78">
        <v>0</v>
      </c>
      <c r="J82" s="78">
        <v>0</v>
      </c>
      <c r="K82" s="67">
        <v>0</v>
      </c>
    </row>
    <row r="83" spans="1:11" x14ac:dyDescent="0.55000000000000004">
      <c r="A83" s="70">
        <v>44316</v>
      </c>
      <c r="B83" s="110" t="str">
        <f t="shared" si="6"/>
        <v>(金)</v>
      </c>
      <c r="C83" s="67">
        <f t="shared" si="5"/>
        <v>61619</v>
      </c>
      <c r="D83" s="78">
        <v>61619</v>
      </c>
      <c r="E83" s="78">
        <v>0</v>
      </c>
      <c r="F83" s="78">
        <v>0</v>
      </c>
      <c r="G83" s="67">
        <v>0</v>
      </c>
      <c r="H83" s="78">
        <v>27067</v>
      </c>
      <c r="I83" s="78">
        <v>0</v>
      </c>
      <c r="J83" s="78">
        <v>0</v>
      </c>
      <c r="K83" s="67">
        <v>0</v>
      </c>
    </row>
    <row r="84" spans="1:11" x14ac:dyDescent="0.55000000000000004">
      <c r="A84" s="70">
        <v>44315</v>
      </c>
      <c r="B84" s="110" t="str">
        <f>"(" &amp; TEXT(A84,"aaa") &amp; ")"</f>
        <v>(木)</v>
      </c>
      <c r="C84" s="67">
        <f t="shared" si="5"/>
        <v>18607</v>
      </c>
      <c r="D84" s="78">
        <v>18607</v>
      </c>
      <c r="E84" s="78">
        <v>0</v>
      </c>
      <c r="F84" s="78">
        <v>0</v>
      </c>
      <c r="G84" s="67">
        <v>0</v>
      </c>
      <c r="H84" s="78">
        <v>12896</v>
      </c>
      <c r="I84" s="78">
        <v>0</v>
      </c>
      <c r="J84" s="78">
        <v>0</v>
      </c>
      <c r="K84" s="67">
        <v>0</v>
      </c>
    </row>
    <row r="85" spans="1:11" x14ac:dyDescent="0.55000000000000004">
      <c r="A85" s="70">
        <v>44314</v>
      </c>
      <c r="B85" s="110" t="str">
        <f t="shared" si="6"/>
        <v>(水)</v>
      </c>
      <c r="C85" s="67">
        <f t="shared" si="5"/>
        <v>80848</v>
      </c>
      <c r="D85" s="78">
        <v>80848</v>
      </c>
      <c r="E85" s="78">
        <v>0</v>
      </c>
      <c r="F85" s="78">
        <v>0</v>
      </c>
      <c r="G85" s="67">
        <v>0</v>
      </c>
      <c r="H85" s="78">
        <v>36963</v>
      </c>
      <c r="I85" s="78">
        <v>0</v>
      </c>
      <c r="J85" s="78">
        <v>0</v>
      </c>
      <c r="K85" s="67">
        <v>0</v>
      </c>
    </row>
    <row r="86" spans="1:11" x14ac:dyDescent="0.55000000000000004">
      <c r="A86" s="70">
        <v>44313</v>
      </c>
      <c r="B86" s="110" t="str">
        <f t="shared" si="6"/>
        <v>(火)</v>
      </c>
      <c r="C86" s="67">
        <f t="shared" si="5"/>
        <v>74805</v>
      </c>
      <c r="D86" s="78">
        <v>74805</v>
      </c>
      <c r="E86" s="78">
        <v>0</v>
      </c>
      <c r="F86" s="78">
        <v>0</v>
      </c>
      <c r="G86" s="67">
        <v>0</v>
      </c>
      <c r="H86" s="78">
        <v>37581</v>
      </c>
      <c r="I86" s="78">
        <v>0</v>
      </c>
      <c r="J86" s="78">
        <v>0</v>
      </c>
      <c r="K86" s="67">
        <v>0</v>
      </c>
    </row>
    <row r="87" spans="1:11" x14ac:dyDescent="0.55000000000000004">
      <c r="A87" s="70">
        <v>44312</v>
      </c>
      <c r="B87" s="110" t="str">
        <f t="shared" si="6"/>
        <v>(月)</v>
      </c>
      <c r="C87" s="67">
        <f t="shared" si="5"/>
        <v>56070</v>
      </c>
      <c r="D87" s="78">
        <v>56070</v>
      </c>
      <c r="E87" s="78">
        <v>0</v>
      </c>
      <c r="F87" s="78">
        <v>0</v>
      </c>
      <c r="G87" s="67">
        <v>0</v>
      </c>
      <c r="H87" s="78">
        <v>27704</v>
      </c>
      <c r="I87" s="78">
        <v>0</v>
      </c>
      <c r="J87" s="78">
        <v>0</v>
      </c>
      <c r="K87" s="67">
        <v>0</v>
      </c>
    </row>
    <row r="88" spans="1:11" x14ac:dyDescent="0.55000000000000004">
      <c r="A88" s="70">
        <v>44311</v>
      </c>
      <c r="B88" s="110" t="str">
        <f t="shared" si="6"/>
        <v>(日)</v>
      </c>
      <c r="C88" s="67">
        <f t="shared" si="5"/>
        <v>22811</v>
      </c>
      <c r="D88" s="78">
        <v>22811</v>
      </c>
      <c r="E88" s="78">
        <v>0</v>
      </c>
      <c r="F88" s="78">
        <v>0</v>
      </c>
      <c r="G88" s="67">
        <v>0</v>
      </c>
      <c r="H88" s="78">
        <v>15404</v>
      </c>
      <c r="I88" s="78">
        <v>0</v>
      </c>
      <c r="J88" s="78">
        <v>0</v>
      </c>
      <c r="K88" s="67">
        <v>0</v>
      </c>
    </row>
    <row r="89" spans="1:11" x14ac:dyDescent="0.55000000000000004">
      <c r="A89" s="70">
        <v>44310</v>
      </c>
      <c r="B89" s="110" t="str">
        <f t="shared" si="6"/>
        <v>(土)</v>
      </c>
      <c r="C89" s="67">
        <f t="shared" si="5"/>
        <v>33263</v>
      </c>
      <c r="D89" s="78">
        <v>33263</v>
      </c>
      <c r="E89" s="78">
        <v>0</v>
      </c>
      <c r="F89" s="78">
        <v>0</v>
      </c>
      <c r="G89" s="67">
        <v>0</v>
      </c>
      <c r="H89" s="78">
        <v>15846</v>
      </c>
      <c r="I89" s="78">
        <v>0</v>
      </c>
      <c r="J89" s="78">
        <v>0</v>
      </c>
      <c r="K89" s="67">
        <v>0</v>
      </c>
    </row>
    <row r="90" spans="1:11" x14ac:dyDescent="0.55000000000000004">
      <c r="A90" s="70">
        <v>44309</v>
      </c>
      <c r="B90" s="110" t="str">
        <f t="shared" si="6"/>
        <v>(金)</v>
      </c>
      <c r="C90" s="67">
        <f t="shared" si="5"/>
        <v>51879</v>
      </c>
      <c r="D90" s="78">
        <v>51879</v>
      </c>
      <c r="E90" s="78">
        <v>0</v>
      </c>
      <c r="F90" s="78">
        <v>0</v>
      </c>
      <c r="G90" s="67">
        <v>0</v>
      </c>
      <c r="H90" s="78">
        <v>18547</v>
      </c>
      <c r="I90" s="78">
        <v>0</v>
      </c>
      <c r="J90" s="78">
        <v>0</v>
      </c>
      <c r="K90" s="67">
        <v>0</v>
      </c>
    </row>
    <row r="91" spans="1:11" x14ac:dyDescent="0.55000000000000004">
      <c r="A91" s="70">
        <v>44308</v>
      </c>
      <c r="B91" s="110" t="str">
        <f t="shared" si="6"/>
        <v>(木)</v>
      </c>
      <c r="C91" s="67">
        <f t="shared" si="5"/>
        <v>54768</v>
      </c>
      <c r="D91" s="78">
        <v>54768</v>
      </c>
      <c r="E91" s="78">
        <v>0</v>
      </c>
      <c r="F91" s="78">
        <v>0</v>
      </c>
      <c r="G91" s="67">
        <v>0</v>
      </c>
      <c r="H91" s="78">
        <v>24872</v>
      </c>
      <c r="I91" s="78">
        <v>0</v>
      </c>
      <c r="J91" s="78">
        <v>0</v>
      </c>
      <c r="K91" s="67">
        <v>0</v>
      </c>
    </row>
    <row r="92" spans="1:11" x14ac:dyDescent="0.55000000000000004">
      <c r="A92" s="70">
        <v>44307</v>
      </c>
      <c r="B92" s="110" t="str">
        <f t="shared" si="6"/>
        <v>(水)</v>
      </c>
      <c r="C92" s="67">
        <f t="shared" si="5"/>
        <v>56782</v>
      </c>
      <c r="D92" s="78">
        <v>56782</v>
      </c>
      <c r="E92" s="78">
        <v>0</v>
      </c>
      <c r="F92" s="78">
        <v>0</v>
      </c>
      <c r="G92" s="67">
        <v>0</v>
      </c>
      <c r="H92" s="78">
        <v>26431</v>
      </c>
      <c r="I92" s="78">
        <v>0</v>
      </c>
      <c r="J92" s="78">
        <v>0</v>
      </c>
      <c r="K92" s="67">
        <v>0</v>
      </c>
    </row>
    <row r="93" spans="1:11" x14ac:dyDescent="0.55000000000000004">
      <c r="A93" s="70">
        <v>44306</v>
      </c>
      <c r="B93" s="110" t="str">
        <f t="shared" si="6"/>
        <v>(火)</v>
      </c>
      <c r="C93" s="67">
        <f t="shared" si="5"/>
        <v>47776</v>
      </c>
      <c r="D93" s="78">
        <v>47776</v>
      </c>
      <c r="E93" s="78">
        <v>0</v>
      </c>
      <c r="F93" s="78">
        <v>0</v>
      </c>
      <c r="G93" s="67">
        <v>0</v>
      </c>
      <c r="H93" s="78">
        <v>22124</v>
      </c>
      <c r="I93" s="78">
        <v>0</v>
      </c>
      <c r="J93" s="78">
        <v>0</v>
      </c>
      <c r="K93" s="67">
        <v>0</v>
      </c>
    </row>
    <row r="94" spans="1:11" x14ac:dyDescent="0.55000000000000004">
      <c r="A94" s="70">
        <v>44305</v>
      </c>
      <c r="B94" s="110" t="str">
        <f t="shared" si="6"/>
        <v>(月)</v>
      </c>
      <c r="C94" s="67">
        <f t="shared" si="5"/>
        <v>31110</v>
      </c>
      <c r="D94" s="78">
        <v>31110</v>
      </c>
      <c r="E94" s="78">
        <v>0</v>
      </c>
      <c r="F94" s="78">
        <v>0</v>
      </c>
      <c r="G94" s="67">
        <v>0</v>
      </c>
      <c r="H94" s="78">
        <v>14024</v>
      </c>
      <c r="I94" s="78">
        <v>0</v>
      </c>
      <c r="J94" s="78">
        <v>0</v>
      </c>
      <c r="K94" s="67">
        <v>0</v>
      </c>
    </row>
    <row r="95" spans="1:11" x14ac:dyDescent="0.55000000000000004">
      <c r="A95" s="70">
        <v>44304</v>
      </c>
      <c r="B95" s="110" t="str">
        <f t="shared" si="6"/>
        <v>(日)</v>
      </c>
      <c r="C95" s="67">
        <f t="shared" si="5"/>
        <v>9032</v>
      </c>
      <c r="D95" s="78">
        <v>9032</v>
      </c>
      <c r="E95" s="78">
        <v>0</v>
      </c>
      <c r="F95" s="78">
        <v>0</v>
      </c>
      <c r="G95" s="67">
        <v>0</v>
      </c>
      <c r="H95" s="78">
        <v>5761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44303</v>
      </c>
      <c r="B96" s="110" t="str">
        <f t="shared" si="6"/>
        <v>(土)</v>
      </c>
      <c r="C96" s="67">
        <f t="shared" si="5"/>
        <v>7750</v>
      </c>
      <c r="D96" s="78">
        <v>7750</v>
      </c>
      <c r="E96" s="78">
        <v>0</v>
      </c>
      <c r="F96" s="78">
        <v>0</v>
      </c>
      <c r="G96" s="67">
        <v>0</v>
      </c>
      <c r="H96" s="78">
        <v>3715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44302</v>
      </c>
      <c r="B97" s="110" t="str">
        <f t="shared" si="6"/>
        <v>(金)</v>
      </c>
      <c r="C97" s="67">
        <f t="shared" ref="C97:C101" si="7">SUM(D97:G97)</f>
        <v>10564</v>
      </c>
      <c r="D97" s="78">
        <v>10564</v>
      </c>
      <c r="E97" s="78">
        <v>0</v>
      </c>
      <c r="F97" s="78">
        <v>0</v>
      </c>
      <c r="G97" s="67">
        <v>0</v>
      </c>
      <c r="H97" s="78">
        <v>3472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44301</v>
      </c>
      <c r="B98" s="110" t="str">
        <f t="shared" si="6"/>
        <v>(木)</v>
      </c>
      <c r="C98" s="67">
        <f t="shared" si="7"/>
        <v>8842</v>
      </c>
      <c r="D98" s="78">
        <v>8842</v>
      </c>
      <c r="E98" s="78">
        <v>0</v>
      </c>
      <c r="F98" s="78">
        <v>0</v>
      </c>
      <c r="G98" s="67">
        <v>0</v>
      </c>
      <c r="H98" s="78">
        <v>4362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44300</v>
      </c>
      <c r="B99" s="110" t="str">
        <f t="shared" si="6"/>
        <v>(水)</v>
      </c>
      <c r="C99" s="67">
        <f t="shared" si="7"/>
        <v>4892</v>
      </c>
      <c r="D99" s="78">
        <v>4892</v>
      </c>
      <c r="E99" s="78">
        <v>0</v>
      </c>
      <c r="F99" s="78">
        <v>0</v>
      </c>
      <c r="G99" s="67">
        <v>0</v>
      </c>
      <c r="H99" s="78">
        <v>3139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44299</v>
      </c>
      <c r="B100" s="110" t="str">
        <f t="shared" si="6"/>
        <v>(火)</v>
      </c>
      <c r="C100" s="67">
        <f>SUM(D100:G100)</f>
        <v>4240</v>
      </c>
      <c r="D100" s="78">
        <v>4240</v>
      </c>
      <c r="E100" s="78">
        <v>0</v>
      </c>
      <c r="F100" s="78">
        <v>0</v>
      </c>
      <c r="G100" s="67">
        <v>0</v>
      </c>
      <c r="H100" s="78">
        <v>2907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44298</v>
      </c>
      <c r="B101" s="110" t="str">
        <f t="shared" si="6"/>
        <v>(月)</v>
      </c>
      <c r="C101" s="67">
        <f>SUM(D101:G101)</f>
        <v>4832</v>
      </c>
      <c r="D101" s="98">
        <v>4832</v>
      </c>
      <c r="E101" s="98">
        <v>0</v>
      </c>
      <c r="F101" s="98">
        <v>0</v>
      </c>
      <c r="G101" s="98">
        <v>0</v>
      </c>
      <c r="H101" s="98">
        <v>3506</v>
      </c>
      <c r="I101" s="98">
        <v>0</v>
      </c>
      <c r="J101" s="98">
        <v>0</v>
      </c>
      <c r="K101" s="98">
        <v>0</v>
      </c>
    </row>
    <row r="102" spans="1:11" x14ac:dyDescent="0.55000000000000004">
      <c r="A102" s="95"/>
      <c r="B102" s="95"/>
      <c r="C102" s="95"/>
      <c r="D102" s="95"/>
      <c r="E102" s="95"/>
      <c r="F102" s="95"/>
      <c r="G102" s="95"/>
      <c r="H102" s="95"/>
      <c r="I102" s="95"/>
      <c r="J102" s="95"/>
      <c r="K102" s="95"/>
    </row>
    <row r="103" spans="1:11" x14ac:dyDescent="0.55000000000000004">
      <c r="A103" s="95" t="s">
        <v>330</v>
      </c>
      <c r="B103" s="95"/>
    </row>
    <row r="104" spans="1:11" x14ac:dyDescent="0.55000000000000004">
      <c r="A104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7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8" t="s">
        <v>389</v>
      </c>
    </row>
    <row r="3" spans="1:9" x14ac:dyDescent="0.55000000000000004">
      <c r="A3" s="141" t="s">
        <v>296</v>
      </c>
      <c r="B3" s="139" t="s">
        <v>297</v>
      </c>
      <c r="C3" s="137" t="s">
        <v>298</v>
      </c>
      <c r="D3" s="137" t="s">
        <v>299</v>
      </c>
      <c r="E3" s="140"/>
      <c r="F3" s="137" t="s">
        <v>300</v>
      </c>
      <c r="G3" s="140"/>
      <c r="H3" s="93"/>
      <c r="I3" s="93"/>
    </row>
    <row r="4" spans="1:9" x14ac:dyDescent="0.55000000000000004">
      <c r="A4" s="140"/>
      <c r="B4" s="142"/>
      <c r="C4" s="140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36" t="s">
        <v>287</v>
      </c>
      <c r="B5" s="140"/>
      <c r="C5" s="67">
        <f t="shared" ref="C5:C68" si="0">SUM(D5:G5)</f>
        <v>11782983</v>
      </c>
      <c r="D5" s="67">
        <v>6230488</v>
      </c>
      <c r="E5" s="67">
        <v>109580</v>
      </c>
      <c r="F5" s="67">
        <v>5424285</v>
      </c>
      <c r="G5" s="67">
        <v>18630</v>
      </c>
      <c r="H5" s="92"/>
      <c r="I5" s="92"/>
    </row>
    <row r="6" spans="1:9" x14ac:dyDescent="0.55000000000000004">
      <c r="A6" s="109">
        <v>44392</v>
      </c>
      <c r="B6" s="112" t="s">
        <v>305</v>
      </c>
      <c r="C6" s="67">
        <f t="shared" si="0"/>
        <v>58287</v>
      </c>
      <c r="D6" s="67">
        <v>24563</v>
      </c>
      <c r="E6" s="67">
        <v>533</v>
      </c>
      <c r="F6" s="67">
        <v>31996</v>
      </c>
      <c r="G6" s="67">
        <v>1195</v>
      </c>
      <c r="H6" s="92"/>
      <c r="I6" s="92"/>
    </row>
    <row r="7" spans="1:9" x14ac:dyDescent="0.55000000000000004">
      <c r="A7" s="109">
        <v>44391</v>
      </c>
      <c r="B7" s="112" t="s">
        <v>306</v>
      </c>
      <c r="C7" s="67">
        <f t="shared" si="0"/>
        <v>62157</v>
      </c>
      <c r="D7" s="67">
        <v>22176</v>
      </c>
      <c r="E7" s="67">
        <v>178</v>
      </c>
      <c r="F7" s="67">
        <v>37839</v>
      </c>
      <c r="G7" s="67">
        <v>1964</v>
      </c>
      <c r="H7" s="92"/>
      <c r="I7" s="92"/>
    </row>
    <row r="8" spans="1:9" x14ac:dyDescent="0.55000000000000004">
      <c r="A8" s="109">
        <v>44390</v>
      </c>
      <c r="B8" s="112" t="s">
        <v>295</v>
      </c>
      <c r="C8" s="67">
        <f t="shared" si="0"/>
        <v>73445</v>
      </c>
      <c r="D8" s="67">
        <v>25653</v>
      </c>
      <c r="E8" s="67">
        <v>9453</v>
      </c>
      <c r="F8" s="67">
        <v>37198</v>
      </c>
      <c r="G8" s="67">
        <v>1141</v>
      </c>
      <c r="H8" s="92"/>
      <c r="I8" s="92"/>
    </row>
    <row r="9" spans="1:9" x14ac:dyDescent="0.55000000000000004">
      <c r="A9" s="109">
        <v>44389</v>
      </c>
      <c r="B9" s="112" t="s">
        <v>294</v>
      </c>
      <c r="C9" s="67">
        <f t="shared" si="0"/>
        <v>141584</v>
      </c>
      <c r="D9" s="67">
        <v>47667</v>
      </c>
      <c r="E9" s="67">
        <v>22048</v>
      </c>
      <c r="F9" s="67">
        <v>67841</v>
      </c>
      <c r="G9" s="67">
        <v>4028</v>
      </c>
      <c r="H9" s="92"/>
      <c r="I9" s="92"/>
    </row>
    <row r="10" spans="1:9" x14ac:dyDescent="0.55000000000000004">
      <c r="A10" s="109">
        <v>44386</v>
      </c>
      <c r="B10" s="112" t="s">
        <v>304</v>
      </c>
      <c r="C10" s="67">
        <f t="shared" si="0"/>
        <v>78312</v>
      </c>
      <c r="D10" s="67">
        <v>31738</v>
      </c>
      <c r="E10" s="67">
        <v>221</v>
      </c>
      <c r="F10" s="67">
        <v>44589</v>
      </c>
      <c r="G10" s="67">
        <v>1764</v>
      </c>
      <c r="H10" s="92"/>
      <c r="I10" s="92"/>
    </row>
    <row r="11" spans="1:9" x14ac:dyDescent="0.55000000000000004">
      <c r="A11" s="109">
        <v>44385</v>
      </c>
      <c r="B11" s="112" t="s">
        <v>305</v>
      </c>
      <c r="C11" s="67">
        <f t="shared" si="0"/>
        <v>83340</v>
      </c>
      <c r="D11" s="67">
        <v>34199</v>
      </c>
      <c r="E11" s="67">
        <v>2537</v>
      </c>
      <c r="F11" s="67">
        <v>44991</v>
      </c>
      <c r="G11" s="67">
        <v>1613</v>
      </c>
      <c r="H11" s="92"/>
      <c r="I11" s="92"/>
    </row>
    <row r="12" spans="1:9" x14ac:dyDescent="0.55000000000000004">
      <c r="A12" s="109">
        <v>44384</v>
      </c>
      <c r="B12" s="112" t="s">
        <v>306</v>
      </c>
      <c r="C12" s="67">
        <f t="shared" si="0"/>
        <v>76653</v>
      </c>
      <c r="D12" s="67">
        <v>28661</v>
      </c>
      <c r="E12" s="67">
        <v>2304</v>
      </c>
      <c r="F12" s="67">
        <v>44525</v>
      </c>
      <c r="G12" s="67">
        <v>1163</v>
      </c>
      <c r="H12" s="92"/>
      <c r="I12" s="92"/>
    </row>
    <row r="13" spans="1:9" x14ac:dyDescent="0.55000000000000004">
      <c r="A13" s="109">
        <v>44383</v>
      </c>
      <c r="B13" s="112" t="s">
        <v>295</v>
      </c>
      <c r="C13" s="67">
        <f t="shared" si="0"/>
        <v>99765</v>
      </c>
      <c r="D13" s="67">
        <v>45037</v>
      </c>
      <c r="E13" s="67">
        <v>1554</v>
      </c>
      <c r="F13" s="67">
        <v>52475</v>
      </c>
      <c r="G13" s="67">
        <v>699</v>
      </c>
      <c r="H13" s="92"/>
      <c r="I13" s="92"/>
    </row>
    <row r="14" spans="1:9" x14ac:dyDescent="0.55000000000000004">
      <c r="A14" s="109">
        <v>44382</v>
      </c>
      <c r="B14" s="112" t="s">
        <v>294</v>
      </c>
      <c r="C14" s="67">
        <f t="shared" si="0"/>
        <v>145089</v>
      </c>
      <c r="D14" s="67">
        <v>57890</v>
      </c>
      <c r="E14" s="67">
        <v>5788</v>
      </c>
      <c r="F14" s="67">
        <v>79320</v>
      </c>
      <c r="G14" s="67">
        <v>2091</v>
      </c>
      <c r="H14" s="92"/>
      <c r="I14" s="92"/>
    </row>
    <row r="15" spans="1:9" x14ac:dyDescent="0.55000000000000004">
      <c r="A15" s="109">
        <v>44379</v>
      </c>
      <c r="B15" s="112" t="s">
        <v>304</v>
      </c>
      <c r="C15" s="67">
        <f t="shared" si="0"/>
        <v>81824</v>
      </c>
      <c r="D15" s="67">
        <v>25406</v>
      </c>
      <c r="E15" s="67">
        <v>978</v>
      </c>
      <c r="F15" s="67">
        <v>55293</v>
      </c>
      <c r="G15" s="67">
        <v>147</v>
      </c>
      <c r="H15" s="92"/>
      <c r="I15" s="92"/>
    </row>
    <row r="16" spans="1:9" x14ac:dyDescent="0.55000000000000004">
      <c r="A16" s="109">
        <v>44378</v>
      </c>
      <c r="B16" s="112" t="s">
        <v>305</v>
      </c>
      <c r="C16" s="67">
        <f t="shared" si="0"/>
        <v>94797</v>
      </c>
      <c r="D16" s="67">
        <v>36346</v>
      </c>
      <c r="E16" s="67">
        <v>589</v>
      </c>
      <c r="F16" s="67">
        <v>57754</v>
      </c>
      <c r="G16" s="67">
        <v>108</v>
      </c>
      <c r="H16" s="92"/>
      <c r="I16" s="92"/>
    </row>
    <row r="17" spans="1:9" x14ac:dyDescent="0.55000000000000004">
      <c r="A17" s="109">
        <v>44377</v>
      </c>
      <c r="B17" s="112" t="s">
        <v>306</v>
      </c>
      <c r="C17" s="67">
        <f t="shared" si="0"/>
        <v>79179</v>
      </c>
      <c r="D17" s="67">
        <v>30313</v>
      </c>
      <c r="E17" s="67">
        <v>1788</v>
      </c>
      <c r="F17" s="67">
        <v>46697</v>
      </c>
      <c r="G17" s="67">
        <v>381</v>
      </c>
      <c r="H17" s="92"/>
      <c r="I17" s="92"/>
    </row>
    <row r="18" spans="1:9" x14ac:dyDescent="0.55000000000000004">
      <c r="A18" s="109">
        <v>44376</v>
      </c>
      <c r="B18" s="112" t="s">
        <v>295</v>
      </c>
      <c r="C18" s="67">
        <f t="shared" si="0"/>
        <v>94481</v>
      </c>
      <c r="D18" s="67">
        <v>36069</v>
      </c>
      <c r="E18" s="67">
        <v>3367</v>
      </c>
      <c r="F18" s="67">
        <v>53790</v>
      </c>
      <c r="G18" s="67">
        <v>1255</v>
      </c>
      <c r="H18" s="92"/>
      <c r="I18" s="92"/>
    </row>
    <row r="19" spans="1:9" x14ac:dyDescent="0.55000000000000004">
      <c r="A19" s="109">
        <v>44375</v>
      </c>
      <c r="B19" s="112" t="s">
        <v>294</v>
      </c>
      <c r="C19" s="67">
        <f t="shared" si="0"/>
        <v>159655</v>
      </c>
      <c r="D19" s="67">
        <v>71303</v>
      </c>
      <c r="E19" s="67">
        <v>7806</v>
      </c>
      <c r="F19" s="67">
        <v>80018</v>
      </c>
      <c r="G19" s="67">
        <v>528</v>
      </c>
      <c r="H19" s="92"/>
      <c r="I19" s="92"/>
    </row>
    <row r="20" spans="1:9" x14ac:dyDescent="0.55000000000000004">
      <c r="A20" s="109">
        <v>44372</v>
      </c>
      <c r="B20" s="112" t="s">
        <v>309</v>
      </c>
      <c r="C20" s="67">
        <f t="shared" si="0"/>
        <v>128355</v>
      </c>
      <c r="D20" s="67">
        <v>47766</v>
      </c>
      <c r="E20" s="67">
        <v>5529</v>
      </c>
      <c r="F20" s="67">
        <v>74926</v>
      </c>
      <c r="G20" s="67">
        <v>134</v>
      </c>
      <c r="H20" s="92"/>
      <c r="I20" s="92"/>
    </row>
    <row r="21" spans="1:9" x14ac:dyDescent="0.55000000000000004">
      <c r="A21" s="109">
        <v>44371</v>
      </c>
      <c r="B21" s="112" t="s">
        <v>320</v>
      </c>
      <c r="C21" s="67">
        <f t="shared" si="0"/>
        <v>109421</v>
      </c>
      <c r="D21" s="67">
        <v>43798</v>
      </c>
      <c r="E21" s="67">
        <v>1584</v>
      </c>
      <c r="F21" s="67">
        <v>63930</v>
      </c>
      <c r="G21" s="67">
        <v>109</v>
      </c>
      <c r="H21" s="92"/>
      <c r="I21" s="92"/>
    </row>
    <row r="22" spans="1:9" x14ac:dyDescent="0.55000000000000004">
      <c r="A22" s="109">
        <v>44370</v>
      </c>
      <c r="B22" s="112" t="s">
        <v>306</v>
      </c>
      <c r="C22" s="67">
        <f t="shared" si="0"/>
        <v>111486</v>
      </c>
      <c r="D22" s="67">
        <v>46971</v>
      </c>
      <c r="E22" s="67">
        <v>4683</v>
      </c>
      <c r="F22" s="67">
        <v>59733</v>
      </c>
      <c r="G22" s="67">
        <v>99</v>
      </c>
      <c r="H22" s="92"/>
      <c r="I22" s="92"/>
    </row>
    <row r="23" spans="1:9" x14ac:dyDescent="0.55000000000000004">
      <c r="A23" s="109">
        <v>44369</v>
      </c>
      <c r="B23" s="112" t="s">
        <v>295</v>
      </c>
      <c r="C23" s="67">
        <f t="shared" si="0"/>
        <v>94135</v>
      </c>
      <c r="D23" s="67">
        <v>44473</v>
      </c>
      <c r="E23" s="67">
        <v>1946</v>
      </c>
      <c r="F23" s="67">
        <v>47609</v>
      </c>
      <c r="G23" s="67">
        <v>107</v>
      </c>
      <c r="H23" s="92"/>
      <c r="I23" s="92"/>
    </row>
    <row r="24" spans="1:9" x14ac:dyDescent="0.55000000000000004">
      <c r="A24" s="109">
        <v>44368</v>
      </c>
      <c r="B24" s="112" t="s">
        <v>294</v>
      </c>
      <c r="C24" s="67">
        <f t="shared" si="0"/>
        <v>198780</v>
      </c>
      <c r="D24" s="67">
        <v>67154</v>
      </c>
      <c r="E24" s="67">
        <v>7843</v>
      </c>
      <c r="F24" s="67">
        <v>123679</v>
      </c>
      <c r="G24" s="67">
        <v>104</v>
      </c>
      <c r="H24" s="92"/>
      <c r="I24" s="92"/>
    </row>
    <row r="25" spans="1:9" x14ac:dyDescent="0.55000000000000004">
      <c r="A25" s="109">
        <v>44365</v>
      </c>
      <c r="B25" s="112" t="s">
        <v>304</v>
      </c>
      <c r="C25" s="67">
        <f t="shared" si="0"/>
        <v>125948</v>
      </c>
      <c r="D25" s="67">
        <v>50112</v>
      </c>
      <c r="E25" s="67">
        <v>2145</v>
      </c>
      <c r="F25" s="67">
        <v>73691</v>
      </c>
      <c r="G25" s="67">
        <v>0</v>
      </c>
      <c r="H25" s="92"/>
      <c r="I25" s="92"/>
    </row>
    <row r="26" spans="1:9" x14ac:dyDescent="0.55000000000000004">
      <c r="A26" s="109">
        <v>44364</v>
      </c>
      <c r="B26" s="112" t="s">
        <v>320</v>
      </c>
      <c r="C26" s="67">
        <f t="shared" si="0"/>
        <v>129330</v>
      </c>
      <c r="D26" s="67">
        <v>46926</v>
      </c>
      <c r="E26" s="67">
        <v>4611</v>
      </c>
      <c r="F26" s="67">
        <v>77793</v>
      </c>
      <c r="G26" s="67">
        <v>0</v>
      </c>
      <c r="H26" s="92"/>
      <c r="I26" s="92"/>
    </row>
    <row r="27" spans="1:9" x14ac:dyDescent="0.55000000000000004">
      <c r="A27" s="109">
        <v>44363</v>
      </c>
      <c r="B27" s="112" t="s">
        <v>306</v>
      </c>
      <c r="C27" s="67">
        <f t="shared" si="0"/>
        <v>118735</v>
      </c>
      <c r="D27" s="67">
        <v>43912</v>
      </c>
      <c r="E27" s="67">
        <v>2782</v>
      </c>
      <c r="F27" s="67">
        <v>72041</v>
      </c>
      <c r="G27" s="67">
        <v>0</v>
      </c>
      <c r="H27" s="92"/>
      <c r="I27" s="92"/>
    </row>
    <row r="28" spans="1:9" x14ac:dyDescent="0.55000000000000004">
      <c r="A28" s="109">
        <v>44362</v>
      </c>
      <c r="B28" s="112" t="s">
        <v>295</v>
      </c>
      <c r="C28" s="67">
        <f t="shared" si="0"/>
        <v>115363</v>
      </c>
      <c r="D28" s="67">
        <v>40459</v>
      </c>
      <c r="E28" s="67">
        <v>2956</v>
      </c>
      <c r="F28" s="67">
        <v>71948</v>
      </c>
      <c r="G28" s="67">
        <v>0</v>
      </c>
      <c r="H28" s="92"/>
      <c r="I28" s="92"/>
    </row>
    <row r="29" spans="1:9" x14ac:dyDescent="0.55000000000000004">
      <c r="A29" s="109">
        <v>44361</v>
      </c>
      <c r="B29" s="112" t="s">
        <v>294</v>
      </c>
      <c r="C29" s="67">
        <f t="shared" si="0"/>
        <v>214965</v>
      </c>
      <c r="D29" s="67">
        <v>85819</v>
      </c>
      <c r="E29" s="67">
        <v>5610</v>
      </c>
      <c r="F29" s="67">
        <v>123536</v>
      </c>
      <c r="G29" s="67">
        <v>0</v>
      </c>
      <c r="H29" s="92"/>
      <c r="I29" s="92"/>
    </row>
    <row r="30" spans="1:9" x14ac:dyDescent="0.55000000000000004">
      <c r="A30" s="109">
        <v>44358</v>
      </c>
      <c r="B30" s="112" t="s">
        <v>304</v>
      </c>
      <c r="C30" s="67">
        <f t="shared" si="0"/>
        <v>147983</v>
      </c>
      <c r="D30" s="67">
        <v>54834</v>
      </c>
      <c r="E30" s="67">
        <v>1669</v>
      </c>
      <c r="F30" s="67">
        <v>91480</v>
      </c>
      <c r="G30" s="67">
        <v>0</v>
      </c>
      <c r="H30" s="92"/>
      <c r="I30" s="92"/>
    </row>
    <row r="31" spans="1:9" x14ac:dyDescent="0.55000000000000004">
      <c r="A31" s="109">
        <v>44357</v>
      </c>
      <c r="B31" s="112" t="s">
        <v>305</v>
      </c>
      <c r="C31" s="67">
        <f t="shared" si="0"/>
        <v>136591</v>
      </c>
      <c r="D31" s="67">
        <v>52250</v>
      </c>
      <c r="E31" s="67">
        <v>1719</v>
      </c>
      <c r="F31" s="67">
        <v>82622</v>
      </c>
      <c r="G31" s="67">
        <v>0</v>
      </c>
      <c r="H31" s="92"/>
      <c r="I31" s="92"/>
    </row>
    <row r="32" spans="1:9" x14ac:dyDescent="0.55000000000000004">
      <c r="A32" s="109">
        <v>44356</v>
      </c>
      <c r="B32" s="112" t="s">
        <v>306</v>
      </c>
      <c r="C32" s="67">
        <f t="shared" si="0"/>
        <v>167384</v>
      </c>
      <c r="D32" s="67">
        <v>67694</v>
      </c>
      <c r="E32" s="67">
        <v>1047</v>
      </c>
      <c r="F32" s="67">
        <v>98643</v>
      </c>
      <c r="G32" s="67">
        <v>0</v>
      </c>
      <c r="H32" s="92"/>
      <c r="I32" s="92"/>
    </row>
    <row r="33" spans="1:9" x14ac:dyDescent="0.55000000000000004">
      <c r="A33" s="109">
        <v>44355</v>
      </c>
      <c r="B33" s="112" t="s">
        <v>295</v>
      </c>
      <c r="C33" s="67">
        <f t="shared" si="0"/>
        <v>161922</v>
      </c>
      <c r="D33" s="67">
        <v>71689</v>
      </c>
      <c r="E33" s="67">
        <v>990</v>
      </c>
      <c r="F33" s="67">
        <v>89243</v>
      </c>
      <c r="G33" s="67">
        <v>0</v>
      </c>
      <c r="H33" s="92"/>
      <c r="I33" s="92"/>
    </row>
    <row r="34" spans="1:9" x14ac:dyDescent="0.55000000000000004">
      <c r="A34" s="109">
        <v>44354</v>
      </c>
      <c r="B34" s="112" t="s">
        <v>294</v>
      </c>
      <c r="C34" s="67">
        <f t="shared" si="0"/>
        <v>239337</v>
      </c>
      <c r="D34" s="67">
        <v>104435</v>
      </c>
      <c r="E34" s="67">
        <v>2146</v>
      </c>
      <c r="F34" s="67">
        <v>132756</v>
      </c>
      <c r="G34" s="67">
        <v>0</v>
      </c>
      <c r="H34" s="92"/>
      <c r="I34" s="92"/>
    </row>
    <row r="35" spans="1:9" x14ac:dyDescent="0.55000000000000004">
      <c r="A35" s="109">
        <v>44351</v>
      </c>
      <c r="B35" s="112" t="s">
        <v>304</v>
      </c>
      <c r="C35" s="67">
        <f t="shared" si="0"/>
        <v>159203</v>
      </c>
      <c r="D35" s="67">
        <v>62634</v>
      </c>
      <c r="E35" s="67">
        <v>929</v>
      </c>
      <c r="F35" s="67">
        <v>95640</v>
      </c>
      <c r="G35" s="67">
        <v>0</v>
      </c>
      <c r="H35" s="92"/>
      <c r="I35" s="92"/>
    </row>
    <row r="36" spans="1:9" x14ac:dyDescent="0.55000000000000004">
      <c r="A36" s="70">
        <v>44350</v>
      </c>
      <c r="B36" s="110" t="s">
        <v>305</v>
      </c>
      <c r="C36" s="67">
        <f t="shared" si="0"/>
        <v>143157</v>
      </c>
      <c r="D36" s="67">
        <v>59654</v>
      </c>
      <c r="E36" s="67">
        <v>112</v>
      </c>
      <c r="F36" s="67">
        <v>83391</v>
      </c>
      <c r="G36" s="67">
        <v>0</v>
      </c>
      <c r="H36" s="92"/>
      <c r="I36" s="92"/>
    </row>
    <row r="37" spans="1:9" x14ac:dyDescent="0.55000000000000004">
      <c r="A37" s="70">
        <v>44349</v>
      </c>
      <c r="B37" s="110" t="s">
        <v>306</v>
      </c>
      <c r="C37" s="67">
        <f t="shared" si="0"/>
        <v>159126</v>
      </c>
      <c r="D37" s="67">
        <v>71140</v>
      </c>
      <c r="E37" s="67">
        <v>316</v>
      </c>
      <c r="F37" s="67">
        <v>87670</v>
      </c>
      <c r="G37" s="67">
        <v>0</v>
      </c>
      <c r="H37" s="92"/>
      <c r="I37" s="92"/>
    </row>
    <row r="38" spans="1:9" x14ac:dyDescent="0.55000000000000004">
      <c r="A38" s="70">
        <v>44348</v>
      </c>
      <c r="B38" s="110" t="s">
        <v>295</v>
      </c>
      <c r="C38" s="67">
        <f t="shared" si="0"/>
        <v>159057</v>
      </c>
      <c r="D38" s="67">
        <v>66264</v>
      </c>
      <c r="E38" s="67">
        <v>123</v>
      </c>
      <c r="F38" s="67">
        <v>92670</v>
      </c>
      <c r="G38" s="67">
        <v>0</v>
      </c>
      <c r="H38" s="92"/>
      <c r="I38" s="92"/>
    </row>
    <row r="39" spans="1:9" x14ac:dyDescent="0.55000000000000004">
      <c r="A39" s="70">
        <v>44347</v>
      </c>
      <c r="B39" s="110" t="s">
        <v>294</v>
      </c>
      <c r="C39" s="67">
        <f t="shared" si="0"/>
        <v>273255</v>
      </c>
      <c r="D39" s="67">
        <v>131423</v>
      </c>
      <c r="E39" s="67">
        <v>582</v>
      </c>
      <c r="F39" s="67">
        <v>141250</v>
      </c>
      <c r="G39" s="67">
        <v>0</v>
      </c>
      <c r="H39" s="92"/>
      <c r="I39" s="92"/>
    </row>
    <row r="40" spans="1:9" x14ac:dyDescent="0.55000000000000004">
      <c r="A40" s="70">
        <v>44344</v>
      </c>
      <c r="B40" s="110" t="s">
        <v>304</v>
      </c>
      <c r="C40" s="67">
        <f t="shared" si="0"/>
        <v>164516</v>
      </c>
      <c r="D40" s="67">
        <v>87584</v>
      </c>
      <c r="E40" s="67">
        <v>157</v>
      </c>
      <c r="F40" s="67">
        <v>76775</v>
      </c>
      <c r="G40" s="67">
        <v>0</v>
      </c>
      <c r="H40" s="92"/>
      <c r="I40" s="92"/>
    </row>
    <row r="41" spans="1:9" x14ac:dyDescent="0.55000000000000004">
      <c r="A41" s="70">
        <v>44343</v>
      </c>
      <c r="B41" s="110" t="s">
        <v>305</v>
      </c>
      <c r="C41" s="67">
        <f t="shared" si="0"/>
        <v>145149</v>
      </c>
      <c r="D41" s="67">
        <v>84217</v>
      </c>
      <c r="E41" s="67">
        <v>40</v>
      </c>
      <c r="F41" s="67">
        <v>60892</v>
      </c>
      <c r="G41" s="67">
        <v>0</v>
      </c>
      <c r="H41" s="92"/>
      <c r="I41" s="92"/>
    </row>
    <row r="42" spans="1:9" x14ac:dyDescent="0.55000000000000004">
      <c r="A42" s="70">
        <v>44342</v>
      </c>
      <c r="B42" s="110" t="s">
        <v>306</v>
      </c>
      <c r="C42" s="67">
        <f t="shared" si="0"/>
        <v>142589</v>
      </c>
      <c r="D42" s="67">
        <v>93243</v>
      </c>
      <c r="E42" s="67">
        <v>172</v>
      </c>
      <c r="F42" s="67">
        <v>49174</v>
      </c>
      <c r="G42" s="67">
        <v>0</v>
      </c>
      <c r="H42" s="92"/>
      <c r="I42" s="92"/>
    </row>
    <row r="43" spans="1:9" x14ac:dyDescent="0.55000000000000004">
      <c r="A43" s="70">
        <v>44341</v>
      </c>
      <c r="B43" s="110" t="s">
        <v>295</v>
      </c>
      <c r="C43" s="67">
        <f t="shared" si="0"/>
        <v>139652</v>
      </c>
      <c r="D43" s="67">
        <v>87114</v>
      </c>
      <c r="E43" s="67">
        <v>476</v>
      </c>
      <c r="F43" s="67">
        <v>52062</v>
      </c>
      <c r="G43" s="67">
        <v>0</v>
      </c>
      <c r="H43" s="92"/>
      <c r="I43" s="92"/>
    </row>
    <row r="44" spans="1:9" x14ac:dyDescent="0.55000000000000004">
      <c r="A44" s="70">
        <v>44340</v>
      </c>
      <c r="B44" s="110" t="s">
        <v>294</v>
      </c>
      <c r="C44" s="67">
        <f t="shared" si="0"/>
        <v>330589</v>
      </c>
      <c r="D44" s="67">
        <v>136491</v>
      </c>
      <c r="E44" s="67">
        <v>269</v>
      </c>
      <c r="F44" s="67">
        <v>193829</v>
      </c>
      <c r="G44" s="67">
        <v>0</v>
      </c>
      <c r="H44" s="92"/>
      <c r="I44" s="92"/>
    </row>
    <row r="45" spans="1:9" x14ac:dyDescent="0.55000000000000004">
      <c r="A45" s="70">
        <v>44337</v>
      </c>
      <c r="B45" s="110" t="s">
        <v>304</v>
      </c>
      <c r="C45" s="67">
        <f t="shared" si="0"/>
        <v>249021</v>
      </c>
      <c r="D45" s="67">
        <v>99918</v>
      </c>
      <c r="E45" s="67"/>
      <c r="F45" s="67">
        <v>149103</v>
      </c>
      <c r="G45" s="67"/>
      <c r="H45" s="92"/>
      <c r="I45" s="92"/>
    </row>
    <row r="46" spans="1:9" x14ac:dyDescent="0.55000000000000004">
      <c r="A46" s="70">
        <v>44336</v>
      </c>
      <c r="B46" s="110" t="s">
        <v>305</v>
      </c>
      <c r="C46" s="67">
        <f t="shared" si="0"/>
        <v>190533</v>
      </c>
      <c r="D46" s="67">
        <v>81422</v>
      </c>
      <c r="E46" s="67"/>
      <c r="F46" s="67">
        <v>109111</v>
      </c>
      <c r="G46" s="67"/>
      <c r="H46" s="92"/>
      <c r="I46" s="92"/>
    </row>
    <row r="47" spans="1:9" x14ac:dyDescent="0.55000000000000004">
      <c r="A47" s="70">
        <v>44335</v>
      </c>
      <c r="B47" s="110" t="s">
        <v>306</v>
      </c>
      <c r="C47" s="67">
        <f t="shared" si="0"/>
        <v>267866</v>
      </c>
      <c r="D47" s="67">
        <v>88163</v>
      </c>
      <c r="E47" s="67"/>
      <c r="F47" s="67">
        <v>179703</v>
      </c>
      <c r="G47" s="67"/>
      <c r="H47" s="92"/>
      <c r="I47" s="92"/>
    </row>
    <row r="48" spans="1:9" x14ac:dyDescent="0.55000000000000004">
      <c r="A48" s="70">
        <v>44334</v>
      </c>
      <c r="B48" s="110" t="s">
        <v>295</v>
      </c>
      <c r="C48" s="67">
        <f t="shared" si="0"/>
        <v>250244</v>
      </c>
      <c r="D48" s="67">
        <v>94577</v>
      </c>
      <c r="E48" s="67"/>
      <c r="F48" s="67">
        <v>155667</v>
      </c>
      <c r="G48" s="67"/>
      <c r="H48" s="92"/>
      <c r="I48" s="92"/>
    </row>
    <row r="49" spans="1:9" x14ac:dyDescent="0.55000000000000004">
      <c r="A49" s="70">
        <v>44333</v>
      </c>
      <c r="B49" s="110" t="s">
        <v>294</v>
      </c>
      <c r="C49" s="67">
        <f t="shared" si="0"/>
        <v>349566</v>
      </c>
      <c r="D49" s="67">
        <v>133843</v>
      </c>
      <c r="E49" s="67"/>
      <c r="F49" s="67">
        <v>215723</v>
      </c>
      <c r="G49" s="67"/>
      <c r="H49" s="92"/>
      <c r="I49" s="92"/>
    </row>
    <row r="50" spans="1:9" x14ac:dyDescent="0.55000000000000004">
      <c r="A50" s="70">
        <v>44330</v>
      </c>
      <c r="B50" s="110" t="s">
        <v>304</v>
      </c>
      <c r="C50" s="67">
        <f t="shared" si="0"/>
        <v>242878</v>
      </c>
      <c r="D50" s="67">
        <v>99493</v>
      </c>
      <c r="E50" s="67"/>
      <c r="F50" s="67">
        <v>143385</v>
      </c>
      <c r="G50" s="67"/>
      <c r="H50" s="92"/>
      <c r="I50" s="92"/>
    </row>
    <row r="51" spans="1:9" x14ac:dyDescent="0.55000000000000004">
      <c r="A51" s="70">
        <v>44329</v>
      </c>
      <c r="B51" s="110" t="s">
        <v>305</v>
      </c>
      <c r="C51" s="67">
        <f t="shared" si="0"/>
        <v>219139</v>
      </c>
      <c r="D51" s="67">
        <v>93429</v>
      </c>
      <c r="E51" s="67"/>
      <c r="F51" s="67">
        <v>125710</v>
      </c>
      <c r="G51" s="67"/>
      <c r="H51" s="92"/>
      <c r="I51" s="92"/>
    </row>
    <row r="52" spans="1:9" x14ac:dyDescent="0.55000000000000004">
      <c r="A52" s="70">
        <v>44328</v>
      </c>
      <c r="B52" s="110" t="s">
        <v>306</v>
      </c>
      <c r="C52" s="67">
        <f t="shared" si="0"/>
        <v>181720</v>
      </c>
      <c r="D52" s="67">
        <v>82959</v>
      </c>
      <c r="E52" s="67"/>
      <c r="F52" s="67">
        <v>98761</v>
      </c>
      <c r="G52" s="67"/>
      <c r="H52" s="92"/>
      <c r="I52" s="92"/>
    </row>
    <row r="53" spans="1:9" x14ac:dyDescent="0.55000000000000004">
      <c r="A53" s="70">
        <v>44327</v>
      </c>
      <c r="B53" s="110" t="s">
        <v>307</v>
      </c>
      <c r="C53" s="67">
        <f t="shared" si="0"/>
        <v>168738</v>
      </c>
      <c r="D53" s="67">
        <v>90287</v>
      </c>
      <c r="E53" s="67"/>
      <c r="F53" s="67">
        <v>78451</v>
      </c>
      <c r="G53" s="67"/>
      <c r="H53" s="92"/>
      <c r="I53" s="92"/>
    </row>
    <row r="54" spans="1:9" x14ac:dyDescent="0.55000000000000004">
      <c r="A54" s="70">
        <v>44326</v>
      </c>
      <c r="B54" s="110" t="s">
        <v>294</v>
      </c>
      <c r="C54" s="67">
        <f t="shared" si="0"/>
        <v>223504</v>
      </c>
      <c r="D54" s="67">
        <v>155255</v>
      </c>
      <c r="E54" s="67"/>
      <c r="F54" s="67">
        <v>68249</v>
      </c>
      <c r="G54" s="67"/>
      <c r="H54" s="92"/>
      <c r="I54" s="92"/>
    </row>
    <row r="55" spans="1:9" x14ac:dyDescent="0.55000000000000004">
      <c r="A55" s="70">
        <v>44323</v>
      </c>
      <c r="B55" s="110" t="s">
        <v>304</v>
      </c>
      <c r="C55" s="67">
        <f t="shared" si="0"/>
        <v>140344</v>
      </c>
      <c r="D55" s="67">
        <v>97165</v>
      </c>
      <c r="E55" s="67"/>
      <c r="F55" s="67">
        <v>43179</v>
      </c>
      <c r="G55" s="67"/>
      <c r="H55" s="92"/>
      <c r="I55" s="92"/>
    </row>
    <row r="56" spans="1:9" x14ac:dyDescent="0.55000000000000004">
      <c r="A56" s="70">
        <v>44322</v>
      </c>
      <c r="B56" s="110" t="s">
        <v>305</v>
      </c>
      <c r="C56" s="67">
        <f t="shared" si="0"/>
        <v>331914</v>
      </c>
      <c r="D56" s="67">
        <v>268978</v>
      </c>
      <c r="E56" s="67"/>
      <c r="F56" s="67">
        <v>62936</v>
      </c>
      <c r="G56" s="67"/>
      <c r="H56" s="92"/>
      <c r="I56" s="92"/>
    </row>
    <row r="57" spans="1:9" x14ac:dyDescent="0.55000000000000004">
      <c r="A57" s="70">
        <v>44316</v>
      </c>
      <c r="B57" s="110" t="s">
        <v>304</v>
      </c>
      <c r="C57" s="67">
        <f t="shared" si="0"/>
        <v>274907</v>
      </c>
      <c r="D57" s="67">
        <v>227667</v>
      </c>
      <c r="E57" s="67"/>
      <c r="F57" s="67">
        <v>47240</v>
      </c>
      <c r="G57" s="67"/>
      <c r="H57" s="92"/>
      <c r="I57" s="92"/>
    </row>
    <row r="58" spans="1:9" x14ac:dyDescent="0.55000000000000004">
      <c r="A58" s="70">
        <v>44314</v>
      </c>
      <c r="B58" s="110" t="s">
        <v>306</v>
      </c>
      <c r="C58" s="67">
        <f t="shared" si="0"/>
        <v>238273</v>
      </c>
      <c r="D58" s="67">
        <v>194005</v>
      </c>
      <c r="E58" s="67"/>
      <c r="F58" s="67">
        <v>44268</v>
      </c>
      <c r="G58" s="67"/>
      <c r="H58" s="92"/>
      <c r="I58" s="92"/>
    </row>
    <row r="59" spans="1:9" x14ac:dyDescent="0.55000000000000004">
      <c r="A59" s="70">
        <v>44313</v>
      </c>
      <c r="B59" s="110" t="s">
        <v>295</v>
      </c>
      <c r="C59" s="67">
        <f t="shared" si="0"/>
        <v>203174</v>
      </c>
      <c r="D59" s="67">
        <v>172069</v>
      </c>
      <c r="E59" s="67"/>
      <c r="F59" s="67">
        <v>31105</v>
      </c>
      <c r="G59" s="67"/>
      <c r="H59" s="92"/>
      <c r="I59" s="92"/>
    </row>
    <row r="60" spans="1:9" x14ac:dyDescent="0.55000000000000004">
      <c r="A60" s="70">
        <v>44312</v>
      </c>
      <c r="B60" s="110" t="s">
        <v>308</v>
      </c>
      <c r="C60" s="67">
        <f t="shared" si="0"/>
        <v>263328</v>
      </c>
      <c r="D60" s="67">
        <v>221677</v>
      </c>
      <c r="E60" s="67"/>
      <c r="F60" s="67">
        <v>41651</v>
      </c>
      <c r="G60" s="67"/>
      <c r="H60" s="92"/>
      <c r="I60" s="92"/>
    </row>
    <row r="61" spans="1:9" x14ac:dyDescent="0.55000000000000004">
      <c r="A61" s="70">
        <v>44309</v>
      </c>
      <c r="B61" s="110" t="s">
        <v>309</v>
      </c>
      <c r="C61" s="67">
        <f t="shared" si="0"/>
        <v>177672</v>
      </c>
      <c r="D61" s="67">
        <v>147989</v>
      </c>
      <c r="E61" s="67"/>
      <c r="F61" s="67">
        <v>29683</v>
      </c>
      <c r="G61" s="67"/>
      <c r="H61" s="92"/>
      <c r="I61" s="92"/>
    </row>
    <row r="62" spans="1:9" x14ac:dyDescent="0.55000000000000004">
      <c r="A62" s="70">
        <v>44308</v>
      </c>
      <c r="B62" s="110" t="s">
        <v>310</v>
      </c>
      <c r="C62" s="67">
        <f t="shared" si="0"/>
        <v>150489</v>
      </c>
      <c r="D62" s="67">
        <v>128634</v>
      </c>
      <c r="E62" s="67"/>
      <c r="F62" s="67">
        <v>21855</v>
      </c>
      <c r="G62" s="67"/>
      <c r="H62" s="92"/>
      <c r="I62" s="92"/>
    </row>
    <row r="63" spans="1:9" x14ac:dyDescent="0.55000000000000004">
      <c r="A63" s="70">
        <v>44307</v>
      </c>
      <c r="B63" s="110" t="s">
        <v>311</v>
      </c>
      <c r="C63" s="67">
        <f t="shared" si="0"/>
        <v>152884</v>
      </c>
      <c r="D63" s="67">
        <v>126188</v>
      </c>
      <c r="E63" s="67"/>
      <c r="F63" s="67">
        <v>26696</v>
      </c>
      <c r="G63" s="67"/>
      <c r="H63" s="92"/>
      <c r="I63" s="92"/>
    </row>
    <row r="64" spans="1:9" x14ac:dyDescent="0.55000000000000004">
      <c r="A64" s="70">
        <v>44306</v>
      </c>
      <c r="B64" s="110" t="s">
        <v>295</v>
      </c>
      <c r="C64" s="67">
        <f t="shared" si="0"/>
        <v>126419</v>
      </c>
      <c r="D64" s="67">
        <v>98622</v>
      </c>
      <c r="E64" s="67"/>
      <c r="F64" s="67">
        <v>27797</v>
      </c>
      <c r="G64" s="67"/>
      <c r="H64" s="92"/>
      <c r="I64" s="92"/>
    </row>
    <row r="65" spans="1:11" x14ac:dyDescent="0.55000000000000004">
      <c r="A65" s="79">
        <v>44305</v>
      </c>
      <c r="B65" s="69" t="str">
        <f t="shared" ref="B65:B70" si="1">"("&amp;TEXT(A65,"aaa")&amp;")"</f>
        <v>(月)</v>
      </c>
      <c r="C65" s="67">
        <f t="shared" si="0"/>
        <v>119032</v>
      </c>
      <c r="D65" s="67">
        <v>64725</v>
      </c>
      <c r="E65" s="67"/>
      <c r="F65" s="67">
        <v>54307</v>
      </c>
      <c r="G65" s="67"/>
      <c r="H65" s="92"/>
      <c r="I65" s="92"/>
    </row>
    <row r="66" spans="1:11" x14ac:dyDescent="0.55000000000000004">
      <c r="A66" s="70">
        <v>44302</v>
      </c>
      <c r="B66" s="69" t="str">
        <f t="shared" si="1"/>
        <v>(金)</v>
      </c>
      <c r="C66" s="67">
        <f t="shared" si="0"/>
        <v>69687</v>
      </c>
      <c r="D66" s="67">
        <v>29696</v>
      </c>
      <c r="E66" s="67"/>
      <c r="F66" s="67">
        <v>39991</v>
      </c>
      <c r="G66" s="67"/>
      <c r="H66" s="92"/>
      <c r="I66" s="92"/>
    </row>
    <row r="67" spans="1:11" x14ac:dyDescent="0.55000000000000004">
      <c r="A67" s="70">
        <v>44301</v>
      </c>
      <c r="B67" s="69" t="str">
        <f t="shared" si="1"/>
        <v>(木)</v>
      </c>
      <c r="C67" s="67">
        <f t="shared" si="0"/>
        <v>52620</v>
      </c>
      <c r="D67" s="67">
        <v>16637</v>
      </c>
      <c r="E67" s="67"/>
      <c r="F67" s="67">
        <v>35983</v>
      </c>
      <c r="G67" s="67"/>
      <c r="H67" s="92"/>
      <c r="I67" s="92"/>
    </row>
    <row r="68" spans="1:11" x14ac:dyDescent="0.55000000000000004">
      <c r="A68" s="70">
        <v>44300</v>
      </c>
      <c r="B68" s="69" t="str">
        <f t="shared" si="1"/>
        <v>(水)</v>
      </c>
      <c r="C68" s="67">
        <f t="shared" si="0"/>
        <v>50996</v>
      </c>
      <c r="D68" s="67">
        <v>9569</v>
      </c>
      <c r="E68" s="67"/>
      <c r="F68" s="67">
        <v>41427</v>
      </c>
      <c r="G68" s="67"/>
      <c r="H68" s="92"/>
      <c r="I68" s="92"/>
    </row>
    <row r="69" spans="1:11" x14ac:dyDescent="0.55000000000000004">
      <c r="A69" s="68">
        <v>44299</v>
      </c>
      <c r="B69" s="69" t="str">
        <f t="shared" si="1"/>
        <v>(火)</v>
      </c>
      <c r="C69" s="67">
        <f t="shared" ref="C69:C70" si="2">SUM(D69:G69)</f>
        <v>53986</v>
      </c>
      <c r="D69" s="67">
        <v>13896</v>
      </c>
      <c r="E69" s="67"/>
      <c r="F69" s="67">
        <v>40090</v>
      </c>
      <c r="G69" s="67"/>
      <c r="H69" s="92"/>
      <c r="I69" s="92"/>
    </row>
    <row r="70" spans="1:11" x14ac:dyDescent="0.55000000000000004">
      <c r="A70" s="68">
        <v>44298</v>
      </c>
      <c r="B70" s="69" t="str">
        <f t="shared" si="1"/>
        <v>(月)</v>
      </c>
      <c r="C70" s="67">
        <f t="shared" si="2"/>
        <v>96936</v>
      </c>
      <c r="D70" s="67">
        <v>26850</v>
      </c>
      <c r="E70" s="67"/>
      <c r="F70" s="67">
        <v>70086</v>
      </c>
      <c r="G70" s="67"/>
      <c r="H70" s="92"/>
      <c r="I70" s="92"/>
    </row>
    <row r="71" spans="1:11" x14ac:dyDescent="0.55000000000000004">
      <c r="A71" s="90"/>
      <c r="B71" s="91"/>
      <c r="C71" s="91"/>
      <c r="D71" s="91"/>
      <c r="E71" s="91"/>
      <c r="F71" s="91"/>
      <c r="G71" s="92"/>
      <c r="H71" s="92"/>
    </row>
    <row r="72" spans="1:11" x14ac:dyDescent="0.55000000000000004">
      <c r="A72" s="93" t="s">
        <v>325</v>
      </c>
      <c r="B72" s="92"/>
      <c r="C72" s="92"/>
      <c r="D72" s="92"/>
      <c r="E72" s="92"/>
      <c r="F72" s="92"/>
      <c r="G72" s="93"/>
      <c r="H72" s="92"/>
    </row>
    <row r="73" spans="1:11" x14ac:dyDescent="0.55000000000000004">
      <c r="A73" s="76" t="s">
        <v>321</v>
      </c>
      <c r="B73" s="93"/>
      <c r="C73" s="93"/>
      <c r="D73" s="93"/>
      <c r="E73" s="93"/>
      <c r="F73" s="93"/>
      <c r="H73" s="92"/>
    </row>
    <row r="74" spans="1:11" x14ac:dyDescent="0.55000000000000004">
      <c r="A74" s="76" t="s">
        <v>322</v>
      </c>
      <c r="H74" s="92"/>
    </row>
    <row r="75" spans="1:11" x14ac:dyDescent="0.55000000000000004">
      <c r="A75" s="76" t="s">
        <v>323</v>
      </c>
      <c r="H75" s="92"/>
    </row>
    <row r="76" spans="1:11" x14ac:dyDescent="0.55000000000000004">
      <c r="A76" s="76" t="s">
        <v>324</v>
      </c>
      <c r="H76" s="92"/>
      <c r="I76" s="94"/>
      <c r="J76" s="94"/>
      <c r="K76" s="94"/>
    </row>
    <row r="77" spans="1:11" x14ac:dyDescent="0.55000000000000004">
      <c r="H77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934A-3339-4FB0-945A-F6C2F3E46F36}">
  <dimension ref="A2:A67"/>
  <sheetViews>
    <sheetView workbookViewId="0"/>
  </sheetViews>
  <sheetFormatPr defaultRowHeight="18" x14ac:dyDescent="0.55000000000000004"/>
  <cols>
    <col min="1" max="1" width="74.9140625" bestFit="1" customWidth="1"/>
  </cols>
  <sheetData>
    <row r="2" spans="1:1" x14ac:dyDescent="0.55000000000000004">
      <c r="A2" t="s">
        <v>333</v>
      </c>
    </row>
    <row r="5" spans="1:1" x14ac:dyDescent="0.55000000000000004">
      <c r="A5" t="s">
        <v>334</v>
      </c>
    </row>
    <row r="9" spans="1:1" x14ac:dyDescent="0.55000000000000004">
      <c r="A9" t="s">
        <v>335</v>
      </c>
    </row>
    <row r="10" spans="1:1" x14ac:dyDescent="0.55000000000000004">
      <c r="A10" t="s">
        <v>336</v>
      </c>
    </row>
    <row r="11" spans="1:1" x14ac:dyDescent="0.55000000000000004">
      <c r="A11" t="s">
        <v>337</v>
      </c>
    </row>
    <row r="12" spans="1:1" x14ac:dyDescent="0.55000000000000004">
      <c r="A12" t="s">
        <v>338</v>
      </c>
    </row>
    <row r="13" spans="1:1" x14ac:dyDescent="0.55000000000000004">
      <c r="A13" t="s">
        <v>339</v>
      </c>
    </row>
    <row r="14" spans="1:1" x14ac:dyDescent="0.55000000000000004">
      <c r="A14" t="s">
        <v>340</v>
      </c>
    </row>
    <row r="15" spans="1:1" x14ac:dyDescent="0.55000000000000004">
      <c r="A15" t="s">
        <v>341</v>
      </c>
    </row>
    <row r="16" spans="1:1" x14ac:dyDescent="0.55000000000000004">
      <c r="A16" t="s">
        <v>342</v>
      </c>
    </row>
    <row r="17" spans="1:1" x14ac:dyDescent="0.55000000000000004">
      <c r="A17" t="s">
        <v>343</v>
      </c>
    </row>
    <row r="18" spans="1:1" x14ac:dyDescent="0.55000000000000004">
      <c r="A18" t="s">
        <v>335</v>
      </c>
    </row>
    <row r="19" spans="1:1" x14ac:dyDescent="0.55000000000000004">
      <c r="A19" t="s">
        <v>344</v>
      </c>
    </row>
    <row r="20" spans="1:1" x14ac:dyDescent="0.55000000000000004">
      <c r="A20" t="s">
        <v>337</v>
      </c>
    </row>
    <row r="21" spans="1:1" x14ac:dyDescent="0.55000000000000004">
      <c r="A21" t="s">
        <v>338</v>
      </c>
    </row>
    <row r="22" spans="1:1" x14ac:dyDescent="0.55000000000000004">
      <c r="A22" t="s">
        <v>345</v>
      </c>
    </row>
    <row r="23" spans="1:1" x14ac:dyDescent="0.55000000000000004">
      <c r="A23" t="s">
        <v>346</v>
      </c>
    </row>
    <row r="24" spans="1:1" x14ac:dyDescent="0.55000000000000004">
      <c r="A24" t="s">
        <v>337</v>
      </c>
    </row>
    <row r="25" spans="1:1" x14ac:dyDescent="0.55000000000000004">
      <c r="A25" t="s">
        <v>338</v>
      </c>
    </row>
    <row r="26" spans="1:1" x14ac:dyDescent="0.55000000000000004">
      <c r="A26" t="s">
        <v>347</v>
      </c>
    </row>
    <row r="27" spans="1:1" x14ac:dyDescent="0.55000000000000004">
      <c r="A27" t="s">
        <v>348</v>
      </c>
    </row>
    <row r="28" spans="1:1" x14ac:dyDescent="0.55000000000000004">
      <c r="A28" t="s">
        <v>340</v>
      </c>
    </row>
    <row r="29" spans="1:1" x14ac:dyDescent="0.55000000000000004">
      <c r="A29" t="s">
        <v>349</v>
      </c>
    </row>
    <row r="30" spans="1:1" x14ac:dyDescent="0.55000000000000004">
      <c r="A30" t="s">
        <v>350</v>
      </c>
    </row>
    <row r="31" spans="1:1" x14ac:dyDescent="0.55000000000000004">
      <c r="A31" t="s">
        <v>349</v>
      </c>
    </row>
    <row r="32" spans="1:1" x14ac:dyDescent="0.55000000000000004">
      <c r="A32" t="s">
        <v>351</v>
      </c>
    </row>
    <row r="33" spans="1:1" x14ac:dyDescent="0.55000000000000004">
      <c r="A33" t="s">
        <v>352</v>
      </c>
    </row>
    <row r="34" spans="1:1" x14ac:dyDescent="0.55000000000000004">
      <c r="A34" t="s">
        <v>353</v>
      </c>
    </row>
    <row r="35" spans="1:1" x14ac:dyDescent="0.55000000000000004">
      <c r="A35" t="s">
        <v>354</v>
      </c>
    </row>
    <row r="36" spans="1:1" x14ac:dyDescent="0.55000000000000004">
      <c r="A36" t="s">
        <v>355</v>
      </c>
    </row>
    <row r="37" spans="1:1" x14ac:dyDescent="0.55000000000000004">
      <c r="A37" t="s">
        <v>356</v>
      </c>
    </row>
    <row r="38" spans="1:1" x14ac:dyDescent="0.55000000000000004">
      <c r="A38" t="s">
        <v>357</v>
      </c>
    </row>
    <row r="39" spans="1:1" x14ac:dyDescent="0.55000000000000004">
      <c r="A39" t="s">
        <v>358</v>
      </c>
    </row>
    <row r="40" spans="1:1" x14ac:dyDescent="0.55000000000000004">
      <c r="A40" t="s">
        <v>359</v>
      </c>
    </row>
    <row r="41" spans="1:1" x14ac:dyDescent="0.55000000000000004">
      <c r="A41" t="s">
        <v>360</v>
      </c>
    </row>
    <row r="42" spans="1:1" x14ac:dyDescent="0.55000000000000004">
      <c r="A42" t="s">
        <v>361</v>
      </c>
    </row>
    <row r="43" spans="1:1" x14ac:dyDescent="0.55000000000000004">
      <c r="A43" t="s">
        <v>362</v>
      </c>
    </row>
    <row r="44" spans="1:1" x14ac:dyDescent="0.55000000000000004">
      <c r="A44" t="s">
        <v>363</v>
      </c>
    </row>
    <row r="45" spans="1:1" x14ac:dyDescent="0.55000000000000004">
      <c r="A45" t="s">
        <v>364</v>
      </c>
    </row>
    <row r="46" spans="1:1" x14ac:dyDescent="0.55000000000000004">
      <c r="A46" t="s">
        <v>365</v>
      </c>
    </row>
    <row r="47" spans="1:1" x14ac:dyDescent="0.55000000000000004">
      <c r="A47" t="s">
        <v>366</v>
      </c>
    </row>
    <row r="48" spans="1:1" x14ac:dyDescent="0.55000000000000004">
      <c r="A48" t="s">
        <v>367</v>
      </c>
    </row>
    <row r="49" spans="1:1" x14ac:dyDescent="0.55000000000000004">
      <c r="A49" t="s">
        <v>368</v>
      </c>
    </row>
    <row r="50" spans="1:1" x14ac:dyDescent="0.55000000000000004">
      <c r="A50" t="s">
        <v>369</v>
      </c>
    </row>
    <row r="51" spans="1:1" x14ac:dyDescent="0.55000000000000004">
      <c r="A51" t="s">
        <v>343</v>
      </c>
    </row>
    <row r="52" spans="1:1" x14ac:dyDescent="0.55000000000000004">
      <c r="A52" t="s">
        <v>335</v>
      </c>
    </row>
    <row r="53" spans="1:1" x14ac:dyDescent="0.55000000000000004">
      <c r="A53" t="s">
        <v>370</v>
      </c>
    </row>
    <row r="54" spans="1:1" x14ac:dyDescent="0.55000000000000004">
      <c r="A54" t="s">
        <v>371</v>
      </c>
    </row>
    <row r="55" spans="1:1" x14ac:dyDescent="0.55000000000000004">
      <c r="A55" t="s">
        <v>372</v>
      </c>
    </row>
    <row r="56" spans="1:1" x14ac:dyDescent="0.55000000000000004">
      <c r="A56" t="s">
        <v>373</v>
      </c>
    </row>
    <row r="57" spans="1:1" x14ac:dyDescent="0.55000000000000004">
      <c r="A57" t="s">
        <v>337</v>
      </c>
    </row>
    <row r="58" spans="1:1" x14ac:dyDescent="0.55000000000000004">
      <c r="A58" t="s">
        <v>338</v>
      </c>
    </row>
    <row r="59" spans="1:1" x14ac:dyDescent="0.55000000000000004">
      <c r="A59" t="s">
        <v>340</v>
      </c>
    </row>
    <row r="60" spans="1:1" x14ac:dyDescent="0.55000000000000004">
      <c r="A60" t="s">
        <v>374</v>
      </c>
    </row>
    <row r="61" spans="1:1" x14ac:dyDescent="0.55000000000000004">
      <c r="A61" t="s">
        <v>375</v>
      </c>
    </row>
    <row r="62" spans="1:1" x14ac:dyDescent="0.55000000000000004">
      <c r="A62" t="s">
        <v>376</v>
      </c>
    </row>
    <row r="63" spans="1:1" x14ac:dyDescent="0.55000000000000004">
      <c r="A63" t="s">
        <v>377</v>
      </c>
    </row>
    <row r="64" spans="1:1" x14ac:dyDescent="0.55000000000000004">
      <c r="A64" t="s">
        <v>378</v>
      </c>
    </row>
    <row r="65" spans="1:1" x14ac:dyDescent="0.55000000000000004">
      <c r="A65" t="s">
        <v>379</v>
      </c>
    </row>
    <row r="66" spans="1:1" x14ac:dyDescent="0.55000000000000004">
      <c r="A66" t="s">
        <v>380</v>
      </c>
    </row>
    <row r="67" spans="1:1" x14ac:dyDescent="0.55000000000000004">
      <c r="A67" t="s">
        <v>374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  <vt:lpstr>Sheet105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2021-07-16T13:36:14Z</dcterms:modified>
</cp:coreProperties>
</file>