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8892714-C63C-46E9-9D23-D70647D82378}" xr6:coauthVersionLast="47" xr6:coauthVersionMax="47" xr10:uidLastSave="{00000000-0000-0000-0000-000000000000}"/>
  <bookViews>
    <workbookView xWindow="-108" yWindow="-108" windowWidth="23256" windowHeight="12576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11" l="1"/>
  <c r="B32" i="11"/>
  <c r="D31" i="11"/>
  <c r="B31" i="11"/>
  <c r="D30" i="11"/>
  <c r="B30" i="11"/>
  <c r="D29" i="11"/>
  <c r="B29" i="11"/>
  <c r="D28" i="11"/>
  <c r="B28" i="11"/>
  <c r="D27" i="11"/>
  <c r="B27" i="11"/>
  <c r="G2" i="11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<sst xmlns="http://schemas.openxmlformats.org/spreadsheetml/2006/main" count="36403" uniqueCount="365">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</sst>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42"/>
  <sheetViews>
    <sheetView tabSelected="1" workbookViewId="0">
      <pane ySplit="1" topLeftCell="A1724" activePane="bottomLeft" state="frozen"/>
      <selection activeCell="A25852" sqref="A25852"/>
      <selection pane="bottomLeft" activeCell="A1743" sqref="A1743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31640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17930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14757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25594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40131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7729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9443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98801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151106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189327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189284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204643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36580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25779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283289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252511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281138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20727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293071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41493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26998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7713</v>
      </c>
      <c r="P1320" s="26">
        <v>873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8706</v>
      </c>
      <c r="P1323" s="26">
        <v>743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10149</v>
      </c>
      <c r="P1326" s="26">
        <v>928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317357</v>
      </c>
      <c r="P1329" s="26">
        <v>71563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147606</v>
      </c>
      <c r="P1332" s="26">
        <v>54311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62780</v>
      </c>
      <c r="P1335" s="26">
        <v>8008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75068</v>
      </c>
      <c r="P1338" s="26">
        <v>9050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262296</v>
      </c>
      <c r="P1341" s="26">
        <v>98544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223579</v>
      </c>
      <c r="P1344" s="26">
        <v>125314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246442</v>
      </c>
      <c r="P1347" s="26">
        <v>154564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252626</v>
      </c>
      <c r="P1350" s="26">
        <v>180522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236832</v>
      </c>
      <c r="P1353" s="26">
        <v>193972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138364</v>
      </c>
      <c r="P1356" s="26">
        <v>35202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187297</v>
      </c>
      <c r="P1359" s="26">
        <v>23643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345000</v>
      </c>
      <c r="P1362" s="26">
        <v>269807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349534</v>
      </c>
      <c r="P1365" s="26">
        <v>224674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397310</v>
      </c>
      <c r="P1368" s="26">
        <v>254023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404135</v>
      </c>
      <c r="P1371" s="26">
        <v>136524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380188</v>
      </c>
      <c r="P1374" s="26">
        <v>209845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285514</v>
      </c>
      <c r="P1377" s="26">
        <v>44174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325709</v>
      </c>
      <c r="P1380" s="26">
        <v>26637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585576</v>
      </c>
      <c r="P1383" s="26">
        <v>204156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606237</v>
      </c>
      <c r="P1386" s="26">
        <v>63206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668214</v>
      </c>
      <c r="P1389" s="26">
        <v>61972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639282</v>
      </c>
      <c r="P1392" s="26">
        <v>107033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618675</v>
      </c>
      <c r="P1395" s="26">
        <v>123978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473497</v>
      </c>
      <c r="P1398" s="26">
        <v>59954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462900</v>
      </c>
      <c r="P1401" s="26">
        <v>66534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666588</v>
      </c>
      <c r="P1404" s="26">
        <v>237681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712830</v>
      </c>
      <c r="P1407" s="26">
        <v>211030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739253</v>
      </c>
      <c r="P1410" s="26">
        <v>232976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731144</v>
      </c>
      <c r="P1413" s="26">
        <v>226066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717467</v>
      </c>
      <c r="P1416" s="26">
        <v>218217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616735</v>
      </c>
      <c r="P1419" s="26">
        <v>127949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563280</v>
      </c>
      <c r="P1422" s="26">
        <v>179825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770429</v>
      </c>
      <c r="P1425" s="26">
        <v>323480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794558</v>
      </c>
      <c r="P1428" s="26">
        <v>321591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774456</v>
      </c>
      <c r="P1431" s="26">
        <v>384940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744536</v>
      </c>
      <c r="P1434" s="26">
        <v>384962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757518</v>
      </c>
      <c r="P1437" s="26">
        <v>357587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656343</v>
      </c>
      <c r="P1440" s="26">
        <v>273877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600169</v>
      </c>
      <c r="P1443" s="26">
        <v>316135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692051</v>
      </c>
      <c r="P1446" s="26">
        <v>537923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694057</v>
      </c>
      <c r="P1449" s="26">
        <v>552681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677758</v>
      </c>
      <c r="P1452" s="26">
        <v>604652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688729</v>
      </c>
      <c r="P1455" s="26">
        <v>596524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670827</v>
      </c>
      <c r="P1458" s="26">
        <v>569155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656736</v>
      </c>
      <c r="P1461" s="26">
        <v>440103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656742</v>
      </c>
      <c r="P1464" s="26">
        <v>438483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750366</v>
      </c>
      <c r="P1467" s="26">
        <v>622909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752185</v>
      </c>
      <c r="P1470" s="26">
        <v>651483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762993</v>
      </c>
      <c r="P1473" s="26">
        <v>683586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739952</v>
      </c>
      <c r="P1476" s="26">
        <v>690237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733785</v>
      </c>
      <c r="P1479" s="26">
        <v>693739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724540</v>
      </c>
      <c r="P1482" s="26">
        <v>583026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756522</v>
      </c>
      <c r="P1485" s="26">
        <v>535953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755398</v>
      </c>
      <c r="P1488" s="26">
        <v>700910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762111</v>
      </c>
      <c r="P1491" s="26">
        <v>734701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797434</v>
      </c>
      <c r="P1494" s="26">
        <v>722629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607542</v>
      </c>
      <c r="P1497" s="26">
        <v>697257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551066</v>
      </c>
      <c r="P1500" s="26">
        <v>706523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821278</v>
      </c>
      <c r="P1503" s="26">
        <v>602811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800120</v>
      </c>
      <c r="P1506" s="26">
        <v>535915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925064</v>
      </c>
      <c r="P1509" s="26">
        <v>644913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956151</v>
      </c>
      <c r="P1512" s="26">
        <v>658446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975293</v>
      </c>
      <c r="P1515" s="26">
        <v>633806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973398</v>
      </c>
      <c r="P1518" s="26">
        <v>631289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977024</v>
      </c>
      <c r="P1521" s="26">
        <v>628340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967401</v>
      </c>
      <c r="P1524" s="26">
        <v>607425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718026</v>
      </c>
      <c r="P1527" s="26">
        <v>617155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812570</v>
      </c>
      <c r="P1530" s="26">
        <v>671049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841114</v>
      </c>
      <c r="P1533" s="26">
        <v>655068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820353</v>
      </c>
      <c r="P1536" s="26">
        <v>662403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802908</v>
      </c>
      <c r="P1539" s="26">
        <v>637548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836598</v>
      </c>
      <c r="P1542" s="26">
        <v>627816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778352</v>
      </c>
      <c r="P1545" s="26">
        <v>634028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584440</v>
      </c>
      <c r="P1548" s="26">
        <v>650624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492541</v>
      </c>
      <c r="P1551" s="26">
        <v>628138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751149</v>
      </c>
      <c r="P1554" s="26">
        <v>641539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683573</v>
      </c>
      <c r="P1557" s="26">
        <v>687080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288937</v>
      </c>
      <c r="P1560" s="26">
        <v>272925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225951</v>
      </c>
      <c r="P1563" s="26">
        <v>193168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436180</v>
      </c>
      <c r="P1566" s="26">
        <v>729026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390291</v>
      </c>
      <c r="P1569" s="26">
        <v>677828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543909</v>
      </c>
      <c r="P1572" s="26">
        <v>766687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585582</v>
      </c>
      <c r="P1575" s="26">
        <v>764765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573015</v>
      </c>
      <c r="P1578" s="26">
        <v>773719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572381</v>
      </c>
      <c r="P1581" s="26">
        <v>758499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603898</v>
      </c>
      <c r="P1584" s="26">
        <v>763800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611827</v>
      </c>
      <c r="P1587" s="26">
        <v>786353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437502</v>
      </c>
      <c r="P1590" s="26">
        <v>1058177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539971</v>
      </c>
      <c r="P1593" s="26">
        <v>558667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557322</v>
      </c>
      <c r="P1596" s="26">
        <v>591725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547793</v>
      </c>
      <c r="P1599" s="26">
        <v>587521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537553</v>
      </c>
      <c r="P1602" s="26">
        <v>576275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556170</v>
      </c>
      <c r="P1605" s="26">
        <v>608028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680845</v>
      </c>
      <c r="P1608" s="26">
        <v>624580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-3898900</v>
      </c>
      <c r="P1611" s="26">
        <v>-313281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161640</v>
      </c>
      <c r="P1614" s="26">
        <v>101061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469537</v>
      </c>
      <c r="P1617" s="26">
        <v>568434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481195</v>
      </c>
      <c r="P1620" s="26">
        <v>493991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472527</v>
      </c>
      <c r="P1623" s="26">
        <v>224407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330566</v>
      </c>
      <c r="P1626" s="26">
        <v>134518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346052</v>
      </c>
      <c r="P1629" s="26">
        <v>250130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-7105010</v>
      </c>
      <c r="P1632" s="26">
        <v>-2492634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418197</v>
      </c>
      <c r="P1635" s="26">
        <v>358632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526614</v>
      </c>
      <c r="P1638" s="26">
        <v>443970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552179</v>
      </c>
      <c r="P1641" s="26">
        <v>431668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549943</v>
      </c>
      <c r="P1644" s="26">
        <v>420241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580402</v>
      </c>
      <c r="P1647" s="26">
        <v>465401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690599</v>
      </c>
      <c r="P1650" s="26">
        <v>524552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-10565795</v>
      </c>
      <c r="P1653" s="26">
        <v>-5384509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521312</v>
      </c>
      <c r="P1656" s="26">
        <v>435364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580157</v>
      </c>
      <c r="P1659" s="26">
        <v>451366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571237</v>
      </c>
      <c r="P1662" s="26">
        <v>445877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540878</v>
      </c>
      <c r="P1665" s="26">
        <v>430656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605357</v>
      </c>
      <c r="P1668" s="26">
        <v>475376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697435</v>
      </c>
      <c r="P1671" s="26">
        <v>590494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-14287747</v>
      </c>
      <c r="P1674" s="26">
        <v>-9136182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356234</v>
      </c>
      <c r="P1677" s="26">
        <v>137104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603540</v>
      </c>
      <c r="P1680" s="26">
        <v>382677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583451</v>
      </c>
      <c r="P1683" s="26">
        <v>360461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372942</v>
      </c>
      <c r="P1686" s="26">
        <v>360924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663393</v>
      </c>
      <c r="P1689" s="26">
        <v>274296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879544</v>
      </c>
      <c r="P1692" s="26">
        <v>317913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-18504587</v>
      </c>
      <c r="P1695" s="26">
        <v>-12992133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545407</v>
      </c>
      <c r="P1698" s="26">
        <v>318765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554426</v>
      </c>
      <c r="P1701" s="26">
        <v>400622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521363</v>
      </c>
      <c r="P1704" s="26">
        <v>422375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495737</v>
      </c>
      <c r="P1707" s="26">
        <v>405861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533001</v>
      </c>
      <c r="P1710" s="26">
        <v>455159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660048</v>
      </c>
      <c r="P1713" s="26">
        <v>553738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-9926310</v>
      </c>
      <c r="P1716" s="26">
        <v>-6529479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406366</v>
      </c>
      <c r="P1719" s="26">
        <v>353673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402455</v>
      </c>
      <c r="P1722" s="26">
        <v>356706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356197</v>
      </c>
      <c r="P1725" s="26">
        <v>328289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261633</v>
      </c>
      <c r="P1728" s="26">
        <v>257207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>
        <v>0</v>
      </c>
      <c r="P1731">
        <v>0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>
        <v>0</v>
      </c>
      <c r="P1732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>
        <v>0</v>
      </c>
      <c r="P1733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>
        <v>0</v>
      </c>
      <c r="P1734">
        <v>0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>
        <v>0</v>
      </c>
      <c r="P1735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>
        <v>0</v>
      </c>
      <c r="P173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>
        <v>0</v>
      </c>
      <c r="P1737">
        <v>0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>
        <v>0</v>
      </c>
      <c r="P1738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>
        <v>0</v>
      </c>
      <c r="P1739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>
        <v>0</v>
      </c>
      <c r="P1740">
        <v>0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>
        <v>0</v>
      </c>
      <c r="P1741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>
        <v>0</v>
      </c>
      <c r="P174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898"/>
  <sheetViews>
    <sheetView workbookViewId="0">
      <pane xSplit="1" ySplit="1" topLeftCell="B25879" activePane="bottomRight" state="frozen"/>
      <selection activeCell="A1734" sqref="A1734:P1736"/>
      <selection pane="topRight" activeCell="A1734" sqref="A1734:P1736"/>
      <selection pane="bottomLeft" activeCell="A1734" sqref="A1734:P1736"/>
      <selection pane="bottomRight" activeCell="A25899" sqref="A25899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44459</v>
      </c>
      <c r="B3" s="25" t="s">
        <v>153</v>
      </c>
      <c r="C3" s="25">
        <f>IF(D21="", "", D21)</f>
        <v>1672594</v>
      </c>
      <c r="D3" s="25">
        <f>IF(C21="", "", C21)</f>
        <v>22981012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70628</v>
      </c>
      <c r="I3" s="25" t="str">
        <f t="shared" si="1"/>
        <v/>
      </c>
      <c r="J3" s="25">
        <f t="shared" si="1"/>
        <v>1454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1582222</v>
      </c>
      <c r="N3" s="25">
        <f t="shared" si="2"/>
        <v>17197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44459</v>
      </c>
      <c r="B4" s="25" t="s">
        <v>154</v>
      </c>
      <c r="C4" s="25">
        <f>IF(D22="", "", D22)</f>
        <v>4102</v>
      </c>
      <c r="D4" s="25">
        <f>IF(C22="", "", C22)</f>
        <v>1030943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136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3959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44459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 x14ac:dyDescent="0.45">
      <c r="A8" s="4">
        <v>2021</v>
      </c>
      <c r="B8" s="4">
        <v>9</v>
      </c>
      <c r="C8" s="4">
        <v>20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9" t="s">
        <v>360</v>
      </c>
      <c r="B9" s="119"/>
      <c r="C9" s="119"/>
      <c r="D9" s="119"/>
      <c r="E9" s="119"/>
      <c r="F9" s="119"/>
      <c r="G9" s="119"/>
      <c r="H9" s="119"/>
      <c r="I9" s="119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1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22981012</v>
      </c>
      <c r="D12" s="45">
        <v>1672594</v>
      </c>
      <c r="E12" s="45">
        <v>70628</v>
      </c>
      <c r="F12" s="45">
        <v>1454</v>
      </c>
      <c r="G12" s="45">
        <v>1582222</v>
      </c>
      <c r="H12" s="45">
        <v>17197</v>
      </c>
      <c r="I12" s="3"/>
      <c r="J12" s="55"/>
      <c r="K12" s="122" t="s">
        <v>362</v>
      </c>
      <c r="L12" s="122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1030943</v>
      </c>
      <c r="D13" s="45">
        <v>4102</v>
      </c>
      <c r="E13" s="45">
        <v>136</v>
      </c>
      <c r="F13" s="45">
        <v>0</v>
      </c>
      <c r="G13" s="45">
        <v>3959</v>
      </c>
      <c r="H13" s="45">
        <v>7</v>
      </c>
      <c r="I13" s="3"/>
      <c r="J13" s="55"/>
      <c r="K13" s="114" t="s">
        <v>361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24012784</v>
      </c>
      <c r="D15" s="44">
        <f t="shared" si="3"/>
        <v>1676711</v>
      </c>
      <c r="E15" s="44">
        <f t="shared" si="3"/>
        <v>70764</v>
      </c>
      <c r="F15" s="44">
        <f t="shared" si="3"/>
        <v>1454</v>
      </c>
      <c r="G15" s="44">
        <f t="shared" si="3"/>
        <v>1586196</v>
      </c>
      <c r="H15" s="44">
        <f t="shared" si="3"/>
        <v>17204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45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1"/>
      <c r="P20" s="121"/>
    </row>
    <row r="21" spans="1:16" x14ac:dyDescent="0.45">
      <c r="B21" s="25" t="s">
        <v>166</v>
      </c>
      <c r="C21" s="27">
        <f t="shared" ref="C21:D23" si="4">C12</f>
        <v>22981012</v>
      </c>
      <c r="D21" s="27">
        <f t="shared" si="4"/>
        <v>1672594</v>
      </c>
      <c r="E21" s="3"/>
      <c r="F21" s="3"/>
      <c r="G21" s="3"/>
      <c r="H21" s="3"/>
      <c r="I21" s="27">
        <f>E12</f>
        <v>70628</v>
      </c>
      <c r="J21" s="3"/>
      <c r="K21" s="27">
        <f>F12</f>
        <v>1454</v>
      </c>
      <c r="L21" s="3"/>
      <c r="M21" s="3"/>
      <c r="N21" s="16">
        <f>G21</f>
        <v>0</v>
      </c>
      <c r="O21" s="27">
        <f t="shared" ref="O21:P23" si="5">G12</f>
        <v>1582222</v>
      </c>
      <c r="P21" s="27">
        <f t="shared" si="5"/>
        <v>17197</v>
      </c>
    </row>
    <row r="22" spans="1:16" x14ac:dyDescent="0.45">
      <c r="B22" s="25" t="s">
        <v>167</v>
      </c>
      <c r="C22" s="27">
        <f t="shared" si="4"/>
        <v>1030943</v>
      </c>
      <c r="D22" s="27">
        <f t="shared" si="4"/>
        <v>4102</v>
      </c>
      <c r="E22" s="3"/>
      <c r="F22" s="3"/>
      <c r="G22" s="3"/>
      <c r="H22" s="3"/>
      <c r="I22" s="27">
        <f>E13</f>
        <v>136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3959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24012784</v>
      </c>
      <c r="D24" s="25">
        <f t="shared" si="6"/>
        <v>1676711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70764</v>
      </c>
      <c r="J24" s="25">
        <f t="shared" si="6"/>
        <v>0</v>
      </c>
      <c r="K24" s="25">
        <f t="shared" si="6"/>
        <v>1454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1586196</v>
      </c>
      <c r="P24" s="25">
        <f t="shared" si="6"/>
        <v>17204</v>
      </c>
    </row>
    <row r="26" spans="1:16" x14ac:dyDescent="0.45">
      <c r="F26" s="119" t="s">
        <v>278</v>
      </c>
      <c r="G26" s="121"/>
      <c r="H26" s="121"/>
      <c r="I26" s="121"/>
      <c r="J26" s="121"/>
      <c r="K26" s="121"/>
    </row>
    <row r="27" spans="1:16" x14ac:dyDescent="0.45">
      <c r="E27" s="25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45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45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9" t="s">
        <v>293</v>
      </c>
      <c r="H32" s="119"/>
      <c r="I32" s="119"/>
      <c r="J32" s="119"/>
      <c r="K32" s="119"/>
      <c r="L32" s="119"/>
    </row>
    <row r="33" spans="6:14" x14ac:dyDescent="0.45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9" t="s">
        <v>177</v>
      </c>
      <c r="B1" s="119"/>
      <c r="C1" s="119"/>
      <c r="D1" s="124"/>
      <c r="E1" s="124"/>
      <c r="F1" s="124"/>
      <c r="G1" s="124"/>
      <c r="H1" s="124"/>
      <c r="I1" s="124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9</v>
      </c>
      <c r="C2" s="37">
        <f>DAY(DATE('Conv-total'!$A$8, 'Conv-total'!$B$8, 'Conv-total'!$C$8) -1)</f>
        <v>19</v>
      </c>
      <c r="D2" s="123" t="s">
        <v>178</v>
      </c>
      <c r="E2" s="124"/>
      <c r="F2" s="124"/>
      <c r="G2" s="124"/>
      <c r="H2" s="124"/>
      <c r="I2" s="124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44458</v>
      </c>
      <c r="C5" s="29" t="s">
        <v>7</v>
      </c>
      <c r="D5" s="39">
        <f>IFERROR(INT(TRIM(SUBSTITUTE(VLOOKUP($A5&amp;"*",各都道府県の状況!$A:$I,D$3,FALSE), "※5", ""))), "")</f>
        <v>59724</v>
      </c>
      <c r="E5" s="39">
        <f>IFERROR(INT(TRIM(SUBSTITUTE(VLOOKUP($A5&amp;"*",各都道府県の状況!$A:$I,E$3,FALSE), "※5", ""))), "")</f>
        <v>1071693</v>
      </c>
      <c r="F5" s="39">
        <f>IFERROR(INT(TRIM(SUBSTITUTE(VLOOKUP($A5&amp;"*",各都道府県の状況!$A:$I,F$3,FALSE), "※5", ""))), "")</f>
        <v>57045</v>
      </c>
      <c r="G5" s="39">
        <f>IFERROR(INT(TRIM(SUBSTITUTE(VLOOKUP($A5&amp;"*",各都道府県の状況!$A:$I,G$3,FALSE), "※5", ""))), "")</f>
        <v>1465</v>
      </c>
      <c r="H5" s="39">
        <f>IFERROR(INT(TRIM(SUBSTITUTE(VLOOKUP($A5&amp;"*",各都道府県の状況!$A:$I,H$3,FALSE), "※5", ""))), "")</f>
        <v>1259</v>
      </c>
      <c r="I5" s="39">
        <f>IFERROR(INT(TRIM(SUBSTITUTE(VLOOKUP($A5&amp;"*",各都道府県の状況!$A:$I,I$3,FALSE), "※5", ""))), "")</f>
        <v>19</v>
      </c>
      <c r="J5" s="2"/>
    </row>
    <row r="6" spans="1:10" x14ac:dyDescent="0.45">
      <c r="A6" s="12" t="s">
        <v>182</v>
      </c>
      <c r="B6" s="13">
        <f t="shared" si="0"/>
        <v>44458</v>
      </c>
      <c r="C6" s="29" t="s">
        <v>11</v>
      </c>
      <c r="D6" s="39">
        <f>IFERROR(INT(TRIM(SUBSTITUTE(VLOOKUP($A6&amp;"*",各都道府県の状況!$A:$I,D$3,FALSE), "※5", ""))), "")</f>
        <v>5435</v>
      </c>
      <c r="E6" s="39">
        <f>IFERROR(INT(TRIM(SUBSTITUTE(VLOOKUP($A6&amp;"*",各都道府県の状況!$A:$I,E$3,FALSE), "※5", ""))), "")</f>
        <v>82129</v>
      </c>
      <c r="F6" s="39">
        <f>IFERROR(INT(TRIM(SUBSTITUTE(VLOOKUP($A6&amp;"*",各都道府県の状況!$A:$I,F$3,FALSE), "※5", ""))), "")</f>
        <v>4951</v>
      </c>
      <c r="G6" s="39">
        <f>IFERROR(INT(TRIM(SUBSTITUTE(VLOOKUP($A6&amp;"*",各都道府県の状況!$A:$I,G$3,FALSE), "※5", ""))), "")</f>
        <v>33</v>
      </c>
      <c r="H6" s="39">
        <f>IFERROR(INT(TRIM(SUBSTITUTE(VLOOKUP($A6&amp;"*",各都道府県の状況!$A:$I,H$3,FALSE), "※5", ""))), "")</f>
        <v>451</v>
      </c>
      <c r="I6" s="39">
        <f>IFERROR(INT(TRIM(SUBSTITUTE(VLOOKUP($A6&amp;"*",各都道府県の状況!$A:$I,I$3,FALSE), "※5", ""))), "")</f>
        <v>7</v>
      </c>
    </row>
    <row r="7" spans="1:10" x14ac:dyDescent="0.45">
      <c r="A7" s="12" t="s">
        <v>183</v>
      </c>
      <c r="B7" s="13">
        <f t="shared" si="0"/>
        <v>44458</v>
      </c>
      <c r="C7" s="29" t="s">
        <v>12</v>
      </c>
      <c r="D7" s="39">
        <f>IFERROR(INT(TRIM(SUBSTITUTE(VLOOKUP($A7&amp;"*",各都道府県の状況!$A:$I,D$3,FALSE), "※5", ""))), "")</f>
        <v>3463</v>
      </c>
      <c r="E7" s="39">
        <f>IFERROR(INT(TRIM(SUBSTITUTE(VLOOKUP($A7&amp;"*",各都道府県の状況!$A:$I,E$3,FALSE), "※5", ""))), "")</f>
        <v>116626</v>
      </c>
      <c r="F7" s="39">
        <f>IFERROR(INT(TRIM(SUBSTITUTE(VLOOKUP($A7&amp;"*",各都道府県の状況!$A:$I,F$3,FALSE), "※5", ""))), "")</f>
        <v>3306</v>
      </c>
      <c r="G7" s="39">
        <f>IFERROR(INT(TRIM(SUBSTITUTE(VLOOKUP($A7&amp;"*",各都道府県の状況!$A:$I,G$3,FALSE), "※5", ""))), "")</f>
        <v>51</v>
      </c>
      <c r="H7" s="39">
        <f>IFERROR(INT(TRIM(SUBSTITUTE(VLOOKUP($A7&amp;"*",各都道府県の状況!$A:$I,H$3,FALSE), "※5", ""))), "")</f>
        <v>106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44458</v>
      </c>
      <c r="C8" s="29" t="s">
        <v>13</v>
      </c>
      <c r="D8" s="39">
        <f>IFERROR(INT(TRIM(SUBSTITUTE(VLOOKUP($A8&amp;"*",各都道府県の状況!$A:$I,D$3,FALSE), "※5", ""))), "")</f>
        <v>15986</v>
      </c>
      <c r="E8" s="39">
        <f>IFERROR(INT(TRIM(SUBSTITUTE(VLOOKUP($A8&amp;"*",各都道府県の状況!$A:$I,E$3,FALSE), "※5", ""))), "")</f>
        <v>230754</v>
      </c>
      <c r="F8" s="39">
        <f>IFERROR(INT(TRIM(SUBSTITUTE(VLOOKUP($A8&amp;"*",各都道府県の状況!$A:$I,F$3,FALSE), "※5", ""))), "")</f>
        <v>15388</v>
      </c>
      <c r="G8" s="39">
        <f>IFERROR(INT(TRIM(SUBSTITUTE(VLOOKUP($A8&amp;"*",各都道府県の状況!$A:$I,G$3,FALSE), "※5", ""))), "")</f>
        <v>113</v>
      </c>
      <c r="H8" s="39">
        <f>IFERROR(INT(TRIM(SUBSTITUTE(VLOOKUP($A8&amp;"*",各都道府県の状況!$A:$I,H$3,FALSE), "※5", ""))), "")</f>
        <v>475</v>
      </c>
      <c r="I8" s="39">
        <f>IFERROR(INT(TRIM(SUBSTITUTE(VLOOKUP($A8&amp;"*",各都道府県の状況!$A:$I,I$3,FALSE), "※5", ""))), "")</f>
        <v>13</v>
      </c>
    </row>
    <row r="9" spans="1:10" ht="21" customHeight="1" x14ac:dyDescent="0.45">
      <c r="A9" s="12" t="s">
        <v>185</v>
      </c>
      <c r="B9" s="13">
        <f t="shared" si="0"/>
        <v>44458</v>
      </c>
      <c r="C9" s="29" t="s">
        <v>14</v>
      </c>
      <c r="D9" s="39">
        <f>IFERROR(INT(TRIM(SUBSTITUTE(VLOOKUP($A9&amp;"*",各都道府県の状況!$A:$I,D$3,FALSE), "※5", ""))), "")</f>
        <v>1824</v>
      </c>
      <c r="E9" s="39">
        <f>IFERROR(INT(TRIM(SUBSTITUTE(VLOOKUP($A9&amp;"*",各都道府県の状況!$A:$I,E$3,FALSE), "※5", ""))), "")</f>
        <v>24856</v>
      </c>
      <c r="F9" s="39">
        <f>IFERROR(INT(TRIM(SUBSTITUTE(VLOOKUP($A9&amp;"*",各都道府県の状況!$A:$I,F$3,FALSE), "※5", ""))), "")</f>
        <v>1716</v>
      </c>
      <c r="G9" s="39">
        <f>IFERROR(INT(TRIM(SUBSTITUTE(VLOOKUP($A9&amp;"*",各都道府県の状況!$A:$I,G$3,FALSE), "※5", ""))), "")</f>
        <v>26</v>
      </c>
      <c r="H9" s="39">
        <f>IFERROR(INT(TRIM(SUBSTITUTE(VLOOKUP($A9&amp;"*",各都道府県の状況!$A:$I,H$3,FALSE), "※5", ""))), "")</f>
        <v>82</v>
      </c>
      <c r="I9" s="39">
        <f>IFERROR(INT(TRIM(SUBSTITUTE(VLOOKUP($A9&amp;"*",各都道府県の状況!$A:$I,I$3,FALSE), "※5", ""))), "")</f>
        <v>2</v>
      </c>
    </row>
    <row r="10" spans="1:10" ht="21" customHeight="1" x14ac:dyDescent="0.45">
      <c r="A10" s="12" t="s">
        <v>186</v>
      </c>
      <c r="B10" s="13">
        <f t="shared" si="0"/>
        <v>44458</v>
      </c>
      <c r="C10" s="29" t="s">
        <v>15</v>
      </c>
      <c r="D10" s="39">
        <f>IFERROR(INT(TRIM(SUBSTITUTE(VLOOKUP($A10&amp;"*",各都道府県の状況!$A:$I,D$3,FALSE), "※5", ""))), "")</f>
        <v>3458</v>
      </c>
      <c r="E10" s="39">
        <f>IFERROR(INT(TRIM(SUBSTITUTE(VLOOKUP($A10&amp;"*",各都道府県の状況!$A:$I,E$3,FALSE), "※5", ""))), "")</f>
        <v>91641</v>
      </c>
      <c r="F10" s="39">
        <f>IFERROR(INT(TRIM(SUBSTITUTE(VLOOKUP($A10&amp;"*",各都道府県の状況!$A:$I,F$3,FALSE), "※5", ""))), "")</f>
        <v>3300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102</v>
      </c>
      <c r="I10" s="39">
        <f>IFERROR(INT(TRIM(SUBSTITUTE(VLOOKUP($A10&amp;"*",各都道府県の状況!$A:$I,I$3,FALSE), "※5", ""))), "")</f>
        <v>3</v>
      </c>
    </row>
    <row r="11" spans="1:10" x14ac:dyDescent="0.45">
      <c r="A11" s="12" t="s">
        <v>187</v>
      </c>
      <c r="B11" s="13">
        <f t="shared" si="0"/>
        <v>44458</v>
      </c>
      <c r="C11" s="29" t="s">
        <v>16</v>
      </c>
      <c r="D11" s="39">
        <f>IFERROR(INT(TRIM(SUBSTITUTE(VLOOKUP($A11&amp;"*",各都道府県の状況!$A:$I,D$3,FALSE), "※5", ""))), "")</f>
        <v>9368</v>
      </c>
      <c r="E11" s="39">
        <f>IFERROR(INT(TRIM(SUBSTITUTE(VLOOKUP($A11&amp;"*",各都道府県の状況!$A:$I,E$3,FALSE), "※5", ""))), "")</f>
        <v>392427</v>
      </c>
      <c r="F11" s="39">
        <f>IFERROR(INT(TRIM(SUBSTITUTE(VLOOKUP($A11&amp;"*",各都道府県の状況!$A:$I,F$3,FALSE), "※5", ""))), "")</f>
        <v>8983</v>
      </c>
      <c r="G11" s="39">
        <f>IFERROR(INT(TRIM(SUBSTITUTE(VLOOKUP($A11&amp;"*",各都道府県の状況!$A:$I,G$3,FALSE), "※5", ""))), "")</f>
        <v>174</v>
      </c>
      <c r="H11" s="39">
        <f>IFERROR(INT(TRIM(SUBSTITUTE(VLOOKUP($A11&amp;"*",各都道府県の状況!$A:$I,H$3,FALSE), "※5", ""))), "")</f>
        <v>211</v>
      </c>
      <c r="I11" s="39">
        <f>IFERROR(INT(TRIM(SUBSTITUTE(VLOOKUP($A11&amp;"*",各都道府県の状況!$A:$I,I$3,FALSE), "※5", ""))), "")</f>
        <v>6</v>
      </c>
    </row>
    <row r="12" spans="1:10" x14ac:dyDescent="0.45">
      <c r="A12" s="12" t="s">
        <v>188</v>
      </c>
      <c r="B12" s="13">
        <f t="shared" si="0"/>
        <v>44458</v>
      </c>
      <c r="C12" s="29" t="s">
        <v>17</v>
      </c>
      <c r="D12" s="39">
        <f>IFERROR(INT(TRIM(SUBSTITUTE(VLOOKUP($A12&amp;"*",各都道府県の状況!$A:$I,D$3,FALSE), "※5", ""))), "")</f>
        <v>23708</v>
      </c>
      <c r="E12" s="39">
        <f>IFERROR(INT(TRIM(SUBSTITUTE(VLOOKUP($A12&amp;"*",各都道府県の状況!$A:$I,E$3,FALSE), "※5", ""))), "")</f>
        <v>38857</v>
      </c>
      <c r="F12" s="39">
        <f>IFERROR(INT(TRIM(SUBSTITUTE(VLOOKUP($A12&amp;"*",各都道府県の状況!$A:$I,F$3,FALSE), "※5", ""))), "")</f>
        <v>22614</v>
      </c>
      <c r="G12" s="39">
        <f>IFERROR(INT(TRIM(SUBSTITUTE(VLOOKUP($A12&amp;"*",各都道府県の状況!$A:$I,G$3,FALSE), "※5", ""))), "")</f>
        <v>212</v>
      </c>
      <c r="H12" s="39">
        <f>IFERROR(INT(TRIM(SUBSTITUTE(VLOOKUP($A12&amp;"*",各都道府県の状況!$A:$I,H$3,FALSE), "※5", ""))), "")</f>
        <v>882</v>
      </c>
      <c r="I12" s="39">
        <f>IFERROR(INT(TRIM(SUBSTITUTE(VLOOKUP($A12&amp;"*",各都道府県の状況!$A:$I,I$3,FALSE), "※5", ""))), "")</f>
        <v>19</v>
      </c>
    </row>
    <row r="13" spans="1:10" x14ac:dyDescent="0.45">
      <c r="A13" s="12" t="s">
        <v>189</v>
      </c>
      <c r="B13" s="13">
        <f t="shared" si="0"/>
        <v>44458</v>
      </c>
      <c r="C13" s="29" t="s">
        <v>18</v>
      </c>
      <c r="D13" s="39">
        <f>IFERROR(INT(TRIM(SUBSTITUTE(VLOOKUP($A13&amp;"*",各都道府県の状況!$A:$I,D$3,FALSE), "※5", ""))), "")</f>
        <v>14910</v>
      </c>
      <c r="E13" s="39">
        <f>IFERROR(INT(TRIM(SUBSTITUTE(VLOOKUP($A13&amp;"*",各都道府県の状況!$A:$I,E$3,FALSE), "※5", ""))), "")</f>
        <v>469911</v>
      </c>
      <c r="F13" s="39">
        <f>IFERROR(INT(TRIM(SUBSTITUTE(VLOOKUP($A13&amp;"*",各都道府県の状況!$A:$I,F$3,FALSE), "※5", ""))), "")</f>
        <v>14222</v>
      </c>
      <c r="G13" s="39">
        <f>IFERROR(INT(TRIM(SUBSTITUTE(VLOOKUP($A13&amp;"*",各都道府県の状況!$A:$I,G$3,FALSE), "※5", ""))), "")</f>
        <v>108</v>
      </c>
      <c r="H13" s="39">
        <f>IFERROR(INT(TRIM(SUBSTITUTE(VLOOKUP($A13&amp;"*",各都道府県の状況!$A:$I,H$3,FALSE), "※5", ""))), "")</f>
        <v>580</v>
      </c>
      <c r="I13" s="39">
        <f>IFERROR(INT(TRIM(SUBSTITUTE(VLOOKUP($A13&amp;"*",各都道府県の状況!$A:$I,I$3,FALSE), "※5", ""))), "")</f>
        <v>14</v>
      </c>
    </row>
    <row r="14" spans="1:10" x14ac:dyDescent="0.45">
      <c r="A14" s="12" t="s">
        <v>190</v>
      </c>
      <c r="B14" s="13">
        <f t="shared" si="0"/>
        <v>44458</v>
      </c>
      <c r="C14" s="29" t="s">
        <v>19</v>
      </c>
      <c r="D14" s="39">
        <f>IFERROR(INT(TRIM(SUBSTITUTE(VLOOKUP($A14&amp;"*",各都道府県の状況!$A:$I,D$3,FALSE), "※5", ""))), "")</f>
        <v>16339</v>
      </c>
      <c r="E14" s="39">
        <f>IFERROR(INT(TRIM(SUBSTITUTE(VLOOKUP($A14&amp;"*",各都道府県の状況!$A:$I,E$3,FALSE), "※5", ""))), "")</f>
        <v>279287</v>
      </c>
      <c r="F14" s="39">
        <f>IFERROR(INT(TRIM(SUBSTITUTE(VLOOKUP($A14&amp;"*",各都道府県の状況!$A:$I,F$3,FALSE), "※5", ""))), "")</f>
        <v>15806</v>
      </c>
      <c r="G14" s="39">
        <f>IFERROR(INT(TRIM(SUBSTITUTE(VLOOKUP($A14&amp;"*",各都道府県の状況!$A:$I,G$3,FALSE), "※5", ""))), "")</f>
        <v>168</v>
      </c>
      <c r="H14" s="39">
        <f>IFERROR(INT(TRIM(SUBSTITUTE(VLOOKUP($A14&amp;"*",各都道府県の状況!$A:$I,H$3,FALSE), "※5", ""))), "")</f>
        <v>365</v>
      </c>
      <c r="I14" s="39">
        <f>IFERROR(INT(TRIM(SUBSTITUTE(VLOOKUP($A14&amp;"*",各都道府県の状況!$A:$I,I$3,FALSE), "※5", ""))), "")</f>
        <v>16</v>
      </c>
    </row>
    <row r="15" spans="1:10" x14ac:dyDescent="0.45">
      <c r="A15" s="12" t="s">
        <v>191</v>
      </c>
      <c r="B15" s="13">
        <f t="shared" si="0"/>
        <v>44458</v>
      </c>
      <c r="C15" s="29" t="s">
        <v>20</v>
      </c>
      <c r="D15" s="39">
        <f>IFERROR(INT(TRIM(SUBSTITUTE(VLOOKUP($A15&amp;"*",各都道府県の状況!$A:$I,D$3,FALSE), "※5", ""))), "")</f>
        <v>113059</v>
      </c>
      <c r="E15" s="39">
        <f>IFERROR(INT(TRIM(SUBSTITUTE(VLOOKUP($A15&amp;"*",各都道府県の状況!$A:$I,E$3,FALSE), "※5", ""))), "")</f>
        <v>1396371</v>
      </c>
      <c r="F15" s="39">
        <f>IFERROR(INT(TRIM(SUBSTITUTE(VLOOKUP($A15&amp;"*",各都道府県の状況!$A:$I,F$3,FALSE), "※5", ""))), "")</f>
        <v>106918</v>
      </c>
      <c r="G15" s="39">
        <f>IFERROR(INT(TRIM(SUBSTITUTE(VLOOKUP($A15&amp;"*",各都道府県の状況!$A:$I,G$3,FALSE), "※5", ""))), "")</f>
        <v>972</v>
      </c>
      <c r="H15" s="39">
        <f>IFERROR(INT(TRIM(SUBSTITUTE(VLOOKUP($A15&amp;"*",各都道府県の状況!$A:$I,H$3,FALSE), "※5", ""))), "")</f>
        <v>5169</v>
      </c>
      <c r="I15" s="39">
        <f>IFERROR(INT(TRIM(SUBSTITUTE(VLOOKUP($A15&amp;"*",各都道府県の状況!$A:$I,I$3,FALSE), "※5", ""))), "")</f>
        <v>95</v>
      </c>
    </row>
    <row r="16" spans="1:10" x14ac:dyDescent="0.45">
      <c r="A16" s="12" t="s">
        <v>192</v>
      </c>
      <c r="B16" s="13">
        <f t="shared" si="0"/>
        <v>44458</v>
      </c>
      <c r="C16" s="29" t="s">
        <v>21</v>
      </c>
      <c r="D16" s="39">
        <f>IFERROR(INT(TRIM(SUBSTITUTE(VLOOKUP($A16&amp;"*",各都道府県の状況!$A:$I,D$3,FALSE), "※5", ""))), "")</f>
        <v>98107</v>
      </c>
      <c r="E16" s="39">
        <f>IFERROR(INT(TRIM(SUBSTITUTE(VLOOKUP($A16&amp;"*",各都道府県の状況!$A:$I,E$3,FALSE), "※5", ""))), "")</f>
        <v>1020450</v>
      </c>
      <c r="F16" s="39">
        <f>IFERROR(INT(TRIM(SUBSTITUTE(VLOOKUP($A16&amp;"*",各都道府県の状況!$A:$I,F$3,FALSE), "※5", ""))), "")</f>
        <v>93396</v>
      </c>
      <c r="G16" s="39">
        <f>IFERROR(INT(TRIM(SUBSTITUTE(VLOOKUP($A16&amp;"*",各都道府県の状況!$A:$I,G$3,FALSE), "※5", ""))), "")</f>
        <v>968</v>
      </c>
      <c r="H16" s="39">
        <f>IFERROR(INT(TRIM(SUBSTITUTE(VLOOKUP($A16&amp;"*",各都道府県の状況!$A:$I,H$3,FALSE), "※5", ""))), "")</f>
        <v>3743</v>
      </c>
      <c r="I16" s="39">
        <f>IFERROR(INT(TRIM(SUBSTITUTE(VLOOKUP($A16&amp;"*",各都道府県の状況!$A:$I,I$3,FALSE), "※5", ""))), "")</f>
        <v>61</v>
      </c>
    </row>
    <row r="17" spans="1:9" x14ac:dyDescent="0.45">
      <c r="A17" s="12" t="s">
        <v>193</v>
      </c>
      <c r="B17" s="13">
        <f t="shared" si="0"/>
        <v>44458</v>
      </c>
      <c r="C17" s="29" t="s">
        <v>22</v>
      </c>
      <c r="D17" s="39">
        <f>IFERROR(INT(TRIM(SUBSTITUTE(VLOOKUP($A17&amp;"*",各都道府県の状況!$A:$I,D$3,FALSE), "※5", ""))), "")</f>
        <v>371990</v>
      </c>
      <c r="E17" s="39">
        <f>IFERROR(INT(TRIM(SUBSTITUTE(VLOOKUP($A17&amp;"*",各都道府県の状況!$A:$I,E$3,FALSE), "※5", ""))), "")</f>
        <v>3508121</v>
      </c>
      <c r="F17" s="39">
        <f>IFERROR(INT(TRIM(SUBSTITUTE(VLOOKUP($A17&amp;"*",各都道府県の状況!$A:$I,F$3,FALSE), "※5", ""))), "")</f>
        <v>359778</v>
      </c>
      <c r="G17" s="39">
        <f>IFERROR(INT(TRIM(SUBSTITUTE(VLOOKUP($A17&amp;"*",各都道府県の状況!$A:$I,G$3,FALSE), "※5", ""))), "")</f>
        <v>2797</v>
      </c>
      <c r="H17" s="39">
        <f>IFERROR(INT(TRIM(SUBSTITUTE(VLOOKUP($A17&amp;"*",各都道府県の状況!$A:$I,H$3,FALSE), "※5", ""))), "")</f>
        <v>9415</v>
      </c>
      <c r="I17" s="39">
        <f>IFERROR(INT(TRIM(SUBSTITUTE(VLOOKUP($A17&amp;"*",各都道府県の状況!$A:$I,I$3,FALSE), "※5", ""))), "")</f>
        <v>171</v>
      </c>
    </row>
    <row r="18" spans="1:9" x14ac:dyDescent="0.45">
      <c r="A18" s="12" t="s">
        <v>194</v>
      </c>
      <c r="B18" s="13">
        <f t="shared" si="0"/>
        <v>44458</v>
      </c>
      <c r="C18" s="29" t="s">
        <v>23</v>
      </c>
      <c r="D18" s="39">
        <f>IFERROR(INT(TRIM(SUBSTITUTE(VLOOKUP($A18&amp;"*",各都道府県の状況!$A:$I,D$3,FALSE), "※5", ""))), "")</f>
        <v>165568</v>
      </c>
      <c r="E18" s="39">
        <f>IFERROR(INT(TRIM(SUBSTITUTE(VLOOKUP($A18&amp;"*",各都道府県の状況!$A:$I,E$3,FALSE), "※5", ""))), "")</f>
        <v>1523796</v>
      </c>
      <c r="F18" s="39">
        <f>IFERROR(INT(TRIM(SUBSTITUTE(VLOOKUP($A18&amp;"*",各都道府県の状況!$A:$I,F$3,FALSE), "※5", ""))), "")</f>
        <v>159857</v>
      </c>
      <c r="G18" s="39">
        <f>IFERROR(INT(TRIM(SUBSTITUTE(VLOOKUP($A18&amp;"*",各都道府県の状況!$A:$I,G$3,FALSE), "※5", ""))), "")</f>
        <v>1224</v>
      </c>
      <c r="H18" s="39">
        <f>IFERROR(INT(TRIM(SUBSTITUTE(VLOOKUP($A18&amp;"*",各都道府県の状況!$A:$I,H$3,FALSE), "※5", ""))), "")</f>
        <v>4487</v>
      </c>
      <c r="I18" s="39">
        <f>IFERROR(INT(TRIM(SUBSTITUTE(VLOOKUP($A18&amp;"*",各都道府県の状況!$A:$I,I$3,FALSE), "※5", ""))), "")</f>
        <v>121</v>
      </c>
    </row>
    <row r="19" spans="1:9" x14ac:dyDescent="0.45">
      <c r="A19" s="12" t="s">
        <v>195</v>
      </c>
      <c r="B19" s="13">
        <f t="shared" si="0"/>
        <v>44458</v>
      </c>
      <c r="C19" s="29" t="s">
        <v>24</v>
      </c>
      <c r="D19" s="39">
        <f>IFERROR(INT(TRIM(SUBSTITUTE(VLOOKUP($A19&amp;"*",各都道府県の状況!$A:$I,D$3,FALSE), "※5", ""))), "")</f>
        <v>7609</v>
      </c>
      <c r="E19" s="39">
        <f>IFERROR(INT(TRIM(SUBSTITUTE(VLOOKUP($A19&amp;"*",各都道府県の状況!$A:$I,E$3,FALSE), "※5", ""))), "")</f>
        <v>268295</v>
      </c>
      <c r="F19" s="39">
        <f>IFERROR(INT(TRIM(SUBSTITUTE(VLOOKUP($A19&amp;"*",各都道府県の状況!$A:$I,F$3,FALSE), "※5", ""))), "")</f>
        <v>7169</v>
      </c>
      <c r="G19" s="39">
        <f>IFERROR(INT(TRIM(SUBSTITUTE(VLOOKUP($A19&amp;"*",各都道府県の状況!$A:$I,G$3,FALSE), "※5", ""))), "")</f>
        <v>58</v>
      </c>
      <c r="H19" s="39">
        <f>IFERROR(INT(TRIM(SUBSTITUTE(VLOOKUP($A19&amp;"*",各都道府県の状況!$A:$I,H$3,FALSE), "※5", ""))), "")</f>
        <v>382</v>
      </c>
      <c r="I19" s="39">
        <f>IFERROR(INT(TRIM(SUBSTITUTE(VLOOKUP($A19&amp;"*",各都道府県の状況!$A:$I,I$3,FALSE), "※5", ""))), "")</f>
        <v>8</v>
      </c>
    </row>
    <row r="20" spans="1:9" x14ac:dyDescent="0.45">
      <c r="A20" s="12" t="s">
        <v>196</v>
      </c>
      <c r="B20" s="13">
        <f t="shared" si="0"/>
        <v>44458</v>
      </c>
      <c r="C20" s="29" t="s">
        <v>25</v>
      </c>
      <c r="D20" s="39">
        <f>IFERROR(INT(TRIM(SUBSTITUTE(VLOOKUP($A20&amp;"*",各都道府県の状況!$A:$I,D$3,FALSE), "※5", ""))), "")</f>
        <v>4741</v>
      </c>
      <c r="E20" s="39">
        <f>IFERROR(INT(TRIM(SUBSTITUTE(VLOOKUP($A20&amp;"*",各都道府県の状況!$A:$I,E$3,FALSE), "※5", ""))), "")</f>
        <v>108900</v>
      </c>
      <c r="F20" s="39">
        <f>IFERROR(INT(TRIM(SUBSTITUTE(VLOOKUP($A20&amp;"*",各都道府県の状況!$A:$I,F$3,FALSE), "※5", ""))), "")</f>
        <v>4577</v>
      </c>
      <c r="G20" s="39">
        <f>IFERROR(INT(TRIM(SUBSTITUTE(VLOOKUP($A20&amp;"*",各都道府県の状況!$A:$I,G$3,FALSE), "※5", ""))), "")</f>
        <v>48</v>
      </c>
      <c r="H20" s="39">
        <f>IFERROR(INT(TRIM(SUBSTITUTE(VLOOKUP($A20&amp;"*",各都道府県の状況!$A:$I,H$3,FALSE), "※5", ""))), "")</f>
        <v>116</v>
      </c>
      <c r="I20" s="39">
        <f>IFERROR(INT(TRIM(SUBSTITUTE(VLOOKUP($A20&amp;"*",各都道府県の状況!$A:$I,I$3,FALSE), "※5", ""))), "")</f>
        <v>7</v>
      </c>
    </row>
    <row r="21" spans="1:9" x14ac:dyDescent="0.45">
      <c r="A21" s="12" t="s">
        <v>197</v>
      </c>
      <c r="B21" s="13">
        <f t="shared" si="0"/>
        <v>44458</v>
      </c>
      <c r="C21" s="29" t="s">
        <v>26</v>
      </c>
      <c r="D21" s="39">
        <f>IFERROR(INT(TRIM(SUBSTITUTE(VLOOKUP($A21&amp;"*",各都道府県の状況!$A:$I,D$3,FALSE), "※5", ""))), "")</f>
        <v>7740</v>
      </c>
      <c r="E21" s="39">
        <f>IFERROR(INT(TRIM(SUBSTITUTE(VLOOKUP($A21&amp;"*",各都道府県の状況!$A:$I,E$3,FALSE), "※5", ""))), "")</f>
        <v>183589</v>
      </c>
      <c r="F21" s="39">
        <f>IFERROR(INT(TRIM(SUBSTITUTE(VLOOKUP($A21&amp;"*",各都道府県の状況!$A:$I,F$3,FALSE), "※5", ""))), "")</f>
        <v>7365</v>
      </c>
      <c r="G21" s="39">
        <f>IFERROR(INT(TRIM(SUBSTITUTE(VLOOKUP($A21&amp;"*",各都道府県の状況!$A:$I,G$3,FALSE), "※5", ""))), "")</f>
        <v>123</v>
      </c>
      <c r="H21" s="39">
        <f>IFERROR(INT(TRIM(SUBSTITUTE(VLOOKUP($A21&amp;"*",各都道府県の状況!$A:$I,H$3,FALSE), "※5", ""))), "")</f>
        <v>230</v>
      </c>
      <c r="I21" s="39">
        <f>IFERROR(INT(TRIM(SUBSTITUTE(VLOOKUP($A21&amp;"*",各都道府県の状況!$A:$I,I$3,FALSE), "※5", ""))), "")</f>
        <v>3</v>
      </c>
    </row>
    <row r="22" spans="1:9" x14ac:dyDescent="0.45">
      <c r="A22" s="12" t="s">
        <v>198</v>
      </c>
      <c r="B22" s="13">
        <f t="shared" si="0"/>
        <v>44458</v>
      </c>
      <c r="C22" s="29" t="s">
        <v>27</v>
      </c>
      <c r="D22" s="39">
        <f>IFERROR(INT(TRIM(SUBSTITUTE(VLOOKUP($A22&amp;"*",各都道府県の状況!$A:$I,D$3,FALSE), "※5", ""))), "")</f>
        <v>2935</v>
      </c>
      <c r="E22" s="39">
        <f>IFERROR(INT(TRIM(SUBSTITUTE(VLOOKUP($A22&amp;"*",各都道府県の状況!$A:$I,E$3,FALSE), "※5", ""))), "")</f>
        <v>109852</v>
      </c>
      <c r="F22" s="39">
        <f>IFERROR(INT(TRIM(SUBSTITUTE(VLOOKUP($A22&amp;"*",各都道府県の状況!$A:$I,F$3,FALSE), "※5", ""))), "")</f>
        <v>2770</v>
      </c>
      <c r="G22" s="39">
        <f>IFERROR(INT(TRIM(SUBSTITUTE(VLOOKUP($A22&amp;"*",各都道府県の状況!$A:$I,G$3,FALSE), "※5", ""))), "")</f>
        <v>36</v>
      </c>
      <c r="H22" s="39">
        <f>IFERROR(INT(TRIM(SUBSTITUTE(VLOOKUP($A22&amp;"*",各都道府県の状況!$A:$I,H$3,FALSE), "※5", ""))), "")</f>
        <v>129</v>
      </c>
      <c r="I22" s="39">
        <f>IFERROR(INT(TRIM(SUBSTITUTE(VLOOKUP($A22&amp;"*",各都道府県の状況!$A:$I,I$3,FALSE), "※5", ""))), "")</f>
        <v>0</v>
      </c>
    </row>
    <row r="23" spans="1:9" ht="21" customHeight="1" x14ac:dyDescent="0.45">
      <c r="A23" s="12" t="s">
        <v>199</v>
      </c>
      <c r="B23" s="13">
        <f t="shared" si="0"/>
        <v>44458</v>
      </c>
      <c r="C23" s="29" t="s">
        <v>28</v>
      </c>
      <c r="D23" s="39">
        <f>IFERROR(INT(TRIM(SUBSTITUTE(VLOOKUP($A23&amp;"*",各都道府県の状況!$A:$I,D$3,FALSE), "※5", ""))), "")</f>
        <v>4957</v>
      </c>
      <c r="E23" s="39">
        <f>IFERROR(INT(TRIM(SUBSTITUTE(VLOOKUP($A23&amp;"*",各都道府県の状況!$A:$I,E$3,FALSE), "※5", ""))), "")</f>
        <v>105725</v>
      </c>
      <c r="F23" s="39">
        <f>IFERROR(INT(TRIM(SUBSTITUTE(VLOOKUP($A23&amp;"*",各都道府県の状況!$A:$I,F$3,FALSE), "※5", ""))), "")</f>
        <v>4739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190</v>
      </c>
      <c r="I23" s="39">
        <f>IFERROR(INT(TRIM(SUBSTITUTE(VLOOKUP($A23&amp;"*",各都道府県の状況!$A:$I,I$3,FALSE), "※5", ""))), "")</f>
        <v>1</v>
      </c>
    </row>
    <row r="24" spans="1:9" x14ac:dyDescent="0.45">
      <c r="A24" s="12" t="s">
        <v>200</v>
      </c>
      <c r="B24" s="13">
        <f t="shared" si="0"/>
        <v>44458</v>
      </c>
      <c r="C24" s="29" t="s">
        <v>29</v>
      </c>
      <c r="D24" s="39">
        <f>IFERROR(INT(TRIM(SUBSTITUTE(VLOOKUP($A24&amp;"*",各都道府県の状況!$A:$I,D$3,FALSE), "※5", ""))), "")</f>
        <v>8611</v>
      </c>
      <c r="E24" s="39">
        <f>IFERROR(INT(TRIM(SUBSTITUTE(VLOOKUP($A24&amp;"*",各都道府県の状況!$A:$I,E$3,FALSE), "※5", ""))), "")</f>
        <v>296794</v>
      </c>
      <c r="F24" s="39">
        <f>IFERROR(INT(TRIM(SUBSTITUTE(VLOOKUP($A24&amp;"*",各都道府県の状況!$A:$I,F$3,FALSE), "※5", ""))), "")</f>
        <v>8287</v>
      </c>
      <c r="G24" s="39">
        <f>IFERROR(INT(TRIM(SUBSTITUTE(VLOOKUP($A24&amp;"*",各都道府県の状況!$A:$I,G$3,FALSE), "※5", ""))), "")</f>
        <v>95</v>
      </c>
      <c r="H24" s="39">
        <f>IFERROR(INT(TRIM(SUBSTITUTE(VLOOKUP($A24&amp;"*",各都道府県の状況!$A:$I,H$3,FALSE), "※5", ""))), "")</f>
        <v>275</v>
      </c>
      <c r="I24" s="39">
        <f>IFERROR(INT(TRIM(SUBSTITUTE(VLOOKUP($A24&amp;"*",各都道府県の状況!$A:$I,I$3,FALSE), "※5", ""))), "")</f>
        <v>1</v>
      </c>
    </row>
    <row r="25" spans="1:9" x14ac:dyDescent="0.45">
      <c r="A25" s="12" t="s">
        <v>201</v>
      </c>
      <c r="B25" s="13">
        <f t="shared" si="0"/>
        <v>44458</v>
      </c>
      <c r="C25" s="29" t="s">
        <v>30</v>
      </c>
      <c r="D25" s="39">
        <f>IFERROR(INT(TRIM(SUBSTITUTE(VLOOKUP($A25&amp;"*",各都道府県の状況!$A:$I,D$3,FALSE), "※5", ""))), "")</f>
        <v>18314</v>
      </c>
      <c r="E25" s="39">
        <f>IFERROR(INT(TRIM(SUBSTITUTE(VLOOKUP($A25&amp;"*",各都道府県の状況!$A:$I,E$3,FALSE), "※5", ""))), "")</f>
        <v>386027</v>
      </c>
      <c r="F25" s="39">
        <f>IFERROR(INT(TRIM(SUBSTITUTE(VLOOKUP($A25&amp;"*",各都道府県の状況!$A:$I,F$3,FALSE), "※5", ""))), "")</f>
        <v>17564</v>
      </c>
      <c r="G25" s="39">
        <f>IFERROR(INT(TRIM(SUBSTITUTE(VLOOKUP($A25&amp;"*",各都道府県の状況!$A:$I,G$3,FALSE), "※5", ""))), "")</f>
        <v>208</v>
      </c>
      <c r="H25" s="39">
        <f>IFERROR(INT(TRIM(SUBSTITUTE(VLOOKUP($A25&amp;"*",各都道府県の状況!$A:$I,H$3,FALSE), "※5", ""))), "")</f>
        <v>716</v>
      </c>
      <c r="I25" s="39">
        <f>IFERROR(INT(TRIM(SUBSTITUTE(VLOOKUP($A25&amp;"*",各都道府県の状況!$A:$I,I$3,FALSE), "※5", ""))), "")</f>
        <v>14</v>
      </c>
    </row>
    <row r="26" spans="1:9" x14ac:dyDescent="0.45">
      <c r="A26" s="12" t="s">
        <v>202</v>
      </c>
      <c r="B26" s="13">
        <f t="shared" si="0"/>
        <v>44458</v>
      </c>
      <c r="C26" s="29" t="s">
        <v>31</v>
      </c>
      <c r="D26" s="39">
        <f>IFERROR(INT(TRIM(SUBSTITUTE(VLOOKUP($A26&amp;"*",各都道府県の状況!$A:$I,D$3,FALSE), "※5", ""))), "")</f>
        <v>26218</v>
      </c>
      <c r="E26" s="39">
        <f>IFERROR(INT(TRIM(SUBSTITUTE(VLOOKUP($A26&amp;"*",各都道府県の状況!$A:$I,E$3,FALSE), "※5", ""))), "")</f>
        <v>586213</v>
      </c>
      <c r="F26" s="39">
        <f>IFERROR(INT(TRIM(SUBSTITUTE(VLOOKUP($A26&amp;"*",各都道府県の状況!$A:$I,F$3,FALSE), "※5", ""))), "")</f>
        <v>24771</v>
      </c>
      <c r="G26" s="39">
        <f>IFERROR(INT(TRIM(SUBSTITUTE(VLOOKUP($A26&amp;"*",各都道府県の状況!$A:$I,G$3,FALSE), "※5", ""))), "")</f>
        <v>197</v>
      </c>
      <c r="H26" s="39">
        <f>IFERROR(INT(TRIM(SUBSTITUTE(VLOOKUP($A26&amp;"*",各都道府県の状況!$A:$I,H$3,FALSE), "※5", ""))), "")</f>
        <v>1250</v>
      </c>
      <c r="I26" s="39">
        <f>IFERROR(INT(TRIM(SUBSTITUTE(VLOOKUP($A26&amp;"*",各都道府県の状況!$A:$I,I$3,FALSE), "※5", ""))), "")</f>
        <v>12</v>
      </c>
    </row>
    <row r="27" spans="1:9" x14ac:dyDescent="0.45">
      <c r="A27" s="12" t="s">
        <v>203</v>
      </c>
      <c r="B27" s="13">
        <f t="shared" si="0"/>
        <v>44458</v>
      </c>
      <c r="C27" s="29" t="s">
        <v>32</v>
      </c>
      <c r="D27" s="39">
        <f>IFERROR(INT(TRIM(SUBSTITUTE(VLOOKUP($A27&amp;"*",各都道府県の状況!$A:$I,D$3,FALSE), "※5", ""))), "")</f>
        <v>103025</v>
      </c>
      <c r="E27" s="39">
        <f>IFERROR(INT(TRIM(SUBSTITUTE(VLOOKUP($A27&amp;"*",各都道府県の状況!$A:$I,E$3,FALSE), "※5", ""))), "")</f>
        <v>1211715</v>
      </c>
      <c r="F27" s="39">
        <f>IFERROR(INT(TRIM(SUBSTITUTE(VLOOKUP($A27&amp;"*",各都道府県の状況!$A:$I,F$3,FALSE), "※5", ""))), "")</f>
        <v>91785</v>
      </c>
      <c r="G27" s="39">
        <f>IFERROR(INT(TRIM(SUBSTITUTE(VLOOKUP($A27&amp;"*",各都道府県の状況!$A:$I,G$3,FALSE), "※5", ""))), "")</f>
        <v>1101</v>
      </c>
      <c r="H27" s="39">
        <f>IFERROR(INT(TRIM(SUBSTITUTE(VLOOKUP($A27&amp;"*",各都道府県の状況!$A:$I,H$3,FALSE), "※5", ""))), "")</f>
        <v>10139</v>
      </c>
      <c r="I27" s="39">
        <f>IFERROR(INT(TRIM(SUBSTITUTE(VLOOKUP($A27&amp;"*",各都道府県の状況!$A:$I,I$3,FALSE), "※5", ""))), "")</f>
        <v>68</v>
      </c>
    </row>
    <row r="28" spans="1:9" x14ac:dyDescent="0.45">
      <c r="A28" s="12" t="s">
        <v>204</v>
      </c>
      <c r="B28" s="13">
        <f t="shared" si="0"/>
        <v>44458</v>
      </c>
      <c r="C28" s="29" t="s">
        <v>33</v>
      </c>
      <c r="D28" s="39">
        <f>IFERROR(INT(TRIM(SUBSTITUTE(VLOOKUP($A28&amp;"*",各都道府県の状況!$A:$I,D$3,FALSE), "※5", ""))), "")</f>
        <v>14437</v>
      </c>
      <c r="E28" s="39">
        <f>IFERROR(INT(TRIM(SUBSTITUTE(VLOOKUP($A28&amp;"*",各都道府県の状況!$A:$I,E$3,FALSE), "※5", ""))), "")</f>
        <v>209444</v>
      </c>
      <c r="F28" s="39">
        <f>IFERROR(INT(TRIM(SUBSTITUTE(VLOOKUP($A28&amp;"*",各都道府県の状況!$A:$I,F$3,FALSE), "※5", ""))), "")</f>
        <v>13705</v>
      </c>
      <c r="G28" s="39">
        <f>IFERROR(INT(TRIM(SUBSTITUTE(VLOOKUP($A28&amp;"*",各都道府県の状況!$A:$I,G$3,FALSE), "※5", ""))), "")</f>
        <v>155</v>
      </c>
      <c r="H28" s="39">
        <f>IFERROR(INT(TRIM(SUBSTITUTE(VLOOKUP($A28&amp;"*",各都道府県の状況!$A:$I,H$3,FALSE), "※5", ""))), "")</f>
        <v>893</v>
      </c>
      <c r="I28" s="39">
        <f>IFERROR(INT(TRIM(SUBSTITUTE(VLOOKUP($A28&amp;"*",各都道府県の状況!$A:$I,I$3,FALSE), "※5", ""))), "")</f>
        <v>12</v>
      </c>
    </row>
    <row r="29" spans="1:9" x14ac:dyDescent="0.45">
      <c r="A29" s="12" t="s">
        <v>205</v>
      </c>
      <c r="B29" s="13">
        <f t="shared" si="0"/>
        <v>44458</v>
      </c>
      <c r="C29" s="29" t="s">
        <v>34</v>
      </c>
      <c r="D29" s="39">
        <f>IFERROR(INT(TRIM(SUBSTITUTE(VLOOKUP($A29&amp;"*",各都道府県の状況!$A:$I,D$3,FALSE), "※5", ""))), "")</f>
        <v>12025</v>
      </c>
      <c r="E29" s="39">
        <f>IFERROR(INT(TRIM(SUBSTITUTE(VLOOKUP($A29&amp;"*",各都道府県の状況!$A:$I,E$3,FALSE), "※5", ""))), "")</f>
        <v>239630</v>
      </c>
      <c r="F29" s="39">
        <f>IFERROR(INT(TRIM(SUBSTITUTE(VLOOKUP($A29&amp;"*",各都道府県の状況!$A:$I,F$3,FALSE), "※5", ""))), "")</f>
        <v>11493</v>
      </c>
      <c r="G29" s="39">
        <f>IFERROR(INT(TRIM(SUBSTITUTE(VLOOKUP($A29&amp;"*",各都道府県の状況!$A:$I,G$3,FALSE), "※5", ""))), "")</f>
        <v>98</v>
      </c>
      <c r="H29" s="39">
        <f>IFERROR(INT(TRIM(SUBSTITUTE(VLOOKUP($A29&amp;"*",各都道府県の状況!$A:$I,H$3,FALSE), "※5", ""))), "")</f>
        <v>434</v>
      </c>
      <c r="I29" s="39">
        <f>IFERROR(INT(TRIM(SUBSTITUTE(VLOOKUP($A29&amp;"*",各都道府県の状況!$A:$I,I$3,FALSE), "※5", ""))), "")</f>
        <v>5</v>
      </c>
    </row>
    <row r="30" spans="1:9" x14ac:dyDescent="0.45">
      <c r="A30" s="12" t="s">
        <v>206</v>
      </c>
      <c r="B30" s="13">
        <f t="shared" si="0"/>
        <v>44458</v>
      </c>
      <c r="C30" s="29" t="s">
        <v>35</v>
      </c>
      <c r="D30" s="39">
        <f>IFERROR(INT(TRIM(SUBSTITUTE(VLOOKUP($A30&amp;"*",各都道府県の状況!$A:$I,D$3,FALSE), "※5", ""))), "")</f>
        <v>34952</v>
      </c>
      <c r="E30" s="39">
        <f>IFERROR(INT(TRIM(SUBSTITUTE(VLOOKUP($A30&amp;"*",各都道府県の状況!$A:$I,E$3,FALSE), "※5", ""))), "")</f>
        <v>403906</v>
      </c>
      <c r="F30" s="39">
        <f>IFERROR(INT(TRIM(SUBSTITUTE(VLOOKUP($A30&amp;"*",各都道府県の状況!$A:$I,F$3,FALSE), "※5", ""))), "")</f>
        <v>31928</v>
      </c>
      <c r="G30" s="39">
        <f>IFERROR(INT(TRIM(SUBSTITUTE(VLOOKUP($A30&amp;"*",各都道府県の状況!$A:$I,G$3,FALSE), "※5", ""))), "")</f>
        <v>260</v>
      </c>
      <c r="H30" s="39">
        <f>IFERROR(INT(TRIM(SUBSTITUTE(VLOOKUP($A30&amp;"*",各都道府県の状況!$A:$I,H$3,FALSE), "※5", ""))), "")</f>
        <v>2691</v>
      </c>
      <c r="I30" s="39">
        <f>IFERROR(INT(TRIM(SUBSTITUTE(VLOOKUP($A30&amp;"*",各都道府県の状況!$A:$I,I$3,FALSE), "※5", ""))), "")</f>
        <v>52</v>
      </c>
    </row>
    <row r="31" spans="1:9" x14ac:dyDescent="0.45">
      <c r="A31" s="12" t="s">
        <v>207</v>
      </c>
      <c r="B31" s="13">
        <f t="shared" si="0"/>
        <v>44458</v>
      </c>
      <c r="C31" s="29" t="s">
        <v>36</v>
      </c>
      <c r="D31" s="39">
        <f>IFERROR(INT(TRIM(SUBSTITUTE(VLOOKUP($A31&amp;"*",各都道府県の状況!$A:$I,D$3,FALSE), "※5", ""))), "")</f>
        <v>195774</v>
      </c>
      <c r="E31" s="39">
        <f>IFERROR(INT(TRIM(SUBSTITUTE(VLOOKUP($A31&amp;"*",各都道府県の状況!$A:$I,E$3,FALSE), "※5", ""))), "")</f>
        <v>3260358</v>
      </c>
      <c r="F31" s="39">
        <f>IFERROR(INT(TRIM(SUBSTITUTE(VLOOKUP($A31&amp;"*",各都道府県の状況!$A:$I,F$3,FALSE), "※5", ""))), "")</f>
        <v>180305</v>
      </c>
      <c r="G31" s="39">
        <f>IFERROR(INT(TRIM(SUBSTITUTE(VLOOKUP($A31&amp;"*",各都道府県の状況!$A:$I,G$3,FALSE), "※5", ""))), "")</f>
        <v>2917</v>
      </c>
      <c r="H31" s="39">
        <f>IFERROR(INT(TRIM(SUBSTITUTE(VLOOKUP($A31&amp;"*",各都道府県の状況!$A:$I,H$3,FALSE), "※5", ""))), "")</f>
        <v>10615</v>
      </c>
      <c r="I31" s="39">
        <f>IFERROR(INT(TRIM(SUBSTITUTE(VLOOKUP($A31&amp;"*",各都道府県の状況!$A:$I,I$3,FALSE), "※5", ""))), "")</f>
        <v>482</v>
      </c>
    </row>
    <row r="32" spans="1:9" x14ac:dyDescent="0.45">
      <c r="A32" s="12" t="s">
        <v>208</v>
      </c>
      <c r="B32" s="13">
        <f t="shared" si="0"/>
        <v>44458</v>
      </c>
      <c r="C32" s="29" t="s">
        <v>37</v>
      </c>
      <c r="D32" s="39">
        <f>IFERROR(INT(TRIM(SUBSTITUTE(VLOOKUP($A32&amp;"*",各都道府県の状況!$A:$I,D$3,FALSE), "※5", ""))), "")</f>
        <v>75545</v>
      </c>
      <c r="E32" s="39">
        <f>IFERROR(INT(TRIM(SUBSTITUTE(VLOOKUP($A32&amp;"*",各都道府県の状況!$A:$I,E$3,FALSE), "※5", ""))), "")</f>
        <v>709687</v>
      </c>
      <c r="F32" s="39">
        <f>IFERROR(INT(TRIM(SUBSTITUTE(VLOOKUP($A32&amp;"*",各都道府県の状況!$A:$I,F$3,FALSE), "※5", ""))), "")</f>
        <v>70883</v>
      </c>
      <c r="G32" s="39">
        <f>IFERROR(INT(TRIM(SUBSTITUTE(VLOOKUP($A32&amp;"*",各都道府県の状況!$A:$I,G$3,FALSE), "※5", ""))), "")</f>
        <v>1378</v>
      </c>
      <c r="H32" s="39">
        <f>IFERROR(INT(TRIM(SUBSTITUTE(VLOOKUP($A32&amp;"*",各都道府県の状況!$A:$I,H$3,FALSE), "※5", ""))), "")</f>
        <v>3286</v>
      </c>
      <c r="I32" s="39">
        <f>IFERROR(INT(TRIM(SUBSTITUTE(VLOOKUP($A32&amp;"*",各都道府県の状況!$A:$I,I$3,FALSE), "※5", ""))), "")</f>
        <v>60</v>
      </c>
    </row>
    <row r="33" spans="1:9" x14ac:dyDescent="0.45">
      <c r="A33" s="12" t="s">
        <v>209</v>
      </c>
      <c r="B33" s="13">
        <f t="shared" si="0"/>
        <v>44458</v>
      </c>
      <c r="C33" s="29" t="s">
        <v>38</v>
      </c>
      <c r="D33" s="39">
        <f>IFERROR(INT(TRIM(SUBSTITUTE(VLOOKUP($A33&amp;"*",各都道府県の状況!$A:$I,D$3,FALSE), "※5", ""))), "")</f>
        <v>15383</v>
      </c>
      <c r="E33" s="39">
        <f>IFERROR(INT(TRIM(SUBSTITUTE(VLOOKUP($A33&amp;"*",各都道府県の状況!$A:$I,E$3,FALSE), "※5", ""))), "")</f>
        <v>237186</v>
      </c>
      <c r="F33" s="39">
        <f>IFERROR(INT(TRIM(SUBSTITUTE(VLOOKUP($A33&amp;"*",各都道府県の状況!$A:$I,F$3,FALSE), "※5", ""))), "")</f>
        <v>14632</v>
      </c>
      <c r="G33" s="39">
        <f>IFERROR(INT(TRIM(SUBSTITUTE(VLOOKUP($A33&amp;"*",各都道府県の状況!$A:$I,G$3,FALSE), "※5", ""))), "")</f>
        <v>145</v>
      </c>
      <c r="H33" s="39">
        <f>IFERROR(INT(TRIM(SUBSTITUTE(VLOOKUP($A33&amp;"*",各都道府県の状況!$A:$I,H$3,FALSE), "※5", ""))), "")</f>
        <v>606</v>
      </c>
      <c r="I33" s="39">
        <f>IFERROR(INT(TRIM(SUBSTITUTE(VLOOKUP($A33&amp;"*",各都道府県の状況!$A:$I,I$3,FALSE), "※5", ""))), "")</f>
        <v>15</v>
      </c>
    </row>
    <row r="34" spans="1:9" x14ac:dyDescent="0.45">
      <c r="A34" s="12" t="s">
        <v>210</v>
      </c>
      <c r="B34" s="13">
        <f t="shared" si="0"/>
        <v>44458</v>
      </c>
      <c r="C34" s="29" t="s">
        <v>39</v>
      </c>
      <c r="D34" s="39">
        <f>IFERROR(INT(TRIM(SUBSTITUTE(VLOOKUP($A34&amp;"*",各都道府県の状況!$A:$I,D$3,FALSE), "※5", ""))), "")</f>
        <v>5148</v>
      </c>
      <c r="E34" s="39">
        <f>IFERROR(INT(TRIM(SUBSTITUTE(VLOOKUP($A34&amp;"*",各都道府県の状況!$A:$I,E$3,FALSE), "※5", ""))), "")</f>
        <v>62832</v>
      </c>
      <c r="F34" s="39">
        <f>IFERROR(INT(TRIM(SUBSTITUTE(VLOOKUP($A34&amp;"*",各都道府県の状況!$A:$I,F$3,FALSE), "※5", ""))), "")</f>
        <v>4859</v>
      </c>
      <c r="G34" s="39">
        <f>IFERROR(INT(TRIM(SUBSTITUTE(VLOOKUP($A34&amp;"*",各都道府県の状況!$A:$I,G$3,FALSE), "※5", ""))), "")</f>
        <v>59</v>
      </c>
      <c r="H34" s="39">
        <f>IFERROR(INT(TRIM(SUBSTITUTE(VLOOKUP($A34&amp;"*",各都道府県の状況!$A:$I,H$3,FALSE), "※5", ""))), "")</f>
        <v>127</v>
      </c>
      <c r="I34" s="39">
        <f>IFERROR(INT(TRIM(SUBSTITUTE(VLOOKUP($A34&amp;"*",各都道府県の状況!$A:$I,I$3,FALSE), "※5", ""))), "")</f>
        <v>9</v>
      </c>
    </row>
    <row r="35" spans="1:9" x14ac:dyDescent="0.45">
      <c r="A35" s="12" t="s">
        <v>211</v>
      </c>
      <c r="B35" s="13">
        <f t="shared" si="0"/>
        <v>44458</v>
      </c>
      <c r="C35" s="29" t="s">
        <v>40</v>
      </c>
      <c r="D35" s="39">
        <f>IFERROR(INT(TRIM(SUBSTITUTE(VLOOKUP($A35&amp;"*",各都道府県の状況!$A:$I,D$3,FALSE), "※5", ""))), "")</f>
        <v>1632</v>
      </c>
      <c r="E35" s="39">
        <f>IFERROR(INT(TRIM(SUBSTITUTE(VLOOKUP($A35&amp;"*",各都道府県の状況!$A:$I,E$3,FALSE), "※5", ""))), "")</f>
        <v>139409</v>
      </c>
      <c r="F35" s="39">
        <f>IFERROR(INT(TRIM(SUBSTITUTE(VLOOKUP($A35&amp;"*",各都道府県の状況!$A:$I,F$3,FALSE), "※5", ""))), "")</f>
        <v>1525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79</v>
      </c>
      <c r="I35" s="39">
        <f>IFERROR(INT(TRIM(SUBSTITUTE(VLOOKUP($A35&amp;"*",各都道府県の状況!$A:$I,I$3,FALSE), "※5", ""))), "")</f>
        <v>1</v>
      </c>
    </row>
    <row r="36" spans="1:9" x14ac:dyDescent="0.45">
      <c r="A36" s="12" t="s">
        <v>212</v>
      </c>
      <c r="B36" s="13">
        <f t="shared" si="0"/>
        <v>44458</v>
      </c>
      <c r="C36" s="29" t="s">
        <v>41</v>
      </c>
      <c r="D36" s="39">
        <f>IFERROR(INT(TRIM(SUBSTITUTE(VLOOKUP($A36&amp;"*",各都道府県の状況!$A:$I,D$3,FALSE), "※5", ""))), "")</f>
        <v>1546</v>
      </c>
      <c r="E36" s="39">
        <f>IFERROR(INT(TRIM(SUBSTITUTE(VLOOKUP($A36&amp;"*",各都道府県の状況!$A:$I,E$3,FALSE), "※5", ""))), "")</f>
        <v>50282</v>
      </c>
      <c r="F36" s="39">
        <f>IFERROR(INT(TRIM(SUBSTITUTE(VLOOKUP($A36&amp;"*",各都道府県の状況!$A:$I,F$3,FALSE), "※5", ""))), "")</f>
        <v>1488</v>
      </c>
      <c r="G36" s="39">
        <f>IFERROR(INT(TRIM(SUBSTITUTE(VLOOKUP($A36&amp;"*",各都道府県の状況!$A:$I,G$3,FALSE), "※5", ""))), "")</f>
        <v>2</v>
      </c>
      <c r="H36" s="39">
        <f>IFERROR(INT(TRIM(SUBSTITUTE(VLOOKUP($A36&amp;"*",各都道府県の状況!$A:$I,H$3,FALSE), "※5", ""))), "")</f>
        <v>56</v>
      </c>
      <c r="I36" s="39">
        <f>IFERROR(INT(TRIM(SUBSTITUTE(VLOOKUP($A36&amp;"*",各都道府県の状況!$A:$I,I$3,FALSE), "※5", ""))), "")</f>
        <v>1</v>
      </c>
    </row>
    <row r="37" spans="1:9" x14ac:dyDescent="0.45">
      <c r="A37" s="12" t="s">
        <v>213</v>
      </c>
      <c r="B37" s="13">
        <f t="shared" si="0"/>
        <v>44458</v>
      </c>
      <c r="C37" s="29" t="s">
        <v>42</v>
      </c>
      <c r="D37" s="39">
        <f>IFERROR(INT(TRIM(SUBSTITUTE(VLOOKUP($A37&amp;"*",各都道府県の状況!$A:$I,D$3,FALSE), "※5", ""))), "")</f>
        <v>14969</v>
      </c>
      <c r="E37" s="39">
        <f>IFERROR(INT(TRIM(SUBSTITUTE(VLOOKUP($A37&amp;"*",各都道府県の状況!$A:$I,E$3,FALSE), "※5", ""))), "")</f>
        <v>249075</v>
      </c>
      <c r="F37" s="39">
        <f>IFERROR(INT(TRIM(SUBSTITUTE(VLOOKUP($A37&amp;"*",各都道府県の状況!$A:$I,F$3,FALSE), "※5", ""))), "")</f>
        <v>14091</v>
      </c>
      <c r="G37" s="39">
        <f>IFERROR(INT(TRIM(SUBSTITUTE(VLOOKUP($A37&amp;"*",各都道府県の状況!$A:$I,G$3,FALSE), "※5", ""))), "")</f>
        <v>135</v>
      </c>
      <c r="H37" s="39">
        <f>IFERROR(INT(TRIM(SUBSTITUTE(VLOOKUP($A37&amp;"*",各都道府県の状況!$A:$I,H$3,FALSE), "※5", ""))), "")</f>
        <v>615</v>
      </c>
      <c r="I37" s="39">
        <f>IFERROR(INT(TRIM(SUBSTITUTE(VLOOKUP($A37&amp;"*",各都道府県の状況!$A:$I,I$3,FALSE), "※5", ""))), "")</f>
        <v>13</v>
      </c>
    </row>
    <row r="38" spans="1:9" x14ac:dyDescent="0.45">
      <c r="A38" s="12" t="s">
        <v>214</v>
      </c>
      <c r="B38" s="13">
        <f t="shared" si="0"/>
        <v>44458</v>
      </c>
      <c r="C38" s="29" t="s">
        <v>43</v>
      </c>
      <c r="D38" s="39">
        <f>IFERROR(INT(TRIM(SUBSTITUTE(VLOOKUP($A38&amp;"*",各都道府県の状況!$A:$I,D$3,FALSE), "※5", ""))), "")</f>
        <v>21178</v>
      </c>
      <c r="E38" s="39">
        <f>IFERROR(INT(TRIM(SUBSTITUTE(VLOOKUP($A38&amp;"*",各都道府県の状況!$A:$I,E$3,FALSE), "※5", ""))), "")</f>
        <v>844713</v>
      </c>
      <c r="F38" s="39">
        <f>IFERROR(INT(TRIM(SUBSTITUTE(VLOOKUP($A38&amp;"*",各都道府県の状況!$A:$I,F$3,FALSE), "※5", ""))), "")</f>
        <v>20144</v>
      </c>
      <c r="G38" s="39">
        <f>IFERROR(INT(TRIM(SUBSTITUTE(VLOOKUP($A38&amp;"*",各都道府県の状況!$A:$I,G$3,FALSE), "※5", ""))), "")</f>
        <v>191</v>
      </c>
      <c r="H38" s="39">
        <f>IFERROR(INT(TRIM(SUBSTITUTE(VLOOKUP($A38&amp;"*",各都道府県の状況!$A:$I,H$3,FALSE), "※5", ""))), "")</f>
        <v>496</v>
      </c>
      <c r="I38" s="39">
        <f>IFERROR(INT(TRIM(SUBSTITUTE(VLOOKUP($A38&amp;"*",各都道府県の状況!$A:$I,I$3,FALSE), "※5", ""))), "")</f>
        <v>11</v>
      </c>
    </row>
    <row r="39" spans="1:9" x14ac:dyDescent="0.45">
      <c r="A39" s="12" t="s">
        <v>215</v>
      </c>
      <c r="B39" s="13">
        <f t="shared" si="0"/>
        <v>44458</v>
      </c>
      <c r="C39" s="29" t="s">
        <v>44</v>
      </c>
      <c r="D39" s="39">
        <f>IFERROR(INT(TRIM(SUBSTITUTE(VLOOKUP($A39&amp;"*",各都道府県の状況!$A:$I,D$3,FALSE), "※5", ""))), "")</f>
        <v>5500</v>
      </c>
      <c r="E39" s="39">
        <f>IFERROR(INT(TRIM(SUBSTITUTE(VLOOKUP($A39&amp;"*",各都道府県の状況!$A:$I,E$3,FALSE), "※5", ""))), "")</f>
        <v>173420</v>
      </c>
      <c r="F39" s="39">
        <f>IFERROR(INT(TRIM(SUBSTITUTE(VLOOKUP($A39&amp;"*",各都道府県の状況!$A:$I,F$3,FALSE), "※5", ""))), "")</f>
        <v>5266</v>
      </c>
      <c r="G39" s="39">
        <f>IFERROR(INT(TRIM(SUBSTITUTE(VLOOKUP($A39&amp;"*",各都道府県の状況!$A:$I,G$3,FALSE), "※5", ""))), "")</f>
        <v>88</v>
      </c>
      <c r="H39" s="39">
        <f>IFERROR(INT(TRIM(SUBSTITUTE(VLOOKUP($A39&amp;"*",各都道府県の状況!$A:$I,H$3,FALSE), "※5", ""))), "")</f>
        <v>146</v>
      </c>
      <c r="I39" s="39">
        <f>IFERROR(INT(TRIM(SUBSTITUTE(VLOOKUP($A39&amp;"*",各都道府県の状況!$A:$I,I$3,FALSE), "※5", ""))), "")</f>
        <v>1</v>
      </c>
    </row>
    <row r="40" spans="1:9" x14ac:dyDescent="0.45">
      <c r="A40" s="12" t="s">
        <v>216</v>
      </c>
      <c r="B40" s="13">
        <f t="shared" si="0"/>
        <v>44458</v>
      </c>
      <c r="C40" s="29" t="s">
        <v>45</v>
      </c>
      <c r="D40" s="39">
        <f>IFERROR(INT(TRIM(SUBSTITUTE(VLOOKUP($A40&amp;"*",各都道府県の状況!$A:$I,D$3,FALSE), "※5", ""))), "")</f>
        <v>3189</v>
      </c>
      <c r="E40" s="39">
        <f>IFERROR(INT(TRIM(SUBSTITUTE(VLOOKUP($A40&amp;"*",各都道府県の状況!$A:$I,E$3,FALSE), "※5", ""))), "")</f>
        <v>98699</v>
      </c>
      <c r="F40" s="39">
        <f>IFERROR(INT(TRIM(SUBSTITUTE(VLOOKUP($A40&amp;"*",各都道府県の状況!$A:$I,F$3,FALSE), "※5", ""))), "")</f>
        <v>2956</v>
      </c>
      <c r="G40" s="39">
        <f>IFERROR(INT(TRIM(SUBSTITUTE(VLOOKUP($A40&amp;"*",各都道府県の状況!$A:$I,G$3,FALSE), "※5", ""))), "")</f>
        <v>64</v>
      </c>
      <c r="H40" s="39">
        <f>IFERROR(INT(TRIM(SUBSTITUTE(VLOOKUP($A40&amp;"*",各都道府県の状況!$A:$I,H$3,FALSE), "※5", ""))), "")</f>
        <v>169</v>
      </c>
      <c r="I40" s="39">
        <f>IFERROR(INT(TRIM(SUBSTITUTE(VLOOKUP($A40&amp;"*",各都道府県の状況!$A:$I,I$3,FALSE), "※5", ""))), "")</f>
        <v>2</v>
      </c>
    </row>
    <row r="41" spans="1:9" x14ac:dyDescent="0.45">
      <c r="A41" s="12" t="s">
        <v>217</v>
      </c>
      <c r="B41" s="13">
        <f t="shared" si="0"/>
        <v>44458</v>
      </c>
      <c r="C41" s="29" t="s">
        <v>46</v>
      </c>
      <c r="D41" s="39">
        <f>IFERROR(INT(TRIM(SUBSTITUTE(VLOOKUP($A41&amp;"*",各都道府県の状況!$A:$I,D$3,FALSE), "※5", ""))), "")</f>
        <v>4638</v>
      </c>
      <c r="E41" s="39">
        <f>IFERROR(INT(TRIM(SUBSTITUTE(VLOOKUP($A41&amp;"*",各都道府県の状況!$A:$I,E$3,FALSE), "※5", ""))), "")</f>
        <v>123801</v>
      </c>
      <c r="F41" s="39">
        <f>IFERROR(INT(TRIM(SUBSTITUTE(VLOOKUP($A41&amp;"*",各都道府県の状況!$A:$I,F$3,FALSE), "※5", ""))), "")</f>
        <v>4497</v>
      </c>
      <c r="G41" s="39">
        <f>IFERROR(INT(TRIM(SUBSTITUTE(VLOOKUP($A41&amp;"*",各都道府県の状況!$A:$I,G$3,FALSE), "※5", ""))), "")</f>
        <v>36</v>
      </c>
      <c r="H41" s="39">
        <f>IFERROR(INT(TRIM(SUBSTITUTE(VLOOKUP($A41&amp;"*",各都道府県の状況!$A:$I,H$3,FALSE), "※5", ""))), "")</f>
        <v>104</v>
      </c>
      <c r="I41" s="39">
        <f>IFERROR(INT(TRIM(SUBSTITUTE(VLOOKUP($A41&amp;"*",各都道府県の状況!$A:$I,I$3,FALSE), "※5", ""))), "")</f>
        <v>4</v>
      </c>
    </row>
    <row r="42" spans="1:9" x14ac:dyDescent="0.45">
      <c r="A42" s="12" t="s">
        <v>218</v>
      </c>
      <c r="B42" s="13">
        <f t="shared" si="0"/>
        <v>44458</v>
      </c>
      <c r="C42" s="29" t="s">
        <v>47</v>
      </c>
      <c r="D42" s="39">
        <f>IFERROR(INT(TRIM(SUBSTITUTE(VLOOKUP($A42&amp;"*",各都道府県の状況!$A:$I,D$3,FALSE), "※5", ""))), "")</f>
        <v>5024</v>
      </c>
      <c r="E42" s="39">
        <f>IFERROR(INT(TRIM(SUBSTITUTE(VLOOKUP($A42&amp;"*",各都道府県の状況!$A:$I,E$3,FALSE), "※5", ""))), "")</f>
        <v>142855</v>
      </c>
      <c r="F42" s="39">
        <f>IFERROR(INT(TRIM(SUBSTITUTE(VLOOKUP($A42&amp;"*",各都道府県の状況!$A:$I,F$3,FALSE), "※5", ""))), "")</f>
        <v>4819</v>
      </c>
      <c r="G42" s="39">
        <f>IFERROR(INT(TRIM(SUBSTITUTE(VLOOKUP($A42&amp;"*",各都道府県の状況!$A:$I,G$3,FALSE), "※5", ""))), "")</f>
        <v>81</v>
      </c>
      <c r="H42" s="39">
        <f>IFERROR(INT(TRIM(SUBSTITUTE(VLOOKUP($A42&amp;"*",各都道府県の状況!$A:$I,H$3,FALSE), "※5", ""))), "")</f>
        <v>124</v>
      </c>
      <c r="I42" s="39">
        <f>IFERROR(INT(TRIM(SUBSTITUTE(VLOOKUP($A42&amp;"*",各都道府県の状況!$A:$I,I$3,FALSE), "※5", ""))), "")</f>
        <v>4</v>
      </c>
    </row>
    <row r="43" spans="1:9" x14ac:dyDescent="0.45">
      <c r="A43" s="12" t="s">
        <v>219</v>
      </c>
      <c r="B43" s="13">
        <f t="shared" si="0"/>
        <v>44458</v>
      </c>
      <c r="C43" s="29" t="s">
        <v>48</v>
      </c>
      <c r="D43" s="39">
        <f>IFERROR(INT(TRIM(SUBSTITUTE(VLOOKUP($A43&amp;"*",各都道府県の状況!$A:$I,D$3,FALSE), "※5", ""))), "")</f>
        <v>4033</v>
      </c>
      <c r="E43" s="39">
        <f>IFERROR(INT(TRIM(SUBSTITUTE(VLOOKUP($A43&amp;"*",各都道府県の状況!$A:$I,E$3,FALSE), "※5", ""))), "")</f>
        <v>90007</v>
      </c>
      <c r="F43" s="39">
        <f>IFERROR(INT(TRIM(SUBSTITUTE(VLOOKUP($A43&amp;"*",各都道府県の状況!$A:$I,F$3,FALSE), "※5", ""))), "")</f>
        <v>3893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109</v>
      </c>
      <c r="I43" s="39">
        <f>IFERROR(INT(TRIM(SUBSTITUTE(VLOOKUP($A43&amp;"*",各都道府県の状況!$A:$I,I$3,FALSE), "※5", ""))), "")</f>
        <v>1</v>
      </c>
    </row>
    <row r="44" spans="1:9" x14ac:dyDescent="0.45">
      <c r="A44" s="12" t="s">
        <v>220</v>
      </c>
      <c r="B44" s="13">
        <f t="shared" si="0"/>
        <v>44458</v>
      </c>
      <c r="C44" s="29" t="s">
        <v>49</v>
      </c>
      <c r="D44" s="39">
        <f>IFERROR(INT(TRIM(SUBSTITUTE(VLOOKUP($A44&amp;"*",各都道府県の状況!$A:$I,D$3,FALSE), "※5", ""))), "")</f>
        <v>73091</v>
      </c>
      <c r="E44" s="39">
        <f>IFERROR(INT(TRIM(SUBSTITUTE(VLOOKUP($A44&amp;"*",各都道府県の状況!$A:$I,E$3,FALSE), "※5", ""))), "")</f>
        <v>1195850</v>
      </c>
      <c r="F44" s="39">
        <f>IFERROR(INT(TRIM(SUBSTITUTE(VLOOKUP($A44&amp;"*",各都道府県の状況!$A:$I,F$3,FALSE), "※5", ""))), "")</f>
        <v>67527</v>
      </c>
      <c r="G44" s="39">
        <f>IFERROR(INT(TRIM(SUBSTITUTE(VLOOKUP($A44&amp;"*",各都道府県の状況!$A:$I,G$3,FALSE), "※5", ""))), "")</f>
        <v>595</v>
      </c>
      <c r="H44" s="39">
        <f>IFERROR(INT(TRIM(SUBSTITUTE(VLOOKUP($A44&amp;"*",各都道府県の状況!$A:$I,H$3,FALSE), "※5", ""))), "")</f>
        <v>4836</v>
      </c>
      <c r="I44" s="39">
        <f>IFERROR(INT(TRIM(SUBSTITUTE(VLOOKUP($A44&amp;"*",各都道府県の状況!$A:$I,I$3,FALSE), "※5", ""))), "")</f>
        <v>28</v>
      </c>
    </row>
    <row r="45" spans="1:9" x14ac:dyDescent="0.45">
      <c r="A45" s="12" t="s">
        <v>221</v>
      </c>
      <c r="B45" s="13">
        <f t="shared" si="0"/>
        <v>44458</v>
      </c>
      <c r="C45" s="29" t="s">
        <v>50</v>
      </c>
      <c r="D45" s="39">
        <f>IFERROR(INT(TRIM(SUBSTITUTE(VLOOKUP($A45&amp;"*",各都道府県の状況!$A:$I,D$3,FALSE), "※5", ""))), "")</f>
        <v>5662</v>
      </c>
      <c r="E45" s="39">
        <f>IFERROR(INT(TRIM(SUBSTITUTE(VLOOKUP($A45&amp;"*",各都道府県の状況!$A:$I,E$3,FALSE), "※5", ""))), "")</f>
        <v>96630</v>
      </c>
      <c r="F45" s="39">
        <f>IFERROR(INT(TRIM(SUBSTITUTE(VLOOKUP($A45&amp;"*",各都道府県の状況!$A:$I,F$3,FALSE), "※5", ""))), "")</f>
        <v>5561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118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44458</v>
      </c>
      <c r="C46" s="29" t="s">
        <v>51</v>
      </c>
      <c r="D46" s="39">
        <f>IFERROR(INT(TRIM(SUBSTITUTE(VLOOKUP($A46&amp;"*",各都道府県の状況!$A:$I,D$3,FALSE), "※5", ""))), "")</f>
        <v>5880</v>
      </c>
      <c r="E46" s="39">
        <f>IFERROR(INT(TRIM(SUBSTITUTE(VLOOKUP($A46&amp;"*",各都道府県の状況!$A:$I,E$3,FALSE), "※5", ""))), "")</f>
        <v>170706</v>
      </c>
      <c r="F46" s="39">
        <f>IFERROR(INT(TRIM(SUBSTITUTE(VLOOKUP($A46&amp;"*",各都道府県の状況!$A:$I,F$3,FALSE), "※5", ""))), "")</f>
        <v>5627</v>
      </c>
      <c r="G46" s="39">
        <f>IFERROR(INT(TRIM(SUBSTITUTE(VLOOKUP($A46&amp;"*",各都道府県の状況!$A:$I,G$3,FALSE), "※5", ""))), "")</f>
        <v>71</v>
      </c>
      <c r="H46" s="39">
        <f>IFERROR(INT(TRIM(SUBSTITUTE(VLOOKUP($A46&amp;"*",各都道府県の状況!$A:$I,H$3,FALSE), "※5", ""))), "")</f>
        <v>183</v>
      </c>
      <c r="I46" s="39">
        <f>IFERROR(INT(TRIM(SUBSTITUTE(VLOOKUP($A46&amp;"*",各都道府県の状況!$A:$I,I$3,FALSE), "※5", ""))), "")</f>
        <v>2</v>
      </c>
    </row>
    <row r="47" spans="1:9" x14ac:dyDescent="0.45">
      <c r="A47" s="12" t="s">
        <v>223</v>
      </c>
      <c r="B47" s="13">
        <f t="shared" si="0"/>
        <v>44458</v>
      </c>
      <c r="C47" s="29" t="s">
        <v>52</v>
      </c>
      <c r="D47" s="39">
        <f>IFERROR(INT(TRIM(SUBSTITUTE(VLOOKUP($A47&amp;"*",各都道府県の状況!$A:$I,D$3,FALSE), "※5", ""))), "")</f>
        <v>14065</v>
      </c>
      <c r="E47" s="39">
        <f>IFERROR(INT(TRIM(SUBSTITUTE(VLOOKUP($A47&amp;"*",各都道府県の状況!$A:$I,E$3,FALSE), "※5", ""))), "")</f>
        <v>118722</v>
      </c>
      <c r="F47" s="39">
        <f>IFERROR(INT(TRIM(SUBSTITUTE(VLOOKUP($A47&amp;"*",各都道府県の状況!$A:$I,F$3,FALSE), "※5", ""))), "")</f>
        <v>13468</v>
      </c>
      <c r="G47" s="39">
        <f>IFERROR(INT(TRIM(SUBSTITUTE(VLOOKUP($A47&amp;"*",各都道府県の状況!$A:$I,G$3,FALSE), "※5", ""))), "")</f>
        <v>131</v>
      </c>
      <c r="H47" s="39">
        <f>IFERROR(INT(TRIM(SUBSTITUTE(VLOOKUP($A47&amp;"*",各都道府県の状況!$A:$I,H$3,FALSE), "※5", ""))), "")</f>
        <v>466</v>
      </c>
      <c r="I47" s="39">
        <f>IFERROR(INT(TRIM(SUBSTITUTE(VLOOKUP($A47&amp;"*",各都道府県の状況!$A:$I,I$3,FALSE), "※5", ""))), "")</f>
        <v>11</v>
      </c>
    </row>
    <row r="48" spans="1:9" x14ac:dyDescent="0.45">
      <c r="A48" s="12" t="s">
        <v>224</v>
      </c>
      <c r="B48" s="13">
        <f t="shared" si="0"/>
        <v>44458</v>
      </c>
      <c r="C48" s="29" t="s">
        <v>53</v>
      </c>
      <c r="D48" s="39">
        <f>IFERROR(INT(TRIM(SUBSTITUTE(VLOOKUP($A48&amp;"*",各都道府県の状況!$A:$I,D$3,FALSE), "※5", ""))), "")</f>
        <v>7924</v>
      </c>
      <c r="E48" s="39">
        <f>IFERROR(INT(TRIM(SUBSTITUTE(VLOOKUP($A48&amp;"*",各都道府県の状況!$A:$I,E$3,FALSE), "※5", ""))), "")</f>
        <v>248674</v>
      </c>
      <c r="F48" s="39">
        <f>IFERROR(INT(TRIM(SUBSTITUTE(VLOOKUP($A48&amp;"*",各都道府県の状況!$A:$I,F$3,FALSE), "※5", ""))), "")</f>
        <v>7598</v>
      </c>
      <c r="G48" s="39">
        <f>IFERROR(INT(TRIM(SUBSTITUTE(VLOOKUP($A48&amp;"*",各都道府県の状況!$A:$I,G$3,FALSE), "※5", ""))), "")</f>
        <v>77</v>
      </c>
      <c r="H48" s="39">
        <f>IFERROR(INT(TRIM(SUBSTITUTE(VLOOKUP($A48&amp;"*",各都道府県の状況!$A:$I,H$3,FALSE), "※5", ""))), "")</f>
        <v>249</v>
      </c>
      <c r="I48" s="39">
        <f>IFERROR(INT(TRIM(SUBSTITUTE(VLOOKUP($A48&amp;"*",各都道府県の状況!$A:$I,I$3,FALSE), "※5", ""))), "")</f>
        <v>3</v>
      </c>
    </row>
    <row r="49" spans="1:9" x14ac:dyDescent="0.45">
      <c r="A49" s="12" t="s">
        <v>225</v>
      </c>
      <c r="B49" s="13">
        <f t="shared" si="0"/>
        <v>44458</v>
      </c>
      <c r="C49" s="29" t="s">
        <v>54</v>
      </c>
      <c r="D49" s="39">
        <f>IFERROR(INT(TRIM(SUBSTITUTE(VLOOKUP($A49&amp;"*",各都道府県の状況!$A:$I,D$3,FALSE), "※5", ""))), "")</f>
        <v>6048</v>
      </c>
      <c r="E49" s="39">
        <f>IFERROR(INT(TRIM(SUBSTITUTE(VLOOKUP($A49&amp;"*",各都道府県の状況!$A:$I,E$3,FALSE), "※5", ""))), "")</f>
        <v>71159</v>
      </c>
      <c r="F49" s="39">
        <f>IFERROR(INT(TRIM(SUBSTITUTE(VLOOKUP($A49&amp;"*",各都道府県の状況!$A:$I,F$3,FALSE), "※5", ""))), "")</f>
        <v>5725</v>
      </c>
      <c r="G49" s="39">
        <f>IFERROR(INT(TRIM(SUBSTITUTE(VLOOKUP($A49&amp;"*",各都道府県の状況!$A:$I,G$3,FALSE), "※5", ""))), "")</f>
        <v>39</v>
      </c>
      <c r="H49" s="39">
        <f>IFERROR(INT(TRIM(SUBSTITUTE(VLOOKUP($A49&amp;"*",各都道府県の状況!$A:$I,H$3,FALSE), "※5", ""))), "")</f>
        <v>215</v>
      </c>
      <c r="I49" s="39">
        <f>IFERROR(INT(TRIM(SUBSTITUTE(VLOOKUP($A49&amp;"*",各都道府県の状況!$A:$I,I$3,FALSE), "※5", ""))), "")</f>
        <v>6</v>
      </c>
    </row>
    <row r="50" spans="1:9" x14ac:dyDescent="0.45">
      <c r="A50" s="12" t="s">
        <v>226</v>
      </c>
      <c r="B50" s="13">
        <f t="shared" si="0"/>
        <v>44458</v>
      </c>
      <c r="C50" s="29" t="s">
        <v>55</v>
      </c>
      <c r="D50" s="39">
        <f>IFERROR(INT(TRIM(SUBSTITUTE(VLOOKUP($A50&amp;"*",各都道府県の状況!$A:$I,D$3,FALSE), "※5", ""))), "")</f>
        <v>9013</v>
      </c>
      <c r="E50" s="39">
        <f>IFERROR(INT(TRIM(SUBSTITUTE(VLOOKUP($A50&amp;"*",各都道府県の状況!$A:$I,E$3,FALSE), "※5", ""))), "")</f>
        <v>163425</v>
      </c>
      <c r="F50" s="39">
        <f>IFERROR(INT(TRIM(SUBSTITUTE(VLOOKUP($A50&amp;"*",各都道府県の状況!$A:$I,F$3,FALSE), "※5", ""))), "")</f>
        <v>8681</v>
      </c>
      <c r="G50" s="39">
        <f>IFERROR(INT(TRIM(SUBSTITUTE(VLOOKUP($A50&amp;"*",各都道府県の状況!$A:$I,G$3,FALSE), "※5", ""))), "")</f>
        <v>62</v>
      </c>
      <c r="H50" s="39">
        <f>IFERROR(INT(TRIM(SUBSTITUTE(VLOOKUP($A50&amp;"*",各都道府県の状況!$A:$I,H$3,FALSE), "※5", ""))), "")</f>
        <v>318</v>
      </c>
      <c r="I50" s="39">
        <f>IFERROR(INT(TRIM(SUBSTITUTE(VLOOKUP($A50&amp;"*",各都道府県の状況!$A:$I,I$3,FALSE), "※5", ""))), "")</f>
        <v>5</v>
      </c>
    </row>
    <row r="51" spans="1:9" x14ac:dyDescent="0.45">
      <c r="A51" s="12" t="s">
        <v>227</v>
      </c>
      <c r="B51" s="13">
        <f t="shared" si="0"/>
        <v>44458</v>
      </c>
      <c r="C51" s="29" t="s">
        <v>56</v>
      </c>
      <c r="D51" s="39">
        <f>IFERROR(INT(TRIM(SUBSTITUTE(VLOOKUP($A51&amp;"*",各都道府県の状況!$A:$I,D$3,FALSE), "※5", ""))), "")</f>
        <v>48700</v>
      </c>
      <c r="E51" s="39">
        <f>IFERROR(INT(TRIM(SUBSTITUTE(VLOOKUP($A51&amp;"*",各都道府県の状況!$A:$I,E$3,FALSE), "※5", ""))), "")</f>
        <v>376513</v>
      </c>
      <c r="F51" s="39">
        <f>IFERROR(INT(TRIM(SUBSTITUTE(VLOOKUP($A51&amp;"*",各都道府県の状況!$A:$I,F$3,FALSE), "※5", ""))), "")</f>
        <v>45095</v>
      </c>
      <c r="G51" s="39">
        <f>IFERROR(INT(TRIM(SUBSTITUTE(VLOOKUP($A51&amp;"*",各都道府県の状況!$A:$I,G$3,FALSE), "※5", ""))), "")</f>
        <v>286</v>
      </c>
      <c r="H51" s="39">
        <f>IFERROR(INT(TRIM(SUBSTITUTE(VLOOKUP($A51&amp;"*",各都道府県の状況!$A:$I,H$3,FALSE), "※5", ""))), "")</f>
        <v>2939</v>
      </c>
      <c r="I51" s="39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x14ac:dyDescent="0.45">
      <c r="B1" s="125"/>
      <c r="C1" s="126"/>
      <c r="D1" s="126"/>
      <c r="E1" s="126"/>
      <c r="F1" s="126"/>
      <c r="G1" s="126"/>
      <c r="H1" s="126"/>
      <c r="I1" s="126"/>
    </row>
    <row r="2" spans="1:9" ht="28.5" customHeight="1" x14ac:dyDescent="0.45">
      <c r="B2" s="127" t="s">
        <v>228</v>
      </c>
      <c r="C2" s="126"/>
      <c r="D2" s="126"/>
      <c r="E2" s="126"/>
      <c r="F2" s="126"/>
      <c r="G2" s="126"/>
      <c r="H2" s="126"/>
      <c r="I2" s="126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8" t="s">
        <v>180</v>
      </c>
      <c r="C4" s="130" t="s">
        <v>364</v>
      </c>
      <c r="D4" s="132" t="s">
        <v>353</v>
      </c>
      <c r="E4" s="134" t="s">
        <v>354</v>
      </c>
      <c r="F4" s="135"/>
      <c r="G4" s="136" t="s">
        <v>355</v>
      </c>
      <c r="H4" s="136" t="s">
        <v>356</v>
      </c>
    </row>
    <row r="5" spans="1:9" ht="13.2" customHeight="1" x14ac:dyDescent="0.45">
      <c r="B5" s="129"/>
      <c r="C5" s="131"/>
      <c r="D5" s="133"/>
      <c r="E5" s="105" t="s">
        <v>357</v>
      </c>
      <c r="F5" s="106" t="s">
        <v>358</v>
      </c>
      <c r="G5" s="137"/>
      <c r="H5" s="137"/>
    </row>
    <row r="6" spans="1:9" ht="12" customHeight="1" x14ac:dyDescent="0.45">
      <c r="A6" s="15" t="s">
        <v>181</v>
      </c>
      <c r="B6" s="20" t="s">
        <v>229</v>
      </c>
      <c r="C6" s="107">
        <v>59724</v>
      </c>
      <c r="D6" s="107">
        <v>1071693</v>
      </c>
      <c r="E6" s="107">
        <v>1259</v>
      </c>
      <c r="F6" s="108">
        <v>19</v>
      </c>
      <c r="G6" s="107">
        <v>57045</v>
      </c>
      <c r="H6" s="107">
        <v>1465</v>
      </c>
    </row>
    <row r="7" spans="1:9" ht="12" customHeight="1" x14ac:dyDescent="0.45">
      <c r="A7" s="15" t="s">
        <v>182</v>
      </c>
      <c r="B7" s="21" t="s">
        <v>230</v>
      </c>
      <c r="C7" s="107">
        <v>5435</v>
      </c>
      <c r="D7" s="107">
        <v>82129</v>
      </c>
      <c r="E7" s="108">
        <v>451</v>
      </c>
      <c r="F7" s="108">
        <v>7</v>
      </c>
      <c r="G7" s="107">
        <v>4951</v>
      </c>
      <c r="H7" s="108">
        <v>33</v>
      </c>
    </row>
    <row r="8" spans="1:9" ht="12" customHeight="1" x14ac:dyDescent="0.45">
      <c r="A8" s="15" t="s">
        <v>183</v>
      </c>
      <c r="B8" s="21" t="s">
        <v>231</v>
      </c>
      <c r="C8" s="107">
        <v>3463</v>
      </c>
      <c r="D8" s="107">
        <v>116626</v>
      </c>
      <c r="E8" s="108">
        <v>106</v>
      </c>
      <c r="F8" s="108">
        <v>0</v>
      </c>
      <c r="G8" s="107">
        <v>3306</v>
      </c>
      <c r="H8" s="108">
        <v>51</v>
      </c>
    </row>
    <row r="9" spans="1:9" ht="12" customHeight="1" x14ac:dyDescent="0.45">
      <c r="A9" s="15" t="s">
        <v>184</v>
      </c>
      <c r="B9" s="21" t="s">
        <v>232</v>
      </c>
      <c r="C9" s="107">
        <v>15986</v>
      </c>
      <c r="D9" s="107">
        <v>230754</v>
      </c>
      <c r="E9" s="108">
        <v>475</v>
      </c>
      <c r="F9" s="108">
        <v>13</v>
      </c>
      <c r="G9" s="107">
        <v>15388</v>
      </c>
      <c r="H9" s="108">
        <v>113</v>
      </c>
    </row>
    <row r="10" spans="1:9" ht="12" customHeight="1" x14ac:dyDescent="0.45">
      <c r="A10" s="15" t="s">
        <v>185</v>
      </c>
      <c r="B10" s="21" t="s">
        <v>233</v>
      </c>
      <c r="C10" s="107">
        <v>1824</v>
      </c>
      <c r="D10" s="107">
        <v>24856</v>
      </c>
      <c r="E10" s="108">
        <v>82</v>
      </c>
      <c r="F10" s="108">
        <v>2</v>
      </c>
      <c r="G10" s="107">
        <v>1716</v>
      </c>
      <c r="H10" s="108">
        <v>26</v>
      </c>
    </row>
    <row r="11" spans="1:9" ht="12" customHeight="1" x14ac:dyDescent="0.45">
      <c r="A11" s="15" t="s">
        <v>186</v>
      </c>
      <c r="B11" s="21" t="s">
        <v>234</v>
      </c>
      <c r="C11" s="107">
        <v>3458</v>
      </c>
      <c r="D11" s="107">
        <v>91641</v>
      </c>
      <c r="E11" s="108">
        <v>102</v>
      </c>
      <c r="F11" s="108">
        <v>3</v>
      </c>
      <c r="G11" s="107">
        <v>3300</v>
      </c>
      <c r="H11" s="108">
        <v>56</v>
      </c>
    </row>
    <row r="12" spans="1:9" ht="12" customHeight="1" x14ac:dyDescent="0.45">
      <c r="A12" s="15" t="s">
        <v>187</v>
      </c>
      <c r="B12" s="21" t="s">
        <v>235</v>
      </c>
      <c r="C12" s="107">
        <v>9368</v>
      </c>
      <c r="D12" s="107">
        <v>392427</v>
      </c>
      <c r="E12" s="108">
        <v>211</v>
      </c>
      <c r="F12" s="108">
        <v>6</v>
      </c>
      <c r="G12" s="107">
        <v>8983</v>
      </c>
      <c r="H12" s="108">
        <v>174</v>
      </c>
    </row>
    <row r="13" spans="1:9" ht="12" customHeight="1" x14ac:dyDescent="0.45">
      <c r="A13" s="15" t="s">
        <v>188</v>
      </c>
      <c r="B13" s="21" t="s">
        <v>236</v>
      </c>
      <c r="C13" s="107">
        <v>23708</v>
      </c>
      <c r="D13" s="107">
        <v>38857</v>
      </c>
      <c r="E13" s="108">
        <v>882</v>
      </c>
      <c r="F13" s="108">
        <v>19</v>
      </c>
      <c r="G13" s="107">
        <v>22614</v>
      </c>
      <c r="H13" s="108">
        <v>212</v>
      </c>
    </row>
    <row r="14" spans="1:9" ht="12" customHeight="1" x14ac:dyDescent="0.45">
      <c r="A14" s="15" t="s">
        <v>189</v>
      </c>
      <c r="B14" s="21" t="s">
        <v>237</v>
      </c>
      <c r="C14" s="107">
        <v>14910</v>
      </c>
      <c r="D14" s="107">
        <v>469911</v>
      </c>
      <c r="E14" s="108">
        <v>580</v>
      </c>
      <c r="F14" s="108">
        <v>14</v>
      </c>
      <c r="G14" s="107">
        <v>14222</v>
      </c>
      <c r="H14" s="108">
        <v>108</v>
      </c>
    </row>
    <row r="15" spans="1:9" ht="12" customHeight="1" x14ac:dyDescent="0.45">
      <c r="A15" s="15" t="s">
        <v>190</v>
      </c>
      <c r="B15" s="21" t="s">
        <v>238</v>
      </c>
      <c r="C15" s="107">
        <v>16339</v>
      </c>
      <c r="D15" s="107">
        <v>279287</v>
      </c>
      <c r="E15" s="108">
        <v>365</v>
      </c>
      <c r="F15" s="108">
        <v>16</v>
      </c>
      <c r="G15" s="107">
        <v>15806</v>
      </c>
      <c r="H15" s="108">
        <v>168</v>
      </c>
    </row>
    <row r="16" spans="1:9" ht="12" customHeight="1" x14ac:dyDescent="0.45">
      <c r="A16" s="15" t="s">
        <v>191</v>
      </c>
      <c r="B16" s="21" t="s">
        <v>239</v>
      </c>
      <c r="C16" s="107">
        <v>113059</v>
      </c>
      <c r="D16" s="107">
        <v>1396371</v>
      </c>
      <c r="E16" s="107">
        <v>5169</v>
      </c>
      <c r="F16" s="108">
        <v>95</v>
      </c>
      <c r="G16" s="107">
        <v>106918</v>
      </c>
      <c r="H16" s="108">
        <v>972</v>
      </c>
    </row>
    <row r="17" spans="1:8" ht="12" customHeight="1" x14ac:dyDescent="0.45">
      <c r="A17" s="15" t="s">
        <v>192</v>
      </c>
      <c r="B17" s="21" t="s">
        <v>240</v>
      </c>
      <c r="C17" s="107">
        <v>98107</v>
      </c>
      <c r="D17" s="107">
        <v>1020450</v>
      </c>
      <c r="E17" s="107">
        <v>3743</v>
      </c>
      <c r="F17" s="108">
        <v>61</v>
      </c>
      <c r="G17" s="107">
        <v>93396</v>
      </c>
      <c r="H17" s="108">
        <v>968</v>
      </c>
    </row>
    <row r="18" spans="1:8" ht="12" customHeight="1" x14ac:dyDescent="0.45">
      <c r="A18" s="15" t="s">
        <v>193</v>
      </c>
      <c r="B18" s="21" t="s">
        <v>241</v>
      </c>
      <c r="C18" s="107">
        <v>371990</v>
      </c>
      <c r="D18" s="107">
        <v>3508121</v>
      </c>
      <c r="E18" s="107">
        <v>9415</v>
      </c>
      <c r="F18" s="108">
        <v>171</v>
      </c>
      <c r="G18" s="107">
        <v>359778</v>
      </c>
      <c r="H18" s="107">
        <v>2797</v>
      </c>
    </row>
    <row r="19" spans="1:8" ht="12" customHeight="1" x14ac:dyDescent="0.45">
      <c r="A19" s="15" t="s">
        <v>194</v>
      </c>
      <c r="B19" s="20" t="s">
        <v>242</v>
      </c>
      <c r="C19" s="107">
        <v>165568</v>
      </c>
      <c r="D19" s="107">
        <v>1523796</v>
      </c>
      <c r="E19" s="107">
        <v>4487</v>
      </c>
      <c r="F19" s="108">
        <v>121</v>
      </c>
      <c r="G19" s="107">
        <v>159857</v>
      </c>
      <c r="H19" s="107">
        <v>1224</v>
      </c>
    </row>
    <row r="20" spans="1:8" ht="12" customHeight="1" x14ac:dyDescent="0.45">
      <c r="A20" s="15" t="s">
        <v>195</v>
      </c>
      <c r="B20" s="21" t="s">
        <v>243</v>
      </c>
      <c r="C20" s="107">
        <v>7609</v>
      </c>
      <c r="D20" s="107">
        <v>268295</v>
      </c>
      <c r="E20" s="108">
        <v>382</v>
      </c>
      <c r="F20" s="108">
        <v>8</v>
      </c>
      <c r="G20" s="107">
        <v>7169</v>
      </c>
      <c r="H20" s="108">
        <v>58</v>
      </c>
    </row>
    <row r="21" spans="1:8" ht="12" customHeight="1" x14ac:dyDescent="0.45">
      <c r="A21" s="15" t="s">
        <v>196</v>
      </c>
      <c r="B21" s="21" t="s">
        <v>244</v>
      </c>
      <c r="C21" s="107">
        <v>4741</v>
      </c>
      <c r="D21" s="107">
        <v>108900</v>
      </c>
      <c r="E21" s="108">
        <v>116</v>
      </c>
      <c r="F21" s="108">
        <v>7</v>
      </c>
      <c r="G21" s="107">
        <v>4577</v>
      </c>
      <c r="H21" s="108">
        <v>48</v>
      </c>
    </row>
    <row r="22" spans="1:8" ht="12" customHeight="1" x14ac:dyDescent="0.45">
      <c r="A22" s="15" t="s">
        <v>197</v>
      </c>
      <c r="B22" s="21" t="s">
        <v>245</v>
      </c>
      <c r="C22" s="107">
        <v>7740</v>
      </c>
      <c r="D22" s="107">
        <v>183589</v>
      </c>
      <c r="E22" s="108">
        <v>230</v>
      </c>
      <c r="F22" s="108">
        <v>3</v>
      </c>
      <c r="G22" s="107">
        <v>7365</v>
      </c>
      <c r="H22" s="108">
        <v>123</v>
      </c>
    </row>
    <row r="23" spans="1:8" ht="12" customHeight="1" x14ac:dyDescent="0.45">
      <c r="A23" s="15" t="s">
        <v>198</v>
      </c>
      <c r="B23" s="21" t="s">
        <v>246</v>
      </c>
      <c r="C23" s="107">
        <v>2935</v>
      </c>
      <c r="D23" s="107">
        <v>109852</v>
      </c>
      <c r="E23" s="108">
        <v>129</v>
      </c>
      <c r="F23" s="108">
        <v>0</v>
      </c>
      <c r="G23" s="107">
        <v>2770</v>
      </c>
      <c r="H23" s="108">
        <v>36</v>
      </c>
    </row>
    <row r="24" spans="1:8" ht="12" customHeight="1" x14ac:dyDescent="0.45">
      <c r="A24" s="15" t="s">
        <v>199</v>
      </c>
      <c r="B24" s="21" t="s">
        <v>247</v>
      </c>
      <c r="C24" s="107">
        <v>4957</v>
      </c>
      <c r="D24" s="107">
        <v>105725</v>
      </c>
      <c r="E24" s="108">
        <v>190</v>
      </c>
      <c r="F24" s="108">
        <v>1</v>
      </c>
      <c r="G24" s="107">
        <v>4739</v>
      </c>
      <c r="H24" s="108">
        <v>29</v>
      </c>
    </row>
    <row r="25" spans="1:8" ht="12" customHeight="1" x14ac:dyDescent="0.45">
      <c r="A25" s="15" t="s">
        <v>200</v>
      </c>
      <c r="B25" s="21" t="s">
        <v>248</v>
      </c>
      <c r="C25" s="107">
        <v>8611</v>
      </c>
      <c r="D25" s="107">
        <v>296794</v>
      </c>
      <c r="E25" s="108">
        <v>275</v>
      </c>
      <c r="F25" s="108">
        <v>1</v>
      </c>
      <c r="G25" s="107">
        <v>8287</v>
      </c>
      <c r="H25" s="108">
        <v>95</v>
      </c>
    </row>
    <row r="26" spans="1:8" ht="12" customHeight="1" x14ac:dyDescent="0.45">
      <c r="A26" s="15" t="s">
        <v>201</v>
      </c>
      <c r="B26" s="21" t="s">
        <v>249</v>
      </c>
      <c r="C26" s="107">
        <v>18314</v>
      </c>
      <c r="D26" s="107">
        <v>386027</v>
      </c>
      <c r="E26" s="108">
        <v>716</v>
      </c>
      <c r="F26" s="108">
        <v>14</v>
      </c>
      <c r="G26" s="107">
        <v>17564</v>
      </c>
      <c r="H26" s="108">
        <v>208</v>
      </c>
    </row>
    <row r="27" spans="1:8" ht="12" customHeight="1" x14ac:dyDescent="0.45">
      <c r="A27" s="15" t="s">
        <v>202</v>
      </c>
      <c r="B27" s="21" t="s">
        <v>250</v>
      </c>
      <c r="C27" s="107">
        <v>26218</v>
      </c>
      <c r="D27" s="107">
        <v>586213</v>
      </c>
      <c r="E27" s="107">
        <v>1250</v>
      </c>
      <c r="F27" s="108">
        <v>12</v>
      </c>
      <c r="G27" s="107">
        <v>24771</v>
      </c>
      <c r="H27" s="108">
        <v>197</v>
      </c>
    </row>
    <row r="28" spans="1:8" ht="12" customHeight="1" x14ac:dyDescent="0.45">
      <c r="A28" s="15" t="s">
        <v>203</v>
      </c>
      <c r="B28" s="21" t="s">
        <v>251</v>
      </c>
      <c r="C28" s="107">
        <v>103025</v>
      </c>
      <c r="D28" s="107">
        <v>1211715</v>
      </c>
      <c r="E28" s="107">
        <v>10139</v>
      </c>
      <c r="F28" s="108">
        <v>68</v>
      </c>
      <c r="G28" s="107">
        <v>91785</v>
      </c>
      <c r="H28" s="107">
        <v>1101</v>
      </c>
    </row>
    <row r="29" spans="1:8" ht="12" customHeight="1" x14ac:dyDescent="0.45">
      <c r="A29" s="15" t="s">
        <v>204</v>
      </c>
      <c r="B29" s="21" t="s">
        <v>252</v>
      </c>
      <c r="C29" s="107">
        <v>14437</v>
      </c>
      <c r="D29" s="107">
        <v>209444</v>
      </c>
      <c r="E29" s="108">
        <v>893</v>
      </c>
      <c r="F29" s="108">
        <v>12</v>
      </c>
      <c r="G29" s="107">
        <v>13705</v>
      </c>
      <c r="H29" s="108">
        <v>155</v>
      </c>
    </row>
    <row r="30" spans="1:8" ht="12" customHeight="1" x14ac:dyDescent="0.45">
      <c r="A30" s="15" t="s">
        <v>205</v>
      </c>
      <c r="B30" s="21" t="s">
        <v>253</v>
      </c>
      <c r="C30" s="107">
        <v>12025</v>
      </c>
      <c r="D30" s="107">
        <v>239630</v>
      </c>
      <c r="E30" s="108">
        <v>434</v>
      </c>
      <c r="F30" s="108">
        <v>5</v>
      </c>
      <c r="G30" s="107">
        <v>11493</v>
      </c>
      <c r="H30" s="108">
        <v>98</v>
      </c>
    </row>
    <row r="31" spans="1:8" ht="12" customHeight="1" x14ac:dyDescent="0.45">
      <c r="A31" s="15" t="s">
        <v>206</v>
      </c>
      <c r="B31" s="21" t="s">
        <v>254</v>
      </c>
      <c r="C31" s="107">
        <v>34952</v>
      </c>
      <c r="D31" s="107">
        <v>403906</v>
      </c>
      <c r="E31" s="107">
        <v>2691</v>
      </c>
      <c r="F31" s="108">
        <v>52</v>
      </c>
      <c r="G31" s="107">
        <v>31928</v>
      </c>
      <c r="H31" s="108">
        <v>260</v>
      </c>
    </row>
    <row r="32" spans="1:8" ht="12" customHeight="1" x14ac:dyDescent="0.45">
      <c r="A32" s="15" t="s">
        <v>207</v>
      </c>
      <c r="B32" s="21" t="s">
        <v>255</v>
      </c>
      <c r="C32" s="107">
        <v>195774</v>
      </c>
      <c r="D32" s="107">
        <v>3260358</v>
      </c>
      <c r="E32" s="107">
        <v>10615</v>
      </c>
      <c r="F32" s="108">
        <v>482</v>
      </c>
      <c r="G32" s="107">
        <v>180305</v>
      </c>
      <c r="H32" s="107">
        <v>2917</v>
      </c>
    </row>
    <row r="33" spans="1:8" ht="12" customHeight="1" x14ac:dyDescent="0.45">
      <c r="A33" s="15" t="s">
        <v>208</v>
      </c>
      <c r="B33" s="21" t="s">
        <v>256</v>
      </c>
      <c r="C33" s="107">
        <v>75545</v>
      </c>
      <c r="D33" s="107">
        <v>709687</v>
      </c>
      <c r="E33" s="107">
        <v>3286</v>
      </c>
      <c r="F33" s="108">
        <v>60</v>
      </c>
      <c r="G33" s="107">
        <v>70883</v>
      </c>
      <c r="H33" s="107">
        <v>1378</v>
      </c>
    </row>
    <row r="34" spans="1:8" ht="12" customHeight="1" x14ac:dyDescent="0.45">
      <c r="A34" s="15" t="s">
        <v>209</v>
      </c>
      <c r="B34" s="21" t="s">
        <v>257</v>
      </c>
      <c r="C34" s="107">
        <v>15383</v>
      </c>
      <c r="D34" s="107">
        <v>237186</v>
      </c>
      <c r="E34" s="108">
        <v>606</v>
      </c>
      <c r="F34" s="108">
        <v>15</v>
      </c>
      <c r="G34" s="107">
        <v>14632</v>
      </c>
      <c r="H34" s="108">
        <v>145</v>
      </c>
    </row>
    <row r="35" spans="1:8" ht="12" customHeight="1" x14ac:dyDescent="0.45">
      <c r="A35" s="15" t="s">
        <v>210</v>
      </c>
      <c r="B35" s="20" t="s">
        <v>258</v>
      </c>
      <c r="C35" s="107">
        <v>5148</v>
      </c>
      <c r="D35" s="107">
        <v>62832</v>
      </c>
      <c r="E35" s="108">
        <v>127</v>
      </c>
      <c r="F35" s="108">
        <v>9</v>
      </c>
      <c r="G35" s="107">
        <v>4859</v>
      </c>
      <c r="H35" s="108">
        <v>59</v>
      </c>
    </row>
    <row r="36" spans="1:8" ht="12" customHeight="1" x14ac:dyDescent="0.45">
      <c r="A36" s="15" t="s">
        <v>211</v>
      </c>
      <c r="B36" s="21" t="s">
        <v>259</v>
      </c>
      <c r="C36" s="107">
        <v>1632</v>
      </c>
      <c r="D36" s="107">
        <v>139409</v>
      </c>
      <c r="E36" s="108">
        <v>79</v>
      </c>
      <c r="F36" s="108">
        <v>1</v>
      </c>
      <c r="G36" s="107">
        <v>1525</v>
      </c>
      <c r="H36" s="108">
        <v>5</v>
      </c>
    </row>
    <row r="37" spans="1:8" ht="12" customHeight="1" x14ac:dyDescent="0.45">
      <c r="A37" s="15" t="s">
        <v>212</v>
      </c>
      <c r="B37" s="21" t="s">
        <v>260</v>
      </c>
      <c r="C37" s="107">
        <v>1546</v>
      </c>
      <c r="D37" s="107">
        <v>50282</v>
      </c>
      <c r="E37" s="108">
        <v>56</v>
      </c>
      <c r="F37" s="108">
        <v>1</v>
      </c>
      <c r="G37" s="107">
        <v>1488</v>
      </c>
      <c r="H37" s="108">
        <v>2</v>
      </c>
    </row>
    <row r="38" spans="1:8" ht="12" customHeight="1" x14ac:dyDescent="0.45">
      <c r="A38" s="15" t="s">
        <v>213</v>
      </c>
      <c r="B38" s="21" t="s">
        <v>261</v>
      </c>
      <c r="C38" s="107">
        <v>14969</v>
      </c>
      <c r="D38" s="107">
        <v>249075</v>
      </c>
      <c r="E38" s="108">
        <v>615</v>
      </c>
      <c r="F38" s="108">
        <v>13</v>
      </c>
      <c r="G38" s="107">
        <v>14091</v>
      </c>
      <c r="H38" s="108">
        <v>135</v>
      </c>
    </row>
    <row r="39" spans="1:8" ht="12" customHeight="1" x14ac:dyDescent="0.45">
      <c r="A39" s="15" t="s">
        <v>214</v>
      </c>
      <c r="B39" s="21" t="s">
        <v>262</v>
      </c>
      <c r="C39" s="107">
        <v>21178</v>
      </c>
      <c r="D39" s="107">
        <v>844713</v>
      </c>
      <c r="E39" s="108">
        <v>496</v>
      </c>
      <c r="F39" s="108">
        <v>11</v>
      </c>
      <c r="G39" s="107">
        <v>20144</v>
      </c>
      <c r="H39" s="108">
        <v>191</v>
      </c>
    </row>
    <row r="40" spans="1:8" ht="12" customHeight="1" x14ac:dyDescent="0.45">
      <c r="A40" s="15" t="s">
        <v>215</v>
      </c>
      <c r="B40" s="21" t="s">
        <v>263</v>
      </c>
      <c r="C40" s="107">
        <v>5500</v>
      </c>
      <c r="D40" s="107">
        <v>173420</v>
      </c>
      <c r="E40" s="108">
        <v>146</v>
      </c>
      <c r="F40" s="108">
        <v>1</v>
      </c>
      <c r="G40" s="107">
        <v>5266</v>
      </c>
      <c r="H40" s="108">
        <v>88</v>
      </c>
    </row>
    <row r="41" spans="1:8" ht="12" customHeight="1" x14ac:dyDescent="0.45">
      <c r="A41" s="15" t="s">
        <v>216</v>
      </c>
      <c r="B41" s="21" t="s">
        <v>264</v>
      </c>
      <c r="C41" s="107">
        <v>3189</v>
      </c>
      <c r="D41" s="107">
        <v>98699</v>
      </c>
      <c r="E41" s="108">
        <v>169</v>
      </c>
      <c r="F41" s="108">
        <v>2</v>
      </c>
      <c r="G41" s="107">
        <v>2956</v>
      </c>
      <c r="H41" s="108">
        <v>64</v>
      </c>
    </row>
    <row r="42" spans="1:8" ht="12" customHeight="1" x14ac:dyDescent="0.45">
      <c r="A42" s="15" t="s">
        <v>217</v>
      </c>
      <c r="B42" s="21" t="s">
        <v>265</v>
      </c>
      <c r="C42" s="107">
        <v>4638</v>
      </c>
      <c r="D42" s="107">
        <v>123801</v>
      </c>
      <c r="E42" s="108">
        <v>104</v>
      </c>
      <c r="F42" s="108">
        <v>4</v>
      </c>
      <c r="G42" s="107">
        <v>4497</v>
      </c>
      <c r="H42" s="108">
        <v>36</v>
      </c>
    </row>
    <row r="43" spans="1:8" ht="12" customHeight="1" x14ac:dyDescent="0.45">
      <c r="A43" s="15" t="s">
        <v>218</v>
      </c>
      <c r="B43" s="21" t="s">
        <v>266</v>
      </c>
      <c r="C43" s="107">
        <v>5024</v>
      </c>
      <c r="D43" s="107">
        <v>142855</v>
      </c>
      <c r="E43" s="108">
        <v>124</v>
      </c>
      <c r="F43" s="108">
        <v>4</v>
      </c>
      <c r="G43" s="107">
        <v>4819</v>
      </c>
      <c r="H43" s="108">
        <v>81</v>
      </c>
    </row>
    <row r="44" spans="1:8" ht="12" customHeight="1" x14ac:dyDescent="0.45">
      <c r="A44" s="15" t="s">
        <v>219</v>
      </c>
      <c r="B44" s="21" t="s">
        <v>267</v>
      </c>
      <c r="C44" s="107">
        <v>4033</v>
      </c>
      <c r="D44" s="107">
        <v>90007</v>
      </c>
      <c r="E44" s="108">
        <v>109</v>
      </c>
      <c r="F44" s="108">
        <v>1</v>
      </c>
      <c r="G44" s="107">
        <v>3893</v>
      </c>
      <c r="H44" s="108">
        <v>31</v>
      </c>
    </row>
    <row r="45" spans="1:8" ht="12" customHeight="1" x14ac:dyDescent="0.45">
      <c r="A45" s="15" t="s">
        <v>220</v>
      </c>
      <c r="B45" s="21" t="s">
        <v>268</v>
      </c>
      <c r="C45" s="107">
        <v>73091</v>
      </c>
      <c r="D45" s="107">
        <v>1195850</v>
      </c>
      <c r="E45" s="107">
        <v>4836</v>
      </c>
      <c r="F45" s="108">
        <v>28</v>
      </c>
      <c r="G45" s="107">
        <v>67527</v>
      </c>
      <c r="H45" s="108">
        <v>595</v>
      </c>
    </row>
    <row r="46" spans="1:8" ht="12" customHeight="1" x14ac:dyDescent="0.45">
      <c r="A46" s="15" t="s">
        <v>221</v>
      </c>
      <c r="B46" s="21" t="s">
        <v>269</v>
      </c>
      <c r="C46" s="107">
        <v>5662</v>
      </c>
      <c r="D46" s="107">
        <v>96630</v>
      </c>
      <c r="E46" s="108">
        <v>118</v>
      </c>
      <c r="F46" s="108">
        <v>1</v>
      </c>
      <c r="G46" s="107">
        <v>5561</v>
      </c>
      <c r="H46" s="108">
        <v>29</v>
      </c>
    </row>
    <row r="47" spans="1:8" ht="12" customHeight="1" x14ac:dyDescent="0.45">
      <c r="A47" s="15" t="s">
        <v>222</v>
      </c>
      <c r="B47" s="21" t="s">
        <v>270</v>
      </c>
      <c r="C47" s="107">
        <v>5880</v>
      </c>
      <c r="D47" s="107">
        <v>170706</v>
      </c>
      <c r="E47" s="108">
        <v>183</v>
      </c>
      <c r="F47" s="108">
        <v>2</v>
      </c>
      <c r="G47" s="107">
        <v>5627</v>
      </c>
      <c r="H47" s="108">
        <v>71</v>
      </c>
    </row>
    <row r="48" spans="1:8" ht="12" customHeight="1" x14ac:dyDescent="0.45">
      <c r="A48" s="15" t="s">
        <v>223</v>
      </c>
      <c r="B48" s="21" t="s">
        <v>271</v>
      </c>
      <c r="C48" s="107">
        <v>14065</v>
      </c>
      <c r="D48" s="107">
        <v>118722</v>
      </c>
      <c r="E48" s="108">
        <v>466</v>
      </c>
      <c r="F48" s="108">
        <v>11</v>
      </c>
      <c r="G48" s="107">
        <v>13468</v>
      </c>
      <c r="H48" s="108">
        <v>131</v>
      </c>
    </row>
    <row r="49" spans="1:8" ht="12" customHeight="1" x14ac:dyDescent="0.45">
      <c r="A49" s="15" t="s">
        <v>224</v>
      </c>
      <c r="B49" s="21" t="s">
        <v>272</v>
      </c>
      <c r="C49" s="107">
        <v>7924</v>
      </c>
      <c r="D49" s="107">
        <v>248674</v>
      </c>
      <c r="E49" s="108">
        <v>249</v>
      </c>
      <c r="F49" s="108">
        <v>3</v>
      </c>
      <c r="G49" s="107">
        <v>7598</v>
      </c>
      <c r="H49" s="108">
        <v>77</v>
      </c>
    </row>
    <row r="50" spans="1:8" ht="12" customHeight="1" x14ac:dyDescent="0.45">
      <c r="A50" s="15" t="s">
        <v>225</v>
      </c>
      <c r="B50" s="21" t="s">
        <v>273</v>
      </c>
      <c r="C50" s="107">
        <v>6048</v>
      </c>
      <c r="D50" s="107">
        <v>71159</v>
      </c>
      <c r="E50" s="108">
        <v>215</v>
      </c>
      <c r="F50" s="108">
        <v>6</v>
      </c>
      <c r="G50" s="107">
        <v>5725</v>
      </c>
      <c r="H50" s="108">
        <v>39</v>
      </c>
    </row>
    <row r="51" spans="1:8" ht="12" customHeight="1" x14ac:dyDescent="0.45">
      <c r="A51" s="15" t="s">
        <v>226</v>
      </c>
      <c r="B51" s="20" t="s">
        <v>274</v>
      </c>
      <c r="C51" s="107">
        <v>9013</v>
      </c>
      <c r="D51" s="107">
        <v>163425</v>
      </c>
      <c r="E51" s="108">
        <v>318</v>
      </c>
      <c r="F51" s="108">
        <v>5</v>
      </c>
      <c r="G51" s="107">
        <v>8681</v>
      </c>
      <c r="H51" s="108">
        <v>62</v>
      </c>
    </row>
    <row r="52" spans="1:8" ht="12" customHeight="1" x14ac:dyDescent="0.45">
      <c r="A52" s="15" t="s">
        <v>227</v>
      </c>
      <c r="B52" s="21" t="s">
        <v>275</v>
      </c>
      <c r="C52" s="107">
        <v>48700</v>
      </c>
      <c r="D52" s="107">
        <v>376513</v>
      </c>
      <c r="E52" s="107">
        <v>2939</v>
      </c>
      <c r="F52" s="108">
        <v>64</v>
      </c>
      <c r="G52" s="107">
        <v>45095</v>
      </c>
      <c r="H52" s="108">
        <v>286</v>
      </c>
    </row>
    <row r="53" spans="1:8" ht="12" customHeight="1" x14ac:dyDescent="0.45">
      <c r="B53" s="22" t="s">
        <v>276</v>
      </c>
      <c r="C53" s="108">
        <v>149</v>
      </c>
      <c r="D53" s="109" t="s">
        <v>359</v>
      </c>
      <c r="E53" s="108">
        <v>0</v>
      </c>
      <c r="F53" s="109" t="s">
        <v>359</v>
      </c>
      <c r="G53" s="108">
        <v>149</v>
      </c>
      <c r="H53" s="109" t="s">
        <v>359</v>
      </c>
    </row>
    <row r="54" spans="1:8" ht="12" customHeight="1" x14ac:dyDescent="0.45">
      <c r="B54" s="21" t="s">
        <v>164</v>
      </c>
      <c r="C54" s="107">
        <v>1672594</v>
      </c>
      <c r="D54" s="107">
        <v>22981012</v>
      </c>
      <c r="E54" s="107">
        <v>70628</v>
      </c>
      <c r="F54" s="107">
        <v>1454</v>
      </c>
      <c r="G54" s="107">
        <v>1582222</v>
      </c>
      <c r="H54" s="107">
        <v>17197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64" sqref="A6:C164"/>
    </sheetView>
  </sheetViews>
  <sheetFormatPr defaultColWidth="8.69921875" defaultRowHeight="18" x14ac:dyDescent="0.45"/>
  <cols>
    <col min="1" max="1" width="8.69921875" style="50"/>
    <col min="2" max="2" width="10" style="86" bestFit="1" customWidth="1"/>
    <col min="3" max="3" width="8.69921875" style="86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45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45">
      <c r="A3" s="86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45">
      <c r="A4" s="119"/>
      <c r="B4" s="119"/>
      <c r="C4" s="119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42" t="s">
        <v>282</v>
      </c>
      <c r="G5" s="142"/>
      <c r="H5" s="142" t="s">
        <v>312</v>
      </c>
      <c r="I5" s="142"/>
      <c r="J5" s="142" t="s">
        <v>282</v>
      </c>
      <c r="K5" s="142"/>
      <c r="L5" s="142" t="s">
        <v>312</v>
      </c>
      <c r="M5" s="142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31640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4790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17930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4034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14757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5188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25594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8957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40131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10435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7729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7729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9443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9443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98801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34076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151106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52484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189327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63139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189284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60650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204643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56654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36580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36580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25779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25779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283289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61612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252511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80442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281138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87133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20727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20727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293071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65404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41493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41493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26998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26998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7713</v>
      </c>
      <c r="C28" s="49">
        <f t="shared" si="2"/>
        <v>873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7713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873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8706</v>
      </c>
      <c r="C29" s="49">
        <f t="shared" si="2"/>
        <v>743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8706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743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10149</v>
      </c>
      <c r="C30" s="49">
        <f t="shared" si="2"/>
        <v>928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10149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928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317357</v>
      </c>
      <c r="C31" s="49">
        <f t="shared" si="2"/>
        <v>71563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48379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8627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147606</v>
      </c>
      <c r="C32" s="49">
        <f t="shared" si="2"/>
        <v>54311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50441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11132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62780</v>
      </c>
      <c r="C33" s="49">
        <f t="shared" si="2"/>
        <v>8008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62780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8008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75068</v>
      </c>
      <c r="C34" s="49">
        <f t="shared" si="2"/>
        <v>9050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75068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9050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262296</v>
      </c>
      <c r="C35" s="49">
        <f t="shared" si="2"/>
        <v>98544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107041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30295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223579</v>
      </c>
      <c r="C36" s="49">
        <f t="shared" si="2"/>
        <v>125314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133292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46863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246442</v>
      </c>
      <c r="C37" s="49">
        <f t="shared" si="2"/>
        <v>154564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163483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55803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252626</v>
      </c>
      <c r="C38" s="49">
        <f t="shared" si="2"/>
        <v>180522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159197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54812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236832</v>
      </c>
      <c r="C39" s="49">
        <f t="shared" si="2"/>
        <v>193972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137339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50587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138364</v>
      </c>
      <c r="C40" s="49">
        <f t="shared" si="2"/>
        <v>35202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138364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35202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187297</v>
      </c>
      <c r="C41" s="49">
        <f t="shared" si="2"/>
        <v>23643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187297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23643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345000</v>
      </c>
      <c r="C42" s="49">
        <f t="shared" si="2"/>
        <v>269807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211157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54084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349534</v>
      </c>
      <c r="C43" s="49">
        <f t="shared" si="2"/>
        <v>224674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254957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69007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397310</v>
      </c>
      <c r="C44" s="49">
        <f t="shared" si="2"/>
        <v>254023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309147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74320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404135</v>
      </c>
      <c r="C45" s="49">
        <f t="shared" si="2"/>
        <v>136524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322713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27413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380188</v>
      </c>
      <c r="C46" s="49">
        <f t="shared" si="2"/>
        <v>209845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280270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60742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285514</v>
      </c>
      <c r="C47" s="49">
        <f t="shared" si="2"/>
        <v>44174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285514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44174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325709</v>
      </c>
      <c r="C48" s="49">
        <f t="shared" si="2"/>
        <v>26637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325709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26637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585576</v>
      </c>
      <c r="C49" s="49">
        <f t="shared" si="2"/>
        <v>204156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438999</v>
      </c>
      <c r="K49" s="97">
        <f>IFERROR(VLOOKUP($D49, V一般接種!$A:$G, K$4, FALSE), 0)</f>
        <v>9817</v>
      </c>
      <c r="L49" s="97">
        <f>IFERROR(VLOOKUP($D49, V一般接種!$A:$G, L$4, FALSE), 0)</f>
        <v>0</v>
      </c>
      <c r="M49" s="97">
        <f>IFERROR(VLOOKUP($D49, V一般接種!$A:$G, M$4, FALSE), 0)</f>
        <v>10327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606237</v>
      </c>
      <c r="C50" s="49">
        <f t="shared" si="2"/>
        <v>63206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508891</v>
      </c>
      <c r="K50" s="97">
        <f>IFERROR(VLOOKUP($D50, V一般接種!$A:$G, K$4, FALSE), 0)</f>
        <v>9756</v>
      </c>
      <c r="L50" s="97">
        <f>IFERROR(VLOOKUP($D50, V一般接種!$A:$G, L$4, FALSE), 0)</f>
        <v>0</v>
      </c>
      <c r="M50" s="97">
        <f>IFERROR(VLOOKUP($D50, V一般接種!$A:$G, M$4, FALSE), 0)</f>
        <v>11144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668214</v>
      </c>
      <c r="C51" s="49">
        <f t="shared" si="2"/>
        <v>61972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563331</v>
      </c>
      <c r="K51" s="97">
        <f>IFERROR(VLOOKUP($D51, V一般接種!$A:$G, K$4, FALSE), 0)</f>
        <v>11468</v>
      </c>
      <c r="L51" s="97">
        <f>IFERROR(VLOOKUP($D51, V一般接種!$A:$G, L$4, FALSE), 0)</f>
        <v>0</v>
      </c>
      <c r="M51" s="97">
        <f>IFERROR(VLOOKUP($D51, V一般接種!$A:$G, M$4, FALSE), 0)</f>
        <v>12798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639282</v>
      </c>
      <c r="C52" s="49">
        <f t="shared" si="2"/>
        <v>107033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542631</v>
      </c>
      <c r="K52" s="97">
        <f>IFERROR(VLOOKUP($D52, V一般接種!$A:$G, K$4, FALSE), 0)</f>
        <v>12394</v>
      </c>
      <c r="L52" s="97">
        <f>IFERROR(VLOOKUP($D52, V一般接種!$A:$G, L$4, FALSE), 0)</f>
        <v>0</v>
      </c>
      <c r="M52" s="97">
        <f>IFERROR(VLOOKUP($D52, V一般接種!$A:$G, M$4, FALSE), 0)</f>
        <v>46141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618675</v>
      </c>
      <c r="C53" s="49">
        <f t="shared" si="2"/>
        <v>123978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516686</v>
      </c>
      <c r="K53" s="97">
        <f>IFERROR(VLOOKUP($D53, V一般接種!$A:$G, K$4, FALSE), 0)</f>
        <v>14248</v>
      </c>
      <c r="L53" s="97">
        <f>IFERROR(VLOOKUP($D53, V一般接種!$A:$G, L$4, FALSE), 0)</f>
        <v>0</v>
      </c>
      <c r="M53" s="97">
        <f>IFERROR(VLOOKUP($D53, V一般接種!$A:$G, M$4, FALSE), 0)</f>
        <v>47203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473497</v>
      </c>
      <c r="C54" s="49">
        <f t="shared" si="2"/>
        <v>59954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457969</v>
      </c>
      <c r="K54" s="97">
        <f>IFERROR(VLOOKUP($D54, V一般接種!$A:$G, K$4, FALSE), 0)</f>
        <v>15528</v>
      </c>
      <c r="L54" s="97">
        <f>IFERROR(VLOOKUP($D54, V一般接種!$A:$G, L$4, FALSE), 0)</f>
        <v>0</v>
      </c>
      <c r="M54" s="97">
        <f>IFERROR(VLOOKUP($D54, V一般接種!$A:$G, M$4, FALSE), 0)</f>
        <v>59954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462900</v>
      </c>
      <c r="C55" s="49">
        <f t="shared" si="2"/>
        <v>66534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446937</v>
      </c>
      <c r="K55" s="97">
        <f>IFERROR(VLOOKUP($D55, V一般接種!$A:$G, K$4, FALSE), 0)</f>
        <v>15963</v>
      </c>
      <c r="L55" s="97">
        <f>IFERROR(VLOOKUP($D55, V一般接種!$A:$G, L$4, FALSE), 0)</f>
        <v>0</v>
      </c>
      <c r="M55" s="97">
        <f>IFERROR(VLOOKUP($D55, V一般接種!$A:$G, M$4, FALSE), 0)</f>
        <v>66534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666588</v>
      </c>
      <c r="C56" s="49">
        <f t="shared" si="2"/>
        <v>237681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516237</v>
      </c>
      <c r="K56" s="97">
        <f>IFERROR(VLOOKUP($D56, V一般接種!$A:$G, K$4, FALSE), 0)</f>
        <v>18346</v>
      </c>
      <c r="L56" s="97">
        <f>IFERROR(VLOOKUP($D56, V一般接種!$A:$G, L$4, FALSE), 0)</f>
        <v>0</v>
      </c>
      <c r="M56" s="97">
        <f>IFERROR(VLOOKUP($D56, V一般接種!$A:$G, M$4, FALSE), 0)</f>
        <v>96431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712830</v>
      </c>
      <c r="C57" s="49">
        <f t="shared" si="2"/>
        <v>211030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627212</v>
      </c>
      <c r="K57" s="97">
        <f>IFERROR(VLOOKUP($D57, V一般接種!$A:$G, K$4, FALSE), 0)</f>
        <v>19231</v>
      </c>
      <c r="L57" s="97">
        <f>IFERROR(VLOOKUP($D57, V一般接種!$A:$G, L$4, FALSE), 0)</f>
        <v>0</v>
      </c>
      <c r="M57" s="97">
        <f>IFERROR(VLOOKUP($D57, V一般接種!$A:$G, M$4, FALSE), 0)</f>
        <v>118360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739253</v>
      </c>
      <c r="C58" s="49">
        <f t="shared" si="2"/>
        <v>232976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648122</v>
      </c>
      <c r="K58" s="97">
        <f>IFERROR(VLOOKUP($D58, V一般接種!$A:$G, K$4, FALSE), 0)</f>
        <v>19675</v>
      </c>
      <c r="L58" s="97">
        <f>IFERROR(VLOOKUP($D58, V一般接種!$A:$G, L$4, FALSE), 0)</f>
        <v>0</v>
      </c>
      <c r="M58" s="97">
        <f>IFERROR(VLOOKUP($D58, V一般接種!$A:$G, M$4, FALSE), 0)</f>
        <v>145306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731144</v>
      </c>
      <c r="C59" s="49">
        <f t="shared" si="2"/>
        <v>226066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651309</v>
      </c>
      <c r="K59" s="97">
        <f>IFERROR(VLOOKUP($D59, V一般接種!$A:$G, K$4, FALSE), 0)</f>
        <v>20069</v>
      </c>
      <c r="L59" s="97">
        <f>IFERROR(VLOOKUP($D59, V一般接種!$A:$G, L$4, FALSE), 0)</f>
        <v>0</v>
      </c>
      <c r="M59" s="97">
        <f>IFERROR(VLOOKUP($D59, V一般接種!$A:$G, M$4, FALSE), 0)</f>
        <v>142675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717467</v>
      </c>
      <c r="C60" s="49">
        <f t="shared" si="2"/>
        <v>218217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633663</v>
      </c>
      <c r="K60" s="97">
        <f>IFERROR(VLOOKUP($D60, V一般接種!$A:$G, K$4, FALSE), 0)</f>
        <v>20241</v>
      </c>
      <c r="L60" s="97">
        <f>IFERROR(VLOOKUP($D60, V一般接種!$A:$G, L$4, FALSE), 0)</f>
        <v>0</v>
      </c>
      <c r="M60" s="97">
        <f>IFERROR(VLOOKUP($D60, V一般接種!$A:$G, M$4, FALSE), 0)</f>
        <v>122577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616735</v>
      </c>
      <c r="C61" s="49">
        <f t="shared" si="2"/>
        <v>127949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596357</v>
      </c>
      <c r="K61" s="97">
        <f>IFERROR(VLOOKUP($D61, V一般接種!$A:$G, K$4, FALSE), 0)</f>
        <v>20378</v>
      </c>
      <c r="L61" s="97">
        <f>IFERROR(VLOOKUP($D61, V一般接種!$A:$G, L$4, FALSE), 0)</f>
        <v>0</v>
      </c>
      <c r="M61" s="97">
        <f>IFERROR(VLOOKUP($D61, V一般接種!$A:$G, M$4, FALSE), 0)</f>
        <v>127949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563280</v>
      </c>
      <c r="C62" s="49">
        <f t="shared" si="2"/>
        <v>179825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540426</v>
      </c>
      <c r="K62" s="97">
        <f>IFERROR(VLOOKUP($D62, V一般接種!$A:$G, K$4, FALSE), 0)</f>
        <v>22854</v>
      </c>
      <c r="L62" s="97">
        <f>IFERROR(VLOOKUP($D62, V一般接種!$A:$G, L$4, FALSE), 0)</f>
        <v>0</v>
      </c>
      <c r="M62" s="97">
        <f>IFERROR(VLOOKUP($D62, V一般接種!$A:$G, M$4, FALSE), 0)</f>
        <v>179825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770429</v>
      </c>
      <c r="C63" s="49">
        <f t="shared" si="2"/>
        <v>323480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634693</v>
      </c>
      <c r="K63" s="97">
        <f>IFERROR(VLOOKUP($D63, V一般接種!$A:$G, K$4, FALSE), 0)</f>
        <v>29155</v>
      </c>
      <c r="L63" s="97">
        <f>IFERROR(VLOOKUP($D63, V一般接種!$A:$G, L$4, FALSE), 0)</f>
        <v>0</v>
      </c>
      <c r="M63" s="97">
        <f>IFERROR(VLOOKUP($D63, V一般接種!$A:$G, M$4, FALSE), 0)</f>
        <v>190724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794558</v>
      </c>
      <c r="C64" s="49">
        <f t="shared" si="2"/>
        <v>321591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692584</v>
      </c>
      <c r="K64" s="97">
        <f>IFERROR(VLOOKUP($D64, V一般接種!$A:$G, K$4, FALSE), 0)</f>
        <v>29295</v>
      </c>
      <c r="L64" s="97">
        <f>IFERROR(VLOOKUP($D64, V一般接種!$A:$G, L$4, FALSE), 0)</f>
        <v>0</v>
      </c>
      <c r="M64" s="97">
        <f>IFERROR(VLOOKUP($D64, V一般接種!$A:$G, M$4, FALSE), 0)</f>
        <v>232348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774456</v>
      </c>
      <c r="C65" s="49">
        <f t="shared" si="2"/>
        <v>384940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676803</v>
      </c>
      <c r="K65" s="97">
        <f>IFERROR(VLOOKUP($D65, V一般接種!$A:$G, K$4, FALSE), 0)</f>
        <v>28912</v>
      </c>
      <c r="L65" s="97">
        <f>IFERROR(VLOOKUP($D65, V一般接種!$A:$G, L$4, FALSE), 0)</f>
        <v>0</v>
      </c>
      <c r="M65" s="97">
        <f>IFERROR(VLOOKUP($D65, V一般接種!$A:$G, M$4, FALSE), 0)</f>
        <v>286297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744536</v>
      </c>
      <c r="C66" s="49">
        <f t="shared" si="2"/>
        <v>384962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660932</v>
      </c>
      <c r="K66" s="97">
        <f>IFERROR(VLOOKUP($D66, V一般接種!$A:$G, K$4, FALSE), 0)</f>
        <v>29635</v>
      </c>
      <c r="L66" s="97">
        <f>IFERROR(VLOOKUP($D66, V一般接種!$A:$G, L$4, FALSE), 0)</f>
        <v>0</v>
      </c>
      <c r="M66" s="97">
        <f>IFERROR(VLOOKUP($D66, V一般接種!$A:$G, M$4, FALSE), 0)</f>
        <v>302340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757518</v>
      </c>
      <c r="C67" s="49">
        <f t="shared" si="2"/>
        <v>357587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666010</v>
      </c>
      <c r="K67" s="97">
        <f>IFERROR(VLOOKUP($D67, V一般接種!$A:$G, K$4, FALSE), 0)</f>
        <v>35005</v>
      </c>
      <c r="L67" s="97">
        <f>IFERROR(VLOOKUP($D67, V一般接種!$A:$G, L$4, FALSE), 0)</f>
        <v>0</v>
      </c>
      <c r="M67" s="97">
        <f>IFERROR(VLOOKUP($D67, V一般接種!$A:$G, M$4, FALSE), 0)</f>
        <v>266107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656343</v>
      </c>
      <c r="C68" s="49">
        <f t="shared" si="2"/>
        <v>273877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622867</v>
      </c>
      <c r="K68" s="97">
        <f>IFERROR(VLOOKUP($D68, V一般接種!$A:$G, K$4, FALSE), 0)</f>
        <v>33476</v>
      </c>
      <c r="L68" s="97">
        <f>IFERROR(VLOOKUP($D68, V一般接種!$A:$G, L$4, FALSE), 0)</f>
        <v>0</v>
      </c>
      <c r="M68" s="97">
        <f>IFERROR(VLOOKUP($D68, V一般接種!$A:$G, M$4, FALSE), 0)</f>
        <v>273877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600169</v>
      </c>
      <c r="C69" s="49">
        <f t="shared" si="2"/>
        <v>316135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562285</v>
      </c>
      <c r="K69" s="97">
        <f>IFERROR(VLOOKUP($D69, V一般接種!$A:$G, K$4, FALSE), 0)</f>
        <v>37884</v>
      </c>
      <c r="L69" s="97">
        <f>IFERROR(VLOOKUP($D69, V一般接種!$A:$G, L$4, FALSE), 0)</f>
        <v>0</v>
      </c>
      <c r="M69" s="97">
        <f>IFERROR(VLOOKUP($D69, V一般接種!$A:$G, M$4, FALSE), 0)</f>
        <v>316135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692051</v>
      </c>
      <c r="C70" s="49">
        <f t="shared" si="2"/>
        <v>537923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569363</v>
      </c>
      <c r="K70" s="97">
        <f>IFERROR(VLOOKUP($D70, V一般接種!$A:$G, K$4, FALSE), 0)</f>
        <v>31259</v>
      </c>
      <c r="L70" s="97">
        <f>IFERROR(VLOOKUP($D70, V一般接種!$A:$G, L$4, FALSE), 0)</f>
        <v>0</v>
      </c>
      <c r="M70" s="97">
        <f>IFERROR(VLOOKUP($D70, V一般接種!$A:$G, M$4, FALSE), 0)</f>
        <v>414387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694057</v>
      </c>
      <c r="C71" s="49">
        <f t="shared" si="2"/>
        <v>552681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617044</v>
      </c>
      <c r="K71" s="97">
        <f>IFERROR(VLOOKUP($D71, V一般接種!$A:$G, K$4, FALSE), 0)</f>
        <v>33598</v>
      </c>
      <c r="L71" s="97">
        <f>IFERROR(VLOOKUP($D71, V一般接種!$A:$G, L$4, FALSE), 0)</f>
        <v>0</v>
      </c>
      <c r="M71" s="97">
        <f>IFERROR(VLOOKUP($D71, V一般接種!$A:$G, M$4, FALSE), 0)</f>
        <v>480733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677758</v>
      </c>
      <c r="C72" s="49">
        <f t="shared" ref="C72:C135" si="5">IF($D72="", "", H72+I72+L72+M72+O72-Q72)</f>
        <v>604652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596124</v>
      </c>
      <c r="K72" s="97">
        <f>IFERROR(VLOOKUP($D72, V一般接種!$A:$G, K$4, FALSE), 0)</f>
        <v>34940</v>
      </c>
      <c r="L72" s="97">
        <f>IFERROR(VLOOKUP($D72, V一般接種!$A:$G, L$4, FALSE), 0)</f>
        <v>0</v>
      </c>
      <c r="M72" s="97">
        <f>IFERROR(VLOOKUP($D72, V一般接種!$A:$G, M$4, FALSE), 0)</f>
        <v>532611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688729</v>
      </c>
      <c r="C73" s="49">
        <f t="shared" si="5"/>
        <v>596524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602201</v>
      </c>
      <c r="K73" s="97">
        <f>IFERROR(VLOOKUP($D73, V一般接種!$A:$G, K$4, FALSE), 0)</f>
        <v>34991</v>
      </c>
      <c r="L73" s="97">
        <f>IFERROR(VLOOKUP($D73, V一般接種!$A:$G, L$4, FALSE), 0)</f>
        <v>0</v>
      </c>
      <c r="M73" s="97">
        <f>IFERROR(VLOOKUP($D73, V一般接種!$A:$G, M$4, FALSE), 0)</f>
        <v>518731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670827</v>
      </c>
      <c r="C74" s="49">
        <f t="shared" si="5"/>
        <v>569155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584802</v>
      </c>
      <c r="K74" s="97">
        <f>IFERROR(VLOOKUP($D74, V一般接種!$A:$G, K$4, FALSE), 0)</f>
        <v>33768</v>
      </c>
      <c r="L74" s="97">
        <f>IFERROR(VLOOKUP($D74, V一般接種!$A:$G, L$4, FALSE), 0)</f>
        <v>0</v>
      </c>
      <c r="M74" s="97">
        <f>IFERROR(VLOOKUP($D74, V一般接種!$A:$G, M$4, FALSE), 0)</f>
        <v>495464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656736</v>
      </c>
      <c r="C75" s="49">
        <f t="shared" si="5"/>
        <v>440103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614589</v>
      </c>
      <c r="K75" s="97">
        <f>IFERROR(VLOOKUP($D75, V一般接種!$A:$G, K$4, FALSE), 0)</f>
        <v>42147</v>
      </c>
      <c r="L75" s="97">
        <f>IFERROR(VLOOKUP($D75, V一般接種!$A:$G, L$4, FALSE), 0)</f>
        <v>0</v>
      </c>
      <c r="M75" s="97">
        <f>IFERROR(VLOOKUP($D75, V一般接種!$A:$G, M$4, FALSE), 0)</f>
        <v>440103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656742</v>
      </c>
      <c r="C76" s="49">
        <f t="shared" si="5"/>
        <v>438483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611158</v>
      </c>
      <c r="K76" s="97">
        <f>IFERROR(VLOOKUP($D76, V一般接種!$A:$G, K$4, FALSE), 0)</f>
        <v>45584</v>
      </c>
      <c r="L76" s="97">
        <f>IFERROR(VLOOKUP($D76, V一般接種!$A:$G, L$4, FALSE), 0)</f>
        <v>0</v>
      </c>
      <c r="M76" s="97">
        <f>IFERROR(VLOOKUP($D76, V一般接種!$A:$G, M$4, FALSE), 0)</f>
        <v>438483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750366</v>
      </c>
      <c r="C77" s="49">
        <f t="shared" si="5"/>
        <v>622909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595213</v>
      </c>
      <c r="K77" s="97">
        <f>IFERROR(VLOOKUP($D77, V一般接種!$A:$G, K$4, FALSE), 0)</f>
        <v>80156</v>
      </c>
      <c r="L77" s="97">
        <f>IFERROR(VLOOKUP($D77, V一般接種!$A:$G, L$4, FALSE), 0)</f>
        <v>0</v>
      </c>
      <c r="M77" s="97">
        <f>IFERROR(VLOOKUP($D77, V一般接種!$A:$G, M$4, FALSE), 0)</f>
        <v>499126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752185</v>
      </c>
      <c r="C78" s="49">
        <f t="shared" si="5"/>
        <v>651483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616673</v>
      </c>
      <c r="K78" s="97">
        <f>IFERROR(VLOOKUP($D78, V一般接種!$A:$G, K$4, FALSE), 0)</f>
        <v>89093</v>
      </c>
      <c r="L78" s="97">
        <f>IFERROR(VLOOKUP($D78, V一般接種!$A:$G, L$4, FALSE), 0)</f>
        <v>0</v>
      </c>
      <c r="M78" s="97">
        <f>IFERROR(VLOOKUP($D78, V一般接種!$A:$G, M$4, FALSE), 0)</f>
        <v>603767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762993</v>
      </c>
      <c r="C79" s="49">
        <f t="shared" si="5"/>
        <v>683586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619334</v>
      </c>
      <c r="K79" s="97">
        <f>IFERROR(VLOOKUP($D79, V一般接種!$A:$G, K$4, FALSE), 0)</f>
        <v>92005</v>
      </c>
      <c r="L79" s="97">
        <f>IFERROR(VLOOKUP($D79, V一般接種!$A:$G, L$4, FALSE), 0)</f>
        <v>0</v>
      </c>
      <c r="M79" s="97">
        <f>IFERROR(VLOOKUP($D79, V一般接種!$A:$G, M$4, FALSE), 0)</f>
        <v>623754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739952</v>
      </c>
      <c r="C80" s="49">
        <f t="shared" si="5"/>
        <v>690237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606170</v>
      </c>
      <c r="K80" s="97">
        <f>IFERROR(VLOOKUP($D80, V一般接種!$A:$G, K$4, FALSE), 0)</f>
        <v>88400</v>
      </c>
      <c r="L80" s="97">
        <f>IFERROR(VLOOKUP($D80, V一般接種!$A:$G, L$4, FALSE), 0)</f>
        <v>0</v>
      </c>
      <c r="M80" s="97">
        <f>IFERROR(VLOOKUP($D80, V一般接種!$A:$G, M$4, FALSE), 0)</f>
        <v>626198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733785</v>
      </c>
      <c r="C81" s="49">
        <f t="shared" si="5"/>
        <v>693739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583992</v>
      </c>
      <c r="K81" s="97">
        <f>IFERROR(VLOOKUP($D81, V一般接種!$A:$G, K$4, FALSE), 0)</f>
        <v>96498</v>
      </c>
      <c r="L81" s="97">
        <f>IFERROR(VLOOKUP($D81, V一般接種!$A:$G, L$4, FALSE), 0)</f>
        <v>0</v>
      </c>
      <c r="M81" s="97">
        <f>IFERROR(VLOOKUP($D81, V一般接種!$A:$G, M$4, FALSE), 0)</f>
        <v>618679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724540</v>
      </c>
      <c r="C82" s="49">
        <f t="shared" si="5"/>
        <v>583026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633476</v>
      </c>
      <c r="K82" s="97">
        <f>IFERROR(VLOOKUP($D82, V一般接種!$A:$G, K$4, FALSE), 0)</f>
        <v>91064</v>
      </c>
      <c r="L82" s="97">
        <f>IFERROR(VLOOKUP($D82, V一般接種!$A:$G, L$4, FALSE), 0)</f>
        <v>0</v>
      </c>
      <c r="M82" s="97">
        <f>IFERROR(VLOOKUP($D82, V一般接種!$A:$G, M$4, FALSE), 0)</f>
        <v>583026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756522</v>
      </c>
      <c r="C83" s="49">
        <f t="shared" si="5"/>
        <v>535953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664536</v>
      </c>
      <c r="K83" s="97">
        <f>IFERROR(VLOOKUP($D83, V一般接種!$A:$G, K$4, FALSE), 0)</f>
        <v>91986</v>
      </c>
      <c r="L83" s="97">
        <f>IFERROR(VLOOKUP($D83, V一般接種!$A:$G, L$4, FALSE), 0)</f>
        <v>0</v>
      </c>
      <c r="M83" s="97">
        <f>IFERROR(VLOOKUP($D83, V一般接種!$A:$G, M$4, FALSE), 0)</f>
        <v>535953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755398</v>
      </c>
      <c r="C84" s="49">
        <f t="shared" si="5"/>
        <v>700910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557838</v>
      </c>
      <c r="K84" s="97">
        <f>IFERROR(VLOOKUP($D84, V一般接種!$A:$G, K$4, FALSE), 0)</f>
        <v>118451</v>
      </c>
      <c r="L84" s="97">
        <f>IFERROR(VLOOKUP($D84, V一般接種!$A:$G, L$4, FALSE), 0)</f>
        <v>0</v>
      </c>
      <c r="M84" s="97">
        <f>IFERROR(VLOOKUP($D84, V一般接種!$A:$G, M$4, FALSE), 0)</f>
        <v>620364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762111</v>
      </c>
      <c r="C85" s="49">
        <f t="shared" si="5"/>
        <v>734701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596891</v>
      </c>
      <c r="K85" s="97">
        <f>IFERROR(VLOOKUP($D85, V一般接種!$A:$G, K$4, FALSE), 0)</f>
        <v>125784</v>
      </c>
      <c r="L85" s="97">
        <f>IFERROR(VLOOKUP($D85, V一般接種!$A:$G, L$4, FALSE), 0)</f>
        <v>0</v>
      </c>
      <c r="M85" s="97">
        <f>IFERROR(VLOOKUP($D85, V一般接種!$A:$G, M$4, FALSE), 0)</f>
        <v>679656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797434</v>
      </c>
      <c r="C86" s="49">
        <f t="shared" si="5"/>
        <v>722629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614234</v>
      </c>
      <c r="K86" s="97">
        <f>IFERROR(VLOOKUP($D86, V一般接種!$A:$G, K$4, FALSE), 0)</f>
        <v>151099</v>
      </c>
      <c r="L86" s="97">
        <f>IFERROR(VLOOKUP($D86, V一般接種!$A:$G, L$4, FALSE), 0)</f>
        <v>0</v>
      </c>
      <c r="M86" s="97">
        <f>IFERROR(VLOOKUP($D86, V一般接種!$A:$G, M$4, FALSE), 0)</f>
        <v>675551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607542</v>
      </c>
      <c r="C87" s="49">
        <f t="shared" si="5"/>
        <v>697257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408436</v>
      </c>
      <c r="K87" s="97">
        <f>IFERROR(VLOOKUP($D87, V一般接種!$A:$G, K$4, FALSE), 0)</f>
        <v>162171</v>
      </c>
      <c r="L87" s="97">
        <f>IFERROR(VLOOKUP($D87, V一般接種!$A:$G, L$4, FALSE), 0)</f>
        <v>0</v>
      </c>
      <c r="M87" s="97">
        <f>IFERROR(VLOOKUP($D87, V一般接種!$A:$G, M$4, FALSE), 0)</f>
        <v>639395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551066</v>
      </c>
      <c r="C88" s="49">
        <f t="shared" si="5"/>
        <v>706523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348425</v>
      </c>
      <c r="K88" s="97">
        <f>IFERROR(VLOOKUP($D88, V一般接種!$A:$G, K$4, FALSE), 0)</f>
        <v>176257</v>
      </c>
      <c r="L88" s="97">
        <f>IFERROR(VLOOKUP($D88, V一般接種!$A:$G, L$4, FALSE), 0)</f>
        <v>0</v>
      </c>
      <c r="M88" s="97">
        <f>IFERROR(VLOOKUP($D88, V一般接種!$A:$G, M$4, FALSE), 0)</f>
        <v>651083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821278</v>
      </c>
      <c r="C89" s="49">
        <f t="shared" si="5"/>
        <v>602811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670275</v>
      </c>
      <c r="K89" s="97">
        <f>IFERROR(VLOOKUP($D89, V一般接種!$A:$G, K$4, FALSE), 0)</f>
        <v>151003</v>
      </c>
      <c r="L89" s="97">
        <f>IFERROR(VLOOKUP($D89, V一般接種!$A:$G, L$4, FALSE), 0)</f>
        <v>0</v>
      </c>
      <c r="M89" s="97">
        <f>IFERROR(VLOOKUP($D89, V一般接種!$A:$G, M$4, FALSE), 0)</f>
        <v>602811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800120</v>
      </c>
      <c r="C90" s="49">
        <f t="shared" si="5"/>
        <v>535915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672433</v>
      </c>
      <c r="K90" s="97">
        <f>IFERROR(VLOOKUP($D90, V一般接種!$A:$G, K$4, FALSE), 0)</f>
        <v>127687</v>
      </c>
      <c r="L90" s="97">
        <f>IFERROR(VLOOKUP($D90, V一般接種!$A:$G, L$4, FALSE), 0)</f>
        <v>0</v>
      </c>
      <c r="M90" s="97">
        <f>IFERROR(VLOOKUP($D90, V一般接種!$A:$G, M$4, FALSE), 0)</f>
        <v>535915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925064</v>
      </c>
      <c r="C91" s="49">
        <f t="shared" si="5"/>
        <v>644913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667471</v>
      </c>
      <c r="K91" s="97">
        <f>IFERROR(VLOOKUP($D91, V一般接種!$A:$G, K$4, FALSE), 0)</f>
        <v>193915</v>
      </c>
      <c r="L91" s="97">
        <f>IFERROR(VLOOKUP($D91, V一般接種!$A:$G, L$4, FALSE), 0)</f>
        <v>0</v>
      </c>
      <c r="M91" s="97">
        <f>IFERROR(VLOOKUP($D91, V一般接種!$A:$G, M$4, FALSE), 0)</f>
        <v>563502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956151</v>
      </c>
      <c r="C92" s="49">
        <f t="shared" si="5"/>
        <v>658446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706511</v>
      </c>
      <c r="K92" s="97">
        <f>IFERROR(VLOOKUP($D92, V一般接種!$A:$G, K$4, FALSE), 0)</f>
        <v>203049</v>
      </c>
      <c r="L92" s="97">
        <f>IFERROR(VLOOKUP($D92, V一般接種!$A:$G, L$4, FALSE), 0)</f>
        <v>0</v>
      </c>
      <c r="M92" s="97">
        <f>IFERROR(VLOOKUP($D92, V一般接種!$A:$G, M$4, FALSE), 0)</f>
        <v>605272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975293</v>
      </c>
      <c r="C93" s="49">
        <f t="shared" si="5"/>
        <v>633806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737237</v>
      </c>
      <c r="K93" s="97">
        <f>IFERROR(VLOOKUP($D93, V一般接種!$A:$G, K$4, FALSE), 0)</f>
        <v>207091</v>
      </c>
      <c r="L93" s="97">
        <f>IFERROR(VLOOKUP($D93, V一般接種!$A:$G, L$4, FALSE), 0)</f>
        <v>0</v>
      </c>
      <c r="M93" s="97">
        <f>IFERROR(VLOOKUP($D93, V一般接種!$A:$G, M$4, FALSE), 0)</f>
        <v>588118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973398</v>
      </c>
      <c r="C94" s="49">
        <f t="shared" si="5"/>
        <v>631289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710957</v>
      </c>
      <c r="K94" s="97">
        <f>IFERROR(VLOOKUP($D94, V一般接種!$A:$G, K$4, FALSE), 0)</f>
        <v>225705</v>
      </c>
      <c r="L94" s="97">
        <f>IFERROR(VLOOKUP($D94, V一般接種!$A:$G, L$4, FALSE), 0)</f>
        <v>0</v>
      </c>
      <c r="M94" s="97">
        <f>IFERROR(VLOOKUP($D94, V一般接種!$A:$G, M$4, FALSE), 0)</f>
        <v>584685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977024</v>
      </c>
      <c r="C95" s="49">
        <f t="shared" si="5"/>
        <v>628340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707117</v>
      </c>
      <c r="K95" s="97">
        <f>IFERROR(VLOOKUP($D95, V一般接種!$A:$G, K$4, FALSE), 0)</f>
        <v>237948</v>
      </c>
      <c r="L95" s="97">
        <f>IFERROR(VLOOKUP($D95, V一般接種!$A:$G, L$4, FALSE), 0)</f>
        <v>0</v>
      </c>
      <c r="M95" s="97">
        <f>IFERROR(VLOOKUP($D95, V一般接種!$A:$G, M$4, FALSE), 0)</f>
        <v>581987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967401</v>
      </c>
      <c r="C96" s="49">
        <f t="shared" si="5"/>
        <v>607425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758090</v>
      </c>
      <c r="K96" s="97">
        <f>IFERROR(VLOOKUP($D96, V一般接種!$A:$G, K$4, FALSE), 0)</f>
        <v>209311</v>
      </c>
      <c r="L96" s="97">
        <f>IFERROR(VLOOKUP($D96, V一般接種!$A:$G, L$4, FALSE), 0)</f>
        <v>0</v>
      </c>
      <c r="M96" s="97">
        <f>IFERROR(VLOOKUP($D96, V一般接種!$A:$G, M$4, FALSE), 0)</f>
        <v>607425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718026</v>
      </c>
      <c r="C97" s="49">
        <f t="shared" si="5"/>
        <v>617155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558765</v>
      </c>
      <c r="K97" s="97">
        <f>IFERROR(VLOOKUP($D97, V一般接種!$A:$G, K$4, FALSE), 0)</f>
        <v>159261</v>
      </c>
      <c r="L97" s="97">
        <f>IFERROR(VLOOKUP($D97, V一般接種!$A:$G, L$4, FALSE), 0)</f>
        <v>0</v>
      </c>
      <c r="M97" s="97">
        <f>IFERROR(VLOOKUP($D97, V一般接種!$A:$G, M$4, FALSE), 0)</f>
        <v>617155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812570</v>
      </c>
      <c r="C98" s="49">
        <f t="shared" si="5"/>
        <v>671049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564653</v>
      </c>
      <c r="K98" s="97">
        <f>IFERROR(VLOOKUP($D98, V一般接種!$A:$G, K$4, FALSE), 0)</f>
        <v>178202</v>
      </c>
      <c r="L98" s="97">
        <f>IFERROR(VLOOKUP($D98, V一般接種!$A:$G, L$4, FALSE), 0)</f>
        <v>0</v>
      </c>
      <c r="M98" s="97">
        <f>IFERROR(VLOOKUP($D98, V一般接種!$A:$G, M$4, FALSE), 0)</f>
        <v>599180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841114</v>
      </c>
      <c r="C99" s="49">
        <f t="shared" si="5"/>
        <v>655068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599426</v>
      </c>
      <c r="K99" s="97">
        <f>IFERROR(VLOOKUP($D99, V一般接種!$A:$G, K$4, FALSE), 0)</f>
        <v>206582</v>
      </c>
      <c r="L99" s="97">
        <f>IFERROR(VLOOKUP($D99, V一般接種!$A:$G, L$4, FALSE), 0)</f>
        <v>0</v>
      </c>
      <c r="M99" s="97">
        <f>IFERROR(VLOOKUP($D99, V一般接種!$A:$G, M$4, FALSE), 0)</f>
        <v>616729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820353</v>
      </c>
      <c r="C100" s="49">
        <f t="shared" si="5"/>
        <v>662403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598535</v>
      </c>
      <c r="K100" s="97">
        <f>IFERROR(VLOOKUP($D100, V一般接種!$A:$G, K$4, FALSE), 0)</f>
        <v>199464</v>
      </c>
      <c r="L100" s="97">
        <f>IFERROR(VLOOKUP($D100, V一般接種!$A:$G, L$4, FALSE), 0)</f>
        <v>0</v>
      </c>
      <c r="M100" s="97">
        <f>IFERROR(VLOOKUP($D100, V一般接種!$A:$G, M$4, FALSE), 0)</f>
        <v>622600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802908</v>
      </c>
      <c r="C101" s="49">
        <f t="shared" si="5"/>
        <v>637548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583741</v>
      </c>
      <c r="K101" s="97">
        <f>IFERROR(VLOOKUP($D101, V一般接種!$A:$G, K$4, FALSE), 0)</f>
        <v>194071</v>
      </c>
      <c r="L101" s="97">
        <f>IFERROR(VLOOKUP($D101, V一般接種!$A:$G, L$4, FALSE), 0)</f>
        <v>0</v>
      </c>
      <c r="M101" s="97">
        <f>IFERROR(VLOOKUP($D101, V一般接種!$A:$G, M$4, FALSE), 0)</f>
        <v>604357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836598</v>
      </c>
      <c r="C102" s="49">
        <f t="shared" si="5"/>
        <v>627816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605091</v>
      </c>
      <c r="K102" s="97">
        <f>IFERROR(VLOOKUP($D102, V一般接種!$A:$G, K$4, FALSE), 0)</f>
        <v>203239</v>
      </c>
      <c r="L102" s="97">
        <f>IFERROR(VLOOKUP($D102, V一般接種!$A:$G, L$4, FALSE), 0)</f>
        <v>0</v>
      </c>
      <c r="M102" s="97">
        <f>IFERROR(VLOOKUP($D102, V一般接種!$A:$G, M$4, FALSE), 0)</f>
        <v>590630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778352</v>
      </c>
      <c r="C103" s="49">
        <f t="shared" si="5"/>
        <v>634028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621038</v>
      </c>
      <c r="K103" s="97">
        <f>IFERROR(VLOOKUP($D103, V一般接種!$A:$G, K$4, FALSE), 0)</f>
        <v>157314</v>
      </c>
      <c r="L103" s="97">
        <f>IFERROR(VLOOKUP($D103, V一般接種!$A:$G, L$4, FALSE), 0)</f>
        <v>0</v>
      </c>
      <c r="M103" s="97">
        <f>IFERROR(VLOOKUP($D103, V一般接種!$A:$G, M$4, FALSE), 0)</f>
        <v>634028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584440</v>
      </c>
      <c r="C104" s="49">
        <f t="shared" si="5"/>
        <v>650624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457658</v>
      </c>
      <c r="K104" s="97">
        <f>IFERROR(VLOOKUP($D104, V一般接種!$A:$G, K$4, FALSE), 0)</f>
        <v>126782</v>
      </c>
      <c r="L104" s="97">
        <f>IFERROR(VLOOKUP($D104, V一般接種!$A:$G, L$4, FALSE), 0)</f>
        <v>0</v>
      </c>
      <c r="M104" s="97">
        <f>IFERROR(VLOOKUP($D104, V一般接種!$A:$G, M$4, FALSE), 0)</f>
        <v>650624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492541</v>
      </c>
      <c r="C105" s="49">
        <f t="shared" si="5"/>
        <v>628138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271871</v>
      </c>
      <c r="K105" s="97">
        <f>IFERROR(VLOOKUP($D105, V一般接種!$A:$G, K$4, FALSE), 0)</f>
        <v>176473</v>
      </c>
      <c r="L105" s="97">
        <f>IFERROR(VLOOKUP($D105, V一般接種!$A:$G, L$4, FALSE), 0)</f>
        <v>0</v>
      </c>
      <c r="M105" s="97">
        <f>IFERROR(VLOOKUP($D105, V一般接種!$A:$G, M$4, FALSE), 0)</f>
        <v>560167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751149</v>
      </c>
      <c r="C106" s="49">
        <f t="shared" si="5"/>
        <v>641539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525634</v>
      </c>
      <c r="K106" s="97">
        <f>IFERROR(VLOOKUP($D106, V一般接種!$A:$G, K$4, FALSE), 0)</f>
        <v>184984</v>
      </c>
      <c r="L106" s="97">
        <f>IFERROR(VLOOKUP($D106, V一般接種!$A:$G, L$4, FALSE), 0)</f>
        <v>0</v>
      </c>
      <c r="M106" s="97">
        <f>IFERROR(VLOOKUP($D106, V一般接種!$A:$G, M$4, FALSE), 0)</f>
        <v>608499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683573</v>
      </c>
      <c r="C107" s="49">
        <f t="shared" si="5"/>
        <v>687080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487677</v>
      </c>
      <c r="K107" s="97">
        <f>IFERROR(VLOOKUP($D107, V一般接種!$A:$G, K$4, FALSE), 0)</f>
        <v>191906</v>
      </c>
      <c r="L107" s="97">
        <f>IFERROR(VLOOKUP($D107, V一般接種!$A:$G, L$4, FALSE), 0)</f>
        <v>0</v>
      </c>
      <c r="M107" s="97">
        <f>IFERROR(VLOOKUP($D107, V一般接種!$A:$G, M$4, FALSE), 0)</f>
        <v>644204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288937</v>
      </c>
      <c r="C108" s="49">
        <f t="shared" si="5"/>
        <v>272925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184429</v>
      </c>
      <c r="K108" s="97">
        <f>IFERROR(VLOOKUP($D108, V一般接種!$A:$G, K$4, FALSE), 0)</f>
        <v>104508</v>
      </c>
      <c r="L108" s="97">
        <f>IFERROR(VLOOKUP($D108, V一般接種!$A:$G, L$4, FALSE), 0)</f>
        <v>0</v>
      </c>
      <c r="M108" s="97">
        <f>IFERROR(VLOOKUP($D108, V一般接種!$A:$G, M$4, FALSE), 0)</f>
        <v>272925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225951</v>
      </c>
      <c r="C109" s="49">
        <f t="shared" si="5"/>
        <v>193168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125901</v>
      </c>
      <c r="K109" s="97">
        <f>IFERROR(VLOOKUP($D109, V一般接種!$A:$G, K$4, FALSE), 0)</f>
        <v>100050</v>
      </c>
      <c r="L109" s="97">
        <f>IFERROR(VLOOKUP($D109, V一般接種!$A:$G, L$4, FALSE), 0)</f>
        <v>0</v>
      </c>
      <c r="M109" s="97">
        <f>IFERROR(VLOOKUP($D109, V一般接種!$A:$G, M$4, FALSE), 0)</f>
        <v>193168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436180</v>
      </c>
      <c r="C110" s="49">
        <f t="shared" si="5"/>
        <v>729026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299047</v>
      </c>
      <c r="K110" s="97">
        <f>IFERROR(VLOOKUP($D110, V一般接種!$A:$G, K$4, FALSE), 0)</f>
        <v>137133</v>
      </c>
      <c r="L110" s="97">
        <f>IFERROR(VLOOKUP($D110, V一般接種!$A:$G, L$4, FALSE), 0)</f>
        <v>0</v>
      </c>
      <c r="M110" s="97">
        <f>IFERROR(VLOOKUP($D110, V一般接種!$A:$G, M$4, FALSE), 0)</f>
        <v>729026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390291</v>
      </c>
      <c r="C111" s="49">
        <f t="shared" si="5"/>
        <v>677828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267909</v>
      </c>
      <c r="K111" s="97">
        <f>IFERROR(VLOOKUP($D111, V一般接種!$A:$G, K$4, FALSE), 0)</f>
        <v>122382</v>
      </c>
      <c r="L111" s="97">
        <f>IFERROR(VLOOKUP($D111, V一般接種!$A:$G, L$4, FALSE), 0)</f>
        <v>0</v>
      </c>
      <c r="M111" s="97">
        <f>IFERROR(VLOOKUP($D111, V一般接種!$A:$G, M$4, FALSE), 0)</f>
        <v>677828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543909</v>
      </c>
      <c r="C112" s="49">
        <f t="shared" si="5"/>
        <v>766687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363284</v>
      </c>
      <c r="K112" s="97">
        <f>IFERROR(VLOOKUP($D112, V一般接種!$A:$G, K$4, FALSE), 0)</f>
        <v>154395</v>
      </c>
      <c r="L112" s="97">
        <f>IFERROR(VLOOKUP($D112, V一般接種!$A:$G, L$4, FALSE), 0)</f>
        <v>0</v>
      </c>
      <c r="M112" s="97">
        <f>IFERROR(VLOOKUP($D112, V一般接種!$A:$G, M$4, FALSE), 0)</f>
        <v>723772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585582</v>
      </c>
      <c r="C113" s="49">
        <f t="shared" si="5"/>
        <v>764765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430720</v>
      </c>
      <c r="K113" s="97">
        <f>IFERROR(VLOOKUP($D113, V一般接種!$A:$G, K$4, FALSE), 0)</f>
        <v>138339</v>
      </c>
      <c r="L113" s="97">
        <f>IFERROR(VLOOKUP($D113, V一般接種!$A:$G, L$4, FALSE), 0)</f>
        <v>0</v>
      </c>
      <c r="M113" s="97">
        <f>IFERROR(VLOOKUP($D113, V一般接種!$A:$G, M$4, FALSE), 0)</f>
        <v>738567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573015</v>
      </c>
      <c r="C114" s="49">
        <f t="shared" si="5"/>
        <v>773719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425118</v>
      </c>
      <c r="K114" s="97">
        <f>IFERROR(VLOOKUP($D114, V一般接種!$A:$G, K$4, FALSE), 0)</f>
        <v>136097</v>
      </c>
      <c r="L114" s="97">
        <f>IFERROR(VLOOKUP($D114, V一般接種!$A:$G, L$4, FALSE), 0)</f>
        <v>0</v>
      </c>
      <c r="M114" s="97">
        <f>IFERROR(VLOOKUP($D114, V一般接種!$A:$G, M$4, FALSE), 0)</f>
        <v>755272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572381</v>
      </c>
      <c r="C115" s="49">
        <f t="shared" si="5"/>
        <v>758499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422018</v>
      </c>
      <c r="K115" s="97">
        <f>IFERROR(VLOOKUP($D115, V一般接種!$A:$G, K$4, FALSE), 0)</f>
        <v>141266</v>
      </c>
      <c r="L115" s="97">
        <f>IFERROR(VLOOKUP($D115, V一般接種!$A:$G, L$4, FALSE), 0)</f>
        <v>0</v>
      </c>
      <c r="M115" s="97">
        <f>IFERROR(VLOOKUP($D115, V一般接種!$A:$G, M$4, FALSE), 0)</f>
        <v>737224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603898</v>
      </c>
      <c r="C116" s="49">
        <f t="shared" si="5"/>
        <v>763800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452644</v>
      </c>
      <c r="K116" s="97">
        <f>IFERROR(VLOOKUP($D116, V一般接種!$A:$G, K$4, FALSE), 0)</f>
        <v>139794</v>
      </c>
      <c r="L116" s="97">
        <f>IFERROR(VLOOKUP($D116, V一般接種!$A:$G, L$4, FALSE), 0)</f>
        <v>0</v>
      </c>
      <c r="M116" s="97">
        <f>IFERROR(VLOOKUP($D116, V一般接種!$A:$G, M$4, FALSE), 0)</f>
        <v>734672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611827</v>
      </c>
      <c r="C117" s="49">
        <f t="shared" si="5"/>
        <v>786353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493814</v>
      </c>
      <c r="K117" s="97">
        <f>IFERROR(VLOOKUP($D117, V一般接種!$A:$G, K$4, FALSE), 0)</f>
        <v>118013</v>
      </c>
      <c r="L117" s="97">
        <f>IFERROR(VLOOKUP($D117, V一般接種!$A:$G, L$4, FALSE), 0)</f>
        <v>0</v>
      </c>
      <c r="M117" s="97">
        <f>IFERROR(VLOOKUP($D117, V一般接種!$A:$G, M$4, FALSE), 0)</f>
        <v>786353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437502</v>
      </c>
      <c r="C118" s="49">
        <f t="shared" si="5"/>
        <v>1058177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429948</v>
      </c>
      <c r="K118" s="97">
        <f>IFERROR(VLOOKUP($D118, V一般接種!$A:$G, K$4, FALSE), 0)</f>
        <v>105209</v>
      </c>
      <c r="L118" s="97">
        <f>IFERROR(VLOOKUP($D118, V一般接種!$A:$G, L$4, FALSE), 0)</f>
        <v>0</v>
      </c>
      <c r="M118" s="97">
        <f>IFERROR(VLOOKUP($D118, V一般接種!$A:$G, M$4, FALSE), 0)</f>
        <v>531762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539971</v>
      </c>
      <c r="C119" s="49">
        <f t="shared" si="5"/>
        <v>558667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432637</v>
      </c>
      <c r="K119" s="97">
        <f>IFERROR(VLOOKUP($D119, V一般接種!$A:$G, K$4, FALSE), 0)</f>
        <v>107334</v>
      </c>
      <c r="L119" s="97">
        <f>IFERROR(VLOOKUP($D119, V一般接種!$A:$G, L$4, FALSE), 0)</f>
        <v>0</v>
      </c>
      <c r="M119" s="97">
        <f>IFERROR(VLOOKUP($D119, V一般接種!$A:$G, M$4, FALSE), 0)</f>
        <v>558667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557322</v>
      </c>
      <c r="C120" s="49">
        <f t="shared" si="5"/>
        <v>591725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453894</v>
      </c>
      <c r="K120" s="97">
        <f>IFERROR(VLOOKUP($D120, V一般接種!$A:$G, K$4, FALSE), 0)</f>
        <v>103428</v>
      </c>
      <c r="L120" s="97">
        <f>IFERROR(VLOOKUP($D120, V一般接種!$A:$G, L$4, FALSE), 0)</f>
        <v>0</v>
      </c>
      <c r="M120" s="97">
        <f>IFERROR(VLOOKUP($D120, V一般接種!$A:$G, M$4, FALSE), 0)</f>
        <v>591725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547793</v>
      </c>
      <c r="C121" s="49">
        <f t="shared" si="5"/>
        <v>587521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449859</v>
      </c>
      <c r="K121" s="97">
        <f>IFERROR(VLOOKUP($D121, V一般接種!$A:$G, K$4, FALSE), 0)</f>
        <v>97934</v>
      </c>
      <c r="L121" s="97">
        <f>IFERROR(VLOOKUP($D121, V一般接種!$A:$G, L$4, FALSE), 0)</f>
        <v>0</v>
      </c>
      <c r="M121" s="97">
        <f>IFERROR(VLOOKUP($D121, V一般接種!$A:$G, M$4, FALSE), 0)</f>
        <v>587521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537553</v>
      </c>
      <c r="C122" s="49">
        <f t="shared" si="5"/>
        <v>576275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436043</v>
      </c>
      <c r="K122" s="97">
        <f>IFERROR(VLOOKUP($D122, V一般接種!$A:$G, K$4, FALSE), 0)</f>
        <v>101510</v>
      </c>
      <c r="L122" s="97">
        <f>IFERROR(VLOOKUP($D122, V一般接種!$A:$G, L$4, FALSE), 0)</f>
        <v>0</v>
      </c>
      <c r="M122" s="97">
        <f>IFERROR(VLOOKUP($D122, V一般接種!$A:$G, M$4, FALSE), 0)</f>
        <v>576275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556170</v>
      </c>
      <c r="C123" s="49">
        <f t="shared" si="5"/>
        <v>608028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461968</v>
      </c>
      <c r="K123" s="97">
        <f>IFERROR(VLOOKUP($D123, V一般接種!$A:$G, K$4, FALSE), 0)</f>
        <v>94202</v>
      </c>
      <c r="L123" s="97">
        <f>IFERROR(VLOOKUP($D123, V一般接種!$A:$G, L$4, FALSE), 0)</f>
        <v>0</v>
      </c>
      <c r="M123" s="97">
        <f>IFERROR(VLOOKUP($D123, V一般接種!$A:$G, M$4, FALSE), 0)</f>
        <v>608028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680845</v>
      </c>
      <c r="C124" s="49">
        <f t="shared" si="5"/>
        <v>624580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577560</v>
      </c>
      <c r="K124" s="97">
        <f>IFERROR(VLOOKUP($D124, V一般接種!$A:$G, K$4, FALSE), 0)</f>
        <v>103285</v>
      </c>
      <c r="L124" s="97">
        <f>IFERROR(VLOOKUP($D124, V一般接種!$A:$G, L$4, FALSE), 0)</f>
        <v>0</v>
      </c>
      <c r="M124" s="97">
        <f>IFERROR(VLOOKUP($D124, V一般接種!$A:$G, M$4, FALSE), 0)</f>
        <v>624580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-3898900</v>
      </c>
      <c r="C125" s="49">
        <f t="shared" si="5"/>
        <v>-313281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489546</v>
      </c>
      <c r="K125" s="97">
        <f>IFERROR(VLOOKUP($D125, V一般接種!$A:$G, K$4, FALSE), 0)</f>
        <v>106595</v>
      </c>
      <c r="L125" s="97">
        <f>IFERROR(VLOOKUP($D125, V一般接種!$A:$G, L$4, FALSE), 0)</f>
        <v>0</v>
      </c>
      <c r="M125" s="97">
        <f>IFERROR(VLOOKUP($D125, V一般接種!$A:$G, M$4, FALSE), 0)</f>
        <v>438937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161640</v>
      </c>
      <c r="C126" s="49">
        <f t="shared" si="5"/>
        <v>101061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102240</v>
      </c>
      <c r="K126" s="97">
        <f>IFERROR(VLOOKUP($D126, V一般接種!$A:$G, K$4, FALSE), 0)</f>
        <v>59400</v>
      </c>
      <c r="L126" s="97">
        <f>IFERROR(VLOOKUP($D126, V一般接種!$A:$G, L$4, FALSE), 0)</f>
        <v>0</v>
      </c>
      <c r="M126" s="97">
        <f>IFERROR(VLOOKUP($D126, V一般接種!$A:$G, M$4, FALSE), 0)</f>
        <v>101061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469537</v>
      </c>
      <c r="C127" s="49">
        <f t="shared" si="5"/>
        <v>568434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388157</v>
      </c>
      <c r="K127" s="97">
        <f>IFERROR(VLOOKUP($D127, V一般接種!$A:$G, K$4, FALSE), 0)</f>
        <v>81380</v>
      </c>
      <c r="L127" s="97">
        <f>IFERROR(VLOOKUP($D127, V一般接種!$A:$G, L$4, FALSE), 0)</f>
        <v>0</v>
      </c>
      <c r="M127" s="97">
        <f>IFERROR(VLOOKUP($D127, V一般接種!$A:$G, M$4, FALSE), 0)</f>
        <v>568434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481195</v>
      </c>
      <c r="C128" s="49">
        <f t="shared" si="5"/>
        <v>493991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400973</v>
      </c>
      <c r="K128" s="97">
        <f>IFERROR(VLOOKUP($D128, V一般接種!$A:$G, K$4, FALSE), 0)</f>
        <v>80222</v>
      </c>
      <c r="L128" s="97">
        <f>IFERROR(VLOOKUP($D128, V一般接種!$A:$G, L$4, FALSE), 0)</f>
        <v>0</v>
      </c>
      <c r="M128" s="97">
        <f>IFERROR(VLOOKUP($D128, V一般接種!$A:$G, M$4, FALSE), 0)</f>
        <v>493991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472527</v>
      </c>
      <c r="C129" s="49">
        <f t="shared" si="5"/>
        <v>224407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394225</v>
      </c>
      <c r="K129" s="97">
        <f>IFERROR(VLOOKUP($D129, V一般接種!$A:$G, K$4, FALSE), 0)</f>
        <v>78302</v>
      </c>
      <c r="L129" s="97">
        <f>IFERROR(VLOOKUP($D129, V一般接種!$A:$G, L$4, FALSE), 0)</f>
        <v>0</v>
      </c>
      <c r="M129" s="97">
        <f>IFERROR(VLOOKUP($D129, V一般接種!$A:$G, M$4, FALSE), 0)</f>
        <v>224407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330566</v>
      </c>
      <c r="C130" s="49">
        <f t="shared" si="5"/>
        <v>134518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261940</v>
      </c>
      <c r="K130" s="97">
        <f>IFERROR(VLOOKUP($D130, V一般接種!$A:$G, K$4, FALSE), 0)</f>
        <v>68626</v>
      </c>
      <c r="L130" s="97">
        <f>IFERROR(VLOOKUP($D130, V一般接種!$A:$G, L$4, FALSE), 0)</f>
        <v>0</v>
      </c>
      <c r="M130" s="97">
        <f>IFERROR(VLOOKUP($D130, V一般接種!$A:$G, M$4, FALSE), 0)</f>
        <v>134518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346052</v>
      </c>
      <c r="C131" s="49">
        <f t="shared" si="5"/>
        <v>250130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265609</v>
      </c>
      <c r="K131" s="97">
        <f>IFERROR(VLOOKUP($D131, V一般接種!$A:$G, K$4, FALSE), 0)</f>
        <v>80443</v>
      </c>
      <c r="L131" s="97">
        <f>IFERROR(VLOOKUP($D131, V一般接種!$A:$G, L$4, FALSE), 0)</f>
        <v>0</v>
      </c>
      <c r="M131" s="97">
        <f>IFERROR(VLOOKUP($D131, V一般接種!$A:$G, M$4, FALSE), 0)</f>
        <v>250130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-7105010</v>
      </c>
      <c r="C132" s="49">
        <f t="shared" si="5"/>
        <v>-2492634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275831</v>
      </c>
      <c r="K132" s="97">
        <f>IFERROR(VLOOKUP($D132, V一般接種!$A:$G, K$4, FALSE), 0)</f>
        <v>85076</v>
      </c>
      <c r="L132" s="97">
        <f>IFERROR(VLOOKUP($D132, V一般接種!$A:$G, L$4, FALSE), 0)</f>
        <v>0</v>
      </c>
      <c r="M132" s="97">
        <f>IFERROR(VLOOKUP($D132, V一般接種!$A:$G, M$4, FALSE), 0)</f>
        <v>243444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418197</v>
      </c>
      <c r="C133" s="49">
        <f t="shared" si="5"/>
        <v>358632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347766</v>
      </c>
      <c r="K133" s="97">
        <f>IFERROR(VLOOKUP($D133, V一般接種!$A:$G, K$4, FALSE), 0)</f>
        <v>70431</v>
      </c>
      <c r="L133" s="97">
        <f>IFERROR(VLOOKUP($D133, V一般接種!$A:$G, L$4, FALSE), 0)</f>
        <v>0</v>
      </c>
      <c r="M133" s="97">
        <f>IFERROR(VLOOKUP($D133, V一般接種!$A:$G, M$4, FALSE), 0)</f>
        <v>358632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526614</v>
      </c>
      <c r="C134" s="49">
        <f t="shared" si="5"/>
        <v>443970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450107</v>
      </c>
      <c r="K134" s="97">
        <f>IFERROR(VLOOKUP($D134, V一般接種!$A:$G, K$4, FALSE), 0)</f>
        <v>76507</v>
      </c>
      <c r="L134" s="97">
        <f>IFERROR(VLOOKUP($D134, V一般接種!$A:$G, L$4, FALSE), 0)</f>
        <v>1</v>
      </c>
      <c r="M134" s="97">
        <f>IFERROR(VLOOKUP($D134, V一般接種!$A:$G, M$4, FALSE), 0)</f>
        <v>443969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552179</v>
      </c>
      <c r="C135" s="49">
        <f t="shared" si="5"/>
        <v>431668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474047</v>
      </c>
      <c r="K135" s="97">
        <f>IFERROR(VLOOKUP($D135, V一般接種!$A:$G, K$4, FALSE), 0)</f>
        <v>78132</v>
      </c>
      <c r="L135" s="97">
        <f>IFERROR(VLOOKUP($D135, V一般接種!$A:$G, L$4, FALSE), 0)</f>
        <v>0</v>
      </c>
      <c r="M135" s="97">
        <f>IFERROR(VLOOKUP($D135, V一般接種!$A:$G, M$4, FALSE), 0)</f>
        <v>431668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549943</v>
      </c>
      <c r="C136" s="49">
        <f t="shared" ref="C136:C199" si="8">IF($D136="", "", H136+I136+L136+M136+O136-Q136)</f>
        <v>420241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461991</v>
      </c>
      <c r="K136" s="97">
        <f>IFERROR(VLOOKUP($D136, V一般接種!$A:$G, K$4, FALSE), 0)</f>
        <v>87952</v>
      </c>
      <c r="L136" s="97">
        <f>IFERROR(VLOOKUP($D136, V一般接種!$A:$G, L$4, FALSE), 0)</f>
        <v>1</v>
      </c>
      <c r="M136" s="97">
        <f>IFERROR(VLOOKUP($D136, V一般接種!$A:$G, M$4, FALSE), 0)</f>
        <v>420240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580402</v>
      </c>
      <c r="C137" s="49">
        <f t="shared" si="8"/>
        <v>465401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501862</v>
      </c>
      <c r="K137" s="97">
        <f>IFERROR(VLOOKUP($D137, V一般接種!$A:$G, K$4, FALSE), 0)</f>
        <v>78540</v>
      </c>
      <c r="L137" s="97">
        <f>IFERROR(VLOOKUP($D137, V一般接種!$A:$G, L$4, FALSE), 0)</f>
        <v>0</v>
      </c>
      <c r="M137" s="97">
        <f>IFERROR(VLOOKUP($D137, V一般接種!$A:$G, M$4, FALSE), 0)</f>
        <v>465401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690599</v>
      </c>
      <c r="C138" s="49">
        <f t="shared" si="8"/>
        <v>524552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595568</v>
      </c>
      <c r="K138" s="97">
        <f>IFERROR(VLOOKUP($D138, V一般接種!$A:$G, K$4, FALSE), 0)</f>
        <v>95031</v>
      </c>
      <c r="L138" s="97">
        <f>IFERROR(VLOOKUP($D138, V一般接種!$A:$G, L$4, FALSE), 0)</f>
        <v>42</v>
      </c>
      <c r="M138" s="97">
        <f>IFERROR(VLOOKUP($D138, V一般接種!$A:$G, M$4, FALSE), 0)</f>
        <v>524510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-10565795</v>
      </c>
      <c r="C139" s="49">
        <f t="shared" si="8"/>
        <v>-5384509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508914</v>
      </c>
      <c r="K139" s="97">
        <f>IFERROR(VLOOKUP($D139, V一般接種!$A:$G, K$4, FALSE), 0)</f>
        <v>101033</v>
      </c>
      <c r="L139" s="97">
        <f>IFERROR(VLOOKUP($D139, V一般接種!$A:$G, L$4, FALSE), 0)</f>
        <v>0</v>
      </c>
      <c r="M139" s="97">
        <f>IFERROR(VLOOKUP($D139, V一般接種!$A:$G, M$4, FALSE), 0)</f>
        <v>441723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521312</v>
      </c>
      <c r="C140" s="49">
        <f t="shared" si="8"/>
        <v>435364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432923</v>
      </c>
      <c r="K140" s="97">
        <f>IFERROR(VLOOKUP($D140, V一般接種!$A:$G, K$4, FALSE), 0)</f>
        <v>88389</v>
      </c>
      <c r="L140" s="97">
        <f>IFERROR(VLOOKUP($D140, V一般接種!$A:$G, L$4, FALSE), 0)</f>
        <v>989</v>
      </c>
      <c r="M140" s="97">
        <f>IFERROR(VLOOKUP($D140, V一般接種!$A:$G, M$4, FALSE), 0)</f>
        <v>434375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580157</v>
      </c>
      <c r="C141" s="49">
        <f t="shared" si="8"/>
        <v>451366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469429</v>
      </c>
      <c r="K141" s="97">
        <f>IFERROR(VLOOKUP($D141, V一般接種!$A:$G, K$4, FALSE), 0)</f>
        <v>110728</v>
      </c>
      <c r="L141" s="97">
        <f>IFERROR(VLOOKUP($D141, V一般接種!$A:$G, L$4, FALSE), 0)</f>
        <v>975</v>
      </c>
      <c r="M141" s="97">
        <f>IFERROR(VLOOKUP($D141, V一般接種!$A:$G, M$4, FALSE), 0)</f>
        <v>450391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571237</v>
      </c>
      <c r="C142" s="49">
        <f t="shared" si="8"/>
        <v>445877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466304</v>
      </c>
      <c r="K142" s="97">
        <f>IFERROR(VLOOKUP($D142, V一般接種!$A:$G, K$4, FALSE), 0)</f>
        <v>104933</v>
      </c>
      <c r="L142" s="97">
        <f>IFERROR(VLOOKUP($D142, V一般接種!$A:$G, L$4, FALSE), 0)</f>
        <v>1951</v>
      </c>
      <c r="M142" s="97">
        <f>IFERROR(VLOOKUP($D142, V一般接種!$A:$G, M$4, FALSE), 0)</f>
        <v>443926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540878</v>
      </c>
      <c r="C143" s="49">
        <f t="shared" si="8"/>
        <v>430656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454188</v>
      </c>
      <c r="K143" s="97">
        <f>IFERROR(VLOOKUP($D143, V一般接種!$A:$G, K$4, FALSE), 0)</f>
        <v>86690</v>
      </c>
      <c r="L143" s="97">
        <f>IFERROR(VLOOKUP($D143, V一般接種!$A:$G, L$4, FALSE), 0)</f>
        <v>2009</v>
      </c>
      <c r="M143" s="97">
        <f>IFERROR(VLOOKUP($D143, V一般接種!$A:$G, M$4, FALSE), 0)</f>
        <v>428647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605357</v>
      </c>
      <c r="C144" s="49">
        <f t="shared" si="8"/>
        <v>475376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506923</v>
      </c>
      <c r="K144" s="97">
        <f>IFERROR(VLOOKUP($D144, V一般接種!$A:$G, K$4, FALSE), 0)</f>
        <v>98434</v>
      </c>
      <c r="L144" s="97">
        <f>IFERROR(VLOOKUP($D144, V一般接種!$A:$G, L$4, FALSE), 0)</f>
        <v>978</v>
      </c>
      <c r="M144" s="97">
        <f>IFERROR(VLOOKUP($D144, V一般接種!$A:$G, M$4, FALSE), 0)</f>
        <v>474398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697435</v>
      </c>
      <c r="C145" s="49">
        <f t="shared" si="8"/>
        <v>590494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574057</v>
      </c>
      <c r="K145" s="97">
        <f>IFERROR(VLOOKUP($D145, V一般接種!$A:$G, K$4, FALSE), 0)</f>
        <v>123378</v>
      </c>
      <c r="L145" s="97">
        <f>IFERROR(VLOOKUP($D145, V一般接種!$A:$G, L$4, FALSE), 0)</f>
        <v>539</v>
      </c>
      <c r="M145" s="97">
        <f>IFERROR(VLOOKUP($D145, V一般接種!$A:$G, M$4, FALSE), 0)</f>
        <v>589955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-14287747</v>
      </c>
      <c r="C146" s="49">
        <f t="shared" si="8"/>
        <v>-9136182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465281</v>
      </c>
      <c r="K146" s="97">
        <f>IFERROR(VLOOKUP($D146, V一般接種!$A:$G, K$4, FALSE), 0)</f>
        <v>112081</v>
      </c>
      <c r="L146" s="97">
        <f>IFERROR(VLOOKUP($D146, V一般接種!$A:$G, L$4, FALSE), 0)</f>
        <v>1127</v>
      </c>
      <c r="M146" s="97">
        <f>IFERROR(VLOOKUP($D146, V一般接種!$A:$G, M$4, FALSE), 0)</f>
        <v>495253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356234</v>
      </c>
      <c r="C147" s="49">
        <f t="shared" si="8"/>
        <v>137104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245232</v>
      </c>
      <c r="K147" s="97">
        <f>IFERROR(VLOOKUP($D147, V一般接種!$A:$G, K$4, FALSE), 0)</f>
        <v>111002</v>
      </c>
      <c r="L147" s="97">
        <f>IFERROR(VLOOKUP($D147, V一般接種!$A:$G, L$4, FALSE), 0)</f>
        <v>1319</v>
      </c>
      <c r="M147" s="97">
        <f>IFERROR(VLOOKUP($D147, V一般接種!$A:$G, M$4, FALSE), 0)</f>
        <v>135785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603540</v>
      </c>
      <c r="C148" s="49">
        <f t="shared" si="8"/>
        <v>382677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489093</v>
      </c>
      <c r="K148" s="97">
        <f>IFERROR(VLOOKUP($D148, V一般接種!$A:$G, K$4, FALSE), 0)</f>
        <v>114447</v>
      </c>
      <c r="L148" s="97">
        <f>IFERROR(VLOOKUP($D148, V一般接種!$A:$G, L$4, FALSE), 0)</f>
        <v>1601</v>
      </c>
      <c r="M148" s="97">
        <f>IFERROR(VLOOKUP($D148, V一般接種!$A:$G, M$4, FALSE), 0)</f>
        <v>381076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583451</v>
      </c>
      <c r="C149" s="49">
        <f t="shared" si="8"/>
        <v>360461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468237</v>
      </c>
      <c r="K149" s="97">
        <f>IFERROR(VLOOKUP($D149, V一般接種!$A:$G, K$4, FALSE), 0)</f>
        <v>115214</v>
      </c>
      <c r="L149" s="97">
        <f>IFERROR(VLOOKUP($D149, V一般接種!$A:$G, L$4, FALSE), 0)</f>
        <v>1676</v>
      </c>
      <c r="M149" s="97">
        <f>IFERROR(VLOOKUP($D149, V一般接種!$A:$G, M$4, FALSE), 0)</f>
        <v>358785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372942</v>
      </c>
      <c r="C150" s="49">
        <f t="shared" si="8"/>
        <v>360924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250420</v>
      </c>
      <c r="K150" s="97">
        <f>IFERROR(VLOOKUP($D150, V一般接種!$A:$G, K$4, FALSE), 0)</f>
        <v>122522</v>
      </c>
      <c r="L150" s="97">
        <f>IFERROR(VLOOKUP($D150, V一般接種!$A:$G, L$4, FALSE), 0)</f>
        <v>1835</v>
      </c>
      <c r="M150" s="97">
        <f>IFERROR(VLOOKUP($D150, V一般接種!$A:$G, M$4, FALSE), 0)</f>
        <v>359089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663393</v>
      </c>
      <c r="C151" s="49">
        <f t="shared" si="8"/>
        <v>274296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536893</v>
      </c>
      <c r="K151" s="97">
        <f>IFERROR(VLOOKUP($D151, V一般接種!$A:$G, K$4, FALSE), 0)</f>
        <v>126500</v>
      </c>
      <c r="L151" s="97">
        <f>IFERROR(VLOOKUP($D151, V一般接種!$A:$G, L$4, FALSE), 0)</f>
        <v>1449</v>
      </c>
      <c r="M151" s="97">
        <f>IFERROR(VLOOKUP($D151, V一般接種!$A:$G, M$4, FALSE), 0)</f>
        <v>272847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879544</v>
      </c>
      <c r="C152" s="49">
        <f t="shared" si="8"/>
        <v>317913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727741</v>
      </c>
      <c r="K152" s="97">
        <f>IFERROR(VLOOKUP($D152, V一般接種!$A:$G, K$4, FALSE), 0)</f>
        <v>151803</v>
      </c>
      <c r="L152" s="97">
        <f>IFERROR(VLOOKUP($D152, V一般接種!$A:$G, L$4, FALSE), 0)</f>
        <v>1229</v>
      </c>
      <c r="M152" s="97">
        <f>IFERROR(VLOOKUP($D152, V一般接種!$A:$G, M$4, FALSE), 0)</f>
        <v>316684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-18504587</v>
      </c>
      <c r="C153" s="49">
        <f t="shared" si="8"/>
        <v>-12992133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583038</v>
      </c>
      <c r="K153" s="97">
        <f>IFERROR(VLOOKUP($D153, V一般接種!$A:$G, K$4, FALSE), 0)</f>
        <v>138211</v>
      </c>
      <c r="L153" s="97">
        <f>IFERROR(VLOOKUP($D153, V一般接種!$A:$G, L$4, FALSE), 0)</f>
        <v>1011</v>
      </c>
      <c r="M153" s="97">
        <f>IFERROR(VLOOKUP($D153, V一般接種!$A:$G, M$4, FALSE), 0)</f>
        <v>275861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545407</v>
      </c>
      <c r="C154" s="49">
        <f t="shared" si="8"/>
        <v>318765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425756</v>
      </c>
      <c r="K154" s="97">
        <f>IFERROR(VLOOKUP($D154, V一般接種!$A:$G, K$4, FALSE), 0)</f>
        <v>119651</v>
      </c>
      <c r="L154" s="97">
        <f>IFERROR(VLOOKUP($D154, V一般接種!$A:$G, L$4, FALSE), 0)</f>
        <v>1327</v>
      </c>
      <c r="M154" s="97">
        <f>IFERROR(VLOOKUP($D154, V一般接種!$A:$G, M$4, FALSE), 0)</f>
        <v>317438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554426</v>
      </c>
      <c r="C155" s="49">
        <f t="shared" si="8"/>
        <v>400622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431159</v>
      </c>
      <c r="K155" s="97">
        <f>IFERROR(VLOOKUP($D155, V一般接種!$A:$G, K$4, FALSE), 0)</f>
        <v>123267</v>
      </c>
      <c r="L155" s="97">
        <f>IFERROR(VLOOKUP($D155, V一般接種!$A:$G, L$4, FALSE), 0)</f>
        <v>1554</v>
      </c>
      <c r="M155" s="97">
        <f>IFERROR(VLOOKUP($D155, V一般接種!$A:$G, M$4, FALSE), 0)</f>
        <v>399068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521363</v>
      </c>
      <c r="C156" s="49">
        <f t="shared" si="8"/>
        <v>422375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403678</v>
      </c>
      <c r="K156" s="97">
        <f>IFERROR(VLOOKUP($D156, V一般接種!$A:$G, K$4, FALSE), 0)</f>
        <v>117685</v>
      </c>
      <c r="L156" s="97">
        <f>IFERROR(VLOOKUP($D156, V一般接種!$A:$G, L$4, FALSE), 0)</f>
        <v>1498</v>
      </c>
      <c r="M156" s="97">
        <f>IFERROR(VLOOKUP($D156, V一般接種!$A:$G, M$4, FALSE), 0)</f>
        <v>420877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495737</v>
      </c>
      <c r="C157" s="49">
        <f t="shared" si="8"/>
        <v>405861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378738</v>
      </c>
      <c r="K157" s="97">
        <f>IFERROR(VLOOKUP($D157, V一般接種!$A:$G, K$4, FALSE), 0)</f>
        <v>116999</v>
      </c>
      <c r="L157" s="97">
        <f>IFERROR(VLOOKUP($D157, V一般接種!$A:$G, L$4, FALSE), 0)</f>
        <v>1658</v>
      </c>
      <c r="M157" s="97">
        <f>IFERROR(VLOOKUP($D157, V一般接種!$A:$G, M$4, FALSE), 0)</f>
        <v>404203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533001</v>
      </c>
      <c r="C158" s="49">
        <f t="shared" si="8"/>
        <v>455159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407270</v>
      </c>
      <c r="K158" s="97">
        <f>IFERROR(VLOOKUP($D158, V一般接種!$A:$G, K$4, FALSE), 0)</f>
        <v>125731</v>
      </c>
      <c r="L158" s="97">
        <f>IFERROR(VLOOKUP($D158, V一般接種!$A:$G, L$4, FALSE), 0)</f>
        <v>1530</v>
      </c>
      <c r="M158" s="97">
        <f>IFERROR(VLOOKUP($D158, V一般接種!$A:$G, M$4, FALSE), 0)</f>
        <v>453629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660048</v>
      </c>
      <c r="C159" s="49">
        <f t="shared" si="8"/>
        <v>553738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517651</v>
      </c>
      <c r="K159" s="97">
        <f>IFERROR(VLOOKUP($D159, V一般接種!$A:$G, K$4, FALSE), 0)</f>
        <v>142397</v>
      </c>
      <c r="L159" s="97">
        <f>IFERROR(VLOOKUP($D159, V一般接種!$A:$G, L$4, FALSE), 0)</f>
        <v>1400</v>
      </c>
      <c r="M159" s="97">
        <f>IFERROR(VLOOKUP($D159, V一般接種!$A:$G, M$4, FALSE), 0)</f>
        <v>552338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-9926310</v>
      </c>
      <c r="C160" s="49">
        <f t="shared" si="8"/>
        <v>-6529479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410972</v>
      </c>
      <c r="K160" s="97">
        <f>IFERROR(VLOOKUP($D160, V一般接種!$A:$G, K$4, FALSE), 0)</f>
        <v>111415</v>
      </c>
      <c r="L160" s="97">
        <f>IFERROR(VLOOKUP($D160, V一般接種!$A:$G, L$4, FALSE), 0)</f>
        <v>1324</v>
      </c>
      <c r="M160" s="97">
        <f>IFERROR(VLOOKUP($D160, V一般接種!$A:$G, M$4, FALSE), 0)</f>
        <v>452706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19363194</v>
      </c>
      <c r="Q160" s="97">
        <f>SUMIF(V重複!$C:$C, 'Conv-vaccine'!$D160, V重複!G:G)</f>
        <v>13469231</v>
      </c>
    </row>
    <row r="161" spans="1:17" x14ac:dyDescent="0.45">
      <c r="A161" s="94">
        <f t="shared" si="6"/>
        <v>44452</v>
      </c>
      <c r="B161" s="49">
        <f t="shared" si="7"/>
        <v>406366</v>
      </c>
      <c r="C161" s="49">
        <f t="shared" si="8"/>
        <v>353673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325384</v>
      </c>
      <c r="K161" s="97">
        <f>IFERROR(VLOOKUP($D161, V一般接種!$A:$G, K$4, FALSE), 0)</f>
        <v>80982</v>
      </c>
      <c r="L161" s="97">
        <f>IFERROR(VLOOKUP($D161, V一般接種!$A:$G, L$4, FALSE), 0)</f>
        <v>2070</v>
      </c>
      <c r="M161" s="97">
        <f>IFERROR(VLOOKUP($D161, V一般接種!$A:$G, M$4, FALSE), 0)</f>
        <v>351603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402455</v>
      </c>
      <c r="C162" s="49">
        <f t="shared" si="8"/>
        <v>356706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329546</v>
      </c>
      <c r="K162" s="97">
        <f>IFERROR(VLOOKUP($D162, V一般接種!$A:$G, K$4, FALSE), 0)</f>
        <v>72909</v>
      </c>
      <c r="L162" s="97">
        <f>IFERROR(VLOOKUP($D162, V一般接種!$A:$G, L$4, FALSE), 0)</f>
        <v>1669</v>
      </c>
      <c r="M162" s="97">
        <f>IFERROR(VLOOKUP($D162, V一般接種!$A:$G, M$4, FALSE), 0)</f>
        <v>355037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356197</v>
      </c>
      <c r="C163" s="49">
        <f t="shared" si="8"/>
        <v>328289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294964</v>
      </c>
      <c r="K163" s="97">
        <f>IFERROR(VLOOKUP($D163, V一般接種!$A:$G, K$4, FALSE), 0)</f>
        <v>61233</v>
      </c>
      <c r="L163" s="97">
        <f>IFERROR(VLOOKUP($D163, V一般接種!$A:$G, L$4, FALSE), 0)</f>
        <v>1381</v>
      </c>
      <c r="M163" s="97">
        <f>IFERROR(VLOOKUP($D163, V一般接種!$A:$G, M$4, FALSE), 0)</f>
        <v>326908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261633</v>
      </c>
      <c r="C164" s="49">
        <f t="shared" si="8"/>
        <v>257207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219093</v>
      </c>
      <c r="K164" s="97">
        <f>IFERROR(VLOOKUP($D164, V一般接種!$A:$G, K$4, FALSE), 0)</f>
        <v>42540</v>
      </c>
      <c r="L164" s="97">
        <f>IFERROR(VLOOKUP($D164, V一般接種!$A:$G, L$4, FALSE), 0)</f>
        <v>1181</v>
      </c>
      <c r="M164" s="97">
        <f>IFERROR(VLOOKUP($D164, V一般接種!$A:$G, M$4, FALSE), 0)</f>
        <v>256026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0</v>
      </c>
      <c r="C165" s="49">
        <f t="shared" si="8"/>
        <v>0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0</v>
      </c>
      <c r="K165" s="97">
        <f>IFERROR(VLOOKUP($D165, V一般接種!$A:$G, K$4, FALSE), 0)</f>
        <v>0</v>
      </c>
      <c r="L165" s="97">
        <f>IFERROR(VLOOKUP($D165, V一般接種!$A:$G, L$4, FALSE), 0)</f>
        <v>0</v>
      </c>
      <c r="M165" s="97">
        <f>IFERROR(VLOOKUP($D165, V一般接種!$A:$G, M$4, FALSE), 0)</f>
        <v>0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0</v>
      </c>
      <c r="C166" s="49">
        <f t="shared" si="8"/>
        <v>0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0</v>
      </c>
      <c r="K166" s="97">
        <f>IFERROR(VLOOKUP($D166, V一般接種!$A:$G, K$4, FALSE), 0)</f>
        <v>0</v>
      </c>
      <c r="L166" s="97">
        <f>IFERROR(VLOOKUP($D166, V一般接種!$A:$G, L$4, FALSE), 0)</f>
        <v>0</v>
      </c>
      <c r="M166" s="97">
        <f>IFERROR(VLOOKUP($D166, V一般接種!$A:$G, M$4, FALSE), 0)</f>
        <v>0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0</v>
      </c>
      <c r="C167" s="49">
        <f t="shared" si="8"/>
        <v>0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0</v>
      </c>
      <c r="K167" s="97">
        <f>IFERROR(VLOOKUP($D167, V一般接種!$A:$G, K$4, FALSE), 0)</f>
        <v>0</v>
      </c>
      <c r="L167" s="97">
        <f>IFERROR(VLOOKUP($D167, V一般接種!$A:$G, L$4, FALSE), 0)</f>
        <v>0</v>
      </c>
      <c r="M167" s="97">
        <f>IFERROR(VLOOKUP($D167, V一般接種!$A:$G, M$4, FALSE), 0)</f>
        <v>0</v>
      </c>
      <c r="N167" s="97">
        <f>SUMIF(V職域接種!$C:$C, 'Conv-vaccine'!$D167, V職域接種!F:F)</f>
        <v>0</v>
      </c>
      <c r="O167" s="97">
        <f>SUMIF(V職域接種!$C:$C, 'Conv-vaccine'!$D167, V職域接種!G:G)</f>
        <v>0</v>
      </c>
      <c r="P167" s="97">
        <f>SUMIF(V重複!$C:$C, 'Conv-vaccine'!$D167, V重複!F:F)</f>
        <v>0</v>
      </c>
      <c r="Q167" s="97">
        <f>SUMIF(V重複!$C:$C, 'Conv-vaccine'!$D167, V重複!G:G)</f>
        <v>0</v>
      </c>
    </row>
    <row r="168" spans="1:17" x14ac:dyDescent="0.45">
      <c r="A168" s="94">
        <f t="shared" si="6"/>
        <v>44459</v>
      </c>
      <c r="B168" s="49">
        <f t="shared" si="7"/>
        <v>0</v>
      </c>
      <c r="C168" s="49">
        <f t="shared" si="8"/>
        <v>0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0</v>
      </c>
      <c r="K168" s="97">
        <f>IFERROR(VLOOKUP($D168, V一般接種!$A:$G, K$4, FALSE), 0)</f>
        <v>0</v>
      </c>
      <c r="L168" s="97">
        <f>IFERROR(VLOOKUP($D168, V一般接種!$A:$G, L$4, FALSE), 0)</f>
        <v>0</v>
      </c>
      <c r="M168" s="97">
        <f>IFERROR(VLOOKUP($D168, V一般接種!$A:$G, M$4, FALSE), 0)</f>
        <v>0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0</v>
      </c>
      <c r="C169" s="49">
        <f t="shared" si="8"/>
        <v>0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0</v>
      </c>
      <c r="K169" s="97">
        <f>IFERROR(VLOOKUP($D169, V一般接種!$A:$G, K$4, FALSE), 0)</f>
        <v>0</v>
      </c>
      <c r="L169" s="97">
        <f>IFERROR(VLOOKUP($D169, V一般接種!$A:$G, L$4, FALSE), 0)</f>
        <v>0</v>
      </c>
      <c r="M169" s="97">
        <f>IFERROR(VLOOKUP($D169, V一般接種!$A:$G, M$4, FALSE), 0)</f>
        <v>0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0</v>
      </c>
      <c r="C170" s="49">
        <f t="shared" si="8"/>
        <v>0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0</v>
      </c>
      <c r="K170" s="97">
        <f>IFERROR(VLOOKUP($D170, V一般接種!$A:$G, K$4, FALSE), 0)</f>
        <v>0</v>
      </c>
      <c r="L170" s="97">
        <f>IFERROR(VLOOKUP($D170, V一般接種!$A:$G, L$4, FALSE), 0)</f>
        <v>0</v>
      </c>
      <c r="M170" s="97">
        <f>IFERROR(VLOOKUP($D170, V一般接種!$A:$G, M$4, FALSE), 0)</f>
        <v>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0</v>
      </c>
      <c r="C171" s="49">
        <f t="shared" si="8"/>
        <v>0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0</v>
      </c>
      <c r="K171" s="97">
        <f>IFERROR(VLOOKUP($D171, V一般接種!$A:$G, K$4, FALSE), 0)</f>
        <v>0</v>
      </c>
      <c r="L171" s="97">
        <f>IFERROR(VLOOKUP($D171, V一般接種!$A:$G, L$4, FALSE), 0)</f>
        <v>0</v>
      </c>
      <c r="M171" s="97">
        <f>IFERROR(VLOOKUP($D171, V一般接種!$A:$G, M$4, FALSE), 0)</f>
        <v>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0</v>
      </c>
      <c r="C172" s="49">
        <f t="shared" si="8"/>
        <v>0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0</v>
      </c>
      <c r="K172" s="97">
        <f>IFERROR(VLOOKUP($D172, V一般接種!$A:$G, K$4, FALSE), 0)</f>
        <v>0</v>
      </c>
      <c r="L172" s="97">
        <f>IFERROR(VLOOKUP($D172, V一般接種!$A:$G, L$4, FALSE), 0)</f>
        <v>0</v>
      </c>
      <c r="M172" s="97">
        <f>IFERROR(VLOOKUP($D172, V一般接種!$A:$G, M$4, FALSE), 0)</f>
        <v>0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0</v>
      </c>
      <c r="C173" s="49">
        <f t="shared" si="8"/>
        <v>0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0</v>
      </c>
      <c r="K173" s="97">
        <f>IFERROR(VLOOKUP($D173, V一般接種!$A:$G, K$4, FALSE), 0)</f>
        <v>0</v>
      </c>
      <c r="L173" s="97">
        <f>IFERROR(VLOOKUP($D173, V一般接種!$A:$G, L$4, FALSE), 0)</f>
        <v>0</v>
      </c>
      <c r="M173" s="97">
        <f>IFERROR(VLOOKUP($D173, V一般接種!$A:$G, M$4, FALSE), 0)</f>
        <v>0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0</v>
      </c>
      <c r="C174" s="49">
        <f t="shared" si="8"/>
        <v>0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0</v>
      </c>
      <c r="K174" s="97">
        <f>IFERROR(VLOOKUP($D174, V一般接種!$A:$G, K$4, FALSE), 0)</f>
        <v>0</v>
      </c>
      <c r="L174" s="97">
        <f>IFERROR(VLOOKUP($D174, V一般接種!$A:$G, L$4, FALSE), 0)</f>
        <v>0</v>
      </c>
      <c r="M174" s="97">
        <f>IFERROR(VLOOKUP($D174, V一般接種!$A:$G, M$4, FALSE), 0)</f>
        <v>0</v>
      </c>
      <c r="N174" s="97">
        <f>SUMIF(V職域接種!$C:$C, 'Conv-vaccine'!$D174, V職域接種!F:F)</f>
        <v>0</v>
      </c>
      <c r="O174" s="97">
        <f>SUMIF(V職域接種!$C:$C, 'Conv-vaccine'!$D174, V職域接種!G:G)</f>
        <v>0</v>
      </c>
      <c r="P174" s="97">
        <f>SUMIF(V重複!$C:$C, 'Conv-vaccine'!$D174, V重複!F:F)</f>
        <v>0</v>
      </c>
      <c r="Q174" s="97">
        <f>SUMIF(V重複!$C:$C, 'Conv-vaccine'!$D174, V重複!G:G)</f>
        <v>0</v>
      </c>
    </row>
    <row r="175" spans="1:17" x14ac:dyDescent="0.45">
      <c r="A175" s="94">
        <f t="shared" si="6"/>
        <v>44466</v>
      </c>
      <c r="B175" s="49">
        <f t="shared" si="7"/>
        <v>0</v>
      </c>
      <c r="C175" s="49">
        <f t="shared" si="8"/>
        <v>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0</v>
      </c>
      <c r="K175" s="97">
        <f>IFERROR(VLOOKUP($D175, V一般接種!$A:$G, K$4, FALSE), 0)</f>
        <v>0</v>
      </c>
      <c r="L175" s="97">
        <f>IFERROR(VLOOKUP($D175, V一般接種!$A:$G, L$4, FALSE), 0)</f>
        <v>0</v>
      </c>
      <c r="M175" s="97">
        <f>IFERROR(VLOOKUP($D175, V一般接種!$A:$G, M$4, FALSE), 0)</f>
        <v>0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0</v>
      </c>
      <c r="C176" s="49">
        <f t="shared" si="8"/>
        <v>0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0</v>
      </c>
      <c r="K176" s="97">
        <f>IFERROR(VLOOKUP($D176, V一般接種!$A:$G, K$4, FALSE), 0)</f>
        <v>0</v>
      </c>
      <c r="L176" s="97">
        <f>IFERROR(VLOOKUP($D176, V一般接種!$A:$G, L$4, FALSE), 0)</f>
        <v>0</v>
      </c>
      <c r="M176" s="97">
        <f>IFERROR(VLOOKUP($D176, V一般接種!$A:$G, M$4, FALSE), 0)</f>
        <v>0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0</v>
      </c>
      <c r="C177" s="49">
        <f t="shared" si="8"/>
        <v>0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0</v>
      </c>
      <c r="K177" s="97">
        <f>IFERROR(VLOOKUP($D177, V一般接種!$A:$G, K$4, FALSE), 0)</f>
        <v>0</v>
      </c>
      <c r="L177" s="97">
        <f>IFERROR(VLOOKUP($D177, V一般接種!$A:$G, L$4, FALSE), 0)</f>
        <v>0</v>
      </c>
      <c r="M177" s="97">
        <f>IFERROR(VLOOKUP($D177, V一般接種!$A:$G, M$4, FALSE), 0)</f>
        <v>0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0</v>
      </c>
      <c r="C178" s="49">
        <f t="shared" si="8"/>
        <v>0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0</v>
      </c>
      <c r="K178" s="97">
        <f>IFERROR(VLOOKUP($D178, V一般接種!$A:$G, K$4, FALSE), 0)</f>
        <v>0</v>
      </c>
      <c r="L178" s="97">
        <f>IFERROR(VLOOKUP($D178, V一般接種!$A:$G, L$4, FALSE), 0)</f>
        <v>0</v>
      </c>
      <c r="M178" s="97">
        <f>IFERROR(VLOOKUP($D178, V一般接種!$A:$G, M$4, FALSE), 0)</f>
        <v>0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0</v>
      </c>
      <c r="C179" s="49">
        <f t="shared" si="8"/>
        <v>0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0</v>
      </c>
      <c r="K179" s="97">
        <f>IFERROR(VLOOKUP($D179, V一般接種!$A:$G, K$4, FALSE), 0)</f>
        <v>0</v>
      </c>
      <c r="L179" s="97">
        <f>IFERROR(VLOOKUP($D179, V一般接種!$A:$G, L$4, FALSE), 0)</f>
        <v>0</v>
      </c>
      <c r="M179" s="97">
        <f>IFERROR(VLOOKUP($D179, V一般接種!$A:$G, M$4, FALSE), 0)</f>
        <v>0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0</v>
      </c>
      <c r="C180" s="49">
        <f t="shared" si="8"/>
        <v>0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0</v>
      </c>
      <c r="K180" s="97">
        <f>IFERROR(VLOOKUP($D180, V一般接種!$A:$G, K$4, FALSE), 0)</f>
        <v>0</v>
      </c>
      <c r="L180" s="97">
        <f>IFERROR(VLOOKUP($D180, V一般接種!$A:$G, L$4, FALSE), 0)</f>
        <v>0</v>
      </c>
      <c r="M180" s="97">
        <f>IFERROR(VLOOKUP($D180, V一般接種!$A:$G, M$4, FALSE), 0)</f>
        <v>0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0</v>
      </c>
      <c r="C181" s="49">
        <f t="shared" si="8"/>
        <v>0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0</v>
      </c>
      <c r="K181" s="97">
        <f>IFERROR(VLOOKUP($D181, V一般接種!$A:$G, K$4, FALSE), 0)</f>
        <v>0</v>
      </c>
      <c r="L181" s="97">
        <f>IFERROR(VLOOKUP($D181, V一般接種!$A:$G, L$4, FALSE), 0)</f>
        <v>0</v>
      </c>
      <c r="M181" s="97">
        <f>IFERROR(VLOOKUP($D181, V一般接種!$A:$G, M$4, FALSE), 0)</f>
        <v>0</v>
      </c>
      <c r="N181" s="97">
        <f>SUMIF(V職域接種!$C:$C, 'Conv-vaccine'!$D181, V職域接種!F:F)</f>
        <v>0</v>
      </c>
      <c r="O181" s="97">
        <f>SUMIF(V職域接種!$C:$C, 'Conv-vaccine'!$D181, V職域接種!G:G)</f>
        <v>0</v>
      </c>
      <c r="P181" s="97">
        <f>SUMIF(V重複!$C:$C, 'Conv-vaccine'!$D181, V重複!F:F)</f>
        <v>0</v>
      </c>
      <c r="Q181" s="97">
        <f>SUMIF(V重複!$C:$C, 'Conv-vaccine'!$D181, V重複!G:G)</f>
        <v>0</v>
      </c>
    </row>
    <row r="182" spans="1:17" x14ac:dyDescent="0.45">
      <c r="A182" s="94">
        <f t="shared" si="6"/>
        <v>44473</v>
      </c>
      <c r="B182" s="49">
        <f t="shared" si="7"/>
        <v>0</v>
      </c>
      <c r="C182" s="49">
        <f t="shared" si="8"/>
        <v>0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0</v>
      </c>
      <c r="K182" s="97">
        <f>IFERROR(VLOOKUP($D182, V一般接種!$A:$G, K$4, FALSE), 0)</f>
        <v>0</v>
      </c>
      <c r="L182" s="97">
        <f>IFERROR(VLOOKUP($D182, V一般接種!$A:$G, L$4, FALSE), 0)</f>
        <v>0</v>
      </c>
      <c r="M182" s="97">
        <f>IFERROR(VLOOKUP($D182, V一般接種!$A:$G, M$4, FALSE), 0)</f>
        <v>0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0</v>
      </c>
      <c r="C183" s="49">
        <f t="shared" si="8"/>
        <v>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0</v>
      </c>
      <c r="K183" s="97">
        <f>IFERROR(VLOOKUP($D183, V一般接種!$A:$G, K$4, FALSE), 0)</f>
        <v>0</v>
      </c>
      <c r="L183" s="97">
        <f>IFERROR(VLOOKUP($D183, V一般接種!$A:$G, L$4, FALSE), 0)</f>
        <v>0</v>
      </c>
      <c r="M183" s="97">
        <f>IFERROR(VLOOKUP($D183, V一般接種!$A:$G, M$4, FALSE), 0)</f>
        <v>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0</v>
      </c>
      <c r="C184" s="49">
        <f t="shared" si="8"/>
        <v>0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0</v>
      </c>
      <c r="K184" s="97">
        <f>IFERROR(VLOOKUP($D184, V一般接種!$A:$G, K$4, FALSE), 0)</f>
        <v>0</v>
      </c>
      <c r="L184" s="97">
        <f>IFERROR(VLOOKUP($D184, V一般接種!$A:$G, L$4, FALSE), 0)</f>
        <v>0</v>
      </c>
      <c r="M184" s="97">
        <f>IFERROR(VLOOKUP($D184, V一般接種!$A:$G, M$4, FALSE), 0)</f>
        <v>0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0</v>
      </c>
      <c r="C185" s="49">
        <f t="shared" si="8"/>
        <v>0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0</v>
      </c>
      <c r="K185" s="97">
        <f>IFERROR(VLOOKUP($D185, V一般接種!$A:$G, K$4, FALSE), 0)</f>
        <v>0</v>
      </c>
      <c r="L185" s="97">
        <f>IFERROR(VLOOKUP($D185, V一般接種!$A:$G, L$4, FALSE), 0)</f>
        <v>0</v>
      </c>
      <c r="M185" s="97">
        <f>IFERROR(VLOOKUP($D185, V一般接種!$A:$G, M$4, FALSE), 0)</f>
        <v>0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0</v>
      </c>
      <c r="C186" s="49">
        <f t="shared" si="8"/>
        <v>0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0</v>
      </c>
      <c r="K186" s="97">
        <f>IFERROR(VLOOKUP($D186, V一般接種!$A:$G, K$4, FALSE), 0)</f>
        <v>0</v>
      </c>
      <c r="L186" s="97">
        <f>IFERROR(VLOOKUP($D186, V一般接種!$A:$G, L$4, FALSE), 0)</f>
        <v>0</v>
      </c>
      <c r="M186" s="97">
        <f>IFERROR(VLOOKUP($D186, V一般接種!$A:$G, M$4, FALSE), 0)</f>
        <v>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0</v>
      </c>
      <c r="C187" s="49">
        <f t="shared" si="8"/>
        <v>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0</v>
      </c>
      <c r="K187" s="97">
        <f>IFERROR(VLOOKUP($D187, V一般接種!$A:$G, K$4, FALSE), 0)</f>
        <v>0</v>
      </c>
      <c r="L187" s="97">
        <f>IFERROR(VLOOKUP($D187, V一般接種!$A:$G, L$4, FALSE), 0)</f>
        <v>0</v>
      </c>
      <c r="M187" s="97">
        <f>IFERROR(VLOOKUP($D187, V一般接種!$A:$G, M$4, FALSE), 0)</f>
        <v>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0</v>
      </c>
      <c r="C188" s="49">
        <f t="shared" si="8"/>
        <v>0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0</v>
      </c>
      <c r="K188" s="97">
        <f>IFERROR(VLOOKUP($D188, V一般接種!$A:$G, K$4, FALSE), 0)</f>
        <v>0</v>
      </c>
      <c r="L188" s="97">
        <f>IFERROR(VLOOKUP($D188, V一般接種!$A:$G, L$4, FALSE), 0)</f>
        <v>0</v>
      </c>
      <c r="M188" s="97">
        <f>IFERROR(VLOOKUP($D188, V一般接種!$A:$G, M$4, FALSE), 0)</f>
        <v>0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45">
      <c r="A189" s="94">
        <f t="shared" si="6"/>
        <v>44480</v>
      </c>
      <c r="B189" s="49">
        <f t="shared" si="7"/>
        <v>0</v>
      </c>
      <c r="C189" s="49">
        <f t="shared" si="8"/>
        <v>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0</v>
      </c>
      <c r="K189" s="97">
        <f>IFERROR(VLOOKUP($D189, V一般接種!$A:$G, K$4, FALSE), 0)</f>
        <v>0</v>
      </c>
      <c r="L189" s="97">
        <f>IFERROR(VLOOKUP($D189, V一般接種!$A:$G, L$4, FALSE), 0)</f>
        <v>0</v>
      </c>
      <c r="M189" s="97">
        <f>IFERROR(VLOOKUP($D189, V一般接種!$A:$G, M$4, FALSE), 0)</f>
        <v>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7"/>
  <sheetViews>
    <sheetView workbookViewId="0">
      <selection sqref="A1:XFD1048576"/>
    </sheetView>
  </sheetViews>
  <sheetFormatPr defaultColWidth="8.69921875" defaultRowHeight="18" x14ac:dyDescent="0.45"/>
  <cols>
    <col min="1" max="1" width="11.796875" style="65" customWidth="1"/>
    <col min="2" max="2" width="5.19921875" style="65" bestFit="1" customWidth="1"/>
    <col min="3" max="3" width="11.79687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296875" style="65" bestFit="1" customWidth="1"/>
    <col min="16" max="16384" width="8.69921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TEXT(MAX(A3:A164)+1,"m月d日") &amp; "公表時点）"</f>
        <v>（9月17日公表時点）</v>
      </c>
    </row>
    <row r="3" spans="1:15" x14ac:dyDescent="0.45">
      <c r="A3" s="145" t="s">
        <v>323</v>
      </c>
      <c r="B3" s="145" t="s">
        <v>297</v>
      </c>
      <c r="C3" s="145" t="s">
        <v>298</v>
      </c>
      <c r="D3" s="146" t="s">
        <v>324</v>
      </c>
      <c r="E3" s="146"/>
      <c r="F3" s="146"/>
      <c r="G3" s="146"/>
      <c r="H3" s="146"/>
      <c r="I3" s="146"/>
      <c r="J3" s="146" t="s">
        <v>325</v>
      </c>
      <c r="K3" s="146"/>
      <c r="L3" s="146"/>
      <c r="M3" s="146"/>
      <c r="N3" s="146"/>
      <c r="O3" s="146"/>
    </row>
    <row r="4" spans="1:15" x14ac:dyDescent="0.45">
      <c r="A4" s="145"/>
      <c r="B4" s="145"/>
      <c r="C4" s="145"/>
      <c r="D4" s="144" t="s">
        <v>299</v>
      </c>
      <c r="E4" s="144"/>
      <c r="F4" s="144"/>
      <c r="G4" s="144" t="s">
        <v>300</v>
      </c>
      <c r="H4" s="144"/>
      <c r="I4" s="144"/>
      <c r="J4" s="144" t="s">
        <v>299</v>
      </c>
      <c r="K4" s="144"/>
      <c r="L4" s="144"/>
      <c r="M4" s="144" t="s">
        <v>300</v>
      </c>
      <c r="N4" s="144"/>
      <c r="O4" s="144"/>
    </row>
    <row r="5" spans="1:15" x14ac:dyDescent="0.45">
      <c r="A5" s="145"/>
      <c r="B5" s="145"/>
      <c r="C5" s="145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45">
      <c r="A6" s="143" t="s">
        <v>287</v>
      </c>
      <c r="B6" s="144"/>
      <c r="C6" s="61">
        <f t="shared" ref="C6" ca="1" si="0">SUM(D6:I6)</f>
        <v>133378862</v>
      </c>
      <c r="D6" s="61">
        <f ca="1">SUM(OFFSET(D$6,1,0,MAX($A$6:$A164)-DATE(2021,4,12)+1,1))</f>
        <v>62231625</v>
      </c>
      <c r="E6" s="61">
        <f ca="1">SUM(OFFSET(E$6,1,0,MAX($A$6:$A164)-DATE(2021,4,12)+1,1))</f>
        <v>11558258</v>
      </c>
      <c r="F6" s="61">
        <f ca="1">SUM(OFFSET(F$6,1,0,MAX($A$6:$A164)-DATE(2021,4,12)+1,1))</f>
        <v>35324</v>
      </c>
      <c r="G6" s="61">
        <f ca="1">SUM(OFFSET(G$6,1,0,MAX($A$6:$A164)-DATE(2021,4,12)+1,1))</f>
        <v>51518282</v>
      </c>
      <c r="H6" s="61">
        <f ca="1">SUM(OFFSET(H$6,1,0,MAX($A$6:$A164)-DATE(2021,4,12)+1,1))</f>
        <v>8035322</v>
      </c>
      <c r="I6" s="61">
        <f ca="1">SUM(OFFSET(I$6,1,0,MAX($A$6:$A164)-DATE(2021,4,12)+1,1))</f>
        <v>51</v>
      </c>
      <c r="J6" s="61">
        <f ca="1">SUM(OFFSET(J$6,1,0,MAX($A$6:$A164)-DATE(2021,4,12)+1,1))</f>
        <v>31282082</v>
      </c>
      <c r="K6" s="61">
        <f ca="1">SUM(OFFSET(K$6,1,0,MAX($A$6:$A164)-DATE(2021,4,12)+1,1))</f>
        <v>882862</v>
      </c>
      <c r="L6" s="61">
        <f ca="1">SUM(OFFSET(L$6,1,0,MAX($A$6:$A164)-DATE(2021,4,12)+1,1))</f>
        <v>1661</v>
      </c>
      <c r="M6" s="61">
        <f ca="1">SUM(OFFSET(M$6,1,0,MAX($A$6:$A164)-DATE(2021,4,12)+1,1))</f>
        <v>30750171</v>
      </c>
      <c r="N6" s="61">
        <f ca="1">SUM(OFFSET(N$6,1,0,MAX($A$6:$A164)-DATE(2021,4,12)+1,1))</f>
        <v>858388</v>
      </c>
      <c r="O6" s="61">
        <f ca="1">SUM(OFFSET(O$6,1,0,MAX($A$6:$A164)-DATE(2021,4,12)+1,1))</f>
        <v>9</v>
      </c>
    </row>
    <row r="7" spans="1:15" x14ac:dyDescent="0.45">
      <c r="A7" s="117">
        <v>44455</v>
      </c>
      <c r="B7" s="104" t="str">
        <f t="shared" ref="B7:B70" si="1">"(" &amp; TEXT(A7,"aaa") &amp; ")"</f>
        <v>(木)</v>
      </c>
      <c r="C7" s="61">
        <f>SUM(D7:I7)</f>
        <v>573824</v>
      </c>
      <c r="D7" s="61">
        <v>219093</v>
      </c>
      <c r="E7" s="61">
        <v>42540</v>
      </c>
      <c r="F7" s="61">
        <v>1181</v>
      </c>
      <c r="G7" s="61">
        <v>256026</v>
      </c>
      <c r="H7" s="61">
        <v>54971</v>
      </c>
      <c r="I7" s="61">
        <v>13</v>
      </c>
      <c r="J7" s="61">
        <v>6337</v>
      </c>
      <c r="K7" s="61">
        <v>320</v>
      </c>
      <c r="L7" s="61">
        <v>68</v>
      </c>
      <c r="M7" s="61">
        <v>10185</v>
      </c>
      <c r="N7" s="61">
        <v>432</v>
      </c>
      <c r="O7" s="61">
        <v>2</v>
      </c>
    </row>
    <row r="8" spans="1:15" x14ac:dyDescent="0.45">
      <c r="A8" s="117">
        <v>44454</v>
      </c>
      <c r="B8" s="104" t="str">
        <f t="shared" si="1"/>
        <v>(水)</v>
      </c>
      <c r="C8" s="61">
        <f>SUM(D8:I8)</f>
        <v>741227</v>
      </c>
      <c r="D8" s="61">
        <v>294964</v>
      </c>
      <c r="E8" s="61">
        <v>61233</v>
      </c>
      <c r="F8" s="61">
        <v>1381</v>
      </c>
      <c r="G8" s="61">
        <v>326908</v>
      </c>
      <c r="H8" s="61">
        <v>56740</v>
      </c>
      <c r="I8" s="61">
        <v>1</v>
      </c>
      <c r="J8" s="61">
        <v>8997</v>
      </c>
      <c r="K8" s="61">
        <v>540</v>
      </c>
      <c r="L8" s="61">
        <v>77</v>
      </c>
      <c r="M8" s="61">
        <v>14170</v>
      </c>
      <c r="N8" s="61">
        <v>516</v>
      </c>
      <c r="O8" s="61">
        <v>0</v>
      </c>
    </row>
    <row r="9" spans="1:15" x14ac:dyDescent="0.45">
      <c r="A9" s="117">
        <v>44453</v>
      </c>
      <c r="B9" s="104" t="str">
        <f t="shared" si="1"/>
        <v>(火)</v>
      </c>
      <c r="C9" s="61">
        <f>SUM(D9:I9)</f>
        <v>822224</v>
      </c>
      <c r="D9" s="61">
        <v>329546</v>
      </c>
      <c r="E9" s="61">
        <v>72909</v>
      </c>
      <c r="F9" s="61">
        <v>1669</v>
      </c>
      <c r="G9" s="61">
        <v>355037</v>
      </c>
      <c r="H9" s="61">
        <v>63063</v>
      </c>
      <c r="I9" s="61">
        <v>0</v>
      </c>
      <c r="J9" s="61">
        <v>10638</v>
      </c>
      <c r="K9" s="61">
        <v>666</v>
      </c>
      <c r="L9" s="61">
        <v>118</v>
      </c>
      <c r="M9" s="61">
        <v>18272</v>
      </c>
      <c r="N9" s="61">
        <v>652</v>
      </c>
      <c r="O9" s="61">
        <v>0</v>
      </c>
    </row>
    <row r="10" spans="1:15" x14ac:dyDescent="0.45">
      <c r="A10" s="117">
        <v>44452</v>
      </c>
      <c r="B10" s="104" t="str">
        <f t="shared" si="1"/>
        <v>(月)</v>
      </c>
      <c r="C10" s="61">
        <f>SUM(D10:I10)</f>
        <v>819179</v>
      </c>
      <c r="D10" s="61">
        <v>325384</v>
      </c>
      <c r="E10" s="61">
        <v>80982</v>
      </c>
      <c r="F10" s="61">
        <v>2070</v>
      </c>
      <c r="G10" s="61">
        <v>351603</v>
      </c>
      <c r="H10" s="61">
        <v>59139</v>
      </c>
      <c r="I10" s="61">
        <v>1</v>
      </c>
      <c r="J10" s="61">
        <v>10647</v>
      </c>
      <c r="K10" s="61">
        <v>629</v>
      </c>
      <c r="L10" s="61">
        <v>142</v>
      </c>
      <c r="M10" s="61">
        <v>18600</v>
      </c>
      <c r="N10" s="61">
        <v>576</v>
      </c>
      <c r="O10" s="61">
        <v>1</v>
      </c>
    </row>
    <row r="11" spans="1:15" x14ac:dyDescent="0.45">
      <c r="A11" s="117">
        <v>44451</v>
      </c>
      <c r="B11" s="104" t="str">
        <f t="shared" si="1"/>
        <v>(日)</v>
      </c>
      <c r="C11" s="61">
        <f t="shared" ref="C11:C74" si="2">SUM(D11:I11)</f>
        <v>1051367</v>
      </c>
      <c r="D11" s="61">
        <v>410972</v>
      </c>
      <c r="E11" s="61">
        <v>111415</v>
      </c>
      <c r="F11" s="61">
        <v>1324</v>
      </c>
      <c r="G11" s="61">
        <v>452706</v>
      </c>
      <c r="H11" s="61">
        <v>74950</v>
      </c>
      <c r="I11" s="61">
        <v>0</v>
      </c>
      <c r="J11" s="61">
        <v>7196</v>
      </c>
      <c r="K11" s="61">
        <v>979</v>
      </c>
      <c r="L11" s="61">
        <v>45</v>
      </c>
      <c r="M11" s="61">
        <v>11021</v>
      </c>
      <c r="N11" s="61">
        <v>955</v>
      </c>
      <c r="O11" s="61">
        <v>0</v>
      </c>
    </row>
    <row r="12" spans="1:15" x14ac:dyDescent="0.45">
      <c r="A12" s="117">
        <v>44450</v>
      </c>
      <c r="B12" s="104" t="str">
        <f t="shared" si="1"/>
        <v>(土)</v>
      </c>
      <c r="C12" s="61">
        <f t="shared" si="2"/>
        <v>1295436</v>
      </c>
      <c r="D12" s="61">
        <v>517651</v>
      </c>
      <c r="E12" s="61">
        <v>142397</v>
      </c>
      <c r="F12" s="61">
        <v>1400</v>
      </c>
      <c r="G12" s="61">
        <v>552338</v>
      </c>
      <c r="H12" s="61">
        <v>81647</v>
      </c>
      <c r="I12" s="61">
        <v>3</v>
      </c>
      <c r="J12" s="61">
        <v>8758</v>
      </c>
      <c r="K12" s="61">
        <v>844</v>
      </c>
      <c r="L12" s="61">
        <v>33</v>
      </c>
      <c r="M12" s="61">
        <v>14813</v>
      </c>
      <c r="N12" s="61">
        <v>800</v>
      </c>
      <c r="O12" s="61">
        <v>1</v>
      </c>
    </row>
    <row r="13" spans="1:15" x14ac:dyDescent="0.45">
      <c r="A13" s="117">
        <v>44449</v>
      </c>
      <c r="B13" s="104" t="str">
        <f t="shared" si="1"/>
        <v>(金)</v>
      </c>
      <c r="C13" s="61">
        <f t="shared" si="2"/>
        <v>1057099</v>
      </c>
      <c r="D13" s="61">
        <v>407270</v>
      </c>
      <c r="E13" s="61">
        <v>125731</v>
      </c>
      <c r="F13" s="61">
        <v>1530</v>
      </c>
      <c r="G13" s="61">
        <v>453629</v>
      </c>
      <c r="H13" s="61">
        <v>68934</v>
      </c>
      <c r="I13" s="61">
        <v>5</v>
      </c>
      <c r="J13" s="61">
        <v>9699</v>
      </c>
      <c r="K13" s="61">
        <v>490</v>
      </c>
      <c r="L13" s="61">
        <v>71</v>
      </c>
      <c r="M13" s="61">
        <v>20566</v>
      </c>
      <c r="N13" s="61">
        <v>529</v>
      </c>
      <c r="O13" s="61">
        <v>0</v>
      </c>
    </row>
    <row r="14" spans="1:15" x14ac:dyDescent="0.45">
      <c r="A14" s="117">
        <v>44448</v>
      </c>
      <c r="B14" s="104" t="str">
        <f t="shared" si="1"/>
        <v>(木)</v>
      </c>
      <c r="C14" s="61">
        <f t="shared" si="2"/>
        <v>972427</v>
      </c>
      <c r="D14" s="61">
        <v>378738</v>
      </c>
      <c r="E14" s="61">
        <v>116999</v>
      </c>
      <c r="F14" s="61">
        <v>1658</v>
      </c>
      <c r="G14" s="61">
        <v>404203</v>
      </c>
      <c r="H14" s="61">
        <v>70828</v>
      </c>
      <c r="I14" s="61">
        <v>1</v>
      </c>
      <c r="J14" s="61">
        <v>11517</v>
      </c>
      <c r="K14" s="61">
        <v>799</v>
      </c>
      <c r="L14" s="61">
        <v>93</v>
      </c>
      <c r="M14" s="61">
        <v>21037</v>
      </c>
      <c r="N14" s="61">
        <v>520</v>
      </c>
      <c r="O14" s="61">
        <v>0</v>
      </c>
    </row>
    <row r="15" spans="1:15" x14ac:dyDescent="0.45">
      <c r="A15" s="117">
        <v>44447</v>
      </c>
      <c r="B15" s="104" t="str">
        <f t="shared" si="1"/>
        <v>(水)</v>
      </c>
      <c r="C15" s="61">
        <f t="shared" si="2"/>
        <v>1016064</v>
      </c>
      <c r="D15" s="61">
        <v>403678</v>
      </c>
      <c r="E15" s="61">
        <v>117685</v>
      </c>
      <c r="F15" s="61">
        <v>1498</v>
      </c>
      <c r="G15" s="61">
        <v>420877</v>
      </c>
      <c r="H15" s="61">
        <v>72324</v>
      </c>
      <c r="I15" s="61">
        <v>2</v>
      </c>
      <c r="J15" s="61">
        <v>12941</v>
      </c>
      <c r="K15" s="61">
        <v>853</v>
      </c>
      <c r="L15" s="61">
        <v>69</v>
      </c>
      <c r="M15" s="61">
        <v>24157</v>
      </c>
      <c r="N15" s="61">
        <v>654</v>
      </c>
      <c r="O15" s="61">
        <v>0</v>
      </c>
    </row>
    <row r="16" spans="1:15" x14ac:dyDescent="0.45">
      <c r="A16" s="117">
        <v>44446</v>
      </c>
      <c r="B16" s="104" t="str">
        <f t="shared" si="1"/>
        <v>(火)</v>
      </c>
      <c r="C16" s="61">
        <f t="shared" si="2"/>
        <v>1029841</v>
      </c>
      <c r="D16" s="61">
        <v>431159</v>
      </c>
      <c r="E16" s="61">
        <v>123267</v>
      </c>
      <c r="F16" s="61">
        <v>1554</v>
      </c>
      <c r="G16" s="61">
        <v>399068</v>
      </c>
      <c r="H16" s="61">
        <v>74792</v>
      </c>
      <c r="I16" s="61">
        <v>1</v>
      </c>
      <c r="J16" s="61">
        <v>14944</v>
      </c>
      <c r="K16" s="61">
        <v>798</v>
      </c>
      <c r="L16" s="61">
        <v>86</v>
      </c>
      <c r="M16" s="61">
        <v>27885</v>
      </c>
      <c r="N16" s="61">
        <v>753</v>
      </c>
      <c r="O16" s="61">
        <v>0</v>
      </c>
    </row>
    <row r="17" spans="1:15" x14ac:dyDescent="0.45">
      <c r="A17" s="117">
        <v>44445</v>
      </c>
      <c r="B17" s="104" t="str">
        <f t="shared" si="1"/>
        <v>(月)</v>
      </c>
      <c r="C17" s="61">
        <f t="shared" si="2"/>
        <v>925327</v>
      </c>
      <c r="D17" s="61">
        <v>425756</v>
      </c>
      <c r="E17" s="61">
        <v>119651</v>
      </c>
      <c r="F17" s="61">
        <v>1327</v>
      </c>
      <c r="G17" s="61">
        <v>317438</v>
      </c>
      <c r="H17" s="61">
        <v>61145</v>
      </c>
      <c r="I17" s="61">
        <v>10</v>
      </c>
      <c r="J17" s="61">
        <v>14721</v>
      </c>
      <c r="K17" s="61">
        <v>787</v>
      </c>
      <c r="L17" s="61">
        <v>69</v>
      </c>
      <c r="M17" s="61">
        <v>22853</v>
      </c>
      <c r="N17" s="61">
        <v>563</v>
      </c>
      <c r="O17" s="61">
        <v>2</v>
      </c>
    </row>
    <row r="18" spans="1:15" x14ac:dyDescent="0.45">
      <c r="A18" s="117">
        <v>44444</v>
      </c>
      <c r="B18" s="104" t="str">
        <f t="shared" si="1"/>
        <v>(日)</v>
      </c>
      <c r="C18" s="61">
        <f t="shared" si="2"/>
        <v>1104479</v>
      </c>
      <c r="D18" s="61">
        <v>583038</v>
      </c>
      <c r="E18" s="61">
        <v>138211</v>
      </c>
      <c r="F18" s="61">
        <v>1011</v>
      </c>
      <c r="G18" s="61">
        <v>275861</v>
      </c>
      <c r="H18" s="61">
        <v>106357</v>
      </c>
      <c r="I18" s="61">
        <v>1</v>
      </c>
      <c r="J18" s="61">
        <v>11109</v>
      </c>
      <c r="K18" s="61">
        <v>961</v>
      </c>
      <c r="L18" s="61">
        <v>39</v>
      </c>
      <c r="M18" s="61">
        <v>8330</v>
      </c>
      <c r="N18" s="61">
        <v>1872</v>
      </c>
      <c r="O18" s="61">
        <v>0</v>
      </c>
    </row>
    <row r="19" spans="1:15" x14ac:dyDescent="0.45">
      <c r="A19" s="117">
        <v>44443</v>
      </c>
      <c r="B19" s="104" t="str">
        <f t="shared" si="1"/>
        <v>(土)</v>
      </c>
      <c r="C19" s="61">
        <f t="shared" si="2"/>
        <v>1307152</v>
      </c>
      <c r="D19" s="61">
        <v>727741</v>
      </c>
      <c r="E19" s="61">
        <v>151803</v>
      </c>
      <c r="F19" s="61">
        <v>1229</v>
      </c>
      <c r="G19" s="61">
        <v>316684</v>
      </c>
      <c r="H19" s="61">
        <v>109695</v>
      </c>
      <c r="I19" s="61">
        <v>0</v>
      </c>
      <c r="J19" s="61">
        <v>13431</v>
      </c>
      <c r="K19" s="61">
        <v>793</v>
      </c>
      <c r="L19" s="61">
        <v>30</v>
      </c>
      <c r="M19" s="61">
        <v>10292</v>
      </c>
      <c r="N19" s="61">
        <v>1962</v>
      </c>
      <c r="O19" s="61">
        <v>0</v>
      </c>
    </row>
    <row r="20" spans="1:15" x14ac:dyDescent="0.45">
      <c r="A20" s="117">
        <v>44442</v>
      </c>
      <c r="B20" s="104" t="str">
        <f t="shared" si="1"/>
        <v>(金)</v>
      </c>
      <c r="C20" s="61">
        <f t="shared" si="2"/>
        <v>1043977</v>
      </c>
      <c r="D20" s="61">
        <v>536893</v>
      </c>
      <c r="E20" s="61">
        <v>126500</v>
      </c>
      <c r="F20" s="61">
        <v>1449</v>
      </c>
      <c r="G20" s="61">
        <v>272847</v>
      </c>
      <c r="H20" s="61">
        <v>106283</v>
      </c>
      <c r="I20" s="61">
        <v>5</v>
      </c>
      <c r="J20" s="61">
        <v>15057</v>
      </c>
      <c r="K20" s="61">
        <v>503</v>
      </c>
      <c r="L20" s="61">
        <v>50</v>
      </c>
      <c r="M20" s="61">
        <v>14756</v>
      </c>
      <c r="N20" s="61">
        <v>880</v>
      </c>
      <c r="O20" s="61">
        <v>1</v>
      </c>
    </row>
    <row r="21" spans="1:15" x14ac:dyDescent="0.45">
      <c r="A21" s="117">
        <v>44441</v>
      </c>
      <c r="B21" s="104" t="str">
        <f t="shared" si="1"/>
        <v>(木)</v>
      </c>
      <c r="C21" s="61">
        <f t="shared" si="2"/>
        <v>835978</v>
      </c>
      <c r="D21" s="61">
        <v>250420</v>
      </c>
      <c r="E21" s="61">
        <v>122522</v>
      </c>
      <c r="F21" s="61">
        <v>1835</v>
      </c>
      <c r="G21" s="61">
        <v>359089</v>
      </c>
      <c r="H21" s="61">
        <v>102112</v>
      </c>
      <c r="I21" s="61">
        <v>0</v>
      </c>
      <c r="J21" s="61">
        <v>6948</v>
      </c>
      <c r="K21" s="61">
        <v>671</v>
      </c>
      <c r="L21" s="61">
        <v>104</v>
      </c>
      <c r="M21" s="61">
        <v>23750</v>
      </c>
      <c r="N21" s="61">
        <v>999</v>
      </c>
      <c r="O21" s="61">
        <v>0</v>
      </c>
    </row>
    <row r="22" spans="1:15" x14ac:dyDescent="0.45">
      <c r="A22" s="117">
        <v>44440</v>
      </c>
      <c r="B22" s="104" t="str">
        <f t="shared" si="1"/>
        <v>(水)</v>
      </c>
      <c r="C22" s="61">
        <f t="shared" si="2"/>
        <v>1036423</v>
      </c>
      <c r="D22" s="61">
        <v>468237</v>
      </c>
      <c r="E22" s="61">
        <v>115214</v>
      </c>
      <c r="F22" s="61">
        <v>1676</v>
      </c>
      <c r="G22" s="61">
        <v>358785</v>
      </c>
      <c r="H22" s="61">
        <v>92510</v>
      </c>
      <c r="I22" s="61">
        <v>1</v>
      </c>
      <c r="J22" s="61">
        <v>17616</v>
      </c>
      <c r="K22" s="61">
        <v>749</v>
      </c>
      <c r="L22" s="61">
        <v>100</v>
      </c>
      <c r="M22" s="61">
        <v>26737</v>
      </c>
      <c r="N22" s="61">
        <v>1145</v>
      </c>
      <c r="O22" s="61">
        <v>0</v>
      </c>
    </row>
    <row r="23" spans="1:15" x14ac:dyDescent="0.45">
      <c r="A23" s="117">
        <v>44439</v>
      </c>
      <c r="B23" s="104" t="str">
        <f t="shared" si="1"/>
        <v>(火)</v>
      </c>
      <c r="C23" s="61">
        <f t="shared" si="2"/>
        <v>1090650</v>
      </c>
      <c r="D23" s="61">
        <v>489093</v>
      </c>
      <c r="E23" s="61">
        <v>114447</v>
      </c>
      <c r="F23" s="61">
        <v>1601</v>
      </c>
      <c r="G23" s="61">
        <v>381076</v>
      </c>
      <c r="H23" s="61">
        <v>104433</v>
      </c>
      <c r="I23" s="61">
        <v>0</v>
      </c>
      <c r="J23" s="61">
        <v>20880</v>
      </c>
      <c r="K23" s="61">
        <v>654</v>
      </c>
      <c r="L23" s="61">
        <v>87</v>
      </c>
      <c r="M23" s="61">
        <v>33326</v>
      </c>
      <c r="N23" s="61">
        <v>1283</v>
      </c>
      <c r="O23" s="61">
        <v>0</v>
      </c>
    </row>
    <row r="24" spans="1:15" x14ac:dyDescent="0.45">
      <c r="A24" s="117">
        <v>44438</v>
      </c>
      <c r="B24" s="104" t="str">
        <f t="shared" si="1"/>
        <v>(月)</v>
      </c>
      <c r="C24" s="61">
        <f t="shared" si="2"/>
        <v>603852</v>
      </c>
      <c r="D24" s="61">
        <v>245232</v>
      </c>
      <c r="E24" s="61">
        <v>111002</v>
      </c>
      <c r="F24" s="61">
        <v>1319</v>
      </c>
      <c r="G24" s="61">
        <v>135785</v>
      </c>
      <c r="H24" s="61">
        <v>110514</v>
      </c>
      <c r="I24" s="61">
        <v>0</v>
      </c>
      <c r="J24" s="61">
        <v>8677</v>
      </c>
      <c r="K24" s="61">
        <v>593</v>
      </c>
      <c r="L24" s="61">
        <v>69</v>
      </c>
      <c r="M24" s="61">
        <v>9244</v>
      </c>
      <c r="N24" s="61">
        <v>1225</v>
      </c>
      <c r="O24" s="61">
        <v>0</v>
      </c>
    </row>
    <row r="25" spans="1:15" x14ac:dyDescent="0.45">
      <c r="A25" s="117">
        <v>44437</v>
      </c>
      <c r="B25" s="104" t="str">
        <f t="shared" si="1"/>
        <v>(日)</v>
      </c>
      <c r="C25" s="61">
        <f t="shared" si="2"/>
        <v>1183237</v>
      </c>
      <c r="D25" s="61">
        <v>465281</v>
      </c>
      <c r="E25" s="61">
        <v>112081</v>
      </c>
      <c r="F25" s="61">
        <v>1127</v>
      </c>
      <c r="G25" s="61">
        <v>495253</v>
      </c>
      <c r="H25" s="61">
        <v>109494</v>
      </c>
      <c r="I25" s="61">
        <v>1</v>
      </c>
      <c r="J25" s="61">
        <v>9364</v>
      </c>
      <c r="K25" s="61">
        <v>796</v>
      </c>
      <c r="L25" s="61">
        <v>48</v>
      </c>
      <c r="M25" s="61">
        <v>19597</v>
      </c>
      <c r="N25" s="61">
        <v>2624</v>
      </c>
      <c r="O25" s="61">
        <v>0</v>
      </c>
    </row>
    <row r="26" spans="1:15" x14ac:dyDescent="0.45">
      <c r="A26" s="117">
        <v>44436</v>
      </c>
      <c r="B26" s="104" t="str">
        <f t="shared" si="1"/>
        <v>(土)</v>
      </c>
      <c r="C26" s="61">
        <f t="shared" si="2"/>
        <v>1409171</v>
      </c>
      <c r="D26" s="61">
        <v>574057</v>
      </c>
      <c r="E26" s="61">
        <v>123378</v>
      </c>
      <c r="F26" s="61">
        <v>539</v>
      </c>
      <c r="G26" s="61">
        <v>589955</v>
      </c>
      <c r="H26" s="61">
        <v>121242</v>
      </c>
      <c r="I26" s="61">
        <v>0</v>
      </c>
      <c r="J26" s="61">
        <v>13028</v>
      </c>
      <c r="K26" s="61">
        <v>687</v>
      </c>
      <c r="L26" s="61">
        <v>12</v>
      </c>
      <c r="M26" s="61">
        <v>31258</v>
      </c>
      <c r="N26" s="61">
        <v>3189</v>
      </c>
      <c r="O26" s="61">
        <v>0</v>
      </c>
    </row>
    <row r="27" spans="1:15" x14ac:dyDescent="0.45">
      <c r="A27" s="117">
        <v>44435</v>
      </c>
      <c r="B27" s="104" t="str">
        <f t="shared" si="1"/>
        <v>(金)</v>
      </c>
      <c r="C27" s="61">
        <f t="shared" si="2"/>
        <v>1212147</v>
      </c>
      <c r="D27" s="61">
        <v>506923</v>
      </c>
      <c r="E27" s="61">
        <v>98434</v>
      </c>
      <c r="F27" s="61">
        <v>978</v>
      </c>
      <c r="G27" s="61">
        <v>474398</v>
      </c>
      <c r="H27" s="61">
        <v>131414</v>
      </c>
      <c r="I27" s="61">
        <v>0</v>
      </c>
      <c r="J27" s="61">
        <v>17621</v>
      </c>
      <c r="K27" s="61">
        <v>482</v>
      </c>
      <c r="L27" s="61">
        <v>21</v>
      </c>
      <c r="M27" s="61">
        <v>38659</v>
      </c>
      <c r="N27" s="61">
        <v>1479</v>
      </c>
      <c r="O27" s="61">
        <v>0</v>
      </c>
    </row>
    <row r="28" spans="1:15" x14ac:dyDescent="0.45">
      <c r="A28" s="117">
        <v>44434</v>
      </c>
      <c r="B28" s="104" t="str">
        <f t="shared" si="1"/>
        <v>(木)</v>
      </c>
      <c r="C28" s="61">
        <f t="shared" si="2"/>
        <v>1091368</v>
      </c>
      <c r="D28" s="61">
        <v>454188</v>
      </c>
      <c r="E28" s="61">
        <v>86690</v>
      </c>
      <c r="F28" s="61">
        <v>2009</v>
      </c>
      <c r="G28" s="61">
        <v>428647</v>
      </c>
      <c r="H28" s="61">
        <v>119833</v>
      </c>
      <c r="I28" s="61">
        <v>1</v>
      </c>
      <c r="J28" s="61">
        <v>18493</v>
      </c>
      <c r="K28" s="61">
        <v>625</v>
      </c>
      <c r="L28" s="61">
        <v>64</v>
      </c>
      <c r="M28" s="61">
        <v>39261</v>
      </c>
      <c r="N28" s="61">
        <v>1713</v>
      </c>
      <c r="O28" s="61">
        <v>0</v>
      </c>
    </row>
    <row r="29" spans="1:15" x14ac:dyDescent="0.45">
      <c r="A29" s="117">
        <v>44433</v>
      </c>
      <c r="B29" s="104" t="str">
        <f t="shared" si="1"/>
        <v>(水)</v>
      </c>
      <c r="C29" s="61">
        <f t="shared" si="2"/>
        <v>1149237</v>
      </c>
      <c r="D29" s="61">
        <v>466304</v>
      </c>
      <c r="E29" s="61">
        <v>104933</v>
      </c>
      <c r="F29" s="61">
        <v>1951</v>
      </c>
      <c r="G29" s="61">
        <v>443926</v>
      </c>
      <c r="H29" s="61">
        <v>132121</v>
      </c>
      <c r="I29" s="61">
        <v>2</v>
      </c>
      <c r="J29" s="61">
        <v>21064</v>
      </c>
      <c r="K29" s="61">
        <v>694</v>
      </c>
      <c r="L29" s="61">
        <v>64</v>
      </c>
      <c r="M29" s="61">
        <v>44246</v>
      </c>
      <c r="N29" s="61">
        <v>1940</v>
      </c>
      <c r="O29" s="61">
        <v>0</v>
      </c>
    </row>
    <row r="30" spans="1:15" x14ac:dyDescent="0.45">
      <c r="A30" s="117">
        <v>44432</v>
      </c>
      <c r="B30" s="104" t="str">
        <f t="shared" si="1"/>
        <v>(火)</v>
      </c>
      <c r="C30" s="61">
        <f t="shared" si="2"/>
        <v>1166998</v>
      </c>
      <c r="D30" s="61">
        <v>469429</v>
      </c>
      <c r="E30" s="61">
        <v>110728</v>
      </c>
      <c r="F30" s="61">
        <v>975</v>
      </c>
      <c r="G30" s="61">
        <v>450391</v>
      </c>
      <c r="H30" s="61">
        <v>135473</v>
      </c>
      <c r="I30" s="61">
        <v>2</v>
      </c>
      <c r="J30" s="61">
        <v>24884</v>
      </c>
      <c r="K30" s="61">
        <v>754</v>
      </c>
      <c r="L30" s="61">
        <v>48</v>
      </c>
      <c r="M30" s="61">
        <v>53724</v>
      </c>
      <c r="N30" s="61">
        <v>2167</v>
      </c>
      <c r="O30" s="61">
        <v>1</v>
      </c>
    </row>
    <row r="31" spans="1:15" x14ac:dyDescent="0.45">
      <c r="A31" s="117">
        <v>44431</v>
      </c>
      <c r="B31" s="104" t="str">
        <f t="shared" si="1"/>
        <v>(月)</v>
      </c>
      <c r="C31" s="61">
        <f t="shared" si="2"/>
        <v>1110181</v>
      </c>
      <c r="D31" s="61">
        <v>432923</v>
      </c>
      <c r="E31" s="61">
        <v>88389</v>
      </c>
      <c r="F31" s="61">
        <v>989</v>
      </c>
      <c r="G31" s="61">
        <v>434375</v>
      </c>
      <c r="H31" s="61">
        <v>153504</v>
      </c>
      <c r="I31" s="61">
        <v>1</v>
      </c>
      <c r="J31" s="61">
        <v>23266</v>
      </c>
      <c r="K31" s="61">
        <v>662</v>
      </c>
      <c r="L31" s="61">
        <v>50</v>
      </c>
      <c r="M31" s="61">
        <v>57459</v>
      </c>
      <c r="N31" s="61">
        <v>2874</v>
      </c>
      <c r="O31" s="66">
        <v>1</v>
      </c>
    </row>
    <row r="32" spans="1:15" x14ac:dyDescent="0.45">
      <c r="A32" s="117">
        <v>44430</v>
      </c>
      <c r="B32" s="104" t="str">
        <f t="shared" si="1"/>
        <v>(日)</v>
      </c>
      <c r="C32" s="61">
        <f t="shared" si="2"/>
        <v>1187818</v>
      </c>
      <c r="D32" s="61">
        <v>508914</v>
      </c>
      <c r="E32" s="61">
        <v>101033</v>
      </c>
      <c r="F32" s="61">
        <v>0</v>
      </c>
      <c r="G32" s="61">
        <v>441723</v>
      </c>
      <c r="H32" s="61">
        <v>136148</v>
      </c>
      <c r="I32" s="61">
        <v>0</v>
      </c>
      <c r="J32" s="61">
        <v>11486</v>
      </c>
      <c r="K32" s="61">
        <v>834</v>
      </c>
      <c r="L32" s="61">
        <v>0</v>
      </c>
      <c r="M32" s="61">
        <v>33305</v>
      </c>
      <c r="N32" s="61">
        <v>4331</v>
      </c>
      <c r="O32" s="66">
        <v>0</v>
      </c>
    </row>
    <row r="33" spans="1:15" x14ac:dyDescent="0.45">
      <c r="A33" s="117">
        <v>44429</v>
      </c>
      <c r="B33" s="104" t="str">
        <f t="shared" si="1"/>
        <v>(土)</v>
      </c>
      <c r="C33" s="61">
        <f t="shared" si="2"/>
        <v>1367726</v>
      </c>
      <c r="D33" s="66">
        <v>595568</v>
      </c>
      <c r="E33" s="61">
        <v>95031</v>
      </c>
      <c r="F33" s="61">
        <v>42</v>
      </c>
      <c r="G33" s="61">
        <v>524510</v>
      </c>
      <c r="H33" s="61">
        <v>152575</v>
      </c>
      <c r="I33" s="61">
        <v>0</v>
      </c>
      <c r="J33" s="61">
        <v>16701</v>
      </c>
      <c r="K33" s="61">
        <v>688</v>
      </c>
      <c r="L33" s="61">
        <v>3</v>
      </c>
      <c r="M33" s="61">
        <v>61217</v>
      </c>
      <c r="N33" s="61">
        <v>4577</v>
      </c>
      <c r="O33" s="66">
        <v>0</v>
      </c>
    </row>
    <row r="34" spans="1:15" x14ac:dyDescent="0.45">
      <c r="A34" s="117">
        <v>44428</v>
      </c>
      <c r="B34" s="104" t="str">
        <f t="shared" si="1"/>
        <v>(金)</v>
      </c>
      <c r="C34" s="61">
        <f t="shared" si="2"/>
        <v>1207779</v>
      </c>
      <c r="D34" s="61">
        <v>501862</v>
      </c>
      <c r="E34" s="61">
        <v>78540</v>
      </c>
      <c r="F34" s="61">
        <v>0</v>
      </c>
      <c r="G34" s="61">
        <v>465401</v>
      </c>
      <c r="H34" s="61">
        <v>161976</v>
      </c>
      <c r="I34" s="61">
        <v>0</v>
      </c>
      <c r="J34" s="61">
        <v>24221</v>
      </c>
      <c r="K34" s="61">
        <v>428</v>
      </c>
      <c r="L34" s="61">
        <v>0</v>
      </c>
      <c r="M34" s="61">
        <v>78303</v>
      </c>
      <c r="N34" s="61">
        <v>2583</v>
      </c>
      <c r="O34" s="66">
        <v>0</v>
      </c>
    </row>
    <row r="35" spans="1:15" x14ac:dyDescent="0.45">
      <c r="A35" s="117">
        <v>44427</v>
      </c>
      <c r="B35" s="104" t="str">
        <f t="shared" si="1"/>
        <v>(木)</v>
      </c>
      <c r="C35" s="61">
        <f t="shared" si="2"/>
        <v>1123843</v>
      </c>
      <c r="D35" s="61">
        <v>461991</v>
      </c>
      <c r="E35" s="61">
        <v>87952</v>
      </c>
      <c r="F35" s="61">
        <v>1</v>
      </c>
      <c r="G35" s="61">
        <v>420240</v>
      </c>
      <c r="H35" s="61">
        <v>153659</v>
      </c>
      <c r="I35" s="61">
        <v>0</v>
      </c>
      <c r="J35" s="61">
        <v>24289</v>
      </c>
      <c r="K35" s="61">
        <v>583</v>
      </c>
      <c r="L35" s="61">
        <v>1</v>
      </c>
      <c r="M35" s="61">
        <v>78189</v>
      </c>
      <c r="N35" s="61">
        <v>3344</v>
      </c>
      <c r="O35" s="66">
        <v>0</v>
      </c>
    </row>
    <row r="36" spans="1:15" x14ac:dyDescent="0.45">
      <c r="A36" s="117">
        <v>44426</v>
      </c>
      <c r="B36" s="104" t="str">
        <f t="shared" si="1"/>
        <v>(水)</v>
      </c>
      <c r="C36" s="61">
        <f t="shared" si="2"/>
        <v>1162518</v>
      </c>
      <c r="D36" s="61">
        <v>474047</v>
      </c>
      <c r="E36" s="61">
        <v>78132</v>
      </c>
      <c r="F36" s="61">
        <v>0</v>
      </c>
      <c r="G36" s="61">
        <v>431668</v>
      </c>
      <c r="H36" s="61">
        <v>178671</v>
      </c>
      <c r="I36" s="61">
        <v>0</v>
      </c>
      <c r="J36" s="61">
        <v>27450</v>
      </c>
      <c r="K36" s="61">
        <v>663</v>
      </c>
      <c r="L36" s="61">
        <v>0</v>
      </c>
      <c r="M36" s="61">
        <v>86006</v>
      </c>
      <c r="N36" s="61">
        <v>3221</v>
      </c>
      <c r="O36" s="61">
        <v>0</v>
      </c>
    </row>
    <row r="37" spans="1:15" x14ac:dyDescent="0.45">
      <c r="A37" s="117">
        <v>44425</v>
      </c>
      <c r="B37" s="104" t="str">
        <f t="shared" si="1"/>
        <v>(火)</v>
      </c>
      <c r="C37" s="61">
        <f t="shared" si="2"/>
        <v>1155320</v>
      </c>
      <c r="D37" s="61">
        <v>450107</v>
      </c>
      <c r="E37" s="61">
        <v>76507</v>
      </c>
      <c r="F37" s="61">
        <v>1</v>
      </c>
      <c r="G37" s="61">
        <v>443969</v>
      </c>
      <c r="H37" s="61">
        <v>184736</v>
      </c>
      <c r="I37" s="61">
        <v>0</v>
      </c>
      <c r="J37" s="61">
        <v>30254</v>
      </c>
      <c r="K37" s="61">
        <v>633</v>
      </c>
      <c r="L37" s="61">
        <v>0</v>
      </c>
      <c r="M37" s="61">
        <v>102924</v>
      </c>
      <c r="N37" s="61">
        <v>2686</v>
      </c>
      <c r="O37" s="61">
        <v>0</v>
      </c>
    </row>
    <row r="38" spans="1:15" x14ac:dyDescent="0.45">
      <c r="A38" s="117">
        <v>44424</v>
      </c>
      <c r="B38" s="104" t="str">
        <f t="shared" si="1"/>
        <v>(月)</v>
      </c>
      <c r="C38" s="61">
        <f t="shared" si="2"/>
        <v>932478</v>
      </c>
      <c r="D38" s="61">
        <v>347766</v>
      </c>
      <c r="E38" s="61">
        <v>70431</v>
      </c>
      <c r="F38" s="61">
        <v>0</v>
      </c>
      <c r="G38" s="61">
        <v>358632</v>
      </c>
      <c r="H38" s="61">
        <v>155649</v>
      </c>
      <c r="I38" s="61">
        <v>0</v>
      </c>
      <c r="J38" s="61">
        <v>23938</v>
      </c>
      <c r="K38" s="61">
        <v>557</v>
      </c>
      <c r="L38" s="61">
        <v>0</v>
      </c>
      <c r="M38" s="61">
        <v>84623</v>
      </c>
      <c r="N38" s="61">
        <v>2663</v>
      </c>
      <c r="O38" s="61">
        <v>0</v>
      </c>
    </row>
    <row r="39" spans="1:15" x14ac:dyDescent="0.45">
      <c r="A39" s="117">
        <v>44423</v>
      </c>
      <c r="B39" s="104" t="str">
        <f t="shared" si="1"/>
        <v>(日)</v>
      </c>
      <c r="C39" s="61">
        <f t="shared" si="2"/>
        <v>705337</v>
      </c>
      <c r="D39" s="61">
        <v>275831</v>
      </c>
      <c r="E39" s="61">
        <v>85076</v>
      </c>
      <c r="F39" s="61">
        <v>0</v>
      </c>
      <c r="G39" s="61">
        <v>243444</v>
      </c>
      <c r="H39" s="61">
        <v>100986</v>
      </c>
      <c r="I39" s="61">
        <v>0</v>
      </c>
      <c r="J39" s="61">
        <v>7115</v>
      </c>
      <c r="K39" s="61">
        <v>933</v>
      </c>
      <c r="L39" s="61">
        <v>0</v>
      </c>
      <c r="M39" s="61">
        <v>34964</v>
      </c>
      <c r="N39" s="61">
        <v>2368</v>
      </c>
      <c r="O39" s="61">
        <v>0</v>
      </c>
    </row>
    <row r="40" spans="1:15" x14ac:dyDescent="0.45">
      <c r="A40" s="117">
        <v>44422</v>
      </c>
      <c r="B40" s="104" t="str">
        <f t="shared" si="1"/>
        <v>(土)</v>
      </c>
      <c r="C40" s="61">
        <f t="shared" si="2"/>
        <v>714064</v>
      </c>
      <c r="D40" s="61">
        <v>265609</v>
      </c>
      <c r="E40" s="61">
        <v>80443</v>
      </c>
      <c r="F40" s="61">
        <v>0</v>
      </c>
      <c r="G40" s="61">
        <v>250130</v>
      </c>
      <c r="H40" s="61">
        <v>117882</v>
      </c>
      <c r="I40" s="61">
        <v>0</v>
      </c>
      <c r="J40" s="61">
        <v>8430</v>
      </c>
      <c r="K40" s="61">
        <v>803</v>
      </c>
      <c r="L40" s="61">
        <v>0</v>
      </c>
      <c r="M40" s="61">
        <v>43182</v>
      </c>
      <c r="N40" s="61">
        <v>2525</v>
      </c>
      <c r="O40" s="61">
        <v>0</v>
      </c>
    </row>
    <row r="41" spans="1:15" x14ac:dyDescent="0.45">
      <c r="A41" s="117">
        <v>44421</v>
      </c>
      <c r="B41" s="104" t="str">
        <f t="shared" si="1"/>
        <v>(金)</v>
      </c>
      <c r="C41" s="61">
        <f t="shared" si="2"/>
        <v>616734</v>
      </c>
      <c r="D41" s="61">
        <v>261940</v>
      </c>
      <c r="E41" s="61">
        <v>68626</v>
      </c>
      <c r="F41" s="61">
        <v>0</v>
      </c>
      <c r="G41" s="61">
        <v>134518</v>
      </c>
      <c r="H41" s="61">
        <v>151650</v>
      </c>
      <c r="I41" s="61">
        <v>0</v>
      </c>
      <c r="J41" s="61">
        <v>14039</v>
      </c>
      <c r="K41" s="61">
        <v>608</v>
      </c>
      <c r="L41" s="61">
        <v>0</v>
      </c>
      <c r="M41" s="61">
        <v>23105</v>
      </c>
      <c r="N41" s="61">
        <v>3437</v>
      </c>
      <c r="O41" s="61">
        <v>0</v>
      </c>
    </row>
    <row r="42" spans="1:15" x14ac:dyDescent="0.45">
      <c r="A42" s="117">
        <v>44420</v>
      </c>
      <c r="B42" s="104" t="str">
        <f t="shared" si="1"/>
        <v>(木)</v>
      </c>
      <c r="C42" s="61">
        <f t="shared" si="2"/>
        <v>851592</v>
      </c>
      <c r="D42" s="61">
        <v>394225</v>
      </c>
      <c r="E42" s="61">
        <v>78302</v>
      </c>
      <c r="F42" s="61">
        <v>0</v>
      </c>
      <c r="G42" s="61">
        <v>224407</v>
      </c>
      <c r="H42" s="61">
        <v>154658</v>
      </c>
      <c r="I42" s="61">
        <v>0</v>
      </c>
      <c r="J42" s="61">
        <v>23919</v>
      </c>
      <c r="K42" s="61">
        <v>779</v>
      </c>
      <c r="L42" s="61">
        <v>0</v>
      </c>
      <c r="M42" s="61">
        <v>48656</v>
      </c>
      <c r="N42" s="61">
        <v>3489</v>
      </c>
      <c r="O42" s="61">
        <v>0</v>
      </c>
    </row>
    <row r="43" spans="1:15" x14ac:dyDescent="0.45">
      <c r="A43" s="117">
        <v>44419</v>
      </c>
      <c r="B43" s="104" t="str">
        <f t="shared" si="1"/>
        <v>(水)</v>
      </c>
      <c r="C43" s="61">
        <f t="shared" si="2"/>
        <v>1153464</v>
      </c>
      <c r="D43" s="61">
        <v>400973</v>
      </c>
      <c r="E43" s="61">
        <v>80222</v>
      </c>
      <c r="F43" s="61">
        <v>0</v>
      </c>
      <c r="G43" s="61">
        <v>493991</v>
      </c>
      <c r="H43" s="61">
        <v>178278</v>
      </c>
      <c r="I43" s="61">
        <v>0</v>
      </c>
      <c r="J43" s="61">
        <v>26787</v>
      </c>
      <c r="K43" s="61">
        <v>715</v>
      </c>
      <c r="L43" s="61">
        <v>0</v>
      </c>
      <c r="M43" s="61">
        <v>137391</v>
      </c>
      <c r="N43" s="61">
        <v>2666</v>
      </c>
      <c r="O43" s="61">
        <v>0</v>
      </c>
    </row>
    <row r="44" spans="1:15" x14ac:dyDescent="0.45">
      <c r="A44" s="117">
        <v>44418</v>
      </c>
      <c r="B44" s="104" t="str">
        <f t="shared" si="1"/>
        <v>(火)</v>
      </c>
      <c r="C44" s="61">
        <f t="shared" si="2"/>
        <v>1228051</v>
      </c>
      <c r="D44" s="61">
        <v>388157</v>
      </c>
      <c r="E44" s="61">
        <v>81380</v>
      </c>
      <c r="F44" s="61">
        <v>0</v>
      </c>
      <c r="G44" s="61">
        <v>568434</v>
      </c>
      <c r="H44" s="61">
        <v>190080</v>
      </c>
      <c r="I44" s="61">
        <v>0</v>
      </c>
      <c r="J44" s="61">
        <v>30765</v>
      </c>
      <c r="K44" s="61">
        <v>722</v>
      </c>
      <c r="L44" s="61">
        <v>0</v>
      </c>
      <c r="M44" s="61">
        <v>174150</v>
      </c>
      <c r="N44" s="61">
        <v>3096</v>
      </c>
      <c r="O44" s="61">
        <v>0</v>
      </c>
    </row>
    <row r="45" spans="1:15" x14ac:dyDescent="0.45">
      <c r="A45" s="117">
        <v>44417</v>
      </c>
      <c r="B45" s="104" t="str">
        <f t="shared" si="1"/>
        <v>(月)</v>
      </c>
      <c r="C45" s="61">
        <f t="shared" si="2"/>
        <v>346768</v>
      </c>
      <c r="D45" s="61">
        <v>102240</v>
      </c>
      <c r="E45" s="61">
        <v>59400</v>
      </c>
      <c r="F45" s="61">
        <v>0</v>
      </c>
      <c r="G45" s="61">
        <v>101061</v>
      </c>
      <c r="H45" s="61">
        <v>84067</v>
      </c>
      <c r="I45" s="61">
        <v>0</v>
      </c>
      <c r="J45" s="61">
        <v>3407</v>
      </c>
      <c r="K45" s="61">
        <v>664</v>
      </c>
      <c r="L45" s="61">
        <v>0</v>
      </c>
      <c r="M45" s="61">
        <v>20755</v>
      </c>
      <c r="N45" s="61">
        <v>2098</v>
      </c>
      <c r="O45" s="61">
        <v>0</v>
      </c>
    </row>
    <row r="46" spans="1:15" x14ac:dyDescent="0.45">
      <c r="A46" s="117">
        <v>44416</v>
      </c>
      <c r="B46" s="104" t="str">
        <f t="shared" si="1"/>
        <v>(日)</v>
      </c>
      <c r="C46" s="61">
        <f t="shared" si="2"/>
        <v>1182672</v>
      </c>
      <c r="D46" s="61">
        <v>489546</v>
      </c>
      <c r="E46" s="61">
        <v>106595</v>
      </c>
      <c r="F46" s="61">
        <v>0</v>
      </c>
      <c r="G46" s="61">
        <v>438937</v>
      </c>
      <c r="H46" s="61">
        <v>147594</v>
      </c>
      <c r="I46" s="61">
        <v>0</v>
      </c>
      <c r="J46" s="61">
        <v>16958</v>
      </c>
      <c r="K46" s="61">
        <v>1878</v>
      </c>
      <c r="L46" s="61">
        <v>0</v>
      </c>
      <c r="M46" s="61">
        <v>98406</v>
      </c>
      <c r="N46" s="61">
        <v>2576</v>
      </c>
      <c r="O46" s="61">
        <v>0</v>
      </c>
    </row>
    <row r="47" spans="1:15" x14ac:dyDescent="0.45">
      <c r="A47" s="117">
        <v>44415</v>
      </c>
      <c r="B47" s="104" t="str">
        <f t="shared" si="1"/>
        <v>(土)</v>
      </c>
      <c r="C47" s="61">
        <f t="shared" si="2"/>
        <v>1498516</v>
      </c>
      <c r="D47" s="61">
        <v>577560</v>
      </c>
      <c r="E47" s="61">
        <v>103285</v>
      </c>
      <c r="F47" s="61">
        <v>0</v>
      </c>
      <c r="G47" s="61">
        <v>624580</v>
      </c>
      <c r="H47" s="61">
        <v>193091</v>
      </c>
      <c r="I47" s="61">
        <v>0</v>
      </c>
      <c r="J47" s="61">
        <v>26733</v>
      </c>
      <c r="K47" s="61">
        <v>1957</v>
      </c>
      <c r="L47" s="61">
        <v>0</v>
      </c>
      <c r="M47" s="61">
        <v>160096</v>
      </c>
      <c r="N47" s="61">
        <v>2690</v>
      </c>
      <c r="O47" s="61">
        <v>0</v>
      </c>
    </row>
    <row r="48" spans="1:15" x14ac:dyDescent="0.45">
      <c r="A48" s="117">
        <v>44414</v>
      </c>
      <c r="B48" s="104" t="str">
        <f t="shared" si="1"/>
        <v>(金)</v>
      </c>
      <c r="C48" s="61">
        <f t="shared" si="2"/>
        <v>1398748</v>
      </c>
      <c r="D48" s="61">
        <v>461968</v>
      </c>
      <c r="E48" s="61">
        <v>94202</v>
      </c>
      <c r="F48" s="61">
        <v>0</v>
      </c>
      <c r="G48" s="61">
        <v>608028</v>
      </c>
      <c r="H48" s="61">
        <v>234550</v>
      </c>
      <c r="I48" s="61">
        <v>0</v>
      </c>
      <c r="J48" s="61">
        <v>35163</v>
      </c>
      <c r="K48" s="61">
        <v>720</v>
      </c>
      <c r="L48" s="61">
        <v>0</v>
      </c>
      <c r="M48" s="61">
        <v>212483</v>
      </c>
      <c r="N48" s="61">
        <v>3033</v>
      </c>
      <c r="O48" s="61">
        <v>0</v>
      </c>
    </row>
    <row r="49" spans="1:15" x14ac:dyDescent="0.45">
      <c r="A49" s="117">
        <v>44413</v>
      </c>
      <c r="B49" s="104" t="str">
        <f t="shared" si="1"/>
        <v>(木)</v>
      </c>
      <c r="C49" s="61">
        <f t="shared" si="2"/>
        <v>1331542</v>
      </c>
      <c r="D49" s="61">
        <v>436043</v>
      </c>
      <c r="E49" s="61">
        <v>101510</v>
      </c>
      <c r="F49" s="61">
        <v>0</v>
      </c>
      <c r="G49" s="61">
        <v>576275</v>
      </c>
      <c r="H49" s="61">
        <v>217714</v>
      </c>
      <c r="I49" s="61">
        <v>0</v>
      </c>
      <c r="J49" s="61">
        <v>35887</v>
      </c>
      <c r="K49" s="61">
        <v>944</v>
      </c>
      <c r="L49" s="61">
        <v>0</v>
      </c>
      <c r="M49" s="61">
        <v>218623</v>
      </c>
      <c r="N49" s="61">
        <v>3179</v>
      </c>
      <c r="O49" s="61">
        <v>0</v>
      </c>
    </row>
    <row r="50" spans="1:15" x14ac:dyDescent="0.45">
      <c r="A50" s="117">
        <v>44412</v>
      </c>
      <c r="B50" s="104" t="str">
        <f t="shared" si="1"/>
        <v>(水)</v>
      </c>
      <c r="C50" s="61">
        <f t="shared" si="2"/>
        <v>1329788</v>
      </c>
      <c r="D50" s="61">
        <v>449859</v>
      </c>
      <c r="E50" s="61">
        <v>97934</v>
      </c>
      <c r="F50" s="61">
        <v>0</v>
      </c>
      <c r="G50" s="61">
        <v>587521</v>
      </c>
      <c r="H50" s="61">
        <v>194474</v>
      </c>
      <c r="I50" s="61">
        <v>0</v>
      </c>
      <c r="J50" s="61">
        <v>39987</v>
      </c>
      <c r="K50" s="61">
        <v>957</v>
      </c>
      <c r="L50" s="61">
        <v>0</v>
      </c>
      <c r="M50" s="61">
        <v>236419</v>
      </c>
      <c r="N50" s="61">
        <v>3310</v>
      </c>
      <c r="O50" s="61">
        <v>0</v>
      </c>
    </row>
    <row r="51" spans="1:15" x14ac:dyDescent="0.45">
      <c r="A51" s="117">
        <v>44411</v>
      </c>
      <c r="B51" s="104" t="str">
        <f t="shared" si="1"/>
        <v>(火)</v>
      </c>
      <c r="C51" s="61">
        <f t="shared" si="2"/>
        <v>1341770</v>
      </c>
      <c r="D51" s="61">
        <v>453894</v>
      </c>
      <c r="E51" s="61">
        <v>103428</v>
      </c>
      <c r="F51" s="61">
        <v>0</v>
      </c>
      <c r="G51" s="61">
        <v>591725</v>
      </c>
      <c r="H51" s="61">
        <v>192723</v>
      </c>
      <c r="I51" s="61">
        <v>0</v>
      </c>
      <c r="J51" s="61">
        <v>48459</v>
      </c>
      <c r="K51" s="61">
        <v>976</v>
      </c>
      <c r="L51" s="61">
        <v>0</v>
      </c>
      <c r="M51" s="61">
        <v>264428</v>
      </c>
      <c r="N51" s="61">
        <v>3035</v>
      </c>
      <c r="O51" s="61">
        <v>0</v>
      </c>
    </row>
    <row r="52" spans="1:15" x14ac:dyDescent="0.45">
      <c r="A52" s="117">
        <v>44410</v>
      </c>
      <c r="B52" s="104" t="str">
        <f t="shared" si="1"/>
        <v>(月)</v>
      </c>
      <c r="C52" s="61">
        <f t="shared" si="2"/>
        <v>1283396</v>
      </c>
      <c r="D52" s="61">
        <v>432637</v>
      </c>
      <c r="E52" s="61">
        <v>107334</v>
      </c>
      <c r="F52" s="61">
        <v>0</v>
      </c>
      <c r="G52" s="61">
        <v>558667</v>
      </c>
      <c r="H52" s="61">
        <v>184758</v>
      </c>
      <c r="I52" s="61">
        <v>0</v>
      </c>
      <c r="J52" s="61">
        <v>51675</v>
      </c>
      <c r="K52" s="61">
        <v>997</v>
      </c>
      <c r="L52" s="61">
        <v>0</v>
      </c>
      <c r="M52" s="61">
        <v>256267</v>
      </c>
      <c r="N52" s="61">
        <v>3258</v>
      </c>
      <c r="O52" s="61">
        <v>0</v>
      </c>
    </row>
    <row r="53" spans="1:15" x14ac:dyDescent="0.45">
      <c r="A53" s="117">
        <v>44409</v>
      </c>
      <c r="B53" s="104" t="str">
        <f t="shared" si="1"/>
        <v>(日)</v>
      </c>
      <c r="C53" s="61">
        <f t="shared" si="2"/>
        <v>1187239</v>
      </c>
      <c r="D53" s="61">
        <v>429948</v>
      </c>
      <c r="E53" s="61">
        <v>105209</v>
      </c>
      <c r="F53" s="61">
        <v>0</v>
      </c>
      <c r="G53" s="61">
        <v>531762</v>
      </c>
      <c r="H53" s="61">
        <v>120320</v>
      </c>
      <c r="I53" s="61">
        <v>0</v>
      </c>
      <c r="J53" s="61">
        <v>26154</v>
      </c>
      <c r="K53" s="61">
        <v>2547</v>
      </c>
      <c r="L53" s="61">
        <v>0</v>
      </c>
      <c r="M53" s="61">
        <v>206615</v>
      </c>
      <c r="N53" s="61">
        <v>5660</v>
      </c>
      <c r="O53" s="61">
        <v>0</v>
      </c>
    </row>
    <row r="54" spans="1:15" x14ac:dyDescent="0.45">
      <c r="A54" s="117">
        <v>44408</v>
      </c>
      <c r="B54" s="104" t="str">
        <f t="shared" si="1"/>
        <v>(土)</v>
      </c>
      <c r="C54" s="61">
        <f t="shared" si="2"/>
        <v>1550130</v>
      </c>
      <c r="D54" s="61">
        <v>493814</v>
      </c>
      <c r="E54" s="61">
        <v>118013</v>
      </c>
      <c r="F54" s="61">
        <v>0</v>
      </c>
      <c r="G54" s="61">
        <v>786353</v>
      </c>
      <c r="H54" s="61">
        <v>151950</v>
      </c>
      <c r="I54" s="61">
        <v>0</v>
      </c>
      <c r="J54" s="61">
        <v>52812</v>
      </c>
      <c r="K54" s="61">
        <v>3241</v>
      </c>
      <c r="L54" s="61">
        <v>0</v>
      </c>
      <c r="M54" s="61">
        <v>392322</v>
      </c>
      <c r="N54" s="61">
        <v>11286</v>
      </c>
      <c r="O54" s="61">
        <v>0</v>
      </c>
    </row>
    <row r="55" spans="1:15" x14ac:dyDescent="0.45">
      <c r="A55" s="117">
        <v>44407</v>
      </c>
      <c r="B55" s="104" t="str">
        <f t="shared" si="1"/>
        <v>(金)</v>
      </c>
      <c r="C55" s="61">
        <f t="shared" si="2"/>
        <v>1515798</v>
      </c>
      <c r="D55" s="61">
        <v>452644</v>
      </c>
      <c r="E55" s="61">
        <v>139794</v>
      </c>
      <c r="F55" s="61">
        <v>0</v>
      </c>
      <c r="G55" s="61">
        <v>734672</v>
      </c>
      <c r="H55" s="61">
        <v>188688</v>
      </c>
      <c r="I55" s="61">
        <v>0</v>
      </c>
      <c r="J55" s="61">
        <v>73133</v>
      </c>
      <c r="K55" s="61">
        <v>1449</v>
      </c>
      <c r="L55" s="61">
        <v>0</v>
      </c>
      <c r="M55" s="61">
        <v>410619</v>
      </c>
      <c r="N55" s="61">
        <v>9435</v>
      </c>
      <c r="O55" s="61">
        <v>0</v>
      </c>
    </row>
    <row r="56" spans="1:15" x14ac:dyDescent="0.45">
      <c r="A56" s="117">
        <v>44406</v>
      </c>
      <c r="B56" s="104" t="str">
        <f t="shared" si="1"/>
        <v>(木)</v>
      </c>
      <c r="C56" s="61">
        <f t="shared" si="2"/>
        <v>1459307</v>
      </c>
      <c r="D56" s="61">
        <v>422018</v>
      </c>
      <c r="E56" s="61">
        <v>141266</v>
      </c>
      <c r="F56" s="61">
        <v>0</v>
      </c>
      <c r="G56" s="61">
        <v>737224</v>
      </c>
      <c r="H56" s="61">
        <v>158799</v>
      </c>
      <c r="I56" s="61">
        <v>0</v>
      </c>
      <c r="J56" s="61">
        <v>72077</v>
      </c>
      <c r="K56" s="61">
        <v>1476</v>
      </c>
      <c r="L56" s="61">
        <v>0</v>
      </c>
      <c r="M56" s="61">
        <v>456942</v>
      </c>
      <c r="N56" s="61">
        <v>9357</v>
      </c>
      <c r="O56" s="61">
        <v>0</v>
      </c>
    </row>
    <row r="57" spans="1:15" x14ac:dyDescent="0.45">
      <c r="A57" s="117">
        <v>44405</v>
      </c>
      <c r="B57" s="104" t="str">
        <f t="shared" si="1"/>
        <v>(水)</v>
      </c>
      <c r="C57" s="61">
        <f t="shared" si="2"/>
        <v>1476251</v>
      </c>
      <c r="D57" s="61">
        <v>425118</v>
      </c>
      <c r="E57" s="61">
        <v>136097</v>
      </c>
      <c r="F57" s="61">
        <v>0</v>
      </c>
      <c r="G57" s="61">
        <v>755272</v>
      </c>
      <c r="H57" s="61">
        <v>159764</v>
      </c>
      <c r="I57" s="61">
        <v>0</v>
      </c>
      <c r="J57" s="61">
        <v>77966</v>
      </c>
      <c r="K57" s="61">
        <v>1335</v>
      </c>
      <c r="L57" s="61">
        <v>0</v>
      </c>
      <c r="M57" s="61">
        <v>485188</v>
      </c>
      <c r="N57" s="61">
        <v>13254</v>
      </c>
      <c r="O57" s="61">
        <v>0</v>
      </c>
    </row>
    <row r="58" spans="1:15" x14ac:dyDescent="0.45">
      <c r="A58" s="117">
        <v>44404</v>
      </c>
      <c r="B58" s="104" t="str">
        <f t="shared" si="1"/>
        <v>(火)</v>
      </c>
      <c r="C58" s="61">
        <f t="shared" si="2"/>
        <v>1449719</v>
      </c>
      <c r="D58" s="61">
        <v>430720</v>
      </c>
      <c r="E58" s="61">
        <v>138339</v>
      </c>
      <c r="F58" s="61">
        <v>0</v>
      </c>
      <c r="G58" s="61">
        <v>738567</v>
      </c>
      <c r="H58" s="61">
        <v>142093</v>
      </c>
      <c r="I58" s="61">
        <v>0</v>
      </c>
      <c r="J58" s="61">
        <v>91910</v>
      </c>
      <c r="K58" s="61">
        <v>1480</v>
      </c>
      <c r="L58" s="61">
        <v>0</v>
      </c>
      <c r="M58" s="61">
        <v>488059</v>
      </c>
      <c r="N58" s="61">
        <v>12767</v>
      </c>
      <c r="O58" s="61">
        <v>0</v>
      </c>
    </row>
    <row r="59" spans="1:15" x14ac:dyDescent="0.45">
      <c r="A59" s="117">
        <v>44403</v>
      </c>
      <c r="B59" s="104" t="str">
        <f t="shared" si="1"/>
        <v>(月)</v>
      </c>
      <c r="C59" s="61">
        <f t="shared" si="2"/>
        <v>1378659</v>
      </c>
      <c r="D59" s="61">
        <v>363284</v>
      </c>
      <c r="E59" s="61">
        <v>154395</v>
      </c>
      <c r="F59" s="61">
        <v>0</v>
      </c>
      <c r="G59" s="61">
        <v>723772</v>
      </c>
      <c r="H59" s="61">
        <v>137208</v>
      </c>
      <c r="I59" s="61">
        <v>0</v>
      </c>
      <c r="J59" s="61">
        <v>79615</v>
      </c>
      <c r="K59" s="61">
        <v>1822</v>
      </c>
      <c r="L59" s="61">
        <v>0</v>
      </c>
      <c r="M59" s="61">
        <v>493111</v>
      </c>
      <c r="N59" s="61">
        <v>14759</v>
      </c>
      <c r="O59" s="61">
        <v>0</v>
      </c>
    </row>
    <row r="60" spans="1:15" x14ac:dyDescent="0.45">
      <c r="A60" s="117">
        <v>44402</v>
      </c>
      <c r="B60" s="104" t="str">
        <f t="shared" si="1"/>
        <v>(日)</v>
      </c>
      <c r="C60" s="61">
        <f t="shared" si="2"/>
        <v>1151082</v>
      </c>
      <c r="D60" s="61">
        <v>267909</v>
      </c>
      <c r="E60" s="61">
        <v>122382</v>
      </c>
      <c r="F60" s="61">
        <v>0</v>
      </c>
      <c r="G60" s="61">
        <v>677828</v>
      </c>
      <c r="H60" s="61">
        <v>82963</v>
      </c>
      <c r="I60" s="61">
        <v>0</v>
      </c>
      <c r="J60" s="61">
        <v>38110</v>
      </c>
      <c r="K60" s="61">
        <v>4334</v>
      </c>
      <c r="L60" s="61">
        <v>0</v>
      </c>
      <c r="M60" s="61">
        <v>456422</v>
      </c>
      <c r="N60" s="61">
        <v>16854</v>
      </c>
      <c r="O60" s="61">
        <v>0</v>
      </c>
    </row>
    <row r="61" spans="1:15" x14ac:dyDescent="0.45">
      <c r="A61" s="117">
        <v>44401</v>
      </c>
      <c r="B61" s="104" t="str">
        <f t="shared" si="1"/>
        <v>(土)</v>
      </c>
      <c r="C61" s="61">
        <f t="shared" si="2"/>
        <v>1250318</v>
      </c>
      <c r="D61" s="61">
        <v>299047</v>
      </c>
      <c r="E61" s="61">
        <v>137133</v>
      </c>
      <c r="F61" s="61">
        <v>0</v>
      </c>
      <c r="G61" s="61">
        <v>729026</v>
      </c>
      <c r="H61" s="61">
        <v>85112</v>
      </c>
      <c r="I61" s="61">
        <v>0</v>
      </c>
      <c r="J61" s="61">
        <v>49354</v>
      </c>
      <c r="K61" s="61">
        <v>4650</v>
      </c>
      <c r="L61" s="61">
        <v>0</v>
      </c>
      <c r="M61" s="61">
        <v>502817</v>
      </c>
      <c r="N61" s="61">
        <v>21596</v>
      </c>
      <c r="O61" s="61">
        <v>0</v>
      </c>
    </row>
    <row r="62" spans="1:15" x14ac:dyDescent="0.45">
      <c r="A62" s="117">
        <v>44400</v>
      </c>
      <c r="B62" s="104" t="str">
        <f t="shared" si="1"/>
        <v>(金)</v>
      </c>
      <c r="C62" s="61">
        <f t="shared" si="2"/>
        <v>481935</v>
      </c>
      <c r="D62" s="61">
        <v>125901</v>
      </c>
      <c r="E62" s="61">
        <v>100050</v>
      </c>
      <c r="F62" s="61">
        <v>0</v>
      </c>
      <c r="G62" s="61">
        <v>193168</v>
      </c>
      <c r="H62" s="61">
        <v>62816</v>
      </c>
      <c r="I62" s="61">
        <v>0</v>
      </c>
      <c r="J62" s="61">
        <v>15974</v>
      </c>
      <c r="K62" s="61">
        <v>2135</v>
      </c>
      <c r="L62" s="61">
        <v>0</v>
      </c>
      <c r="M62" s="61">
        <v>132841</v>
      </c>
      <c r="N62" s="61">
        <v>18017</v>
      </c>
      <c r="O62" s="61">
        <v>0</v>
      </c>
    </row>
    <row r="63" spans="1:15" x14ac:dyDescent="0.45">
      <c r="A63" s="117">
        <v>44399</v>
      </c>
      <c r="B63" s="104" t="str">
        <f t="shared" si="1"/>
        <v>(木)</v>
      </c>
      <c r="C63" s="61">
        <f t="shared" si="2"/>
        <v>617240</v>
      </c>
      <c r="D63" s="61">
        <v>184429</v>
      </c>
      <c r="E63" s="61">
        <v>104508</v>
      </c>
      <c r="F63" s="61">
        <v>0</v>
      </c>
      <c r="G63" s="61">
        <v>272925</v>
      </c>
      <c r="H63" s="61">
        <v>55378</v>
      </c>
      <c r="I63" s="61">
        <v>0</v>
      </c>
      <c r="J63" s="61">
        <v>29519</v>
      </c>
      <c r="K63" s="61">
        <v>3119</v>
      </c>
      <c r="L63" s="61">
        <v>0</v>
      </c>
      <c r="M63" s="61">
        <v>207900</v>
      </c>
      <c r="N63" s="61">
        <v>18730</v>
      </c>
      <c r="O63" s="61">
        <v>0</v>
      </c>
    </row>
    <row r="64" spans="1:15" x14ac:dyDescent="0.45">
      <c r="A64" s="117">
        <v>44398</v>
      </c>
      <c r="B64" s="104" t="str">
        <f t="shared" si="1"/>
        <v>(水)</v>
      </c>
      <c r="C64" s="61">
        <f t="shared" si="2"/>
        <v>1408650</v>
      </c>
      <c r="D64" s="61">
        <v>487677</v>
      </c>
      <c r="E64" s="61">
        <v>191906</v>
      </c>
      <c r="F64" s="61">
        <v>0</v>
      </c>
      <c r="G64" s="61">
        <v>644204</v>
      </c>
      <c r="H64" s="61">
        <v>84863</v>
      </c>
      <c r="I64" s="61">
        <v>0</v>
      </c>
      <c r="J64" s="61">
        <v>124600</v>
      </c>
      <c r="K64" s="61">
        <v>2774</v>
      </c>
      <c r="L64" s="61">
        <v>0</v>
      </c>
      <c r="M64" s="61">
        <v>505160</v>
      </c>
      <c r="N64" s="61">
        <v>19979</v>
      </c>
      <c r="O64" s="61">
        <v>0</v>
      </c>
    </row>
    <row r="65" spans="1:15" x14ac:dyDescent="0.45">
      <c r="A65" s="117">
        <v>44397</v>
      </c>
      <c r="B65" s="104" t="str">
        <f t="shared" si="1"/>
        <v>(火)</v>
      </c>
      <c r="C65" s="61">
        <f t="shared" si="2"/>
        <v>1397159</v>
      </c>
      <c r="D65" s="61">
        <v>525634</v>
      </c>
      <c r="E65" s="61">
        <v>184984</v>
      </c>
      <c r="F65" s="61">
        <v>0</v>
      </c>
      <c r="G65" s="61">
        <v>608499</v>
      </c>
      <c r="H65" s="61">
        <v>78042</v>
      </c>
      <c r="I65" s="61">
        <v>0</v>
      </c>
      <c r="J65" s="61">
        <v>150886</v>
      </c>
      <c r="K65" s="61">
        <v>2671</v>
      </c>
      <c r="L65" s="61">
        <v>0</v>
      </c>
      <c r="M65" s="61">
        <v>490799</v>
      </c>
      <c r="N65" s="61">
        <v>23493</v>
      </c>
      <c r="O65" s="61">
        <v>0</v>
      </c>
    </row>
    <row r="66" spans="1:15" x14ac:dyDescent="0.45">
      <c r="A66" s="117">
        <v>44396</v>
      </c>
      <c r="B66" s="104" t="str">
        <f t="shared" si="1"/>
        <v>(月)</v>
      </c>
      <c r="C66" s="61">
        <f t="shared" si="2"/>
        <v>1075422</v>
      </c>
      <c r="D66" s="61">
        <v>271871</v>
      </c>
      <c r="E66" s="61">
        <v>176473</v>
      </c>
      <c r="F66" s="61">
        <v>0</v>
      </c>
      <c r="G66" s="61">
        <v>560167</v>
      </c>
      <c r="H66" s="61">
        <v>66911</v>
      </c>
      <c r="I66" s="61">
        <v>0</v>
      </c>
      <c r="J66" s="61">
        <v>68120</v>
      </c>
      <c r="K66" s="61">
        <v>3176</v>
      </c>
      <c r="L66" s="61">
        <v>0</v>
      </c>
      <c r="M66" s="61">
        <v>457317</v>
      </c>
      <c r="N66" s="61">
        <v>22874</v>
      </c>
      <c r="O66" s="61">
        <v>0</v>
      </c>
    </row>
    <row r="67" spans="1:15" x14ac:dyDescent="0.45">
      <c r="A67" s="117">
        <v>44395</v>
      </c>
      <c r="B67" s="104" t="str">
        <f t="shared" si="1"/>
        <v>(日)</v>
      </c>
      <c r="C67" s="61">
        <f t="shared" si="2"/>
        <v>1279006</v>
      </c>
      <c r="D67" s="61">
        <v>457658</v>
      </c>
      <c r="E67" s="61">
        <v>126782</v>
      </c>
      <c r="F67" s="61">
        <v>0</v>
      </c>
      <c r="G67" s="61">
        <v>650624</v>
      </c>
      <c r="H67" s="61">
        <v>43942</v>
      </c>
      <c r="I67" s="61">
        <v>0</v>
      </c>
      <c r="J67" s="61">
        <v>94694</v>
      </c>
      <c r="K67" s="61">
        <v>3254</v>
      </c>
      <c r="L67" s="61">
        <v>0</v>
      </c>
      <c r="M67" s="61">
        <v>536902</v>
      </c>
      <c r="N67" s="61">
        <v>28428</v>
      </c>
      <c r="O67" s="61">
        <v>0</v>
      </c>
    </row>
    <row r="68" spans="1:15" x14ac:dyDescent="0.45">
      <c r="A68" s="117">
        <v>44394</v>
      </c>
      <c r="B68" s="104" t="str">
        <f t="shared" si="1"/>
        <v>(土)</v>
      </c>
      <c r="C68" s="61">
        <f t="shared" si="2"/>
        <v>1450612</v>
      </c>
      <c r="D68" s="61">
        <v>621038</v>
      </c>
      <c r="E68" s="61">
        <v>157314</v>
      </c>
      <c r="F68" s="61">
        <v>0</v>
      </c>
      <c r="G68" s="61">
        <v>634028</v>
      </c>
      <c r="H68" s="61">
        <v>38232</v>
      </c>
      <c r="I68" s="61">
        <v>0</v>
      </c>
      <c r="J68" s="61">
        <v>153477</v>
      </c>
      <c r="K68" s="61">
        <v>2894</v>
      </c>
      <c r="L68" s="61">
        <v>0</v>
      </c>
      <c r="M68" s="61">
        <v>527968</v>
      </c>
      <c r="N68" s="61">
        <v>29403</v>
      </c>
      <c r="O68" s="61">
        <v>0</v>
      </c>
    </row>
    <row r="69" spans="1:15" x14ac:dyDescent="0.45">
      <c r="A69" s="117">
        <v>44393</v>
      </c>
      <c r="B69" s="104" t="str">
        <f t="shared" si="1"/>
        <v>(金)</v>
      </c>
      <c r="C69" s="61">
        <f t="shared" si="2"/>
        <v>1431594</v>
      </c>
      <c r="D69" s="61">
        <v>605091</v>
      </c>
      <c r="E69" s="61">
        <v>203239</v>
      </c>
      <c r="F69" s="61">
        <v>0</v>
      </c>
      <c r="G69" s="61">
        <v>590630</v>
      </c>
      <c r="H69" s="61">
        <v>32634</v>
      </c>
      <c r="I69" s="61">
        <v>0</v>
      </c>
      <c r="J69" s="61">
        <v>202968</v>
      </c>
      <c r="K69" s="61">
        <v>2202</v>
      </c>
      <c r="L69" s="61">
        <v>0</v>
      </c>
      <c r="M69" s="61">
        <v>499469</v>
      </c>
      <c r="N69" s="61">
        <v>24451</v>
      </c>
      <c r="O69" s="61">
        <v>0</v>
      </c>
    </row>
    <row r="70" spans="1:15" x14ac:dyDescent="0.45">
      <c r="A70" s="117">
        <v>44392</v>
      </c>
      <c r="B70" s="104" t="str">
        <f t="shared" si="1"/>
        <v>(木)</v>
      </c>
      <c r="C70" s="61">
        <f t="shared" si="2"/>
        <v>1415894</v>
      </c>
      <c r="D70" s="61">
        <v>583741</v>
      </c>
      <c r="E70" s="61">
        <v>194071</v>
      </c>
      <c r="F70" s="61">
        <v>0</v>
      </c>
      <c r="G70" s="61">
        <v>604357</v>
      </c>
      <c r="H70" s="61">
        <v>33725</v>
      </c>
      <c r="I70" s="61">
        <v>0</v>
      </c>
      <c r="J70" s="61">
        <v>209168</v>
      </c>
      <c r="K70" s="61">
        <v>5265</v>
      </c>
      <c r="L70" s="61">
        <v>0</v>
      </c>
      <c r="M70" s="61">
        <v>532321</v>
      </c>
      <c r="N70" s="61">
        <v>28685</v>
      </c>
      <c r="O70" s="61">
        <v>0</v>
      </c>
    </row>
    <row r="71" spans="1:15" x14ac:dyDescent="0.45">
      <c r="A71" s="117">
        <v>44391</v>
      </c>
      <c r="B71" s="104" t="str">
        <f t="shared" ref="B71:B134" si="3">"(" &amp; TEXT(A71,"aaa") &amp; ")"</f>
        <v>(水)</v>
      </c>
      <c r="C71" s="61">
        <f t="shared" si="2"/>
        <v>1454835</v>
      </c>
      <c r="D71" s="61">
        <v>598535</v>
      </c>
      <c r="E71" s="61">
        <v>199464</v>
      </c>
      <c r="F71" s="61">
        <v>0</v>
      </c>
      <c r="G71" s="61">
        <v>622600</v>
      </c>
      <c r="H71" s="61">
        <v>34236</v>
      </c>
      <c r="I71" s="61">
        <v>0</v>
      </c>
      <c r="J71" s="61">
        <v>230813</v>
      </c>
      <c r="K71" s="61">
        <v>1949</v>
      </c>
      <c r="L71" s="61">
        <v>0</v>
      </c>
      <c r="M71" s="61">
        <v>553945</v>
      </c>
      <c r="N71" s="61">
        <v>28306</v>
      </c>
      <c r="O71" s="61">
        <v>0</v>
      </c>
    </row>
    <row r="72" spans="1:15" x14ac:dyDescent="0.45">
      <c r="A72" s="117">
        <v>44390</v>
      </c>
      <c r="B72" s="104" t="str">
        <f t="shared" si="3"/>
        <v>(火)</v>
      </c>
      <c r="C72" s="61">
        <f t="shared" si="2"/>
        <v>1455606</v>
      </c>
      <c r="D72" s="61">
        <v>599426</v>
      </c>
      <c r="E72" s="61">
        <v>206582</v>
      </c>
      <c r="F72" s="61">
        <v>0</v>
      </c>
      <c r="G72" s="61">
        <v>616729</v>
      </c>
      <c r="H72" s="61">
        <v>32869</v>
      </c>
      <c r="I72" s="61">
        <v>0</v>
      </c>
      <c r="J72" s="61">
        <v>258068</v>
      </c>
      <c r="K72" s="61">
        <v>2355</v>
      </c>
      <c r="L72" s="61">
        <v>0</v>
      </c>
      <c r="M72" s="61">
        <v>555196</v>
      </c>
      <c r="N72" s="61">
        <v>28605</v>
      </c>
      <c r="O72" s="61">
        <v>0</v>
      </c>
    </row>
    <row r="73" spans="1:15" x14ac:dyDescent="0.45">
      <c r="A73" s="117">
        <v>44389</v>
      </c>
      <c r="B73" s="104" t="str">
        <f t="shared" si="3"/>
        <v>(月)</v>
      </c>
      <c r="C73" s="61">
        <f t="shared" si="2"/>
        <v>1374394</v>
      </c>
      <c r="D73" s="61">
        <v>564653</v>
      </c>
      <c r="E73" s="61">
        <v>178202</v>
      </c>
      <c r="F73" s="61">
        <v>0</v>
      </c>
      <c r="G73" s="61">
        <v>599180</v>
      </c>
      <c r="H73" s="61">
        <v>32359</v>
      </c>
      <c r="I73" s="61">
        <v>0</v>
      </c>
      <c r="J73" s="61">
        <v>253373</v>
      </c>
      <c r="K73" s="61">
        <v>1878</v>
      </c>
      <c r="L73" s="61">
        <v>0</v>
      </c>
      <c r="M73" s="61">
        <v>546703</v>
      </c>
      <c r="N73" s="61">
        <v>28657</v>
      </c>
      <c r="O73" s="61">
        <v>0</v>
      </c>
    </row>
    <row r="74" spans="1:15" x14ac:dyDescent="0.45">
      <c r="A74" s="117">
        <v>44388</v>
      </c>
      <c r="B74" s="104" t="str">
        <f t="shared" si="3"/>
        <v>(日)</v>
      </c>
      <c r="C74" s="61">
        <f t="shared" si="2"/>
        <v>1368787</v>
      </c>
      <c r="D74" s="61">
        <v>558765</v>
      </c>
      <c r="E74" s="61">
        <v>159261</v>
      </c>
      <c r="F74" s="61">
        <v>0</v>
      </c>
      <c r="G74" s="61">
        <v>617155</v>
      </c>
      <c r="H74" s="61">
        <v>33606</v>
      </c>
      <c r="I74" s="61">
        <v>0</v>
      </c>
      <c r="J74" s="61">
        <v>209717</v>
      </c>
      <c r="K74" s="61">
        <v>3223</v>
      </c>
      <c r="L74" s="61">
        <v>0</v>
      </c>
      <c r="M74" s="61">
        <v>557605</v>
      </c>
      <c r="N74" s="61">
        <v>30521</v>
      </c>
      <c r="O74" s="61">
        <v>0</v>
      </c>
    </row>
    <row r="75" spans="1:15" x14ac:dyDescent="0.45">
      <c r="A75" s="117">
        <v>44387</v>
      </c>
      <c r="B75" s="104" t="str">
        <f t="shared" si="3"/>
        <v>(土)</v>
      </c>
      <c r="C75" s="61">
        <f t="shared" ref="C75:C138" si="4">SUM(D75:I75)</f>
        <v>1607928</v>
      </c>
      <c r="D75" s="61">
        <v>758090</v>
      </c>
      <c r="E75" s="61">
        <v>209311</v>
      </c>
      <c r="F75" s="61">
        <v>0</v>
      </c>
      <c r="G75" s="61">
        <v>607425</v>
      </c>
      <c r="H75" s="61">
        <v>33102</v>
      </c>
      <c r="I75" s="61">
        <v>0</v>
      </c>
      <c r="J75" s="61">
        <v>365064</v>
      </c>
      <c r="K75" s="61">
        <v>3708</v>
      </c>
      <c r="L75" s="61">
        <v>0</v>
      </c>
      <c r="M75" s="61">
        <v>552828</v>
      </c>
      <c r="N75" s="61">
        <v>30366</v>
      </c>
      <c r="O75" s="61">
        <v>0</v>
      </c>
    </row>
    <row r="76" spans="1:15" x14ac:dyDescent="0.45">
      <c r="A76" s="117">
        <v>44386</v>
      </c>
      <c r="B76" s="104" t="str">
        <f t="shared" si="3"/>
        <v>(金)</v>
      </c>
      <c r="C76" s="61">
        <f t="shared" si="4"/>
        <v>1556721</v>
      </c>
      <c r="D76" s="61">
        <v>707117</v>
      </c>
      <c r="E76" s="61">
        <v>237948</v>
      </c>
      <c r="F76" s="61">
        <v>0</v>
      </c>
      <c r="G76" s="61">
        <v>581987</v>
      </c>
      <c r="H76" s="61">
        <v>29669</v>
      </c>
      <c r="I76" s="61">
        <v>0</v>
      </c>
      <c r="J76" s="61">
        <v>384883</v>
      </c>
      <c r="K76" s="61">
        <v>3178</v>
      </c>
      <c r="L76" s="61">
        <v>0</v>
      </c>
      <c r="M76" s="61">
        <v>535428</v>
      </c>
      <c r="N76" s="61">
        <v>26731</v>
      </c>
      <c r="O76" s="61">
        <v>0</v>
      </c>
    </row>
    <row r="77" spans="1:15" x14ac:dyDescent="0.45">
      <c r="A77" s="117">
        <v>44385</v>
      </c>
      <c r="B77" s="104" t="str">
        <f t="shared" si="3"/>
        <v>(木)</v>
      </c>
      <c r="C77" s="61">
        <f t="shared" si="4"/>
        <v>1550293</v>
      </c>
      <c r="D77" s="61">
        <v>710957</v>
      </c>
      <c r="E77" s="61">
        <v>225705</v>
      </c>
      <c r="F77" s="61">
        <v>0</v>
      </c>
      <c r="G77" s="61">
        <v>584685</v>
      </c>
      <c r="H77" s="61">
        <v>28946</v>
      </c>
      <c r="I77" s="61">
        <v>0</v>
      </c>
      <c r="J77" s="61">
        <v>428915</v>
      </c>
      <c r="K77" s="61">
        <v>3298</v>
      </c>
      <c r="L77" s="61">
        <v>0</v>
      </c>
      <c r="M77" s="61">
        <v>547369</v>
      </c>
      <c r="N77" s="61">
        <v>26379</v>
      </c>
      <c r="O77" s="61">
        <v>0</v>
      </c>
    </row>
    <row r="78" spans="1:15" x14ac:dyDescent="0.45">
      <c r="A78" s="117">
        <v>44384</v>
      </c>
      <c r="B78" s="104" t="str">
        <f t="shared" si="3"/>
        <v>(水)</v>
      </c>
      <c r="C78" s="61">
        <f t="shared" si="4"/>
        <v>1559535</v>
      </c>
      <c r="D78" s="61">
        <v>737237</v>
      </c>
      <c r="E78" s="61">
        <v>207091</v>
      </c>
      <c r="F78" s="61">
        <v>0</v>
      </c>
      <c r="G78" s="61">
        <v>588118</v>
      </c>
      <c r="H78" s="61">
        <v>27089</v>
      </c>
      <c r="I78" s="61">
        <v>0</v>
      </c>
      <c r="J78" s="61">
        <v>464330</v>
      </c>
      <c r="K78" s="61">
        <v>3467</v>
      </c>
      <c r="L78" s="61">
        <v>0</v>
      </c>
      <c r="M78" s="61">
        <v>552126</v>
      </c>
      <c r="N78" s="61">
        <v>24940</v>
      </c>
      <c r="O78" s="61">
        <v>0</v>
      </c>
    </row>
    <row r="79" spans="1:15" x14ac:dyDescent="0.45">
      <c r="A79" s="117">
        <v>44383</v>
      </c>
      <c r="B79" s="104" t="str">
        <f t="shared" si="3"/>
        <v>(火)</v>
      </c>
      <c r="C79" s="61">
        <f t="shared" si="4"/>
        <v>1543837</v>
      </c>
      <c r="D79" s="61">
        <v>706511</v>
      </c>
      <c r="E79" s="61">
        <v>203049</v>
      </c>
      <c r="F79" s="61">
        <v>0</v>
      </c>
      <c r="G79" s="61">
        <v>605272</v>
      </c>
      <c r="H79" s="61">
        <v>29005</v>
      </c>
      <c r="I79" s="61">
        <v>0</v>
      </c>
      <c r="J79" s="61">
        <v>456632</v>
      </c>
      <c r="K79" s="61">
        <v>3122</v>
      </c>
      <c r="L79" s="61">
        <v>0</v>
      </c>
      <c r="M79" s="61">
        <v>572907</v>
      </c>
      <c r="N79" s="61">
        <v>27041</v>
      </c>
      <c r="O79" s="61">
        <v>0</v>
      </c>
    </row>
    <row r="80" spans="1:15" x14ac:dyDescent="0.45">
      <c r="A80" s="117">
        <v>44382</v>
      </c>
      <c r="B80" s="104" t="str">
        <f t="shared" si="3"/>
        <v>(月)</v>
      </c>
      <c r="C80" s="61">
        <f t="shared" si="4"/>
        <v>1453363</v>
      </c>
      <c r="D80" s="61">
        <v>667471</v>
      </c>
      <c r="E80" s="61">
        <v>193915</v>
      </c>
      <c r="F80" s="61">
        <v>0</v>
      </c>
      <c r="G80" s="61">
        <v>563502</v>
      </c>
      <c r="H80" s="61">
        <v>28475</v>
      </c>
      <c r="I80" s="61">
        <v>0</v>
      </c>
      <c r="J80" s="61">
        <v>446522</v>
      </c>
      <c r="K80" s="61">
        <v>3301</v>
      </c>
      <c r="L80" s="61">
        <v>0</v>
      </c>
      <c r="M80" s="61">
        <v>535379</v>
      </c>
      <c r="N80" s="61">
        <v>26736</v>
      </c>
      <c r="O80" s="61">
        <v>0</v>
      </c>
    </row>
    <row r="81" spans="1:15" x14ac:dyDescent="0.45">
      <c r="A81" s="117">
        <v>44381</v>
      </c>
      <c r="B81" s="104" t="str">
        <f t="shared" si="3"/>
        <v>(日)</v>
      </c>
      <c r="C81" s="61">
        <f t="shared" si="4"/>
        <v>1358332</v>
      </c>
      <c r="D81" s="61">
        <v>672433</v>
      </c>
      <c r="E81" s="61">
        <v>127687</v>
      </c>
      <c r="F81" s="61">
        <v>0</v>
      </c>
      <c r="G81" s="61">
        <v>535915</v>
      </c>
      <c r="H81" s="61">
        <v>22297</v>
      </c>
      <c r="I81" s="61">
        <v>0</v>
      </c>
      <c r="J81" s="61">
        <v>446287</v>
      </c>
      <c r="K81" s="61">
        <v>4911</v>
      </c>
      <c r="L81" s="61">
        <v>0</v>
      </c>
      <c r="M81" s="61">
        <v>507552</v>
      </c>
      <c r="N81" s="61">
        <v>21413</v>
      </c>
      <c r="O81" s="61">
        <v>0</v>
      </c>
    </row>
    <row r="82" spans="1:15" x14ac:dyDescent="0.45">
      <c r="A82" s="117">
        <v>44380</v>
      </c>
      <c r="B82" s="104" t="str">
        <f t="shared" si="3"/>
        <v>(土)</v>
      </c>
      <c r="C82" s="61">
        <f t="shared" si="4"/>
        <v>1443970</v>
      </c>
      <c r="D82" s="61">
        <v>670275</v>
      </c>
      <c r="E82" s="61">
        <v>151003</v>
      </c>
      <c r="F82" s="61">
        <v>0</v>
      </c>
      <c r="G82" s="61">
        <v>602811</v>
      </c>
      <c r="H82" s="61">
        <v>19881</v>
      </c>
      <c r="I82" s="61">
        <v>0</v>
      </c>
      <c r="J82" s="61">
        <v>452520</v>
      </c>
      <c r="K82" s="61">
        <v>9921</v>
      </c>
      <c r="L82" s="61">
        <v>0</v>
      </c>
      <c r="M82" s="61">
        <v>571311</v>
      </c>
      <c r="N82" s="61">
        <v>18709</v>
      </c>
      <c r="O82" s="61">
        <v>0</v>
      </c>
    </row>
    <row r="83" spans="1:15" x14ac:dyDescent="0.45">
      <c r="A83" s="117">
        <v>44379</v>
      </c>
      <c r="B83" s="104" t="str">
        <f t="shared" si="3"/>
        <v>(金)</v>
      </c>
      <c r="C83" s="61">
        <f t="shared" si="4"/>
        <v>1195305</v>
      </c>
      <c r="D83" s="61">
        <v>348425</v>
      </c>
      <c r="E83" s="61">
        <v>176257</v>
      </c>
      <c r="F83" s="61">
        <v>0</v>
      </c>
      <c r="G83" s="61">
        <v>651083</v>
      </c>
      <c r="H83" s="61">
        <v>19540</v>
      </c>
      <c r="I83" s="61">
        <v>0</v>
      </c>
      <c r="J83" s="61">
        <v>236917</v>
      </c>
      <c r="K83" s="61">
        <v>7718</v>
      </c>
      <c r="L83" s="61">
        <v>0</v>
      </c>
      <c r="M83" s="61">
        <v>619497</v>
      </c>
      <c r="N83" s="61">
        <v>18424</v>
      </c>
      <c r="O83" s="61">
        <v>0</v>
      </c>
    </row>
    <row r="84" spans="1:15" x14ac:dyDescent="0.45">
      <c r="A84" s="117">
        <v>44378</v>
      </c>
      <c r="B84" s="104" t="str">
        <f t="shared" si="3"/>
        <v>(木)</v>
      </c>
      <c r="C84" s="61">
        <f t="shared" si="4"/>
        <v>1229575</v>
      </c>
      <c r="D84" s="61">
        <v>408436</v>
      </c>
      <c r="E84" s="61">
        <v>162171</v>
      </c>
      <c r="F84" s="61">
        <v>0</v>
      </c>
      <c r="G84" s="61">
        <v>639395</v>
      </c>
      <c r="H84" s="61">
        <v>19573</v>
      </c>
      <c r="I84" s="61">
        <v>0</v>
      </c>
      <c r="J84" s="61">
        <v>305248</v>
      </c>
      <c r="K84" s="61">
        <v>7823</v>
      </c>
      <c r="L84" s="61">
        <v>0</v>
      </c>
      <c r="M84" s="61">
        <v>612684</v>
      </c>
      <c r="N84" s="61">
        <v>18578</v>
      </c>
      <c r="O84" s="61">
        <v>0</v>
      </c>
    </row>
    <row r="85" spans="1:15" x14ac:dyDescent="0.45">
      <c r="A85" s="117">
        <v>44377</v>
      </c>
      <c r="B85" s="104" t="str">
        <f t="shared" si="3"/>
        <v>(水)</v>
      </c>
      <c r="C85" s="61">
        <f t="shared" si="4"/>
        <v>1460030</v>
      </c>
      <c r="D85" s="61">
        <v>614234</v>
      </c>
      <c r="E85" s="61">
        <v>151099</v>
      </c>
      <c r="F85" s="61">
        <v>0</v>
      </c>
      <c r="G85" s="61">
        <v>675551</v>
      </c>
      <c r="H85" s="61">
        <v>19146</v>
      </c>
      <c r="I85" s="61">
        <v>0</v>
      </c>
      <c r="J85" s="61">
        <v>480412</v>
      </c>
      <c r="K85" s="61">
        <v>11496</v>
      </c>
      <c r="L85" s="61">
        <v>0</v>
      </c>
      <c r="M85" s="61">
        <v>643369</v>
      </c>
      <c r="N85" s="61">
        <v>18136</v>
      </c>
      <c r="O85" s="61">
        <v>0</v>
      </c>
    </row>
    <row r="86" spans="1:15" x14ac:dyDescent="0.45">
      <c r="A86" s="117">
        <v>44376</v>
      </c>
      <c r="B86" s="104" t="str">
        <f t="shared" si="3"/>
        <v>(火)</v>
      </c>
      <c r="C86" s="61">
        <f t="shared" si="4"/>
        <v>1421493</v>
      </c>
      <c r="D86" s="61">
        <v>596891</v>
      </c>
      <c r="E86" s="61">
        <v>125784</v>
      </c>
      <c r="F86" s="61">
        <v>0</v>
      </c>
      <c r="G86" s="61">
        <v>679656</v>
      </c>
      <c r="H86" s="61">
        <v>19162</v>
      </c>
      <c r="I86" s="61">
        <v>0</v>
      </c>
      <c r="J86" s="61">
        <v>474917</v>
      </c>
      <c r="K86" s="61">
        <v>11016</v>
      </c>
      <c r="L86" s="61">
        <v>0</v>
      </c>
      <c r="M86" s="61">
        <v>650123</v>
      </c>
      <c r="N86" s="61">
        <v>18081</v>
      </c>
      <c r="O86" s="61">
        <v>0</v>
      </c>
    </row>
    <row r="87" spans="1:15" x14ac:dyDescent="0.45">
      <c r="A87" s="117">
        <v>44375</v>
      </c>
      <c r="B87" s="104" t="str">
        <f t="shared" si="3"/>
        <v>(月)</v>
      </c>
      <c r="C87" s="61">
        <f t="shared" si="4"/>
        <v>1315193</v>
      </c>
      <c r="D87" s="61">
        <v>557838</v>
      </c>
      <c r="E87" s="61">
        <v>118451</v>
      </c>
      <c r="F87" s="61">
        <v>0</v>
      </c>
      <c r="G87" s="61">
        <v>620364</v>
      </c>
      <c r="H87" s="61">
        <v>18540</v>
      </c>
      <c r="I87" s="61">
        <v>0</v>
      </c>
      <c r="J87" s="61">
        <v>450948</v>
      </c>
      <c r="K87" s="61">
        <v>12627</v>
      </c>
      <c r="L87" s="61">
        <v>0</v>
      </c>
      <c r="M87" s="61">
        <v>595283</v>
      </c>
      <c r="N87" s="61">
        <v>17617</v>
      </c>
      <c r="O87" s="61">
        <v>0</v>
      </c>
    </row>
    <row r="88" spans="1:15" x14ac:dyDescent="0.45">
      <c r="A88" s="117">
        <v>44374</v>
      </c>
      <c r="B88" s="104" t="str">
        <f t="shared" si="3"/>
        <v>(日)</v>
      </c>
      <c r="C88" s="61">
        <f t="shared" si="4"/>
        <v>1297088</v>
      </c>
      <c r="D88" s="61">
        <v>664536</v>
      </c>
      <c r="E88" s="61">
        <v>91986</v>
      </c>
      <c r="F88" s="61">
        <v>0</v>
      </c>
      <c r="G88" s="61">
        <v>535953</v>
      </c>
      <c r="H88" s="61">
        <v>4613</v>
      </c>
      <c r="I88" s="61">
        <v>0</v>
      </c>
      <c r="J88" s="61">
        <v>538992</v>
      </c>
      <c r="K88" s="61">
        <v>15567</v>
      </c>
      <c r="L88" s="61">
        <v>0</v>
      </c>
      <c r="M88" s="61">
        <v>514453</v>
      </c>
      <c r="N88" s="61">
        <v>4400</v>
      </c>
      <c r="O88" s="61">
        <v>0</v>
      </c>
    </row>
    <row r="89" spans="1:15" x14ac:dyDescent="0.45">
      <c r="A89" s="117">
        <v>44373</v>
      </c>
      <c r="B89" s="104" t="str">
        <f t="shared" si="3"/>
        <v>(土)</v>
      </c>
      <c r="C89" s="61">
        <f t="shared" si="4"/>
        <v>1311353</v>
      </c>
      <c r="D89" s="61">
        <v>633476</v>
      </c>
      <c r="E89" s="61">
        <v>91064</v>
      </c>
      <c r="F89" s="61">
        <v>0</v>
      </c>
      <c r="G89" s="61">
        <v>583026</v>
      </c>
      <c r="H89" s="61">
        <v>3787</v>
      </c>
      <c r="I89" s="61">
        <v>0</v>
      </c>
      <c r="J89" s="61">
        <v>516151</v>
      </c>
      <c r="K89" s="61">
        <v>19005</v>
      </c>
      <c r="L89" s="61">
        <v>0</v>
      </c>
      <c r="M89" s="61">
        <v>558447</v>
      </c>
      <c r="N89" s="61">
        <v>3565</v>
      </c>
      <c r="O89" s="61">
        <v>0</v>
      </c>
    </row>
    <row r="90" spans="1:15" x14ac:dyDescent="0.45">
      <c r="A90" s="117">
        <v>44372</v>
      </c>
      <c r="B90" s="104" t="str">
        <f t="shared" si="3"/>
        <v>(金)</v>
      </c>
      <c r="C90" s="61">
        <f t="shared" si="4"/>
        <v>1302988</v>
      </c>
      <c r="D90" s="61">
        <v>583992</v>
      </c>
      <c r="E90" s="61">
        <v>96498</v>
      </c>
      <c r="F90" s="61">
        <v>0</v>
      </c>
      <c r="G90" s="61">
        <v>618679</v>
      </c>
      <c r="H90" s="61">
        <v>3819</v>
      </c>
      <c r="I90" s="61">
        <v>0</v>
      </c>
      <c r="J90" s="61">
        <v>486481</v>
      </c>
      <c r="K90" s="61">
        <v>14411</v>
      </c>
      <c r="L90" s="61">
        <v>0</v>
      </c>
      <c r="M90" s="61">
        <v>588725</v>
      </c>
      <c r="N90" s="61">
        <v>3610</v>
      </c>
      <c r="O90" s="61">
        <v>0</v>
      </c>
    </row>
    <row r="91" spans="1:15" x14ac:dyDescent="0.45">
      <c r="A91" s="117">
        <v>44371</v>
      </c>
      <c r="B91" s="104" t="str">
        <f t="shared" si="3"/>
        <v>(木)</v>
      </c>
      <c r="C91" s="61">
        <f t="shared" si="4"/>
        <v>1324121</v>
      </c>
      <c r="D91" s="61">
        <v>606170</v>
      </c>
      <c r="E91" s="61">
        <v>88400</v>
      </c>
      <c r="F91" s="61">
        <v>0</v>
      </c>
      <c r="G91" s="61">
        <v>626198</v>
      </c>
      <c r="H91" s="61">
        <v>3353</v>
      </c>
      <c r="I91" s="61">
        <v>0</v>
      </c>
      <c r="J91" s="61">
        <v>523980</v>
      </c>
      <c r="K91" s="61">
        <v>14565</v>
      </c>
      <c r="L91" s="61">
        <v>0</v>
      </c>
      <c r="M91" s="61">
        <v>598580</v>
      </c>
      <c r="N91" s="61">
        <v>3169</v>
      </c>
      <c r="O91" s="61">
        <v>0</v>
      </c>
    </row>
    <row r="92" spans="1:15" x14ac:dyDescent="0.45">
      <c r="A92" s="117">
        <v>44370</v>
      </c>
      <c r="B92" s="104" t="str">
        <f t="shared" si="3"/>
        <v>(水)</v>
      </c>
      <c r="C92" s="61">
        <f t="shared" si="4"/>
        <v>1338485</v>
      </c>
      <c r="D92" s="61">
        <v>619334</v>
      </c>
      <c r="E92" s="61">
        <v>92005</v>
      </c>
      <c r="F92" s="61">
        <v>0</v>
      </c>
      <c r="G92" s="61">
        <v>623754</v>
      </c>
      <c r="H92" s="61">
        <v>3392</v>
      </c>
      <c r="I92" s="61">
        <v>0</v>
      </c>
      <c r="J92" s="61">
        <v>544859</v>
      </c>
      <c r="K92" s="61">
        <v>15187</v>
      </c>
      <c r="L92" s="61">
        <v>0</v>
      </c>
      <c r="M92" s="61">
        <v>597223</v>
      </c>
      <c r="N92" s="61">
        <v>3194</v>
      </c>
      <c r="O92" s="61">
        <v>0</v>
      </c>
    </row>
    <row r="93" spans="1:15" x14ac:dyDescent="0.45">
      <c r="A93" s="117">
        <v>44369</v>
      </c>
      <c r="B93" s="104" t="str">
        <f t="shared" si="3"/>
        <v>(火)</v>
      </c>
      <c r="C93" s="61">
        <f t="shared" si="4"/>
        <v>1312271</v>
      </c>
      <c r="D93" s="61">
        <v>616673</v>
      </c>
      <c r="E93" s="61">
        <v>89093</v>
      </c>
      <c r="F93" s="61">
        <v>0</v>
      </c>
      <c r="G93" s="61">
        <v>603767</v>
      </c>
      <c r="H93" s="61">
        <v>2738</v>
      </c>
      <c r="I93" s="61">
        <v>0</v>
      </c>
      <c r="J93" s="61">
        <v>548743</v>
      </c>
      <c r="K93" s="61">
        <v>18831</v>
      </c>
      <c r="L93" s="61">
        <v>0</v>
      </c>
      <c r="M93" s="61">
        <v>579492</v>
      </c>
      <c r="N93" s="61">
        <v>2594</v>
      </c>
      <c r="O93" s="61">
        <v>0</v>
      </c>
    </row>
    <row r="94" spans="1:15" x14ac:dyDescent="0.45">
      <c r="A94" s="117">
        <v>44368</v>
      </c>
      <c r="B94" s="104" t="str">
        <f t="shared" si="3"/>
        <v>(月)</v>
      </c>
      <c r="C94" s="61">
        <f t="shared" si="4"/>
        <v>1177743</v>
      </c>
      <c r="D94" s="61">
        <v>595213</v>
      </c>
      <c r="E94" s="61">
        <v>80156</v>
      </c>
      <c r="F94" s="61">
        <v>0</v>
      </c>
      <c r="G94" s="61">
        <v>499126</v>
      </c>
      <c r="H94" s="61">
        <v>3248</v>
      </c>
      <c r="I94" s="61">
        <v>0</v>
      </c>
      <c r="J94" s="61">
        <v>538640</v>
      </c>
      <c r="K94" s="61">
        <v>18837</v>
      </c>
      <c r="L94" s="61">
        <v>0</v>
      </c>
      <c r="M94" s="61">
        <v>480332</v>
      </c>
      <c r="N94" s="61">
        <v>3121</v>
      </c>
      <c r="O94" s="61">
        <v>0</v>
      </c>
    </row>
    <row r="95" spans="1:15" x14ac:dyDescent="0.45">
      <c r="A95" s="117">
        <v>44367</v>
      </c>
      <c r="B95" s="104" t="str">
        <f t="shared" si="3"/>
        <v>(日)</v>
      </c>
      <c r="C95" s="61">
        <f t="shared" si="4"/>
        <v>1095225</v>
      </c>
      <c r="D95" s="61">
        <v>611158</v>
      </c>
      <c r="E95" s="61">
        <v>45584</v>
      </c>
      <c r="F95" s="61">
        <v>0</v>
      </c>
      <c r="G95" s="61">
        <v>438483</v>
      </c>
      <c r="H95" s="61">
        <v>0</v>
      </c>
      <c r="I95" s="61">
        <v>0</v>
      </c>
      <c r="J95" s="61">
        <v>548102</v>
      </c>
      <c r="K95" s="61">
        <v>23497</v>
      </c>
      <c r="L95" s="61">
        <v>0</v>
      </c>
      <c r="M95" s="61">
        <v>423796</v>
      </c>
      <c r="N95" s="61">
        <v>0</v>
      </c>
      <c r="O95" s="61">
        <v>0</v>
      </c>
    </row>
    <row r="96" spans="1:15" x14ac:dyDescent="0.45">
      <c r="A96" s="117">
        <v>44366</v>
      </c>
      <c r="B96" s="104" t="str">
        <f t="shared" si="3"/>
        <v>(土)</v>
      </c>
      <c r="C96" s="61">
        <f t="shared" si="4"/>
        <v>1096839</v>
      </c>
      <c r="D96" s="61">
        <v>614589</v>
      </c>
      <c r="E96" s="61">
        <v>42147</v>
      </c>
      <c r="F96" s="61">
        <v>0</v>
      </c>
      <c r="G96" s="61">
        <v>440103</v>
      </c>
      <c r="H96" s="61">
        <v>0</v>
      </c>
      <c r="I96" s="61">
        <v>0</v>
      </c>
      <c r="J96" s="61">
        <v>554525</v>
      </c>
      <c r="K96" s="61">
        <v>24775</v>
      </c>
      <c r="L96" s="61">
        <v>0</v>
      </c>
      <c r="M96" s="61">
        <v>421612</v>
      </c>
      <c r="N96" s="61">
        <v>0</v>
      </c>
      <c r="O96" s="61">
        <v>0</v>
      </c>
    </row>
    <row r="97" spans="1:15" x14ac:dyDescent="0.45">
      <c r="A97" s="117">
        <v>44365</v>
      </c>
      <c r="B97" s="104" t="str">
        <f t="shared" si="3"/>
        <v>(金)</v>
      </c>
      <c r="C97" s="61">
        <f t="shared" si="4"/>
        <v>1114034</v>
      </c>
      <c r="D97" s="61">
        <v>584802</v>
      </c>
      <c r="E97" s="61">
        <v>33768</v>
      </c>
      <c r="F97" s="61">
        <v>0</v>
      </c>
      <c r="G97" s="61">
        <v>495464</v>
      </c>
      <c r="H97" s="61">
        <v>0</v>
      </c>
      <c r="I97" s="61">
        <v>0</v>
      </c>
      <c r="J97" s="61">
        <v>532676</v>
      </c>
      <c r="K97" s="61">
        <v>19962</v>
      </c>
      <c r="L97" s="61">
        <v>0</v>
      </c>
      <c r="M97" s="61">
        <v>470557</v>
      </c>
      <c r="N97" s="61">
        <v>0</v>
      </c>
      <c r="O97" s="61">
        <v>0</v>
      </c>
    </row>
    <row r="98" spans="1:15" x14ac:dyDescent="0.45">
      <c r="A98" s="117">
        <v>44364</v>
      </c>
      <c r="B98" s="104" t="str">
        <f t="shared" si="3"/>
        <v>(木)</v>
      </c>
      <c r="C98" s="61">
        <f t="shared" si="4"/>
        <v>1155923</v>
      </c>
      <c r="D98" s="61">
        <v>602201</v>
      </c>
      <c r="E98" s="61">
        <v>34991</v>
      </c>
      <c r="F98" s="61">
        <v>0</v>
      </c>
      <c r="G98" s="61">
        <v>518731</v>
      </c>
      <c r="H98" s="61">
        <v>0</v>
      </c>
      <c r="I98" s="61">
        <v>0</v>
      </c>
      <c r="J98" s="61">
        <v>556334</v>
      </c>
      <c r="K98" s="61">
        <v>24317</v>
      </c>
      <c r="L98" s="61">
        <v>0</v>
      </c>
      <c r="M98" s="61">
        <v>494598</v>
      </c>
      <c r="N98" s="61">
        <v>0</v>
      </c>
      <c r="O98" s="61">
        <v>0</v>
      </c>
    </row>
    <row r="99" spans="1:15" x14ac:dyDescent="0.45">
      <c r="A99" s="117">
        <v>44363</v>
      </c>
      <c r="B99" s="104" t="str">
        <f t="shared" si="3"/>
        <v>(水)</v>
      </c>
      <c r="C99" s="61">
        <f t="shared" si="4"/>
        <v>1163675</v>
      </c>
      <c r="D99" s="61">
        <v>596124</v>
      </c>
      <c r="E99" s="61">
        <v>34940</v>
      </c>
      <c r="F99" s="61">
        <v>0</v>
      </c>
      <c r="G99" s="61">
        <v>532611</v>
      </c>
      <c r="H99" s="61">
        <v>0</v>
      </c>
      <c r="I99" s="61">
        <v>0</v>
      </c>
      <c r="J99" s="61">
        <v>554029</v>
      </c>
      <c r="K99" s="61">
        <v>25921</v>
      </c>
      <c r="L99" s="61">
        <v>0</v>
      </c>
      <c r="M99" s="61">
        <v>506967</v>
      </c>
      <c r="N99" s="61">
        <v>0</v>
      </c>
      <c r="O99" s="61">
        <v>0</v>
      </c>
    </row>
    <row r="100" spans="1:15" x14ac:dyDescent="0.45">
      <c r="A100" s="117">
        <v>44362</v>
      </c>
      <c r="B100" s="104" t="str">
        <f t="shared" si="3"/>
        <v>(火)</v>
      </c>
      <c r="C100" s="61">
        <f t="shared" si="4"/>
        <v>1131375</v>
      </c>
      <c r="D100" s="67">
        <v>617044</v>
      </c>
      <c r="E100" s="67">
        <v>33598</v>
      </c>
      <c r="F100" s="61">
        <v>0</v>
      </c>
      <c r="G100" s="67">
        <v>480733</v>
      </c>
      <c r="H100" s="61">
        <v>0</v>
      </c>
      <c r="I100" s="61">
        <v>0</v>
      </c>
      <c r="J100" s="67">
        <v>578518</v>
      </c>
      <c r="K100" s="67">
        <v>26326</v>
      </c>
      <c r="L100" s="61">
        <v>0</v>
      </c>
      <c r="M100" s="67">
        <v>456658</v>
      </c>
      <c r="N100" s="61">
        <v>0</v>
      </c>
      <c r="O100" s="61">
        <v>0</v>
      </c>
    </row>
    <row r="101" spans="1:15" x14ac:dyDescent="0.45">
      <c r="A101" s="117">
        <v>44361</v>
      </c>
      <c r="B101" s="104" t="str">
        <f t="shared" si="3"/>
        <v>(月)</v>
      </c>
      <c r="C101" s="61">
        <f t="shared" si="4"/>
        <v>1015009</v>
      </c>
      <c r="D101" s="67">
        <v>569363</v>
      </c>
      <c r="E101" s="67">
        <v>31259</v>
      </c>
      <c r="F101" s="61">
        <v>0</v>
      </c>
      <c r="G101" s="67">
        <v>414387</v>
      </c>
      <c r="H101" s="61">
        <v>0</v>
      </c>
      <c r="I101" s="61">
        <v>0</v>
      </c>
      <c r="J101" s="67">
        <v>536394</v>
      </c>
      <c r="K101" s="67">
        <v>27182</v>
      </c>
      <c r="L101" s="61">
        <v>0</v>
      </c>
      <c r="M101" s="67">
        <v>395299</v>
      </c>
      <c r="N101" s="61">
        <v>0</v>
      </c>
      <c r="O101" s="61">
        <v>0</v>
      </c>
    </row>
    <row r="102" spans="1:15" x14ac:dyDescent="0.45">
      <c r="A102" s="117">
        <v>44360</v>
      </c>
      <c r="B102" s="104" t="str">
        <f t="shared" si="3"/>
        <v>(日)</v>
      </c>
      <c r="C102" s="61">
        <f t="shared" si="4"/>
        <v>916304</v>
      </c>
      <c r="D102" s="67">
        <v>562285</v>
      </c>
      <c r="E102" s="67">
        <v>37884</v>
      </c>
      <c r="F102" s="61">
        <v>0</v>
      </c>
      <c r="G102" s="67">
        <v>316135</v>
      </c>
      <c r="H102" s="61">
        <v>0</v>
      </c>
      <c r="I102" s="61">
        <v>0</v>
      </c>
      <c r="J102" s="67">
        <v>529731</v>
      </c>
      <c r="K102" s="67">
        <v>30840</v>
      </c>
      <c r="L102" s="61">
        <v>0</v>
      </c>
      <c r="M102" s="67">
        <v>304475</v>
      </c>
      <c r="N102" s="61">
        <v>0</v>
      </c>
      <c r="O102" s="61">
        <v>0</v>
      </c>
    </row>
    <row r="103" spans="1:15" x14ac:dyDescent="0.45">
      <c r="A103" s="117">
        <v>44359</v>
      </c>
      <c r="B103" s="104" t="str">
        <f t="shared" si="3"/>
        <v>(土)</v>
      </c>
      <c r="C103" s="61">
        <f t="shared" si="4"/>
        <v>930220</v>
      </c>
      <c r="D103" s="67">
        <v>622867</v>
      </c>
      <c r="E103" s="67">
        <v>33476</v>
      </c>
      <c r="F103" s="61">
        <v>0</v>
      </c>
      <c r="G103" s="67">
        <v>273877</v>
      </c>
      <c r="H103" s="61">
        <v>0</v>
      </c>
      <c r="I103" s="61">
        <v>0</v>
      </c>
      <c r="J103" s="67">
        <v>588120</v>
      </c>
      <c r="K103" s="67">
        <v>30656</v>
      </c>
      <c r="L103" s="61">
        <v>0</v>
      </c>
      <c r="M103" s="67">
        <v>259345</v>
      </c>
      <c r="N103" s="61">
        <v>0</v>
      </c>
      <c r="O103" s="61">
        <v>0</v>
      </c>
    </row>
    <row r="104" spans="1:15" x14ac:dyDescent="0.45">
      <c r="A104" s="117">
        <v>44358</v>
      </c>
      <c r="B104" s="104" t="str">
        <f t="shared" si="3"/>
        <v>(金)</v>
      </c>
      <c r="C104" s="61">
        <f t="shared" si="4"/>
        <v>967122</v>
      </c>
      <c r="D104" s="67">
        <v>666010</v>
      </c>
      <c r="E104" s="67">
        <v>35005</v>
      </c>
      <c r="F104" s="61">
        <v>0</v>
      </c>
      <c r="G104" s="67">
        <v>266107</v>
      </c>
      <c r="H104" s="61">
        <v>0</v>
      </c>
      <c r="I104" s="61">
        <v>0</v>
      </c>
      <c r="J104" s="67">
        <v>628166</v>
      </c>
      <c r="K104" s="67">
        <v>27178</v>
      </c>
      <c r="L104" s="61">
        <v>0</v>
      </c>
      <c r="M104" s="67">
        <v>244917</v>
      </c>
      <c r="N104" s="61">
        <v>0</v>
      </c>
      <c r="O104" s="61">
        <v>0</v>
      </c>
    </row>
    <row r="105" spans="1:15" x14ac:dyDescent="0.45">
      <c r="A105" s="117">
        <v>44357</v>
      </c>
      <c r="B105" s="104" t="str">
        <f t="shared" si="3"/>
        <v>(木)</v>
      </c>
      <c r="C105" s="61">
        <f t="shared" si="4"/>
        <v>992907</v>
      </c>
      <c r="D105" s="67">
        <v>660932</v>
      </c>
      <c r="E105" s="67">
        <v>29635</v>
      </c>
      <c r="F105" s="61">
        <v>0</v>
      </c>
      <c r="G105" s="67">
        <v>302340</v>
      </c>
      <c r="H105" s="61">
        <v>0</v>
      </c>
      <c r="I105" s="61">
        <v>0</v>
      </c>
      <c r="J105" s="67">
        <v>627072</v>
      </c>
      <c r="K105" s="67">
        <v>27038</v>
      </c>
      <c r="L105" s="61">
        <v>0</v>
      </c>
      <c r="M105" s="67">
        <v>279878</v>
      </c>
      <c r="N105" s="61">
        <v>0</v>
      </c>
      <c r="O105" s="61">
        <v>0</v>
      </c>
    </row>
    <row r="106" spans="1:15" x14ac:dyDescent="0.45">
      <c r="A106" s="117">
        <v>44356</v>
      </c>
      <c r="B106" s="104" t="str">
        <f t="shared" si="3"/>
        <v>(水)</v>
      </c>
      <c r="C106" s="61">
        <f t="shared" si="4"/>
        <v>992012</v>
      </c>
      <c r="D106" s="67">
        <v>676803</v>
      </c>
      <c r="E106" s="67">
        <v>28912</v>
      </c>
      <c r="F106" s="61">
        <v>0</v>
      </c>
      <c r="G106" s="67">
        <v>286297</v>
      </c>
      <c r="H106" s="61">
        <v>0</v>
      </c>
      <c r="I106" s="61">
        <v>0</v>
      </c>
      <c r="J106" s="67">
        <v>642915</v>
      </c>
      <c r="K106" s="67">
        <v>25620</v>
      </c>
      <c r="L106" s="61">
        <v>0</v>
      </c>
      <c r="M106" s="67">
        <v>265430</v>
      </c>
      <c r="N106" s="61">
        <v>0</v>
      </c>
      <c r="O106" s="61">
        <v>0</v>
      </c>
    </row>
    <row r="107" spans="1:15" x14ac:dyDescent="0.45">
      <c r="A107" s="117">
        <v>44355</v>
      </c>
      <c r="B107" s="104" t="str">
        <f t="shared" si="3"/>
        <v>(火)</v>
      </c>
      <c r="C107" s="61">
        <f t="shared" si="4"/>
        <v>954227</v>
      </c>
      <c r="D107" s="67">
        <v>692584</v>
      </c>
      <c r="E107" s="67">
        <v>29295</v>
      </c>
      <c r="F107" s="61">
        <v>0</v>
      </c>
      <c r="G107" s="67">
        <v>232348</v>
      </c>
      <c r="H107" s="61">
        <v>0</v>
      </c>
      <c r="I107" s="61">
        <v>0</v>
      </c>
      <c r="J107" s="67">
        <v>661036</v>
      </c>
      <c r="K107" s="67">
        <v>27720</v>
      </c>
      <c r="L107" s="61">
        <v>0</v>
      </c>
      <c r="M107" s="67">
        <v>214451</v>
      </c>
      <c r="N107" s="61">
        <v>0</v>
      </c>
      <c r="O107" s="61">
        <v>0</v>
      </c>
    </row>
    <row r="108" spans="1:15" x14ac:dyDescent="0.45">
      <c r="A108" s="117">
        <v>44354</v>
      </c>
      <c r="B108" s="104" t="str">
        <f t="shared" si="3"/>
        <v>(月)</v>
      </c>
      <c r="C108" s="61">
        <f t="shared" si="4"/>
        <v>854572</v>
      </c>
      <c r="D108" s="67">
        <v>634693</v>
      </c>
      <c r="E108" s="67">
        <v>29155</v>
      </c>
      <c r="F108" s="61">
        <v>0</v>
      </c>
      <c r="G108" s="67">
        <v>190724</v>
      </c>
      <c r="H108" s="61">
        <v>0</v>
      </c>
      <c r="I108" s="61">
        <v>0</v>
      </c>
      <c r="J108" s="67">
        <v>608093</v>
      </c>
      <c r="K108" s="67">
        <v>27461</v>
      </c>
      <c r="L108" s="61">
        <v>0</v>
      </c>
      <c r="M108" s="67">
        <v>176157</v>
      </c>
      <c r="N108" s="61">
        <v>0</v>
      </c>
      <c r="O108" s="61">
        <v>0</v>
      </c>
    </row>
    <row r="109" spans="1:15" x14ac:dyDescent="0.45">
      <c r="A109" s="117">
        <v>44353</v>
      </c>
      <c r="B109" s="104" t="str">
        <f t="shared" si="3"/>
        <v>(日)</v>
      </c>
      <c r="C109" s="61">
        <f t="shared" si="4"/>
        <v>743105</v>
      </c>
      <c r="D109" s="67">
        <v>540426</v>
      </c>
      <c r="E109" s="67">
        <v>22854</v>
      </c>
      <c r="F109" s="61">
        <v>0</v>
      </c>
      <c r="G109" s="67">
        <v>179825</v>
      </c>
      <c r="H109" s="61">
        <v>0</v>
      </c>
      <c r="I109" s="61">
        <v>0</v>
      </c>
      <c r="J109" s="67">
        <v>517585</v>
      </c>
      <c r="K109" s="67">
        <v>21684</v>
      </c>
      <c r="L109" s="61">
        <v>0</v>
      </c>
      <c r="M109" s="67">
        <v>172835</v>
      </c>
      <c r="N109" s="61">
        <v>0</v>
      </c>
      <c r="O109" s="61">
        <v>0</v>
      </c>
    </row>
    <row r="110" spans="1:15" x14ac:dyDescent="0.45">
      <c r="A110" s="117">
        <v>44352</v>
      </c>
      <c r="B110" s="104" t="str">
        <f t="shared" si="3"/>
        <v>(土)</v>
      </c>
      <c r="C110" s="61">
        <f t="shared" si="4"/>
        <v>744684</v>
      </c>
      <c r="D110" s="67">
        <v>596357</v>
      </c>
      <c r="E110" s="67">
        <v>20378</v>
      </c>
      <c r="F110" s="61">
        <v>0</v>
      </c>
      <c r="G110" s="67">
        <v>127949</v>
      </c>
      <c r="H110" s="61">
        <v>0</v>
      </c>
      <c r="I110" s="61">
        <v>0</v>
      </c>
      <c r="J110" s="67">
        <v>570483</v>
      </c>
      <c r="K110" s="67">
        <v>19074</v>
      </c>
      <c r="L110" s="61">
        <v>0</v>
      </c>
      <c r="M110" s="67">
        <v>116987</v>
      </c>
      <c r="N110" s="61">
        <v>0</v>
      </c>
      <c r="O110" s="61">
        <v>0</v>
      </c>
    </row>
    <row r="111" spans="1:15" x14ac:dyDescent="0.45">
      <c r="A111" s="117">
        <v>44351</v>
      </c>
      <c r="B111" s="104" t="str">
        <f t="shared" si="3"/>
        <v>(金)</v>
      </c>
      <c r="C111" s="61">
        <f t="shared" si="4"/>
        <v>776481</v>
      </c>
      <c r="D111" s="67">
        <v>633663</v>
      </c>
      <c r="E111" s="67">
        <v>20241</v>
      </c>
      <c r="F111" s="61">
        <v>0</v>
      </c>
      <c r="G111" s="67">
        <v>122577</v>
      </c>
      <c r="H111" s="61">
        <v>0</v>
      </c>
      <c r="I111" s="61">
        <v>0</v>
      </c>
      <c r="J111" s="67">
        <v>603409</v>
      </c>
      <c r="K111" s="67">
        <v>19009</v>
      </c>
      <c r="L111" s="61">
        <v>0</v>
      </c>
      <c r="M111" s="67">
        <v>104645</v>
      </c>
      <c r="N111" s="61">
        <v>0</v>
      </c>
      <c r="O111" s="61">
        <v>0</v>
      </c>
    </row>
    <row r="112" spans="1:15" x14ac:dyDescent="0.45">
      <c r="A112" s="117">
        <v>44350</v>
      </c>
      <c r="B112" s="104" t="str">
        <f t="shared" si="3"/>
        <v>(木)</v>
      </c>
      <c r="C112" s="61">
        <f t="shared" si="4"/>
        <v>814053</v>
      </c>
      <c r="D112" s="67">
        <v>651309</v>
      </c>
      <c r="E112" s="67">
        <v>20069</v>
      </c>
      <c r="F112" s="61">
        <v>0</v>
      </c>
      <c r="G112" s="67">
        <v>142675</v>
      </c>
      <c r="H112" s="61">
        <v>0</v>
      </c>
      <c r="I112" s="61">
        <v>0</v>
      </c>
      <c r="J112" s="67">
        <v>620962</v>
      </c>
      <c r="K112" s="67">
        <v>18978</v>
      </c>
      <c r="L112" s="61">
        <v>0</v>
      </c>
      <c r="M112" s="67">
        <v>125401</v>
      </c>
      <c r="N112" s="61">
        <v>0</v>
      </c>
      <c r="O112" s="61">
        <v>0</v>
      </c>
    </row>
    <row r="113" spans="1:15" x14ac:dyDescent="0.45">
      <c r="A113" s="117">
        <v>44349</v>
      </c>
      <c r="B113" s="104" t="str">
        <f t="shared" si="3"/>
        <v>(水)</v>
      </c>
      <c r="C113" s="61">
        <f t="shared" si="4"/>
        <v>813103</v>
      </c>
      <c r="D113" s="67">
        <v>648122</v>
      </c>
      <c r="E113" s="67">
        <v>19675</v>
      </c>
      <c r="F113" s="61">
        <v>0</v>
      </c>
      <c r="G113" s="67">
        <v>145306</v>
      </c>
      <c r="H113" s="61">
        <v>0</v>
      </c>
      <c r="I113" s="61">
        <v>0</v>
      </c>
      <c r="J113" s="67">
        <v>619376</v>
      </c>
      <c r="K113" s="67">
        <v>18598</v>
      </c>
      <c r="L113" s="61">
        <v>0</v>
      </c>
      <c r="M113" s="67">
        <v>127328</v>
      </c>
      <c r="N113" s="61">
        <v>0</v>
      </c>
      <c r="O113" s="61">
        <v>0</v>
      </c>
    </row>
    <row r="114" spans="1:15" x14ac:dyDescent="0.45">
      <c r="A114" s="117">
        <v>44348</v>
      </c>
      <c r="B114" s="104" t="str">
        <f t="shared" si="3"/>
        <v>(火)</v>
      </c>
      <c r="C114" s="61">
        <f t="shared" si="4"/>
        <v>764803</v>
      </c>
      <c r="D114" s="67">
        <v>627212</v>
      </c>
      <c r="E114" s="67">
        <v>19231</v>
      </c>
      <c r="F114" s="61">
        <v>0</v>
      </c>
      <c r="G114" s="67">
        <v>118360</v>
      </c>
      <c r="H114" s="61">
        <v>0</v>
      </c>
      <c r="I114" s="61">
        <v>0</v>
      </c>
      <c r="J114" s="67">
        <v>600771</v>
      </c>
      <c r="K114" s="67">
        <v>18232</v>
      </c>
      <c r="L114" s="61">
        <v>0</v>
      </c>
      <c r="M114" s="67">
        <v>100991</v>
      </c>
      <c r="N114" s="61">
        <v>0</v>
      </c>
      <c r="O114" s="61">
        <v>0</v>
      </c>
    </row>
    <row r="115" spans="1:15" x14ac:dyDescent="0.45">
      <c r="A115" s="117">
        <v>44347</v>
      </c>
      <c r="B115" s="104" t="str">
        <f t="shared" si="3"/>
        <v>(月)</v>
      </c>
      <c r="C115" s="61">
        <f t="shared" si="4"/>
        <v>631014</v>
      </c>
      <c r="D115" s="67">
        <v>516237</v>
      </c>
      <c r="E115" s="67">
        <v>18346</v>
      </c>
      <c r="F115" s="61">
        <v>0</v>
      </c>
      <c r="G115" s="67">
        <v>96431</v>
      </c>
      <c r="H115" s="61">
        <v>0</v>
      </c>
      <c r="I115" s="61">
        <v>0</v>
      </c>
      <c r="J115" s="67">
        <v>494019</v>
      </c>
      <c r="K115" s="67">
        <v>17307</v>
      </c>
      <c r="L115" s="61">
        <v>0</v>
      </c>
      <c r="M115" s="67">
        <v>78137</v>
      </c>
      <c r="N115" s="61">
        <v>0</v>
      </c>
      <c r="O115" s="61">
        <v>0</v>
      </c>
    </row>
    <row r="116" spans="1:15" x14ac:dyDescent="0.45">
      <c r="A116" s="117">
        <v>44346</v>
      </c>
      <c r="B116" s="104" t="str">
        <f t="shared" si="3"/>
        <v>(日)</v>
      </c>
      <c r="C116" s="61">
        <f t="shared" si="4"/>
        <v>529434</v>
      </c>
      <c r="D116" s="67">
        <v>446937</v>
      </c>
      <c r="E116" s="67">
        <v>15963</v>
      </c>
      <c r="F116" s="61">
        <v>0</v>
      </c>
      <c r="G116" s="67">
        <v>66534</v>
      </c>
      <c r="H116" s="61">
        <v>0</v>
      </c>
      <c r="I116" s="61">
        <v>0</v>
      </c>
      <c r="J116" s="67">
        <v>430383</v>
      </c>
      <c r="K116" s="67">
        <v>15171</v>
      </c>
      <c r="L116" s="61">
        <v>0</v>
      </c>
      <c r="M116" s="67">
        <v>59222</v>
      </c>
      <c r="N116" s="61">
        <v>0</v>
      </c>
      <c r="O116" s="61">
        <v>0</v>
      </c>
    </row>
    <row r="117" spans="1:15" x14ac:dyDescent="0.45">
      <c r="A117" s="117">
        <v>44345</v>
      </c>
      <c r="B117" s="104" t="str">
        <f t="shared" si="3"/>
        <v>(土)</v>
      </c>
      <c r="C117" s="61">
        <f t="shared" si="4"/>
        <v>533451</v>
      </c>
      <c r="D117" s="67">
        <v>457969</v>
      </c>
      <c r="E117" s="67">
        <v>15528</v>
      </c>
      <c r="F117" s="61">
        <v>0</v>
      </c>
      <c r="G117" s="67">
        <v>59954</v>
      </c>
      <c r="H117" s="61">
        <v>0</v>
      </c>
      <c r="I117" s="61">
        <v>0</v>
      </c>
      <c r="J117" s="67">
        <v>436924</v>
      </c>
      <c r="K117" s="67">
        <v>14751</v>
      </c>
      <c r="L117" s="61">
        <v>0</v>
      </c>
      <c r="M117" s="67">
        <v>47222</v>
      </c>
      <c r="N117" s="61">
        <v>0</v>
      </c>
      <c r="O117" s="61">
        <v>0</v>
      </c>
    </row>
    <row r="118" spans="1:15" x14ac:dyDescent="0.45">
      <c r="A118" s="117">
        <v>44344</v>
      </c>
      <c r="B118" s="104" t="str">
        <f t="shared" si="3"/>
        <v>(金)</v>
      </c>
      <c r="C118" s="61">
        <f t="shared" si="4"/>
        <v>578137</v>
      </c>
      <c r="D118" s="67">
        <v>516686</v>
      </c>
      <c r="E118" s="67">
        <v>14248</v>
      </c>
      <c r="F118" s="61">
        <v>0</v>
      </c>
      <c r="G118" s="67">
        <v>47203</v>
      </c>
      <c r="H118" s="61">
        <v>0</v>
      </c>
      <c r="I118" s="61">
        <v>0</v>
      </c>
      <c r="J118" s="67">
        <v>487557</v>
      </c>
      <c r="K118" s="67">
        <v>13558</v>
      </c>
      <c r="L118" s="61">
        <v>0</v>
      </c>
      <c r="M118" s="67">
        <v>30044</v>
      </c>
      <c r="N118" s="61">
        <v>0</v>
      </c>
      <c r="O118" s="61">
        <v>0</v>
      </c>
    </row>
    <row r="119" spans="1:15" x14ac:dyDescent="0.45">
      <c r="A119" s="117">
        <v>44343</v>
      </c>
      <c r="B119" s="104" t="str">
        <f t="shared" si="3"/>
        <v>(木)</v>
      </c>
      <c r="C119" s="61">
        <f t="shared" si="4"/>
        <v>601166</v>
      </c>
      <c r="D119" s="67">
        <v>542631</v>
      </c>
      <c r="E119" s="67">
        <v>12394</v>
      </c>
      <c r="F119" s="61">
        <v>0</v>
      </c>
      <c r="G119" s="67">
        <v>46141</v>
      </c>
      <c r="H119" s="61">
        <v>0</v>
      </c>
      <c r="I119" s="61">
        <v>0</v>
      </c>
      <c r="J119" s="67">
        <v>512642</v>
      </c>
      <c r="K119" s="67">
        <v>11848</v>
      </c>
      <c r="L119" s="61">
        <v>0</v>
      </c>
      <c r="M119" s="67">
        <v>32273</v>
      </c>
      <c r="N119" s="61">
        <v>0</v>
      </c>
      <c r="O119" s="61">
        <v>0</v>
      </c>
    </row>
    <row r="120" spans="1:15" x14ac:dyDescent="0.45">
      <c r="A120" s="117">
        <v>44342</v>
      </c>
      <c r="B120" s="104" t="str">
        <f t="shared" si="3"/>
        <v>(水)</v>
      </c>
      <c r="C120" s="61">
        <f t="shared" si="4"/>
        <v>587597</v>
      </c>
      <c r="D120" s="67">
        <v>563331</v>
      </c>
      <c r="E120" s="67">
        <v>11468</v>
      </c>
      <c r="F120" s="61">
        <v>0</v>
      </c>
      <c r="G120" s="67">
        <v>12798</v>
      </c>
      <c r="H120" s="61">
        <v>0</v>
      </c>
      <c r="I120" s="61">
        <v>0</v>
      </c>
      <c r="J120" s="67">
        <v>530972</v>
      </c>
      <c r="K120" s="67">
        <v>10858</v>
      </c>
      <c r="L120" s="61">
        <v>0</v>
      </c>
      <c r="M120" s="67">
        <v>9200</v>
      </c>
      <c r="N120" s="61">
        <v>0</v>
      </c>
      <c r="O120" s="61">
        <v>0</v>
      </c>
    </row>
    <row r="121" spans="1:15" x14ac:dyDescent="0.45">
      <c r="A121" s="117">
        <v>44341</v>
      </c>
      <c r="B121" s="104" t="str">
        <f t="shared" si="3"/>
        <v>(火)</v>
      </c>
      <c r="C121" s="61">
        <f t="shared" si="4"/>
        <v>529791</v>
      </c>
      <c r="D121" s="67">
        <v>508891</v>
      </c>
      <c r="E121" s="67">
        <v>9756</v>
      </c>
      <c r="F121" s="61">
        <v>0</v>
      </c>
      <c r="G121" s="67">
        <v>11144</v>
      </c>
      <c r="H121" s="61">
        <v>0</v>
      </c>
      <c r="I121" s="61">
        <v>0</v>
      </c>
      <c r="J121" s="67">
        <v>479479</v>
      </c>
      <c r="K121" s="67">
        <v>9340</v>
      </c>
      <c r="L121" s="61">
        <v>0</v>
      </c>
      <c r="M121" s="67">
        <v>7719</v>
      </c>
      <c r="N121" s="61">
        <v>0</v>
      </c>
      <c r="O121" s="61">
        <v>0</v>
      </c>
    </row>
    <row r="122" spans="1:15" x14ac:dyDescent="0.45">
      <c r="A122" s="117">
        <v>44340</v>
      </c>
      <c r="B122" s="104" t="str">
        <f t="shared" si="3"/>
        <v>(月)</v>
      </c>
      <c r="C122" s="61">
        <f t="shared" si="4"/>
        <v>459143</v>
      </c>
      <c r="D122" s="67">
        <v>438999</v>
      </c>
      <c r="E122" s="67">
        <v>9817</v>
      </c>
      <c r="F122" s="61">
        <v>0</v>
      </c>
      <c r="G122" s="67">
        <v>10327</v>
      </c>
      <c r="H122" s="61">
        <v>0</v>
      </c>
      <c r="I122" s="61">
        <v>0</v>
      </c>
      <c r="J122" s="67">
        <v>415754</v>
      </c>
      <c r="K122" s="67">
        <v>9375</v>
      </c>
      <c r="L122" s="61">
        <v>0</v>
      </c>
      <c r="M122" s="67">
        <v>6913</v>
      </c>
      <c r="N122" s="61">
        <v>0</v>
      </c>
      <c r="O122" s="61">
        <v>0</v>
      </c>
    </row>
    <row r="123" spans="1:15" x14ac:dyDescent="0.45">
      <c r="A123" s="117">
        <v>44339</v>
      </c>
      <c r="B123" s="104" t="str">
        <f t="shared" si="3"/>
        <v>(日)</v>
      </c>
      <c r="C123" s="61">
        <f t="shared" si="4"/>
        <v>352346</v>
      </c>
      <c r="D123" s="67">
        <v>325709</v>
      </c>
      <c r="E123" s="67">
        <v>0</v>
      </c>
      <c r="F123" s="61">
        <v>0</v>
      </c>
      <c r="G123" s="67">
        <v>26637</v>
      </c>
      <c r="H123" s="61">
        <v>0</v>
      </c>
      <c r="I123" s="61">
        <v>0</v>
      </c>
      <c r="J123" s="67">
        <v>312887</v>
      </c>
      <c r="K123" s="67">
        <v>0</v>
      </c>
      <c r="L123" s="61">
        <v>0</v>
      </c>
      <c r="M123" s="67">
        <v>20835</v>
      </c>
      <c r="N123" s="61">
        <v>0</v>
      </c>
      <c r="O123" s="61">
        <v>0</v>
      </c>
    </row>
    <row r="124" spans="1:15" x14ac:dyDescent="0.45">
      <c r="A124" s="117">
        <v>44338</v>
      </c>
      <c r="B124" s="104" t="str">
        <f t="shared" si="3"/>
        <v>(土)</v>
      </c>
      <c r="C124" s="61">
        <f t="shared" si="4"/>
        <v>329688</v>
      </c>
      <c r="D124" s="67">
        <v>285514</v>
      </c>
      <c r="E124" s="67">
        <v>0</v>
      </c>
      <c r="F124" s="61">
        <v>0</v>
      </c>
      <c r="G124" s="67">
        <v>44174</v>
      </c>
      <c r="H124" s="61">
        <v>0</v>
      </c>
      <c r="I124" s="61">
        <v>0</v>
      </c>
      <c r="J124" s="67">
        <v>268268</v>
      </c>
      <c r="K124" s="67">
        <v>0</v>
      </c>
      <c r="L124" s="61">
        <v>0</v>
      </c>
      <c r="M124" s="67">
        <v>23140</v>
      </c>
      <c r="N124" s="61">
        <v>0</v>
      </c>
      <c r="O124" s="61">
        <v>0</v>
      </c>
    </row>
    <row r="125" spans="1:15" x14ac:dyDescent="0.45">
      <c r="A125" s="117">
        <v>44337</v>
      </c>
      <c r="B125" s="104" t="str">
        <f t="shared" si="3"/>
        <v>(金)</v>
      </c>
      <c r="C125" s="61">
        <f t="shared" si="4"/>
        <v>341012</v>
      </c>
      <c r="D125" s="67">
        <v>280270</v>
      </c>
      <c r="E125" s="67">
        <v>0</v>
      </c>
      <c r="F125" s="61">
        <v>0</v>
      </c>
      <c r="G125" s="67">
        <v>60742</v>
      </c>
      <c r="H125" s="61">
        <v>0</v>
      </c>
      <c r="I125" s="61">
        <v>0</v>
      </c>
      <c r="J125" s="67">
        <v>254268</v>
      </c>
      <c r="K125" s="67">
        <v>0</v>
      </c>
      <c r="L125" s="61">
        <v>0</v>
      </c>
      <c r="M125" s="67">
        <v>25449</v>
      </c>
      <c r="N125" s="61">
        <v>0</v>
      </c>
      <c r="O125" s="61">
        <v>0</v>
      </c>
    </row>
    <row r="126" spans="1:15" x14ac:dyDescent="0.45">
      <c r="A126" s="117">
        <v>44336</v>
      </c>
      <c r="B126" s="104" t="str">
        <f t="shared" si="3"/>
        <v>(木)</v>
      </c>
      <c r="C126" s="61">
        <f t="shared" si="4"/>
        <v>350126</v>
      </c>
      <c r="D126" s="67">
        <v>322713</v>
      </c>
      <c r="E126" s="67">
        <v>0</v>
      </c>
      <c r="F126" s="61">
        <v>0</v>
      </c>
      <c r="G126" s="67">
        <v>27413</v>
      </c>
      <c r="H126" s="61">
        <v>0</v>
      </c>
      <c r="I126" s="61">
        <v>0</v>
      </c>
      <c r="J126" s="67">
        <v>294139</v>
      </c>
      <c r="K126" s="67">
        <v>0</v>
      </c>
      <c r="L126" s="61">
        <v>0</v>
      </c>
      <c r="M126" s="67">
        <v>14213</v>
      </c>
      <c r="N126" s="61">
        <v>0</v>
      </c>
      <c r="O126" s="61">
        <v>0</v>
      </c>
    </row>
    <row r="127" spans="1:15" x14ac:dyDescent="0.45">
      <c r="A127" s="117">
        <v>44335</v>
      </c>
      <c r="B127" s="104" t="str">
        <f t="shared" si="3"/>
        <v>(水)</v>
      </c>
      <c r="C127" s="61">
        <f t="shared" si="4"/>
        <v>383467</v>
      </c>
      <c r="D127" s="67">
        <v>309147</v>
      </c>
      <c r="E127" s="67">
        <v>0</v>
      </c>
      <c r="F127" s="61">
        <v>0</v>
      </c>
      <c r="G127" s="67">
        <v>74320</v>
      </c>
      <c r="H127" s="61">
        <v>0</v>
      </c>
      <c r="I127" s="61">
        <v>0</v>
      </c>
      <c r="J127" s="67">
        <v>282705</v>
      </c>
      <c r="K127" s="67">
        <v>0</v>
      </c>
      <c r="L127" s="61">
        <v>0</v>
      </c>
      <c r="M127" s="67">
        <v>34622</v>
      </c>
      <c r="N127" s="61">
        <v>0</v>
      </c>
      <c r="O127" s="61">
        <v>0</v>
      </c>
    </row>
    <row r="128" spans="1:15" x14ac:dyDescent="0.45">
      <c r="A128" s="117">
        <v>44334</v>
      </c>
      <c r="B128" s="104" t="str">
        <f t="shared" si="3"/>
        <v>(火)</v>
      </c>
      <c r="C128" s="61">
        <f t="shared" si="4"/>
        <v>323964</v>
      </c>
      <c r="D128" s="67">
        <v>254957</v>
      </c>
      <c r="E128" s="67">
        <v>0</v>
      </c>
      <c r="F128" s="61">
        <v>0</v>
      </c>
      <c r="G128" s="67">
        <v>69007</v>
      </c>
      <c r="H128" s="61">
        <v>0</v>
      </c>
      <c r="I128" s="61">
        <v>0</v>
      </c>
      <c r="J128" s="67">
        <v>232166</v>
      </c>
      <c r="K128" s="67">
        <v>0</v>
      </c>
      <c r="L128" s="61">
        <v>0</v>
      </c>
      <c r="M128" s="67">
        <v>35466</v>
      </c>
      <c r="N128" s="61">
        <v>0</v>
      </c>
      <c r="O128" s="61">
        <v>0</v>
      </c>
    </row>
    <row r="129" spans="1:15" x14ac:dyDescent="0.45">
      <c r="A129" s="117">
        <v>44333</v>
      </c>
      <c r="B129" s="104" t="str">
        <f t="shared" si="3"/>
        <v>(月)</v>
      </c>
      <c r="C129" s="61">
        <f t="shared" si="4"/>
        <v>265241</v>
      </c>
      <c r="D129" s="67">
        <v>211157</v>
      </c>
      <c r="E129" s="67">
        <v>0</v>
      </c>
      <c r="F129" s="61">
        <v>0</v>
      </c>
      <c r="G129" s="67">
        <v>54084</v>
      </c>
      <c r="H129" s="61">
        <v>0</v>
      </c>
      <c r="I129" s="61">
        <v>0</v>
      </c>
      <c r="J129" s="67">
        <v>192312</v>
      </c>
      <c r="K129" s="67">
        <v>0</v>
      </c>
      <c r="L129" s="61">
        <v>0</v>
      </c>
      <c r="M129" s="67">
        <v>26625</v>
      </c>
      <c r="N129" s="61">
        <v>0</v>
      </c>
      <c r="O129" s="61">
        <v>0</v>
      </c>
    </row>
    <row r="130" spans="1:15" x14ac:dyDescent="0.45">
      <c r="A130" s="117">
        <v>44332</v>
      </c>
      <c r="B130" s="104" t="str">
        <f t="shared" si="3"/>
        <v>(日)</v>
      </c>
      <c r="C130" s="61">
        <f t="shared" si="4"/>
        <v>210940</v>
      </c>
      <c r="D130" s="67">
        <v>187297</v>
      </c>
      <c r="E130" s="67">
        <v>0</v>
      </c>
      <c r="F130" s="61">
        <v>0</v>
      </c>
      <c r="G130" s="67">
        <v>23643</v>
      </c>
      <c r="H130" s="61">
        <v>0</v>
      </c>
      <c r="I130" s="61">
        <v>0</v>
      </c>
      <c r="J130" s="67">
        <v>179056</v>
      </c>
      <c r="K130" s="67">
        <v>0</v>
      </c>
      <c r="L130" s="61">
        <v>0</v>
      </c>
      <c r="M130" s="67">
        <v>15043</v>
      </c>
      <c r="N130" s="61">
        <v>0</v>
      </c>
      <c r="O130" s="61">
        <v>0</v>
      </c>
    </row>
    <row r="131" spans="1:15" x14ac:dyDescent="0.45">
      <c r="A131" s="117">
        <v>44331</v>
      </c>
      <c r="B131" s="104" t="str">
        <f t="shared" si="3"/>
        <v>(土)</v>
      </c>
      <c r="C131" s="61">
        <f t="shared" si="4"/>
        <v>173566</v>
      </c>
      <c r="D131" s="67">
        <v>138364</v>
      </c>
      <c r="E131" s="67">
        <v>0</v>
      </c>
      <c r="F131" s="61">
        <v>0</v>
      </c>
      <c r="G131" s="67">
        <v>35202</v>
      </c>
      <c r="H131" s="61">
        <v>0</v>
      </c>
      <c r="I131" s="61">
        <v>0</v>
      </c>
      <c r="J131" s="67">
        <v>125704</v>
      </c>
      <c r="K131" s="67">
        <v>0</v>
      </c>
      <c r="L131" s="61">
        <v>0</v>
      </c>
      <c r="M131" s="67">
        <v>16140</v>
      </c>
      <c r="N131" s="61">
        <v>0</v>
      </c>
      <c r="O131" s="61">
        <v>0</v>
      </c>
    </row>
    <row r="132" spans="1:15" x14ac:dyDescent="0.45">
      <c r="A132" s="117">
        <v>44330</v>
      </c>
      <c r="B132" s="104" t="str">
        <f t="shared" si="3"/>
        <v>(金)</v>
      </c>
      <c r="C132" s="61">
        <f t="shared" si="4"/>
        <v>187926</v>
      </c>
      <c r="D132" s="67">
        <v>137339</v>
      </c>
      <c r="E132" s="67">
        <v>0</v>
      </c>
      <c r="F132" s="61">
        <v>0</v>
      </c>
      <c r="G132" s="67">
        <v>50587</v>
      </c>
      <c r="H132" s="61">
        <v>0</v>
      </c>
      <c r="I132" s="61">
        <v>0</v>
      </c>
      <c r="J132" s="67">
        <v>114762</v>
      </c>
      <c r="K132" s="67">
        <v>0</v>
      </c>
      <c r="L132" s="61">
        <v>0</v>
      </c>
      <c r="M132" s="67">
        <v>18671</v>
      </c>
      <c r="N132" s="61">
        <v>0</v>
      </c>
      <c r="O132" s="61">
        <v>0</v>
      </c>
    </row>
    <row r="133" spans="1:15" x14ac:dyDescent="0.45">
      <c r="A133" s="117">
        <v>44329</v>
      </c>
      <c r="B133" s="104" t="str">
        <f t="shared" si="3"/>
        <v>(木)</v>
      </c>
      <c r="C133" s="61">
        <f t="shared" si="4"/>
        <v>214009</v>
      </c>
      <c r="D133" s="67">
        <v>159197</v>
      </c>
      <c r="E133" s="67">
        <v>0</v>
      </c>
      <c r="F133" s="61">
        <v>0</v>
      </c>
      <c r="G133" s="67">
        <v>54812</v>
      </c>
      <c r="H133" s="61">
        <v>0</v>
      </c>
      <c r="I133" s="61">
        <v>0</v>
      </c>
      <c r="J133" s="67">
        <v>136746</v>
      </c>
      <c r="K133" s="67">
        <v>0</v>
      </c>
      <c r="L133" s="61">
        <v>0</v>
      </c>
      <c r="M133" s="67">
        <v>25408</v>
      </c>
      <c r="N133" s="61">
        <v>0</v>
      </c>
      <c r="O133" s="61">
        <v>0</v>
      </c>
    </row>
    <row r="134" spans="1:15" x14ac:dyDescent="0.45">
      <c r="A134" s="117">
        <v>44328</v>
      </c>
      <c r="B134" s="104" t="str">
        <f t="shared" si="3"/>
        <v>(水)</v>
      </c>
      <c r="C134" s="61">
        <f t="shared" si="4"/>
        <v>219286</v>
      </c>
      <c r="D134" s="67">
        <v>163483</v>
      </c>
      <c r="E134" s="67">
        <v>0</v>
      </c>
      <c r="F134" s="61">
        <v>0</v>
      </c>
      <c r="G134" s="67">
        <v>55803</v>
      </c>
      <c r="H134" s="61">
        <v>0</v>
      </c>
      <c r="I134" s="61">
        <v>0</v>
      </c>
      <c r="J134" s="67">
        <v>139974</v>
      </c>
      <c r="K134" s="67">
        <v>0</v>
      </c>
      <c r="L134" s="61">
        <v>0</v>
      </c>
      <c r="M134" s="67">
        <v>26426</v>
      </c>
      <c r="N134" s="61">
        <v>0</v>
      </c>
      <c r="O134" s="61">
        <v>0</v>
      </c>
    </row>
    <row r="135" spans="1:15" x14ac:dyDescent="0.45">
      <c r="A135" s="117">
        <v>44327</v>
      </c>
      <c r="B135" s="104" t="str">
        <f t="shared" ref="B135:B164" si="5">"(" &amp; TEXT(A135,"aaa") &amp; ")"</f>
        <v>(火)</v>
      </c>
      <c r="C135" s="61">
        <f t="shared" si="4"/>
        <v>180155</v>
      </c>
      <c r="D135" s="67">
        <v>133292</v>
      </c>
      <c r="E135" s="67">
        <v>0</v>
      </c>
      <c r="F135" s="61">
        <v>0</v>
      </c>
      <c r="G135" s="67">
        <v>46863</v>
      </c>
      <c r="H135" s="61">
        <v>0</v>
      </c>
      <c r="I135" s="61">
        <v>0</v>
      </c>
      <c r="J135" s="67">
        <v>110272</v>
      </c>
      <c r="K135" s="67">
        <v>0</v>
      </c>
      <c r="L135" s="61">
        <v>0</v>
      </c>
      <c r="M135" s="67">
        <v>22389</v>
      </c>
      <c r="N135" s="61">
        <v>0</v>
      </c>
      <c r="O135" s="61">
        <v>0</v>
      </c>
    </row>
    <row r="136" spans="1:15" x14ac:dyDescent="0.45">
      <c r="A136" s="117">
        <v>44326</v>
      </c>
      <c r="B136" s="104" t="str">
        <f t="shared" si="5"/>
        <v>(月)</v>
      </c>
      <c r="C136" s="61">
        <f t="shared" si="4"/>
        <v>137336</v>
      </c>
      <c r="D136" s="67">
        <v>107041</v>
      </c>
      <c r="E136" s="67">
        <v>0</v>
      </c>
      <c r="F136" s="61">
        <v>0</v>
      </c>
      <c r="G136" s="67">
        <v>30295</v>
      </c>
      <c r="H136" s="61">
        <v>0</v>
      </c>
      <c r="I136" s="61">
        <v>0</v>
      </c>
      <c r="J136" s="67">
        <v>86933</v>
      </c>
      <c r="K136" s="67">
        <v>0</v>
      </c>
      <c r="L136" s="61">
        <v>0</v>
      </c>
      <c r="M136" s="67">
        <v>14243</v>
      </c>
      <c r="N136" s="61">
        <v>0</v>
      </c>
      <c r="O136" s="61">
        <v>0</v>
      </c>
    </row>
    <row r="137" spans="1:15" x14ac:dyDescent="0.45">
      <c r="A137" s="117">
        <v>44325</v>
      </c>
      <c r="B137" s="104" t="str">
        <f t="shared" si="5"/>
        <v>(日)</v>
      </c>
      <c r="C137" s="61">
        <f t="shared" si="4"/>
        <v>84118</v>
      </c>
      <c r="D137" s="67">
        <v>75068</v>
      </c>
      <c r="E137" s="67">
        <v>0</v>
      </c>
      <c r="F137" s="61">
        <v>0</v>
      </c>
      <c r="G137" s="67">
        <v>9050</v>
      </c>
      <c r="H137" s="61">
        <v>0</v>
      </c>
      <c r="I137" s="61">
        <v>0</v>
      </c>
      <c r="J137" s="67">
        <v>66891</v>
      </c>
      <c r="K137" s="67">
        <v>0</v>
      </c>
      <c r="L137" s="61">
        <v>0</v>
      </c>
      <c r="M137" s="67">
        <v>5849</v>
      </c>
      <c r="N137" s="61">
        <v>0</v>
      </c>
      <c r="O137" s="61">
        <v>0</v>
      </c>
    </row>
    <row r="138" spans="1:15" x14ac:dyDescent="0.45">
      <c r="A138" s="117">
        <v>44324</v>
      </c>
      <c r="B138" s="104" t="str">
        <f t="shared" si="5"/>
        <v>(土)</v>
      </c>
      <c r="C138" s="61">
        <f t="shared" si="4"/>
        <v>70788</v>
      </c>
      <c r="D138" s="67">
        <v>62780</v>
      </c>
      <c r="E138" s="67">
        <v>0</v>
      </c>
      <c r="F138" s="61">
        <v>0</v>
      </c>
      <c r="G138" s="67">
        <v>8008</v>
      </c>
      <c r="H138" s="61">
        <v>0</v>
      </c>
      <c r="I138" s="61">
        <v>0</v>
      </c>
      <c r="J138" s="67">
        <v>50044</v>
      </c>
      <c r="K138" s="67">
        <v>0</v>
      </c>
      <c r="L138" s="61">
        <v>0</v>
      </c>
      <c r="M138" s="67">
        <v>4019</v>
      </c>
      <c r="N138" s="61">
        <v>0</v>
      </c>
      <c r="O138" s="61">
        <v>0</v>
      </c>
    </row>
    <row r="139" spans="1:15" x14ac:dyDescent="0.45">
      <c r="A139" s="117">
        <v>44323</v>
      </c>
      <c r="B139" s="104" t="str">
        <f t="shared" si="5"/>
        <v>(金)</v>
      </c>
      <c r="C139" s="61">
        <f t="shared" ref="C139:C164" si="6">SUM(D139:I139)</f>
        <v>61573</v>
      </c>
      <c r="D139" s="67">
        <v>50441</v>
      </c>
      <c r="E139" s="67">
        <v>0</v>
      </c>
      <c r="F139" s="61">
        <v>0</v>
      </c>
      <c r="G139" s="67">
        <v>11132</v>
      </c>
      <c r="H139" s="61">
        <v>0</v>
      </c>
      <c r="I139" s="61">
        <v>0</v>
      </c>
      <c r="J139" s="67">
        <v>32891</v>
      </c>
      <c r="K139" s="67">
        <v>0</v>
      </c>
      <c r="L139" s="61">
        <v>0</v>
      </c>
      <c r="M139" s="67">
        <v>4602</v>
      </c>
      <c r="N139" s="61">
        <v>0</v>
      </c>
      <c r="O139" s="61">
        <v>0</v>
      </c>
    </row>
    <row r="140" spans="1:15" x14ac:dyDescent="0.45">
      <c r="A140" s="117">
        <v>44322</v>
      </c>
      <c r="B140" s="104" t="str">
        <f t="shared" si="5"/>
        <v>(木)</v>
      </c>
      <c r="C140" s="61">
        <f t="shared" si="6"/>
        <v>57006</v>
      </c>
      <c r="D140" s="67">
        <v>48379</v>
      </c>
      <c r="E140" s="67">
        <v>0</v>
      </c>
      <c r="F140" s="61">
        <v>0</v>
      </c>
      <c r="G140" s="67">
        <v>8627</v>
      </c>
      <c r="H140" s="61">
        <v>0</v>
      </c>
      <c r="I140" s="61">
        <v>0</v>
      </c>
      <c r="J140" s="67">
        <v>34180</v>
      </c>
      <c r="K140" s="67">
        <v>0</v>
      </c>
      <c r="L140" s="61">
        <v>0</v>
      </c>
      <c r="M140" s="67">
        <v>4881</v>
      </c>
      <c r="N140" s="61">
        <v>0</v>
      </c>
      <c r="O140" s="61">
        <v>0</v>
      </c>
    </row>
    <row r="141" spans="1:15" x14ac:dyDescent="0.45">
      <c r="A141" s="117">
        <v>44321</v>
      </c>
      <c r="B141" s="104" t="str">
        <f t="shared" si="5"/>
        <v>(水)</v>
      </c>
      <c r="C141" s="61">
        <f t="shared" si="6"/>
        <v>11077</v>
      </c>
      <c r="D141" s="67">
        <v>10149</v>
      </c>
      <c r="E141" s="67">
        <v>0</v>
      </c>
      <c r="F141" s="61">
        <v>0</v>
      </c>
      <c r="G141" s="67">
        <v>928</v>
      </c>
      <c r="H141" s="61">
        <v>0</v>
      </c>
      <c r="I141" s="61">
        <v>0</v>
      </c>
      <c r="J141" s="67">
        <v>8380</v>
      </c>
      <c r="K141" s="67">
        <v>0</v>
      </c>
      <c r="L141" s="61">
        <v>0</v>
      </c>
      <c r="M141" s="67">
        <v>745</v>
      </c>
      <c r="N141" s="61">
        <v>0</v>
      </c>
      <c r="O141" s="61">
        <v>0</v>
      </c>
    </row>
    <row r="142" spans="1:15" x14ac:dyDescent="0.45">
      <c r="A142" s="117">
        <v>44320</v>
      </c>
      <c r="B142" s="104" t="str">
        <f t="shared" si="5"/>
        <v>(火)</v>
      </c>
      <c r="C142" s="61">
        <f t="shared" si="6"/>
        <v>9449</v>
      </c>
      <c r="D142" s="67">
        <v>8706</v>
      </c>
      <c r="E142" s="67">
        <v>0</v>
      </c>
      <c r="F142" s="61">
        <v>0</v>
      </c>
      <c r="G142" s="67">
        <v>743</v>
      </c>
      <c r="H142" s="61">
        <v>0</v>
      </c>
      <c r="I142" s="61">
        <v>0</v>
      </c>
      <c r="J142" s="67">
        <v>6874</v>
      </c>
      <c r="K142" s="67">
        <v>0</v>
      </c>
      <c r="L142" s="61">
        <v>0</v>
      </c>
      <c r="M142" s="67">
        <v>543</v>
      </c>
      <c r="N142" s="61">
        <v>0</v>
      </c>
      <c r="O142" s="61">
        <v>0</v>
      </c>
    </row>
    <row r="143" spans="1:15" x14ac:dyDescent="0.45">
      <c r="A143" s="117">
        <v>44319</v>
      </c>
      <c r="B143" s="104" t="str">
        <f t="shared" si="5"/>
        <v>(月)</v>
      </c>
      <c r="C143" s="61">
        <f t="shared" si="6"/>
        <v>8586</v>
      </c>
      <c r="D143" s="67">
        <v>7713</v>
      </c>
      <c r="E143" s="67">
        <v>0</v>
      </c>
      <c r="F143" s="61">
        <v>0</v>
      </c>
      <c r="G143" s="67">
        <v>873</v>
      </c>
      <c r="H143" s="61">
        <v>0</v>
      </c>
      <c r="I143" s="61">
        <v>0</v>
      </c>
      <c r="J143" s="67">
        <v>5908</v>
      </c>
      <c r="K143" s="67">
        <v>0</v>
      </c>
      <c r="L143" s="61">
        <v>0</v>
      </c>
      <c r="M143" s="67">
        <v>786</v>
      </c>
      <c r="N143" s="61">
        <v>0</v>
      </c>
      <c r="O143" s="61">
        <v>0</v>
      </c>
    </row>
    <row r="144" spans="1:15" x14ac:dyDescent="0.45">
      <c r="A144" s="117">
        <v>44318</v>
      </c>
      <c r="B144" s="104" t="str">
        <f t="shared" si="5"/>
        <v>(日)</v>
      </c>
      <c r="C144" s="61">
        <f t="shared" si="6"/>
        <v>26998</v>
      </c>
      <c r="D144" s="67">
        <v>26998</v>
      </c>
      <c r="E144" s="67">
        <v>0</v>
      </c>
      <c r="F144" s="61">
        <v>0</v>
      </c>
      <c r="G144" s="67">
        <v>0</v>
      </c>
      <c r="H144" s="61">
        <v>0</v>
      </c>
      <c r="I144" s="61">
        <v>0</v>
      </c>
      <c r="J144" s="67">
        <v>20835</v>
      </c>
      <c r="K144" s="67">
        <v>0</v>
      </c>
      <c r="L144" s="61">
        <v>0</v>
      </c>
      <c r="M144" s="67">
        <v>0</v>
      </c>
      <c r="N144" s="61">
        <v>0</v>
      </c>
      <c r="O144" s="61">
        <v>0</v>
      </c>
    </row>
    <row r="145" spans="1:15" x14ac:dyDescent="0.45">
      <c r="A145" s="117">
        <v>44317</v>
      </c>
      <c r="B145" s="104" t="str">
        <f t="shared" si="5"/>
        <v>(土)</v>
      </c>
      <c r="C145" s="61">
        <f t="shared" si="6"/>
        <v>41493</v>
      </c>
      <c r="D145" s="67">
        <v>41493</v>
      </c>
      <c r="E145" s="67">
        <v>0</v>
      </c>
      <c r="F145" s="61">
        <v>0</v>
      </c>
      <c r="G145" s="67">
        <v>0</v>
      </c>
      <c r="H145" s="61">
        <v>0</v>
      </c>
      <c r="I145" s="61">
        <v>0</v>
      </c>
      <c r="J145" s="67">
        <v>22187</v>
      </c>
      <c r="K145" s="67">
        <v>0</v>
      </c>
      <c r="L145" s="61">
        <v>0</v>
      </c>
      <c r="M145" s="67">
        <v>0</v>
      </c>
      <c r="N145" s="61">
        <v>0</v>
      </c>
      <c r="O145" s="61">
        <v>0</v>
      </c>
    </row>
    <row r="146" spans="1:15" x14ac:dyDescent="0.45">
      <c r="A146" s="117">
        <v>44316</v>
      </c>
      <c r="B146" s="104" t="str">
        <f t="shared" si="5"/>
        <v>(金)</v>
      </c>
      <c r="C146" s="61">
        <f t="shared" si="6"/>
        <v>65404</v>
      </c>
      <c r="D146" s="67">
        <v>65404</v>
      </c>
      <c r="E146" s="67">
        <v>0</v>
      </c>
      <c r="F146" s="61">
        <v>0</v>
      </c>
      <c r="G146" s="67">
        <v>0</v>
      </c>
      <c r="H146" s="61">
        <v>0</v>
      </c>
      <c r="I146" s="61">
        <v>0</v>
      </c>
      <c r="J146" s="67">
        <v>27730</v>
      </c>
      <c r="K146" s="67">
        <v>0</v>
      </c>
      <c r="L146" s="61">
        <v>0</v>
      </c>
      <c r="M146" s="67">
        <v>0</v>
      </c>
      <c r="N146" s="61">
        <v>0</v>
      </c>
      <c r="O146" s="61">
        <v>0</v>
      </c>
    </row>
    <row r="147" spans="1:15" x14ac:dyDescent="0.45">
      <c r="A147" s="117">
        <v>44315</v>
      </c>
      <c r="B147" s="104" t="str">
        <f t="shared" si="5"/>
        <v>(木)</v>
      </c>
      <c r="C147" s="61">
        <f t="shared" si="6"/>
        <v>20727</v>
      </c>
      <c r="D147" s="67">
        <v>20727</v>
      </c>
      <c r="E147" s="67">
        <v>0</v>
      </c>
      <c r="F147" s="61">
        <v>0</v>
      </c>
      <c r="G147" s="67">
        <v>0</v>
      </c>
      <c r="H147" s="61">
        <v>0</v>
      </c>
      <c r="I147" s="61">
        <v>0</v>
      </c>
      <c r="J147" s="67">
        <v>13405</v>
      </c>
      <c r="K147" s="67">
        <v>0</v>
      </c>
      <c r="L147" s="61">
        <v>0</v>
      </c>
      <c r="M147" s="67">
        <v>0</v>
      </c>
      <c r="N147" s="61">
        <v>0</v>
      </c>
      <c r="O147" s="61">
        <v>0</v>
      </c>
    </row>
    <row r="148" spans="1:15" x14ac:dyDescent="0.45">
      <c r="A148" s="117">
        <v>44314</v>
      </c>
      <c r="B148" s="104" t="str">
        <f t="shared" si="5"/>
        <v>(水)</v>
      </c>
      <c r="C148" s="61">
        <f t="shared" si="6"/>
        <v>87133</v>
      </c>
      <c r="D148" s="67">
        <v>87133</v>
      </c>
      <c r="E148" s="67">
        <v>0</v>
      </c>
      <c r="F148" s="61">
        <v>0</v>
      </c>
      <c r="G148" s="67">
        <v>0</v>
      </c>
      <c r="H148" s="61">
        <v>0</v>
      </c>
      <c r="I148" s="61">
        <v>0</v>
      </c>
      <c r="J148" s="67">
        <v>38146</v>
      </c>
      <c r="K148" s="67">
        <v>0</v>
      </c>
      <c r="L148" s="61">
        <v>0</v>
      </c>
      <c r="M148" s="67">
        <v>0</v>
      </c>
      <c r="N148" s="61">
        <v>0</v>
      </c>
      <c r="O148" s="61">
        <v>0</v>
      </c>
    </row>
    <row r="149" spans="1:15" x14ac:dyDescent="0.45">
      <c r="A149" s="117">
        <v>44313</v>
      </c>
      <c r="B149" s="104" t="str">
        <f t="shared" si="5"/>
        <v>(火)</v>
      </c>
      <c r="C149" s="61">
        <f t="shared" si="6"/>
        <v>80442</v>
      </c>
      <c r="D149" s="67">
        <v>80442</v>
      </c>
      <c r="E149" s="67">
        <v>0</v>
      </c>
      <c r="F149" s="61">
        <v>0</v>
      </c>
      <c r="G149" s="67">
        <v>0</v>
      </c>
      <c r="H149" s="61">
        <v>0</v>
      </c>
      <c r="I149" s="61">
        <v>0</v>
      </c>
      <c r="J149" s="67">
        <v>38693</v>
      </c>
      <c r="K149" s="67">
        <v>0</v>
      </c>
      <c r="L149" s="61">
        <v>0</v>
      </c>
      <c r="M149" s="67">
        <v>0</v>
      </c>
      <c r="N149" s="61">
        <v>0</v>
      </c>
      <c r="O149" s="61">
        <v>0</v>
      </c>
    </row>
    <row r="150" spans="1:15" x14ac:dyDescent="0.45">
      <c r="A150" s="117">
        <v>44312</v>
      </c>
      <c r="B150" s="104" t="str">
        <f t="shared" si="5"/>
        <v>(月)</v>
      </c>
      <c r="C150" s="61">
        <f t="shared" si="6"/>
        <v>61612</v>
      </c>
      <c r="D150" s="67">
        <v>61612</v>
      </c>
      <c r="E150" s="67">
        <v>0</v>
      </c>
      <c r="F150" s="61">
        <v>0</v>
      </c>
      <c r="G150" s="67">
        <v>0</v>
      </c>
      <c r="H150" s="61">
        <v>0</v>
      </c>
      <c r="I150" s="61">
        <v>0</v>
      </c>
      <c r="J150" s="67">
        <v>28831</v>
      </c>
      <c r="K150" s="67">
        <v>0</v>
      </c>
      <c r="L150" s="61">
        <v>0</v>
      </c>
      <c r="M150" s="67">
        <v>0</v>
      </c>
      <c r="N150" s="61">
        <v>0</v>
      </c>
      <c r="O150" s="61">
        <v>0</v>
      </c>
    </row>
    <row r="151" spans="1:15" x14ac:dyDescent="0.45">
      <c r="A151" s="117">
        <v>44311</v>
      </c>
      <c r="B151" s="104" t="str">
        <f t="shared" si="5"/>
        <v>(日)</v>
      </c>
      <c r="C151" s="61">
        <f t="shared" si="6"/>
        <v>25779</v>
      </c>
      <c r="D151" s="67">
        <v>25779</v>
      </c>
      <c r="E151" s="67">
        <v>0</v>
      </c>
      <c r="F151" s="61">
        <v>0</v>
      </c>
      <c r="G151" s="67">
        <v>0</v>
      </c>
      <c r="H151" s="61">
        <v>0</v>
      </c>
      <c r="I151" s="61">
        <v>0</v>
      </c>
      <c r="J151" s="67">
        <v>15710</v>
      </c>
      <c r="K151" s="67">
        <v>0</v>
      </c>
      <c r="L151" s="61">
        <v>0</v>
      </c>
      <c r="M151" s="67">
        <v>0</v>
      </c>
      <c r="N151" s="61">
        <v>0</v>
      </c>
      <c r="O151" s="61">
        <v>0</v>
      </c>
    </row>
    <row r="152" spans="1:15" x14ac:dyDescent="0.45">
      <c r="A152" s="117">
        <v>44310</v>
      </c>
      <c r="B152" s="104" t="str">
        <f t="shared" si="5"/>
        <v>(土)</v>
      </c>
      <c r="C152" s="61">
        <f t="shared" si="6"/>
        <v>36580</v>
      </c>
      <c r="D152" s="67">
        <v>36580</v>
      </c>
      <c r="E152" s="67">
        <v>0</v>
      </c>
      <c r="F152" s="61">
        <v>0</v>
      </c>
      <c r="G152" s="67">
        <v>0</v>
      </c>
      <c r="H152" s="61">
        <v>0</v>
      </c>
      <c r="I152" s="61">
        <v>0</v>
      </c>
      <c r="J152" s="67">
        <v>16792</v>
      </c>
      <c r="K152" s="67">
        <v>0</v>
      </c>
      <c r="L152" s="61">
        <v>0</v>
      </c>
      <c r="M152" s="67">
        <v>0</v>
      </c>
      <c r="N152" s="61">
        <v>0</v>
      </c>
      <c r="O152" s="61">
        <v>0</v>
      </c>
    </row>
    <row r="153" spans="1:15" x14ac:dyDescent="0.45">
      <c r="A153" s="117">
        <v>44309</v>
      </c>
      <c r="B153" s="104" t="str">
        <f t="shared" si="5"/>
        <v>(金)</v>
      </c>
      <c r="C153" s="61">
        <f t="shared" si="6"/>
        <v>56654</v>
      </c>
      <c r="D153" s="67">
        <v>56654</v>
      </c>
      <c r="E153" s="67">
        <v>0</v>
      </c>
      <c r="F153" s="61">
        <v>0</v>
      </c>
      <c r="G153" s="67">
        <v>0</v>
      </c>
      <c r="H153" s="61">
        <v>0</v>
      </c>
      <c r="I153" s="61">
        <v>0</v>
      </c>
      <c r="J153" s="67">
        <v>19751</v>
      </c>
      <c r="K153" s="67">
        <v>0</v>
      </c>
      <c r="L153" s="61">
        <v>0</v>
      </c>
      <c r="M153" s="67">
        <v>0</v>
      </c>
      <c r="N153" s="61">
        <v>0</v>
      </c>
      <c r="O153" s="61">
        <v>0</v>
      </c>
    </row>
    <row r="154" spans="1:15" x14ac:dyDescent="0.45">
      <c r="A154" s="117">
        <v>44308</v>
      </c>
      <c r="B154" s="104" t="str">
        <f t="shared" si="5"/>
        <v>(木)</v>
      </c>
      <c r="C154" s="61">
        <f t="shared" si="6"/>
        <v>60650</v>
      </c>
      <c r="D154" s="67">
        <v>60650</v>
      </c>
      <c r="E154" s="67">
        <v>0</v>
      </c>
      <c r="F154" s="61">
        <v>0</v>
      </c>
      <c r="G154" s="67">
        <v>0</v>
      </c>
      <c r="H154" s="61">
        <v>0</v>
      </c>
      <c r="I154" s="61">
        <v>0</v>
      </c>
      <c r="J154" s="67">
        <v>26309</v>
      </c>
      <c r="K154" s="67">
        <v>0</v>
      </c>
      <c r="L154" s="61">
        <v>0</v>
      </c>
      <c r="M154" s="67">
        <v>0</v>
      </c>
      <c r="N154" s="61">
        <v>0</v>
      </c>
      <c r="O154" s="61">
        <v>0</v>
      </c>
    </row>
    <row r="155" spans="1:15" x14ac:dyDescent="0.45">
      <c r="A155" s="117">
        <v>44307</v>
      </c>
      <c r="B155" s="104" t="str">
        <f t="shared" si="5"/>
        <v>(水)</v>
      </c>
      <c r="C155" s="61">
        <f t="shared" si="6"/>
        <v>63139</v>
      </c>
      <c r="D155" s="67">
        <v>63139</v>
      </c>
      <c r="E155" s="67">
        <v>0</v>
      </c>
      <c r="F155" s="61">
        <v>0</v>
      </c>
      <c r="G155" s="67">
        <v>0</v>
      </c>
      <c r="H155" s="61">
        <v>0</v>
      </c>
      <c r="I155" s="61">
        <v>0</v>
      </c>
      <c r="J155" s="67">
        <v>27716</v>
      </c>
      <c r="K155" s="67">
        <v>0</v>
      </c>
      <c r="L155" s="61">
        <v>0</v>
      </c>
      <c r="M155" s="67">
        <v>0</v>
      </c>
      <c r="N155" s="61">
        <v>0</v>
      </c>
      <c r="O155" s="61">
        <v>0</v>
      </c>
    </row>
    <row r="156" spans="1:15" x14ac:dyDescent="0.45">
      <c r="A156" s="117">
        <v>44306</v>
      </c>
      <c r="B156" s="104" t="str">
        <f t="shared" si="5"/>
        <v>(火)</v>
      </c>
      <c r="C156" s="61">
        <f t="shared" si="6"/>
        <v>52484</v>
      </c>
      <c r="D156" s="67">
        <v>52484</v>
      </c>
      <c r="E156" s="67">
        <v>0</v>
      </c>
      <c r="F156" s="61">
        <v>0</v>
      </c>
      <c r="G156" s="67">
        <v>0</v>
      </c>
      <c r="H156" s="61">
        <v>0</v>
      </c>
      <c r="I156" s="61">
        <v>0</v>
      </c>
      <c r="J156" s="67">
        <v>23489</v>
      </c>
      <c r="K156" s="67">
        <v>0</v>
      </c>
      <c r="L156" s="61">
        <v>0</v>
      </c>
      <c r="M156" s="67">
        <v>0</v>
      </c>
      <c r="N156" s="61">
        <v>0</v>
      </c>
      <c r="O156" s="61">
        <v>0</v>
      </c>
    </row>
    <row r="157" spans="1:15" x14ac:dyDescent="0.45">
      <c r="A157" s="117">
        <v>44305</v>
      </c>
      <c r="B157" s="104" t="str">
        <f t="shared" si="5"/>
        <v>(月)</v>
      </c>
      <c r="C157" s="61">
        <f t="shared" si="6"/>
        <v>34076</v>
      </c>
      <c r="D157" s="67">
        <v>34076</v>
      </c>
      <c r="E157" s="67">
        <v>0</v>
      </c>
      <c r="F157" s="61">
        <v>0</v>
      </c>
      <c r="G157" s="67">
        <v>0</v>
      </c>
      <c r="H157" s="61">
        <v>0</v>
      </c>
      <c r="I157" s="61">
        <v>0</v>
      </c>
      <c r="J157" s="67">
        <v>14830</v>
      </c>
      <c r="K157" s="67">
        <v>0</v>
      </c>
      <c r="L157" s="61">
        <v>0</v>
      </c>
      <c r="M157" s="67">
        <v>0</v>
      </c>
      <c r="N157" s="61">
        <v>0</v>
      </c>
      <c r="O157" s="61">
        <v>0</v>
      </c>
    </row>
    <row r="158" spans="1:15" x14ac:dyDescent="0.45">
      <c r="A158" s="117">
        <v>44304</v>
      </c>
      <c r="B158" s="104" t="str">
        <f t="shared" si="5"/>
        <v>(日)</v>
      </c>
      <c r="C158" s="61">
        <f t="shared" si="6"/>
        <v>9443</v>
      </c>
      <c r="D158" s="67">
        <v>9443</v>
      </c>
      <c r="E158" s="67">
        <v>0</v>
      </c>
      <c r="F158" s="61">
        <v>0</v>
      </c>
      <c r="G158" s="67">
        <v>0</v>
      </c>
      <c r="H158" s="61">
        <v>0</v>
      </c>
      <c r="I158" s="61">
        <v>0</v>
      </c>
      <c r="J158" s="67">
        <v>5767</v>
      </c>
      <c r="K158" s="67">
        <v>0</v>
      </c>
      <c r="L158" s="61">
        <v>0</v>
      </c>
      <c r="M158" s="67">
        <v>0</v>
      </c>
      <c r="N158" s="61">
        <v>0</v>
      </c>
      <c r="O158" s="61">
        <v>0</v>
      </c>
    </row>
    <row r="159" spans="1:15" x14ac:dyDescent="0.45">
      <c r="A159" s="117">
        <v>44303</v>
      </c>
      <c r="B159" s="104" t="str">
        <f t="shared" si="5"/>
        <v>(土)</v>
      </c>
      <c r="C159" s="61">
        <f t="shared" si="6"/>
        <v>7729</v>
      </c>
      <c r="D159" s="67">
        <v>7729</v>
      </c>
      <c r="E159" s="67">
        <v>0</v>
      </c>
      <c r="F159" s="61">
        <v>0</v>
      </c>
      <c r="G159" s="67">
        <v>0</v>
      </c>
      <c r="H159" s="61">
        <v>0</v>
      </c>
      <c r="I159" s="61">
        <v>0</v>
      </c>
      <c r="J159" s="67">
        <v>3703</v>
      </c>
      <c r="K159" s="67">
        <v>0</v>
      </c>
      <c r="L159" s="61">
        <v>0</v>
      </c>
      <c r="M159" s="67">
        <v>0</v>
      </c>
      <c r="N159" s="61">
        <v>0</v>
      </c>
      <c r="O159" s="61">
        <v>0</v>
      </c>
    </row>
    <row r="160" spans="1:15" x14ac:dyDescent="0.45">
      <c r="A160" s="117">
        <v>44302</v>
      </c>
      <c r="B160" s="104" t="str">
        <f t="shared" si="5"/>
        <v>(金)</v>
      </c>
      <c r="C160" s="61">
        <f t="shared" si="6"/>
        <v>10435</v>
      </c>
      <c r="D160" s="67">
        <v>10435</v>
      </c>
      <c r="E160" s="67">
        <v>0</v>
      </c>
      <c r="F160" s="61">
        <v>0</v>
      </c>
      <c r="G160" s="67">
        <v>0</v>
      </c>
      <c r="H160" s="61">
        <v>0</v>
      </c>
      <c r="I160" s="61">
        <v>0</v>
      </c>
      <c r="J160" s="67">
        <v>3430</v>
      </c>
      <c r="K160" s="67">
        <v>0</v>
      </c>
      <c r="L160" s="61">
        <v>0</v>
      </c>
      <c r="M160" s="67">
        <v>0</v>
      </c>
      <c r="N160" s="61">
        <v>0</v>
      </c>
      <c r="O160" s="61">
        <v>0</v>
      </c>
    </row>
    <row r="161" spans="1:15" x14ac:dyDescent="0.45">
      <c r="A161" s="117">
        <v>44301</v>
      </c>
      <c r="B161" s="104" t="str">
        <f t="shared" si="5"/>
        <v>(木)</v>
      </c>
      <c r="C161" s="61">
        <f t="shared" si="6"/>
        <v>8957</v>
      </c>
      <c r="D161" s="67">
        <v>8957</v>
      </c>
      <c r="E161" s="67">
        <v>0</v>
      </c>
      <c r="F161" s="61">
        <v>0</v>
      </c>
      <c r="G161" s="67">
        <v>0</v>
      </c>
      <c r="H161" s="61">
        <v>0</v>
      </c>
      <c r="I161" s="61">
        <v>0</v>
      </c>
      <c r="J161" s="67">
        <v>4434</v>
      </c>
      <c r="K161" s="67">
        <v>0</v>
      </c>
      <c r="L161" s="61">
        <v>0</v>
      </c>
      <c r="M161" s="67">
        <v>0</v>
      </c>
      <c r="N161" s="61">
        <v>0</v>
      </c>
      <c r="O161" s="61">
        <v>0</v>
      </c>
    </row>
    <row r="162" spans="1:15" x14ac:dyDescent="0.45">
      <c r="A162" s="117">
        <v>44300</v>
      </c>
      <c r="B162" s="104" t="str">
        <f t="shared" si="5"/>
        <v>(水)</v>
      </c>
      <c r="C162" s="61">
        <f t="shared" si="6"/>
        <v>5188</v>
      </c>
      <c r="D162" s="67">
        <v>5188</v>
      </c>
      <c r="E162" s="67">
        <v>0</v>
      </c>
      <c r="F162" s="61">
        <v>0</v>
      </c>
      <c r="G162" s="67">
        <v>0</v>
      </c>
      <c r="H162" s="61">
        <v>0</v>
      </c>
      <c r="I162" s="61">
        <v>0</v>
      </c>
      <c r="J162" s="67">
        <v>3245</v>
      </c>
      <c r="K162" s="67">
        <v>0</v>
      </c>
      <c r="L162" s="61">
        <v>0</v>
      </c>
      <c r="M162" s="67">
        <v>0</v>
      </c>
      <c r="N162" s="61">
        <v>0</v>
      </c>
      <c r="O162" s="61">
        <v>0</v>
      </c>
    </row>
    <row r="163" spans="1:15" x14ac:dyDescent="0.45">
      <c r="A163" s="117">
        <v>44299</v>
      </c>
      <c r="B163" s="104" t="str">
        <f t="shared" si="5"/>
        <v>(火)</v>
      </c>
      <c r="C163" s="61">
        <f t="shared" si="6"/>
        <v>4034</v>
      </c>
      <c r="D163" s="67">
        <v>4034</v>
      </c>
      <c r="E163" s="67">
        <v>0</v>
      </c>
      <c r="F163" s="61">
        <v>0</v>
      </c>
      <c r="G163" s="67">
        <v>0</v>
      </c>
      <c r="H163" s="61">
        <v>0</v>
      </c>
      <c r="I163" s="61">
        <v>0</v>
      </c>
      <c r="J163" s="67">
        <v>2802</v>
      </c>
      <c r="K163" s="67">
        <v>0</v>
      </c>
      <c r="L163" s="61">
        <v>0</v>
      </c>
      <c r="M163" s="67">
        <v>0</v>
      </c>
      <c r="N163" s="61">
        <v>0</v>
      </c>
      <c r="O163" s="61">
        <v>0</v>
      </c>
    </row>
    <row r="164" spans="1:15" x14ac:dyDescent="0.45">
      <c r="A164" s="117">
        <v>44298</v>
      </c>
      <c r="B164" s="104" t="str">
        <f t="shared" si="5"/>
        <v>(月)</v>
      </c>
      <c r="C164" s="61">
        <f t="shared" si="6"/>
        <v>4790</v>
      </c>
      <c r="D164" s="79">
        <v>4790</v>
      </c>
      <c r="E164" s="79">
        <v>0</v>
      </c>
      <c r="F164" s="61">
        <v>0</v>
      </c>
      <c r="G164" s="79">
        <v>0</v>
      </c>
      <c r="H164" s="61">
        <v>0</v>
      </c>
      <c r="I164" s="61">
        <v>0</v>
      </c>
      <c r="J164" s="79">
        <v>3445</v>
      </c>
      <c r="K164" s="79">
        <v>0</v>
      </c>
      <c r="L164" s="61">
        <v>0</v>
      </c>
      <c r="M164" s="79">
        <v>0</v>
      </c>
      <c r="N164" s="61">
        <v>0</v>
      </c>
      <c r="O164" s="61">
        <v>0</v>
      </c>
    </row>
    <row r="165" spans="1:15" x14ac:dyDescent="0.4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</row>
    <row r="166" spans="1:15" x14ac:dyDescent="0.45">
      <c r="A166" s="77" t="s">
        <v>326</v>
      </c>
      <c r="B166" s="77"/>
    </row>
    <row r="167" spans="1:15" x14ac:dyDescent="0.45">
      <c r="A167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8" t="s">
        <v>296</v>
      </c>
      <c r="B3" s="145" t="s">
        <v>297</v>
      </c>
      <c r="C3" s="144" t="s">
        <v>298</v>
      </c>
      <c r="D3" s="144" t="s">
        <v>299</v>
      </c>
      <c r="E3" s="147"/>
      <c r="F3" s="144" t="s">
        <v>300</v>
      </c>
      <c r="G3" s="147"/>
      <c r="H3" s="75"/>
      <c r="I3" s="75"/>
    </row>
    <row r="4" spans="1:9" x14ac:dyDescent="0.45">
      <c r="A4" s="147"/>
      <c r="B4" s="149"/>
      <c r="C4" s="147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43" t="s">
        <v>287</v>
      </c>
      <c r="B5" s="147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1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1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1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1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1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1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1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1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1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1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1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1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1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1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1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1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1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1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1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1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1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1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1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1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1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1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1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1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1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1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1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1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1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1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1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1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1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1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1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2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2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2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2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2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2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2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2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2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2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2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2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2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2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2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2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2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2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2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2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2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2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2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2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2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2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2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2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2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ColWidth="8.69921875" defaultRowHeight="18" x14ac:dyDescent="0.45"/>
  <cols>
    <col min="1" max="1" width="13.796875" style="65" customWidth="1"/>
    <col min="2" max="2" width="5" style="65" customWidth="1"/>
    <col min="3" max="3" width="13.796875" style="65" customWidth="1"/>
    <col min="4" max="4" width="5" style="65" customWidth="1"/>
    <col min="5" max="5" width="13.796875" style="65" customWidth="1"/>
    <col min="6" max="7" width="18.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50" t="s">
        <v>331</v>
      </c>
      <c r="B3" s="145" t="s">
        <v>297</v>
      </c>
      <c r="C3" s="145" t="s">
        <v>334</v>
      </c>
      <c r="D3" s="145" t="s">
        <v>297</v>
      </c>
      <c r="E3" s="144" t="s">
        <v>298</v>
      </c>
      <c r="F3" s="111" t="s">
        <v>299</v>
      </c>
      <c r="G3" s="111" t="s">
        <v>300</v>
      </c>
      <c r="H3" s="75"/>
      <c r="I3" s="75"/>
    </row>
    <row r="4" spans="1:9" x14ac:dyDescent="0.45">
      <c r="A4" s="145"/>
      <c r="B4" s="145"/>
      <c r="C4" s="145"/>
      <c r="D4" s="145"/>
      <c r="E4" s="144"/>
      <c r="F4" s="110" t="s">
        <v>302</v>
      </c>
      <c r="G4" s="110" t="s">
        <v>302</v>
      </c>
      <c r="H4" s="74"/>
      <c r="I4" s="74"/>
    </row>
    <row r="5" spans="1:9" x14ac:dyDescent="0.45">
      <c r="A5" s="112">
        <v>44454</v>
      </c>
      <c r="B5" s="113" t="s">
        <v>306</v>
      </c>
      <c r="C5" s="112">
        <v>44451</v>
      </c>
      <c r="D5" s="113" t="s">
        <v>335</v>
      </c>
      <c r="E5" s="84">
        <v>15400219</v>
      </c>
      <c r="F5" s="84">
        <v>8914497</v>
      </c>
      <c r="G5" s="84">
        <v>6485722</v>
      </c>
      <c r="H5" s="74"/>
      <c r="I5" s="74"/>
    </row>
    <row r="6" spans="1:9" x14ac:dyDescent="0.45">
      <c r="A6" s="112">
        <v>44447</v>
      </c>
      <c r="B6" s="113" t="s">
        <v>306</v>
      </c>
      <c r="C6" s="112">
        <v>44444</v>
      </c>
      <c r="D6" s="113" t="s">
        <v>335</v>
      </c>
      <c r="E6" s="84">
        <v>14362075</v>
      </c>
      <c r="F6" s="84">
        <v>8141454</v>
      </c>
      <c r="G6" s="84">
        <v>6220621</v>
      </c>
      <c r="H6" s="74"/>
      <c r="I6" s="74"/>
    </row>
    <row r="7" spans="1:9" x14ac:dyDescent="0.45">
      <c r="A7" s="112">
        <v>44440</v>
      </c>
      <c r="B7" s="113" t="s">
        <v>306</v>
      </c>
      <c r="C7" s="112">
        <v>44437</v>
      </c>
      <c r="D7" s="113" t="s">
        <v>335</v>
      </c>
      <c r="E7" s="84">
        <v>13225021</v>
      </c>
      <c r="F7" s="84">
        <v>7426698</v>
      </c>
      <c r="G7" s="84">
        <v>5798323</v>
      </c>
      <c r="H7" s="74"/>
      <c r="I7" s="74"/>
    </row>
    <row r="8" spans="1:9" x14ac:dyDescent="0.45">
      <c r="A8" s="112">
        <v>44433</v>
      </c>
      <c r="B8" s="113" t="s">
        <v>306</v>
      </c>
      <c r="C8" s="112">
        <v>44430</v>
      </c>
      <c r="D8" s="113" t="s">
        <v>335</v>
      </c>
      <c r="E8" s="84">
        <v>12029002</v>
      </c>
      <c r="F8" s="84">
        <v>7013578</v>
      </c>
      <c r="G8" s="84">
        <v>5015424</v>
      </c>
      <c r="H8" s="74"/>
      <c r="I8" s="74"/>
    </row>
    <row r="9" spans="1:9" x14ac:dyDescent="0.45">
      <c r="A9" s="112">
        <v>44426</v>
      </c>
      <c r="B9" s="113" t="s">
        <v>306</v>
      </c>
      <c r="C9" s="112">
        <v>44423</v>
      </c>
      <c r="D9" s="113" t="s">
        <v>335</v>
      </c>
      <c r="E9" s="84">
        <v>10579702</v>
      </c>
      <c r="F9" s="84">
        <v>6761659</v>
      </c>
      <c r="G9" s="84">
        <v>3818043</v>
      </c>
      <c r="H9" s="74"/>
      <c r="I9" s="74"/>
    </row>
    <row r="10" spans="1:9" x14ac:dyDescent="0.45">
      <c r="A10" s="112">
        <v>44419</v>
      </c>
      <c r="B10" s="113" t="s">
        <v>306</v>
      </c>
      <c r="C10" s="112">
        <v>44416</v>
      </c>
      <c r="D10" s="113" t="s">
        <v>335</v>
      </c>
      <c r="E10" s="84">
        <v>9282019</v>
      </c>
      <c r="F10" s="84">
        <v>6577221</v>
      </c>
      <c r="G10" s="84">
        <v>2704798</v>
      </c>
      <c r="H10" s="74"/>
      <c r="I10" s="74"/>
    </row>
    <row r="11" spans="1:9" x14ac:dyDescent="0.45">
      <c r="A11" s="112">
        <v>44412</v>
      </c>
      <c r="B11" s="113" t="s">
        <v>306</v>
      </c>
      <c r="C11" s="112">
        <v>44409</v>
      </c>
      <c r="D11" s="113" t="s">
        <v>335</v>
      </c>
      <c r="E11" s="84">
        <v>7723380</v>
      </c>
      <c r="F11" s="84">
        <v>6269246</v>
      </c>
      <c r="G11" s="84">
        <v>1454134</v>
      </c>
      <c r="H11" s="74"/>
      <c r="I11" s="74"/>
    </row>
    <row r="12" spans="1:9" x14ac:dyDescent="0.45">
      <c r="A12" s="85"/>
      <c r="B12" s="73"/>
      <c r="C12" s="73"/>
      <c r="D12" s="73"/>
      <c r="E12" s="73"/>
      <c r="F12" s="73"/>
      <c r="G12" s="74"/>
      <c r="H12" s="74"/>
    </row>
    <row r="13" spans="1:9" x14ac:dyDescent="0.45">
      <c r="A13" s="75" t="s">
        <v>332</v>
      </c>
      <c r="B13" s="74"/>
      <c r="C13" s="74"/>
      <c r="D13" s="74"/>
      <c r="E13" s="74"/>
      <c r="F13" s="74"/>
      <c r="G13" s="75"/>
      <c r="H13" s="74"/>
    </row>
    <row r="14" spans="1:9" x14ac:dyDescent="0.45">
      <c r="A14" s="75"/>
      <c r="B14" s="75"/>
      <c r="C14" s="75"/>
      <c r="D14" s="75"/>
      <c r="E14" s="75"/>
      <c r="F14" s="75"/>
      <c r="G14" s="75"/>
      <c r="H14" s="74"/>
    </row>
    <row r="15" spans="1:9" x14ac:dyDescent="0.45">
      <c r="H15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40"/>
  <sheetViews>
    <sheetView workbookViewId="0">
      <selection sqref="A1:XFD1048576"/>
    </sheetView>
  </sheetViews>
  <sheetFormatPr defaultColWidth="8.69921875" defaultRowHeight="18" x14ac:dyDescent="0.45"/>
  <cols>
    <col min="1" max="1" width="13.796875" style="65" customWidth="1"/>
    <col min="2" max="2" width="5" style="65" customWidth="1"/>
    <col min="3" max="3" width="13.796875" style="65" customWidth="1"/>
    <col min="4" max="4" width="5" style="65" customWidth="1"/>
    <col min="5" max="5" width="13.796875" style="65" customWidth="1"/>
    <col min="6" max="7" width="18.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（９月１７日公表時点）</v>
      </c>
    </row>
    <row r="3" spans="1:9" x14ac:dyDescent="0.45">
      <c r="A3" s="150" t="s">
        <v>331</v>
      </c>
      <c r="B3" s="145" t="s">
        <v>297</v>
      </c>
      <c r="C3" s="145" t="s">
        <v>334</v>
      </c>
      <c r="D3" s="145" t="s">
        <v>297</v>
      </c>
      <c r="E3" s="144" t="s">
        <v>337</v>
      </c>
      <c r="F3" s="116" t="s">
        <v>299</v>
      </c>
      <c r="G3" s="116" t="s">
        <v>300</v>
      </c>
      <c r="H3" s="75"/>
      <c r="I3" s="75"/>
    </row>
    <row r="4" spans="1:9" x14ac:dyDescent="0.45">
      <c r="A4" s="145"/>
      <c r="B4" s="145"/>
      <c r="C4" s="145"/>
      <c r="D4" s="145"/>
      <c r="E4" s="144"/>
      <c r="F4" s="115" t="s">
        <v>302</v>
      </c>
      <c r="G4" s="115" t="s">
        <v>302</v>
      </c>
      <c r="H4" s="74"/>
      <c r="I4" s="74"/>
    </row>
    <row r="5" spans="1:9" x14ac:dyDescent="0.45">
      <c r="A5" s="117">
        <v>44456</v>
      </c>
      <c r="B5" s="118" t="s">
        <v>347</v>
      </c>
      <c r="C5" s="117">
        <v>44451</v>
      </c>
      <c r="D5" s="118" t="s">
        <v>348</v>
      </c>
      <c r="E5" s="84">
        <v>11190658</v>
      </c>
      <c r="F5" s="84">
        <v>6593989</v>
      </c>
      <c r="G5" s="84">
        <v>4596669</v>
      </c>
      <c r="H5" s="74"/>
      <c r="I5" s="74"/>
    </row>
    <row r="6" spans="1:9" x14ac:dyDescent="0.45">
      <c r="A6" s="117">
        <v>44455</v>
      </c>
      <c r="B6" s="118" t="s">
        <v>316</v>
      </c>
      <c r="C6" s="117">
        <v>44451</v>
      </c>
      <c r="D6" s="118" t="s">
        <v>348</v>
      </c>
      <c r="E6" s="84">
        <v>10948632</v>
      </c>
      <c r="F6" s="84">
        <v>6453594</v>
      </c>
      <c r="G6" s="84">
        <v>4495038</v>
      </c>
      <c r="H6" s="74"/>
      <c r="I6" s="74"/>
    </row>
    <row r="7" spans="1:9" x14ac:dyDescent="0.45">
      <c r="A7" s="117">
        <v>44454</v>
      </c>
      <c r="B7" s="118" t="s">
        <v>352</v>
      </c>
      <c r="C7" s="117">
        <v>44451</v>
      </c>
      <c r="D7" s="118" t="s">
        <v>348</v>
      </c>
      <c r="E7" s="84">
        <v>10693135</v>
      </c>
      <c r="F7" s="84">
        <v>6315611</v>
      </c>
      <c r="G7" s="84">
        <v>4377524</v>
      </c>
      <c r="H7" s="74"/>
      <c r="I7" s="74"/>
    </row>
    <row r="8" spans="1:9" x14ac:dyDescent="0.45">
      <c r="A8" s="117">
        <v>44453</v>
      </c>
      <c r="B8" s="118" t="s">
        <v>349</v>
      </c>
      <c r="C8" s="117">
        <v>44444</v>
      </c>
      <c r="D8" s="118" t="s">
        <v>348</v>
      </c>
      <c r="E8" s="84">
        <v>9899421</v>
      </c>
      <c r="F8" s="84">
        <v>5741895</v>
      </c>
      <c r="G8" s="84">
        <v>4157526</v>
      </c>
      <c r="H8" s="74"/>
      <c r="I8" s="74"/>
    </row>
    <row r="9" spans="1:9" x14ac:dyDescent="0.45">
      <c r="A9" s="117">
        <v>44452</v>
      </c>
      <c r="B9" s="118" t="s">
        <v>350</v>
      </c>
      <c r="C9" s="117">
        <v>44444</v>
      </c>
      <c r="D9" s="118" t="s">
        <v>348</v>
      </c>
      <c r="E9" s="84">
        <v>9673723</v>
      </c>
      <c r="F9" s="84">
        <v>5630938</v>
      </c>
      <c r="G9" s="84">
        <v>4042785</v>
      </c>
      <c r="H9" s="74"/>
      <c r="I9" s="74"/>
    </row>
    <row r="10" spans="1:9" x14ac:dyDescent="0.45">
      <c r="A10" s="117">
        <v>44449</v>
      </c>
      <c r="B10" s="118" t="s">
        <v>347</v>
      </c>
      <c r="C10" s="117">
        <v>44444</v>
      </c>
      <c r="D10" s="118" t="s">
        <v>348</v>
      </c>
      <c r="E10" s="84">
        <v>9364622</v>
      </c>
      <c r="F10" s="84">
        <v>5477379</v>
      </c>
      <c r="G10" s="84">
        <v>3887243</v>
      </c>
      <c r="H10" s="74"/>
      <c r="I10" s="74"/>
    </row>
    <row r="11" spans="1:9" x14ac:dyDescent="0.45">
      <c r="A11" s="117">
        <v>44448</v>
      </c>
      <c r="B11" s="118" t="s">
        <v>316</v>
      </c>
      <c r="C11" s="117">
        <v>44444</v>
      </c>
      <c r="D11" s="118" t="s">
        <v>348</v>
      </c>
      <c r="E11" s="84">
        <v>9087375</v>
      </c>
      <c r="F11" s="84">
        <v>5323073</v>
      </c>
      <c r="G11" s="84">
        <v>3764302</v>
      </c>
      <c r="H11" s="74"/>
      <c r="I11" s="74"/>
    </row>
    <row r="12" spans="1:9" x14ac:dyDescent="0.45">
      <c r="A12" s="117">
        <v>44447</v>
      </c>
      <c r="B12" s="118" t="s">
        <v>352</v>
      </c>
      <c r="C12" s="117">
        <v>44444</v>
      </c>
      <c r="D12" s="118" t="s">
        <v>348</v>
      </c>
      <c r="E12" s="84">
        <v>8831775</v>
      </c>
      <c r="F12" s="84">
        <v>5194005</v>
      </c>
      <c r="G12" s="84">
        <v>3637770</v>
      </c>
      <c r="H12" s="74"/>
      <c r="I12" s="74"/>
    </row>
    <row r="13" spans="1:9" x14ac:dyDescent="0.45">
      <c r="A13" s="117">
        <v>44446</v>
      </c>
      <c r="B13" s="118" t="s">
        <v>349</v>
      </c>
      <c r="C13" s="117">
        <v>44437</v>
      </c>
      <c r="D13" s="118" t="s">
        <v>348</v>
      </c>
      <c r="E13" s="84">
        <v>8015343</v>
      </c>
      <c r="F13" s="84">
        <v>4705820</v>
      </c>
      <c r="G13" s="84">
        <v>3309523</v>
      </c>
      <c r="H13" s="74"/>
      <c r="I13" s="74"/>
    </row>
    <row r="14" spans="1:9" x14ac:dyDescent="0.45">
      <c r="A14" s="117">
        <v>44445</v>
      </c>
      <c r="B14" s="118" t="s">
        <v>350</v>
      </c>
      <c r="C14" s="117">
        <v>44437</v>
      </c>
      <c r="D14" s="118" t="s">
        <v>348</v>
      </c>
      <c r="E14" s="84">
        <v>7832204</v>
      </c>
      <c r="F14" s="84">
        <v>4609625</v>
      </c>
      <c r="G14" s="84">
        <v>3222579</v>
      </c>
      <c r="H14" s="74"/>
      <c r="I14" s="74"/>
    </row>
    <row r="15" spans="1:9" x14ac:dyDescent="0.45">
      <c r="A15" s="117">
        <v>44442</v>
      </c>
      <c r="B15" s="118" t="s">
        <v>347</v>
      </c>
      <c r="C15" s="117">
        <v>44437</v>
      </c>
      <c r="D15" s="118" t="s">
        <v>348</v>
      </c>
      <c r="E15" s="84">
        <v>7532648</v>
      </c>
      <c r="F15" s="84">
        <v>4446465</v>
      </c>
      <c r="G15" s="84">
        <v>3086183</v>
      </c>
      <c r="H15" s="74"/>
      <c r="I15" s="74"/>
    </row>
    <row r="16" spans="1:9" x14ac:dyDescent="0.45">
      <c r="A16" s="117">
        <v>44441</v>
      </c>
      <c r="B16" s="118" t="s">
        <v>316</v>
      </c>
      <c r="C16" s="117">
        <v>44437</v>
      </c>
      <c r="D16" s="118" t="s">
        <v>348</v>
      </c>
      <c r="E16" s="84">
        <v>7293150</v>
      </c>
      <c r="F16" s="84">
        <v>4323860</v>
      </c>
      <c r="G16" s="84">
        <v>2969290</v>
      </c>
      <c r="H16" s="74"/>
      <c r="I16" s="74"/>
    </row>
    <row r="17" spans="1:9" x14ac:dyDescent="0.45">
      <c r="A17" s="117">
        <v>44440</v>
      </c>
      <c r="B17" s="118" t="s">
        <v>352</v>
      </c>
      <c r="C17" s="117">
        <v>44437</v>
      </c>
      <c r="D17" s="118" t="s">
        <v>348</v>
      </c>
      <c r="E17" s="84">
        <v>7049347</v>
      </c>
      <c r="F17" s="84">
        <v>4206037</v>
      </c>
      <c r="G17" s="84">
        <v>2843310</v>
      </c>
      <c r="H17" s="74"/>
      <c r="I17" s="74"/>
    </row>
    <row r="18" spans="1:9" x14ac:dyDescent="0.45">
      <c r="A18" s="117">
        <v>44439</v>
      </c>
      <c r="B18" s="118" t="s">
        <v>349</v>
      </c>
      <c r="C18" s="117">
        <v>44430</v>
      </c>
      <c r="D18" s="118" t="s">
        <v>348</v>
      </c>
      <c r="E18" s="84">
        <v>6366259</v>
      </c>
      <c r="F18" s="84">
        <v>3939155</v>
      </c>
      <c r="G18" s="84">
        <v>2427104</v>
      </c>
      <c r="H18" s="74"/>
      <c r="I18" s="74"/>
    </row>
    <row r="19" spans="1:9" x14ac:dyDescent="0.45">
      <c r="A19" s="117">
        <v>44438</v>
      </c>
      <c r="B19" s="118" t="s">
        <v>350</v>
      </c>
      <c r="C19" s="117">
        <v>44430</v>
      </c>
      <c r="D19" s="118" t="s">
        <v>348</v>
      </c>
      <c r="E19" s="84">
        <v>6130651</v>
      </c>
      <c r="F19" s="84">
        <v>3818332</v>
      </c>
      <c r="G19" s="84">
        <v>2312319</v>
      </c>
      <c r="H19" s="74"/>
      <c r="I19" s="74"/>
    </row>
    <row r="20" spans="1:9" x14ac:dyDescent="0.45">
      <c r="A20" s="117">
        <v>44435</v>
      </c>
      <c r="B20" s="118" t="s">
        <v>347</v>
      </c>
      <c r="C20" s="117">
        <v>44430</v>
      </c>
      <c r="D20" s="118" t="s">
        <v>348</v>
      </c>
      <c r="E20" s="84">
        <v>5767203</v>
      </c>
      <c r="F20" s="84">
        <v>3613973</v>
      </c>
      <c r="G20" s="84">
        <v>2153230</v>
      </c>
      <c r="H20" s="74"/>
      <c r="I20" s="74"/>
    </row>
    <row r="21" spans="1:9" x14ac:dyDescent="0.45">
      <c r="A21" s="117">
        <v>44434</v>
      </c>
      <c r="B21" s="118" t="s">
        <v>316</v>
      </c>
      <c r="C21" s="117">
        <v>44430</v>
      </c>
      <c r="D21" s="118" t="s">
        <v>348</v>
      </c>
      <c r="E21" s="84">
        <v>5515725</v>
      </c>
      <c r="F21" s="84">
        <v>3481057</v>
      </c>
      <c r="G21" s="84">
        <v>2034668</v>
      </c>
      <c r="H21" s="74"/>
      <c r="I21" s="74"/>
    </row>
    <row r="22" spans="1:9" x14ac:dyDescent="0.45">
      <c r="A22" s="117">
        <v>44433</v>
      </c>
      <c r="B22" s="118" t="s">
        <v>352</v>
      </c>
      <c r="C22" s="117">
        <v>44430</v>
      </c>
      <c r="D22" s="118" t="s">
        <v>348</v>
      </c>
      <c r="E22" s="84">
        <v>5251138</v>
      </c>
      <c r="F22" s="84">
        <v>3336803</v>
      </c>
      <c r="G22" s="84">
        <v>1914335</v>
      </c>
      <c r="H22" s="74"/>
      <c r="I22" s="74"/>
    </row>
    <row r="23" spans="1:9" x14ac:dyDescent="0.45">
      <c r="A23" s="117">
        <v>44432</v>
      </c>
      <c r="B23" s="118" t="s">
        <v>349</v>
      </c>
      <c r="C23" s="117">
        <v>44423</v>
      </c>
      <c r="D23" s="118" t="s">
        <v>348</v>
      </c>
      <c r="E23" s="84">
        <v>4642683</v>
      </c>
      <c r="F23" s="84">
        <v>3121870</v>
      </c>
      <c r="G23" s="84">
        <v>1520813</v>
      </c>
      <c r="H23" s="74"/>
      <c r="I23" s="74"/>
    </row>
    <row r="24" spans="1:9" x14ac:dyDescent="0.45">
      <c r="A24" s="117">
        <v>44431</v>
      </c>
      <c r="B24" s="118" t="s">
        <v>350</v>
      </c>
      <c r="C24" s="117">
        <v>44423</v>
      </c>
      <c r="D24" s="118" t="s">
        <v>348</v>
      </c>
      <c r="E24" s="84">
        <v>4441321</v>
      </c>
      <c r="F24" s="84">
        <v>3000348</v>
      </c>
      <c r="G24" s="84">
        <v>1440973</v>
      </c>
      <c r="H24" s="74"/>
      <c r="I24" s="74"/>
    </row>
    <row r="25" spans="1:9" x14ac:dyDescent="0.45">
      <c r="A25" s="117">
        <v>44428</v>
      </c>
      <c r="B25" s="118" t="s">
        <v>347</v>
      </c>
      <c r="C25" s="117">
        <v>44423</v>
      </c>
      <c r="D25" s="118" t="s">
        <v>348</v>
      </c>
      <c r="E25" s="84">
        <v>4130976</v>
      </c>
      <c r="F25" s="84">
        <v>2827197</v>
      </c>
      <c r="G25" s="84">
        <v>1303779</v>
      </c>
      <c r="H25" s="74"/>
      <c r="I25" s="74"/>
    </row>
    <row r="26" spans="1:9" x14ac:dyDescent="0.45">
      <c r="A26" s="117">
        <v>44427</v>
      </c>
      <c r="B26" s="118" t="s">
        <v>316</v>
      </c>
      <c r="C26" s="117">
        <v>44423</v>
      </c>
      <c r="D26" s="118" t="s">
        <v>348</v>
      </c>
      <c r="E26" s="84">
        <v>3902839</v>
      </c>
      <c r="F26" s="84">
        <v>2705274</v>
      </c>
      <c r="G26" s="84">
        <v>1197565</v>
      </c>
      <c r="H26" s="74"/>
      <c r="I26" s="74"/>
    </row>
    <row r="27" spans="1:9" x14ac:dyDescent="0.45">
      <c r="A27" s="117">
        <v>44426</v>
      </c>
      <c r="B27" s="118" t="str">
        <f t="shared" ref="B27:B32" si="0">"("&amp;TEXT(A27,"AAA")&amp;")"</f>
        <v>(水)</v>
      </c>
      <c r="C27" s="117">
        <v>44423</v>
      </c>
      <c r="D27" s="118" t="str">
        <f t="shared" ref="D27:D32" si="1">"("&amp;TEXT(C27,"AAA")&amp;")"</f>
        <v>(日)</v>
      </c>
      <c r="E27" s="84">
        <v>3663878</v>
      </c>
      <c r="F27" s="84">
        <v>2572887</v>
      </c>
      <c r="G27" s="84">
        <v>1090991</v>
      </c>
      <c r="H27" s="74"/>
      <c r="I27" s="74"/>
    </row>
    <row r="28" spans="1:9" x14ac:dyDescent="0.45">
      <c r="A28" s="117">
        <v>44425</v>
      </c>
      <c r="B28" s="118" t="str">
        <f t="shared" si="0"/>
        <v>(火)</v>
      </c>
      <c r="C28" s="117">
        <v>44416</v>
      </c>
      <c r="D28" s="118" t="str">
        <f t="shared" si="1"/>
        <v>(日)</v>
      </c>
      <c r="E28" s="84">
        <v>3224734</v>
      </c>
      <c r="F28" s="84">
        <v>2409948</v>
      </c>
      <c r="G28" s="84">
        <v>814786</v>
      </c>
      <c r="H28" s="74"/>
      <c r="I28" s="74"/>
    </row>
    <row r="29" spans="1:9" x14ac:dyDescent="0.45">
      <c r="A29" s="117">
        <v>44424</v>
      </c>
      <c r="B29" s="118" t="str">
        <f t="shared" si="0"/>
        <v>(月)</v>
      </c>
      <c r="C29" s="117">
        <v>44416</v>
      </c>
      <c r="D29" s="118" t="str">
        <f t="shared" si="1"/>
        <v>(日)</v>
      </c>
      <c r="E29" s="84">
        <v>3080184</v>
      </c>
      <c r="F29" s="84">
        <v>2325181</v>
      </c>
      <c r="G29" s="84">
        <v>755003</v>
      </c>
      <c r="H29" s="74"/>
      <c r="I29" s="74"/>
    </row>
    <row r="30" spans="1:9" x14ac:dyDescent="0.45">
      <c r="A30" s="117">
        <v>44421</v>
      </c>
      <c r="B30" s="118" t="str">
        <f t="shared" si="0"/>
        <v>(金)</v>
      </c>
      <c r="C30" s="117">
        <v>44416</v>
      </c>
      <c r="D30" s="118" t="str">
        <f t="shared" si="1"/>
        <v>(日)</v>
      </c>
      <c r="E30" s="84">
        <v>2899381</v>
      </c>
      <c r="F30" s="84">
        <v>2215605</v>
      </c>
      <c r="G30" s="84">
        <v>683776</v>
      </c>
      <c r="H30" s="74"/>
      <c r="I30" s="74"/>
    </row>
    <row r="31" spans="1:9" x14ac:dyDescent="0.45">
      <c r="A31" s="117">
        <v>44420</v>
      </c>
      <c r="B31" s="118" t="str">
        <f t="shared" si="0"/>
        <v>(木)</v>
      </c>
      <c r="C31" s="117">
        <v>44416</v>
      </c>
      <c r="D31" s="118" t="str">
        <f t="shared" si="1"/>
        <v>(日)</v>
      </c>
      <c r="E31" s="84">
        <v>2748556</v>
      </c>
      <c r="F31" s="84">
        <v>2115570</v>
      </c>
      <c r="G31" s="84">
        <v>632986</v>
      </c>
      <c r="H31" s="74"/>
      <c r="I31" s="74"/>
    </row>
    <row r="32" spans="1:9" x14ac:dyDescent="0.45">
      <c r="A32" s="117">
        <v>44419</v>
      </c>
      <c r="B32" s="118" t="str">
        <f t="shared" si="0"/>
        <v>(水)</v>
      </c>
      <c r="C32" s="117">
        <v>44416</v>
      </c>
      <c r="D32" s="118" t="str">
        <f t="shared" si="1"/>
        <v>(日)</v>
      </c>
      <c r="E32" s="84">
        <v>2576423</v>
      </c>
      <c r="F32" s="84">
        <v>2005958</v>
      </c>
      <c r="G32" s="84">
        <v>570465</v>
      </c>
      <c r="H32" s="74"/>
      <c r="I32" s="74"/>
    </row>
    <row r="33" spans="1:9" x14ac:dyDescent="0.45">
      <c r="A33" s="117">
        <v>44418</v>
      </c>
      <c r="B33" s="118" t="s">
        <v>338</v>
      </c>
      <c r="C33" s="117">
        <v>44409</v>
      </c>
      <c r="D33" s="118" t="s">
        <v>335</v>
      </c>
      <c r="E33" s="84">
        <v>2107992</v>
      </c>
      <c r="F33" s="84">
        <v>1814876</v>
      </c>
      <c r="G33" s="84">
        <v>293116</v>
      </c>
      <c r="H33" s="74"/>
      <c r="I33" s="74"/>
    </row>
    <row r="34" spans="1:9" x14ac:dyDescent="0.45">
      <c r="A34" s="117">
        <v>44414</v>
      </c>
      <c r="B34" s="118" t="s">
        <v>309</v>
      </c>
      <c r="C34" s="117">
        <v>44409</v>
      </c>
      <c r="D34" s="118" t="s">
        <v>335</v>
      </c>
      <c r="E34" s="84">
        <v>1774733</v>
      </c>
      <c r="F34" s="84">
        <v>1551425</v>
      </c>
      <c r="G34" s="84">
        <v>223308</v>
      </c>
      <c r="H34" s="74"/>
      <c r="I34" s="74"/>
    </row>
    <row r="35" spans="1:9" x14ac:dyDescent="0.45">
      <c r="A35" s="117">
        <v>44413</v>
      </c>
      <c r="B35" s="118" t="s">
        <v>310</v>
      </c>
      <c r="C35" s="117">
        <v>44409</v>
      </c>
      <c r="D35" s="118" t="s">
        <v>335</v>
      </c>
      <c r="E35" s="84">
        <v>1774269</v>
      </c>
      <c r="F35" s="84">
        <v>1550961</v>
      </c>
      <c r="G35" s="84">
        <v>223308</v>
      </c>
      <c r="H35" s="74"/>
      <c r="I35" s="74"/>
    </row>
    <row r="36" spans="1:9" x14ac:dyDescent="0.45">
      <c r="A36" s="117">
        <v>44412</v>
      </c>
      <c r="B36" s="118" t="s">
        <v>306</v>
      </c>
      <c r="C36" s="117">
        <v>44409</v>
      </c>
      <c r="D36" s="118" t="s">
        <v>335</v>
      </c>
      <c r="E36" s="84">
        <v>1637626</v>
      </c>
      <c r="F36" s="84">
        <v>1449639</v>
      </c>
      <c r="G36" s="84">
        <v>187987</v>
      </c>
      <c r="H36" s="74"/>
      <c r="I36" s="74"/>
    </row>
    <row r="37" spans="1:9" x14ac:dyDescent="0.45">
      <c r="A37" s="85"/>
      <c r="B37" s="73"/>
      <c r="C37" s="73"/>
      <c r="D37" s="73"/>
      <c r="E37" s="73"/>
      <c r="F37" s="73"/>
      <c r="G37" s="74"/>
      <c r="H37" s="74"/>
    </row>
    <row r="38" spans="1:9" x14ac:dyDescent="0.45">
      <c r="A38" s="75" t="s">
        <v>339</v>
      </c>
      <c r="B38" s="74"/>
      <c r="C38" s="74"/>
      <c r="D38" s="74"/>
      <c r="E38" s="74"/>
      <c r="F38" s="74"/>
      <c r="G38" s="75"/>
      <c r="H38" s="74"/>
    </row>
    <row r="39" spans="1:9" x14ac:dyDescent="0.45">
      <c r="A39" s="75"/>
      <c r="B39" s="75"/>
      <c r="C39" s="75"/>
      <c r="D39" s="75"/>
      <c r="E39" s="75"/>
      <c r="F39" s="75"/>
      <c r="G39" s="75"/>
      <c r="H39" s="74"/>
    </row>
    <row r="40" spans="1:9" x14ac:dyDescent="0.45">
      <c r="H40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2021-09-20T14:40:16Z</dcterms:modified>
</cp:coreProperties>
</file>