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D7613EF3-1FAB-4DB8-95C7-C097C8E60B3E}" xr6:coauthVersionLast="47" xr6:coauthVersionMax="47" xr10:uidLastSave="{00000000-0000-0000-0000-000000000000}"/>
  <bookViews>
    <workbookView xWindow="10830" yWindow="-18975" windowWidth="17145" windowHeight="8835" tabRatio="911" xr2:uid="{00000000-000D-0000-FFFF-FFFF00000000}"/>
  </bookViews>
  <sheets>
    <sheet name="Conv-total" sheetId="3" r:id="rId1"/>
    <sheet name="各都道府県の状況" sheetId="5" r:id="rId2"/>
    <sheet name="Conv-prefecture" sheetId="4" r:id="rId3"/>
    <sheet name="Conv-vaccine" sheetId="7" r:id="rId4"/>
    <sheet name="V一般接種" sheetId="8" r:id="rId5"/>
    <sheet name="V医療従事者等" sheetId="9" r:id="rId6"/>
    <sheet name="V職域接種" sheetId="10" r:id="rId7"/>
    <sheet name="V重複" sheetId="11" r:id="rId8"/>
    <sheet name="V3回目" sheetId="15" r:id="rId9"/>
    <sheet name="metadata" sheetId="1" r:id="rId10"/>
    <sheet name="total" sheetId="6" r:id="rId11"/>
    <sheet name="prefecture" sheetId="2" r:id="rId12"/>
  </sheets>
  <definedNames>
    <definedName name="_xlnm._FilterDatabase" localSheetId="9" hidden="1">metadata!$A$1:$G$1</definedName>
    <definedName name="_xlnm._FilterDatabase" localSheetId="11" hidden="1">prefecture!$A$1:$F$2210</definedName>
    <definedName name="_xlnm._FilterDatabase" localSheetId="1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3" l="1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" i="7"/>
  <c r="A669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A670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A671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A672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A673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A674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A675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A676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A677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A678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A679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A680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A681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A682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A683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A684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A685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A686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A687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A688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A689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A690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A691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A692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A693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A694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A695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A696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A697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A698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A699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A700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A701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A702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A703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A704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A705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A706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A707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A708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A709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A710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A711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A712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A713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A714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A715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A716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A717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A718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A719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A720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A721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A722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A723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A724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A725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A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A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A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A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A275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A276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A277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A278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A279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A280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A281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A282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A283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A284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A285" i="7"/>
  <c r="F285" i="7"/>
  <c r="G285" i="7"/>
  <c r="H285" i="7"/>
  <c r="I285" i="7"/>
  <c r="C285" i="7" s="1"/>
  <c r="J285" i="7"/>
  <c r="K285" i="7"/>
  <c r="B285" i="7" s="1"/>
  <c r="L285" i="7"/>
  <c r="M285" i="7"/>
  <c r="N285" i="7"/>
  <c r="O285" i="7"/>
  <c r="P285" i="7"/>
  <c r="Q285" i="7"/>
  <c r="R285" i="7"/>
  <c r="S285" i="7"/>
  <c r="A286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A287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A288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A289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A290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A291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A292" i="7"/>
  <c r="F292" i="7"/>
  <c r="G292" i="7"/>
  <c r="H292" i="7"/>
  <c r="B292" i="7" s="1"/>
  <c r="I292" i="7"/>
  <c r="J292" i="7"/>
  <c r="K292" i="7"/>
  <c r="L292" i="7"/>
  <c r="M292" i="7"/>
  <c r="N292" i="7"/>
  <c r="O292" i="7"/>
  <c r="P292" i="7"/>
  <c r="Q292" i="7"/>
  <c r="R292" i="7"/>
  <c r="S292" i="7"/>
  <c r="A293" i="7"/>
  <c r="F293" i="7"/>
  <c r="G293" i="7"/>
  <c r="H293" i="7"/>
  <c r="I293" i="7"/>
  <c r="C293" i="7" s="1"/>
  <c r="J293" i="7"/>
  <c r="K293" i="7"/>
  <c r="L293" i="7"/>
  <c r="M293" i="7"/>
  <c r="N293" i="7"/>
  <c r="O293" i="7"/>
  <c r="P293" i="7"/>
  <c r="Q293" i="7"/>
  <c r="R293" i="7"/>
  <c r="S293" i="7"/>
  <c r="A294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A295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A296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A297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A298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A299" i="7"/>
  <c r="F299" i="7"/>
  <c r="G299" i="7"/>
  <c r="H299" i="7"/>
  <c r="I299" i="7"/>
  <c r="C299" i="7" s="1"/>
  <c r="J299" i="7"/>
  <c r="K299" i="7"/>
  <c r="L299" i="7"/>
  <c r="M299" i="7"/>
  <c r="N299" i="7"/>
  <c r="O299" i="7"/>
  <c r="P299" i="7"/>
  <c r="Q299" i="7"/>
  <c r="R299" i="7"/>
  <c r="S299" i="7"/>
  <c r="A300" i="7"/>
  <c r="F300" i="7"/>
  <c r="G300" i="7"/>
  <c r="H300" i="7"/>
  <c r="B300" i="7" s="1"/>
  <c r="I300" i="7"/>
  <c r="J300" i="7"/>
  <c r="K300" i="7"/>
  <c r="L300" i="7"/>
  <c r="M300" i="7"/>
  <c r="N300" i="7"/>
  <c r="O300" i="7"/>
  <c r="P300" i="7"/>
  <c r="Q300" i="7"/>
  <c r="R300" i="7"/>
  <c r="S300" i="7"/>
  <c r="A301" i="7"/>
  <c r="F301" i="7"/>
  <c r="G301" i="7"/>
  <c r="H301" i="7"/>
  <c r="I301" i="7"/>
  <c r="C301" i="7" s="1"/>
  <c r="J301" i="7"/>
  <c r="K301" i="7"/>
  <c r="L301" i="7"/>
  <c r="M301" i="7"/>
  <c r="N301" i="7"/>
  <c r="O301" i="7"/>
  <c r="P301" i="7"/>
  <c r="Q301" i="7"/>
  <c r="R301" i="7"/>
  <c r="S301" i="7"/>
  <c r="A302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A303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A304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A305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A306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A307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A308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A309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A310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A311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A312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A313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A314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A315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A316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A317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A318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A319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A320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A321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A322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A323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A324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A325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A326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A327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A328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A329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A330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A331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A332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A333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A334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A335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A336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A337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A338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A339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A340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A341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A342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A343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A344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A345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A346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A347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A348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A349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A350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A351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A352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A353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A354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A355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A356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A357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A358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A359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A360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A361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A362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A363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A364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A365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A366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A367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A368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A369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A370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A371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A372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A373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A374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A375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A376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A377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A378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A379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A380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A381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A382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A383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A384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A385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A386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A387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A388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A389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A390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A391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A392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A393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A394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A395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A396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A397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A398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A399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A400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A401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A402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A403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A404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A405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A406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A407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A408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A409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A410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A411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A412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A413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A414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A415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A416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A417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A418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A419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A420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A421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A422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A423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A424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A425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A426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A427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A428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A429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A430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A431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A432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A433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A434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A435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A436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A437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A438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A439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A440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A441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A442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A443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A444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A445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A446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A447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A448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A449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A450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A451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A452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A453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A454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A455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A456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A457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A458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A459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A460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A461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A462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A463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A464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A465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A466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A467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A468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A469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A470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A471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A472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A473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A474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A475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A476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A477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A478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A479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A480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A481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A482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A483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A484" i="7"/>
  <c r="F484" i="7"/>
  <c r="G484" i="7"/>
  <c r="B484" i="7" s="1"/>
  <c r="H484" i="7"/>
  <c r="I484" i="7"/>
  <c r="J484" i="7"/>
  <c r="K484" i="7"/>
  <c r="L484" i="7"/>
  <c r="M484" i="7"/>
  <c r="N484" i="7"/>
  <c r="O484" i="7"/>
  <c r="P484" i="7"/>
  <c r="Q484" i="7"/>
  <c r="R484" i="7"/>
  <c r="S484" i="7"/>
  <c r="A485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A486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A487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A488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A489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A490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A491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A492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A493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A494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A495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A496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A497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A498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A499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A500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A501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A502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A503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A504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A505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A506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A507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A508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A509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A510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A511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A512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A513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A514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A515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A516" i="7"/>
  <c r="F516" i="7"/>
  <c r="G516" i="7"/>
  <c r="H516" i="7"/>
  <c r="I516" i="7"/>
  <c r="C516" i="7" s="1"/>
  <c r="J516" i="7"/>
  <c r="K516" i="7"/>
  <c r="L516" i="7"/>
  <c r="M516" i="7"/>
  <c r="N516" i="7"/>
  <c r="O516" i="7"/>
  <c r="P516" i="7"/>
  <c r="Q516" i="7"/>
  <c r="R516" i="7"/>
  <c r="S516" i="7"/>
  <c r="A517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A518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A519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A520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A521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A522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A523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A524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A525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A526" i="7"/>
  <c r="F526" i="7"/>
  <c r="G526" i="7"/>
  <c r="H526" i="7"/>
  <c r="I526" i="7"/>
  <c r="J526" i="7"/>
  <c r="K526" i="7"/>
  <c r="B526" i="7" s="1"/>
  <c r="L526" i="7"/>
  <c r="M526" i="7"/>
  <c r="N526" i="7"/>
  <c r="O526" i="7"/>
  <c r="P526" i="7"/>
  <c r="Q526" i="7"/>
  <c r="R526" i="7"/>
  <c r="S526" i="7"/>
  <c r="A527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A528" i="7"/>
  <c r="F528" i="7"/>
  <c r="G528" i="7"/>
  <c r="H528" i="7"/>
  <c r="I528" i="7"/>
  <c r="J528" i="7"/>
  <c r="K528" i="7"/>
  <c r="B528" i="7" s="1"/>
  <c r="L528" i="7"/>
  <c r="M528" i="7"/>
  <c r="N528" i="7"/>
  <c r="O528" i="7"/>
  <c r="P528" i="7"/>
  <c r="Q528" i="7"/>
  <c r="R528" i="7"/>
  <c r="S528" i="7"/>
  <c r="A529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A530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A531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A532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A533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A534" i="7"/>
  <c r="F534" i="7"/>
  <c r="G534" i="7"/>
  <c r="H534" i="7"/>
  <c r="I534" i="7"/>
  <c r="C534" i="7" s="1"/>
  <c r="J534" i="7"/>
  <c r="K534" i="7"/>
  <c r="L534" i="7"/>
  <c r="M534" i="7"/>
  <c r="N534" i="7"/>
  <c r="O534" i="7"/>
  <c r="P534" i="7"/>
  <c r="Q534" i="7"/>
  <c r="R534" i="7"/>
  <c r="S534" i="7"/>
  <c r="A535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A536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A537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A538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A539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A540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A541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A542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A543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A544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A545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A546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A547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A548" i="7"/>
  <c r="F548" i="7"/>
  <c r="G548" i="7"/>
  <c r="B548" i="7" s="1"/>
  <c r="H548" i="7"/>
  <c r="I548" i="7"/>
  <c r="J548" i="7"/>
  <c r="K548" i="7"/>
  <c r="L548" i="7"/>
  <c r="M548" i="7"/>
  <c r="N548" i="7"/>
  <c r="O548" i="7"/>
  <c r="P548" i="7"/>
  <c r="Q548" i="7"/>
  <c r="R548" i="7"/>
  <c r="S548" i="7"/>
  <c r="A549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A550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A551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A552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A553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A554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A555" i="7"/>
  <c r="F555" i="7"/>
  <c r="G555" i="7"/>
  <c r="H555" i="7"/>
  <c r="I555" i="7"/>
  <c r="J555" i="7"/>
  <c r="K555" i="7"/>
  <c r="L555" i="7"/>
  <c r="M555" i="7"/>
  <c r="C555" i="7" s="1"/>
  <c r="N555" i="7"/>
  <c r="O555" i="7"/>
  <c r="P555" i="7"/>
  <c r="Q555" i="7"/>
  <c r="R555" i="7"/>
  <c r="S555" i="7"/>
  <c r="A556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A557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A558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A559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A560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A561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A562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A563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A564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A565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A566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A567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A568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A569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A570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A571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A572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A573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A574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A575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A576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A577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A578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A579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A580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A581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A582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A583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A584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A585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A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A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A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A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A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A591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A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A593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A594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A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A596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A597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A598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A599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A600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A601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A602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A603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A604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A605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A606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A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A608" i="7"/>
  <c r="F608" i="7"/>
  <c r="G608" i="7"/>
  <c r="B608" i="7" s="1"/>
  <c r="H608" i="7"/>
  <c r="I608" i="7"/>
  <c r="J608" i="7"/>
  <c r="K608" i="7"/>
  <c r="L608" i="7"/>
  <c r="M608" i="7"/>
  <c r="N608" i="7"/>
  <c r="O608" i="7"/>
  <c r="P608" i="7"/>
  <c r="Q608" i="7"/>
  <c r="R608" i="7"/>
  <c r="S608" i="7"/>
  <c r="A609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A610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A611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A612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A613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A614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A615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A616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A617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A618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A619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A620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A621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A622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A623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A624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A625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A626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A627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A628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A629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A630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A631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A632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A633" i="7"/>
  <c r="F633" i="7"/>
  <c r="G633" i="7"/>
  <c r="H633" i="7"/>
  <c r="I633" i="7"/>
  <c r="J633" i="7"/>
  <c r="K633" i="7"/>
  <c r="L633" i="7"/>
  <c r="B633" i="7" s="1"/>
  <c r="M633" i="7"/>
  <c r="N633" i="7"/>
  <c r="O633" i="7"/>
  <c r="P633" i="7"/>
  <c r="Q633" i="7"/>
  <c r="R633" i="7"/>
  <c r="S633" i="7"/>
  <c r="A634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A635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A636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A637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A638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A639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A640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A641" i="7"/>
  <c r="F641" i="7"/>
  <c r="G641" i="7"/>
  <c r="H641" i="7"/>
  <c r="I641" i="7"/>
  <c r="J641" i="7"/>
  <c r="K641" i="7"/>
  <c r="L641" i="7"/>
  <c r="B641" i="7" s="1"/>
  <c r="M641" i="7"/>
  <c r="N641" i="7"/>
  <c r="O641" i="7"/>
  <c r="P641" i="7"/>
  <c r="Q641" i="7"/>
  <c r="R641" i="7"/>
  <c r="S641" i="7"/>
  <c r="A642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A643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A644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A645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A646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A647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A648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A649" i="7"/>
  <c r="F649" i="7"/>
  <c r="G649" i="7"/>
  <c r="H649" i="7"/>
  <c r="I649" i="7"/>
  <c r="J649" i="7"/>
  <c r="K649" i="7"/>
  <c r="L649" i="7"/>
  <c r="B649" i="7" s="1"/>
  <c r="M649" i="7"/>
  <c r="N649" i="7"/>
  <c r="O649" i="7"/>
  <c r="P649" i="7"/>
  <c r="Q649" i="7"/>
  <c r="R649" i="7"/>
  <c r="S649" i="7"/>
  <c r="A650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A651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A652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A653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A654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A655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A656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A657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A658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A659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A660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A661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A662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A663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A664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A665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A666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A667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A668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7" i="7"/>
  <c r="R7" i="7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2" i="11"/>
  <c r="B101" i="11"/>
  <c r="B100" i="11"/>
  <c r="B99" i="11"/>
  <c r="D98" i="11"/>
  <c r="B98" i="11"/>
  <c r="D97" i="11"/>
  <c r="B97" i="11"/>
  <c r="D96" i="11"/>
  <c r="B96" i="11"/>
  <c r="D95" i="11"/>
  <c r="B95" i="11"/>
  <c r="D94" i="11"/>
  <c r="B94" i="11"/>
  <c r="D93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B665" i="7" l="1"/>
  <c r="C545" i="7"/>
  <c r="C537" i="7"/>
  <c r="B722" i="7"/>
  <c r="C699" i="7"/>
  <c r="B698" i="7"/>
  <c r="C691" i="7"/>
  <c r="B690" i="7"/>
  <c r="C687" i="7"/>
  <c r="C683" i="7"/>
  <c r="B682" i="7"/>
  <c r="C679" i="7"/>
  <c r="C675" i="7"/>
  <c r="B674" i="7"/>
  <c r="C671" i="7"/>
  <c r="B516" i="7"/>
  <c r="C473" i="7"/>
  <c r="C449" i="7"/>
  <c r="B660" i="7"/>
  <c r="B506" i="7"/>
  <c r="B558" i="7"/>
  <c r="C547" i="7"/>
  <c r="B546" i="7"/>
  <c r="C543" i="7"/>
  <c r="B538" i="7"/>
  <c r="C491" i="7"/>
  <c r="C470" i="7"/>
  <c r="B452" i="7"/>
  <c r="C430" i="7"/>
  <c r="C422" i="7"/>
  <c r="C414" i="7"/>
  <c r="C406" i="7"/>
  <c r="C398" i="7"/>
  <c r="C390" i="7"/>
  <c r="C382" i="7"/>
  <c r="C378" i="7"/>
  <c r="C374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22" i="7"/>
  <c r="C318" i="7"/>
  <c r="B317" i="7"/>
  <c r="C605" i="7"/>
  <c r="C597" i="7"/>
  <c r="C565" i="7"/>
  <c r="C488" i="7"/>
  <c r="C483" i="7"/>
  <c r="B482" i="7"/>
  <c r="C479" i="7"/>
  <c r="B474" i="7"/>
  <c r="C459" i="7"/>
  <c r="C455" i="7"/>
  <c r="B450" i="7"/>
  <c r="B438" i="7"/>
  <c r="B560" i="7"/>
  <c r="C501" i="7"/>
  <c r="C472" i="7"/>
  <c r="C464" i="7"/>
  <c r="C648" i="7"/>
  <c r="C640" i="7"/>
  <c r="C632" i="7"/>
  <c r="B610" i="7"/>
  <c r="C608" i="7"/>
  <c r="C607" i="7"/>
  <c r="B606" i="7"/>
  <c r="B496" i="7"/>
  <c r="B612" i="7"/>
  <c r="B664" i="7"/>
  <c r="C641" i="7"/>
  <c r="C633" i="7"/>
  <c r="C625" i="7"/>
  <c r="C617" i="7"/>
  <c r="C527" i="7"/>
  <c r="C507" i="7"/>
  <c r="B281" i="7"/>
  <c r="B277" i="7"/>
  <c r="B273" i="7"/>
  <c r="C725" i="7"/>
  <c r="C721" i="7"/>
  <c r="C717" i="7"/>
  <c r="C668" i="7"/>
  <c r="B666" i="7"/>
  <c r="B658" i="7"/>
  <c r="B657" i="7"/>
  <c r="C651" i="7"/>
  <c r="B650" i="7"/>
  <c r="C647" i="7"/>
  <c r="C643" i="7"/>
  <c r="C639" i="7"/>
  <c r="C635" i="7"/>
  <c r="C631" i="7"/>
  <c r="C627" i="7"/>
  <c r="C619" i="7"/>
  <c r="B602" i="7"/>
  <c r="C595" i="7"/>
  <c r="C591" i="7"/>
  <c r="C587" i="7"/>
  <c r="C583" i="7"/>
  <c r="C579" i="7"/>
  <c r="B578" i="7"/>
  <c r="C575" i="7"/>
  <c r="B570" i="7"/>
  <c r="C558" i="7"/>
  <c r="C549" i="7"/>
  <c r="B537" i="7"/>
  <c r="C535" i="7"/>
  <c r="C531" i="7"/>
  <c r="B529" i="7"/>
  <c r="C525" i="7"/>
  <c r="B524" i="7"/>
  <c r="C521" i="7"/>
  <c r="C494" i="7"/>
  <c r="B667" i="7"/>
  <c r="B663" i="7"/>
  <c r="C652" i="7"/>
  <c r="C644" i="7"/>
  <c r="C636" i="7"/>
  <c r="C628" i="7"/>
  <c r="C592" i="7"/>
  <c r="B582" i="7"/>
  <c r="C560" i="7"/>
  <c r="C550" i="7"/>
  <c r="B547" i="7"/>
  <c r="C541" i="7"/>
  <c r="B540" i="7"/>
  <c r="B539" i="7"/>
  <c r="B530" i="7"/>
  <c r="B520" i="7"/>
  <c r="B512" i="7"/>
  <c r="C506" i="7"/>
  <c r="C496" i="7"/>
  <c r="B493" i="7"/>
  <c r="C487" i="7"/>
  <c r="B485" i="7"/>
  <c r="B478" i="7"/>
  <c r="C478" i="7"/>
  <c r="B472" i="7"/>
  <c r="B430" i="7"/>
  <c r="B422" i="7"/>
  <c r="B414" i="7"/>
  <c r="B406" i="7"/>
  <c r="B721" i="7"/>
  <c r="B668" i="7"/>
  <c r="B659" i="7"/>
  <c r="C653" i="7"/>
  <c r="B652" i="7"/>
  <c r="B648" i="7"/>
  <c r="C645" i="7"/>
  <c r="B644" i="7"/>
  <c r="B640" i="7"/>
  <c r="C637" i="7"/>
  <c r="B636" i="7"/>
  <c r="B632" i="7"/>
  <c r="C629" i="7"/>
  <c r="B628" i="7"/>
  <c r="C621" i="7"/>
  <c r="B620" i="7"/>
  <c r="B619" i="7"/>
  <c r="C613" i="7"/>
  <c r="B596" i="7"/>
  <c r="C593" i="7"/>
  <c r="B592" i="7"/>
  <c r="B588" i="7"/>
  <c r="C585" i="7"/>
  <c r="B580" i="7"/>
  <c r="C578" i="7"/>
  <c r="B576" i="7"/>
  <c r="C570" i="7"/>
  <c r="C561" i="7"/>
  <c r="B557" i="7"/>
  <c r="C551" i="7"/>
  <c r="B549" i="7"/>
  <c r="B542" i="7"/>
  <c r="C542" i="7"/>
  <c r="B536" i="7"/>
  <c r="B532" i="7"/>
  <c r="B522" i="7"/>
  <c r="C497" i="7"/>
  <c r="B494" i="7"/>
  <c r="B486" i="7"/>
  <c r="B451" i="7"/>
  <c r="B444" i="7"/>
  <c r="B315" i="7"/>
  <c r="B307" i="7"/>
  <c r="C664" i="7"/>
  <c r="B584" i="7"/>
  <c r="B550" i="7"/>
  <c r="B453" i="7"/>
  <c r="B611" i="7"/>
  <c r="C659" i="7"/>
  <c r="C656" i="7"/>
  <c r="C655" i="7"/>
  <c r="B626" i="7"/>
  <c r="C623" i="7"/>
  <c r="B618" i="7"/>
  <c r="C615" i="7"/>
  <c r="C609" i="7"/>
  <c r="C603" i="7"/>
  <c r="C599" i="7"/>
  <c r="B586" i="7"/>
  <c r="B585" i="7"/>
  <c r="C571" i="7"/>
  <c r="B569" i="7"/>
  <c r="C567" i="7"/>
  <c r="C563" i="7"/>
  <c r="B561" i="7"/>
  <c r="C557" i="7"/>
  <c r="B556" i="7"/>
  <c r="C553" i="7"/>
  <c r="C526" i="7"/>
  <c r="C517" i="7"/>
  <c r="B505" i="7"/>
  <c r="C503" i="7"/>
  <c r="B488" i="7"/>
  <c r="B480" i="7"/>
  <c r="C474" i="7"/>
  <c r="C468" i="7"/>
  <c r="B462" i="7"/>
  <c r="C456" i="7"/>
  <c r="B454" i="7"/>
  <c r="C451" i="7"/>
  <c r="C665" i="7"/>
  <c r="C661" i="7"/>
  <c r="B654" i="7"/>
  <c r="B642" i="7"/>
  <c r="B634" i="7"/>
  <c r="B614" i="7"/>
  <c r="C611" i="7"/>
  <c r="B598" i="7"/>
  <c r="C580" i="7"/>
  <c r="B562" i="7"/>
  <c r="C559" i="7"/>
  <c r="B552" i="7"/>
  <c r="B544" i="7"/>
  <c r="C538" i="7"/>
  <c r="C528" i="7"/>
  <c r="C518" i="7"/>
  <c r="B515" i="7"/>
  <c r="C513" i="7"/>
  <c r="C509" i="7"/>
  <c r="B508" i="7"/>
  <c r="B507" i="7"/>
  <c r="B498" i="7"/>
  <c r="C495" i="7"/>
  <c r="B490" i="7"/>
  <c r="C469" i="7"/>
  <c r="C465" i="7"/>
  <c r="C666" i="7"/>
  <c r="C662" i="7"/>
  <c r="C657" i="7"/>
  <c r="B656" i="7"/>
  <c r="C649" i="7"/>
  <c r="B624" i="7"/>
  <c r="B616" i="7"/>
  <c r="C606" i="7"/>
  <c r="B604" i="7"/>
  <c r="C601" i="7"/>
  <c r="B600" i="7"/>
  <c r="C589" i="7"/>
  <c r="C581" i="7"/>
  <c r="B579" i="7"/>
  <c r="C577" i="7"/>
  <c r="C573" i="7"/>
  <c r="B572" i="7"/>
  <c r="B571" i="7"/>
  <c r="C569" i="7"/>
  <c r="B568" i="7"/>
  <c r="B564" i="7"/>
  <c r="B554" i="7"/>
  <c r="B553" i="7"/>
  <c r="C533" i="7"/>
  <c r="C529" i="7"/>
  <c r="B525" i="7"/>
  <c r="C523" i="7"/>
  <c r="C519" i="7"/>
  <c r="B517" i="7"/>
  <c r="B510" i="7"/>
  <c r="C510" i="7"/>
  <c r="C505" i="7"/>
  <c r="B504" i="7"/>
  <c r="B500" i="7"/>
  <c r="C484" i="7"/>
  <c r="C475" i="7"/>
  <c r="B464" i="7"/>
  <c r="C667" i="7"/>
  <c r="C663" i="7"/>
  <c r="B662" i="7"/>
  <c r="C658" i="7"/>
  <c r="C650" i="7"/>
  <c r="C642" i="7"/>
  <c r="C634" i="7"/>
  <c r="C626" i="7"/>
  <c r="C598" i="7"/>
  <c r="B590" i="7"/>
  <c r="C590" i="7"/>
  <c r="C582" i="7"/>
  <c r="B574" i="7"/>
  <c r="C574" i="7"/>
  <c r="C566" i="7"/>
  <c r="C548" i="7"/>
  <c r="C539" i="7"/>
  <c r="C520" i="7"/>
  <c r="B518" i="7"/>
  <c r="C515" i="7"/>
  <c r="B514" i="7"/>
  <c r="C511" i="7"/>
  <c r="C502" i="7"/>
  <c r="C438" i="7"/>
  <c r="B427" i="7"/>
  <c r="B419" i="7"/>
  <c r="B411" i="7"/>
  <c r="B403" i="7"/>
  <c r="B395" i="7"/>
  <c r="B387" i="7"/>
  <c r="B379" i="7"/>
  <c r="B371" i="7"/>
  <c r="B363" i="7"/>
  <c r="B355" i="7"/>
  <c r="B347" i="7"/>
  <c r="B339" i="7"/>
  <c r="B331" i="7"/>
  <c r="B323" i="7"/>
  <c r="B310" i="7"/>
  <c r="B724" i="7"/>
  <c r="B720" i="7"/>
  <c r="B716" i="7"/>
  <c r="B712" i="7"/>
  <c r="B708" i="7"/>
  <c r="B704" i="7"/>
  <c r="C698" i="7"/>
  <c r="B696" i="7"/>
  <c r="B688" i="7"/>
  <c r="B680" i="7"/>
  <c r="B672" i="7"/>
  <c r="B713" i="7"/>
  <c r="B705" i="7"/>
  <c r="C485" i="7"/>
  <c r="B473" i="7"/>
  <c r="C471" i="7"/>
  <c r="C467" i="7"/>
  <c r="B465" i="7"/>
  <c r="C461" i="7"/>
  <c r="B460" i="7"/>
  <c r="C457" i="7"/>
  <c r="C448" i="7"/>
  <c r="C444" i="7"/>
  <c r="C440" i="7"/>
  <c r="C435" i="7"/>
  <c r="C431" i="7"/>
  <c r="C427" i="7"/>
  <c r="C419" i="7"/>
  <c r="C415" i="7"/>
  <c r="C411" i="7"/>
  <c r="C403" i="7"/>
  <c r="C395" i="7"/>
  <c r="C387" i="7"/>
  <c r="C379" i="7"/>
  <c r="C371" i="7"/>
  <c r="C314" i="7"/>
  <c r="C310" i="7"/>
  <c r="C306" i="7"/>
  <c r="C302" i="7"/>
  <c r="C298" i="7"/>
  <c r="C294" i="7"/>
  <c r="C290" i="7"/>
  <c r="C286" i="7"/>
  <c r="B284" i="7"/>
  <c r="C277" i="7"/>
  <c r="C724" i="7"/>
  <c r="C716" i="7"/>
  <c r="C708" i="7"/>
  <c r="C700" i="7"/>
  <c r="C692" i="7"/>
  <c r="C688" i="7"/>
  <c r="C685" i="7"/>
  <c r="C684" i="7"/>
  <c r="C680" i="7"/>
  <c r="C677" i="7"/>
  <c r="C676" i="7"/>
  <c r="C672" i="7"/>
  <c r="C669" i="7"/>
  <c r="C486" i="7"/>
  <c r="B483" i="7"/>
  <c r="C481" i="7"/>
  <c r="C477" i="7"/>
  <c r="B476" i="7"/>
  <c r="B475" i="7"/>
  <c r="B466" i="7"/>
  <c r="C463" i="7"/>
  <c r="B456" i="7"/>
  <c r="C445" i="7"/>
  <c r="C436" i="7"/>
  <c r="C432" i="7"/>
  <c r="C428" i="7"/>
  <c r="C424" i="7"/>
  <c r="C420" i="7"/>
  <c r="C416" i="7"/>
  <c r="C412" i="7"/>
  <c r="C408" i="7"/>
  <c r="C404" i="7"/>
  <c r="C400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20" i="7"/>
  <c r="C282" i="7"/>
  <c r="C278" i="7"/>
  <c r="B276" i="7"/>
  <c r="C274" i="7"/>
  <c r="B723" i="7"/>
  <c r="B715" i="7"/>
  <c r="C713" i="7"/>
  <c r="C709" i="7"/>
  <c r="B707" i="7"/>
  <c r="C705" i="7"/>
  <c r="C701" i="7"/>
  <c r="B699" i="7"/>
  <c r="C693" i="7"/>
  <c r="B468" i="7"/>
  <c r="B461" i="7"/>
  <c r="B458" i="7"/>
  <c r="C437" i="7"/>
  <c r="B436" i="7"/>
  <c r="C429" i="7"/>
  <c r="B428" i="7"/>
  <c r="C426" i="7"/>
  <c r="B423" i="7"/>
  <c r="C421" i="7"/>
  <c r="B420" i="7"/>
  <c r="C413" i="7"/>
  <c r="B412" i="7"/>
  <c r="C410" i="7"/>
  <c r="B407" i="7"/>
  <c r="C405" i="7"/>
  <c r="B404" i="7"/>
  <c r="C397" i="7"/>
  <c r="B396" i="7"/>
  <c r="C394" i="7"/>
  <c r="B391" i="7"/>
  <c r="C389" i="7"/>
  <c r="B388" i="7"/>
  <c r="C381" i="7"/>
  <c r="B380" i="7"/>
  <c r="B375" i="7"/>
  <c r="C373" i="7"/>
  <c r="B372" i="7"/>
  <c r="C365" i="7"/>
  <c r="B364" i="7"/>
  <c r="B359" i="7"/>
  <c r="C357" i="7"/>
  <c r="B356" i="7"/>
  <c r="B351" i="7"/>
  <c r="C349" i="7"/>
  <c r="B348" i="7"/>
  <c r="B343" i="7"/>
  <c r="C341" i="7"/>
  <c r="B340" i="7"/>
  <c r="B335" i="7"/>
  <c r="C333" i="7"/>
  <c r="B332" i="7"/>
  <c r="B327" i="7"/>
  <c r="C325" i="7"/>
  <c r="B324" i="7"/>
  <c r="C321" i="7"/>
  <c r="B319" i="7"/>
  <c r="C317" i="7"/>
  <c r="C316" i="7"/>
  <c r="C312" i="7"/>
  <c r="C308" i="7"/>
  <c r="C304" i="7"/>
  <c r="C300" i="7"/>
  <c r="C296" i="7"/>
  <c r="B294" i="7"/>
  <c r="C292" i="7"/>
  <c r="B291" i="7"/>
  <c r="C288" i="7"/>
  <c r="B286" i="7"/>
  <c r="B725" i="7"/>
  <c r="C722" i="7"/>
  <c r="C718" i="7"/>
  <c r="B717" i="7"/>
  <c r="C714" i="7"/>
  <c r="C710" i="7"/>
  <c r="B709" i="7"/>
  <c r="C706" i="7"/>
  <c r="C702" i="7"/>
  <c r="B701" i="7"/>
  <c r="B700" i="7"/>
  <c r="C694" i="7"/>
  <c r="B692" i="7"/>
  <c r="C690" i="7"/>
  <c r="B689" i="7"/>
  <c r="C686" i="7"/>
  <c r="B684" i="7"/>
  <c r="C682" i="7"/>
  <c r="B681" i="7"/>
  <c r="C678" i="7"/>
  <c r="B676" i="7"/>
  <c r="C674" i="7"/>
  <c r="B673" i="7"/>
  <c r="C670" i="7"/>
  <c r="C452" i="7"/>
  <c r="C447" i="7"/>
  <c r="C443" i="7"/>
  <c r="B405" i="7"/>
  <c r="B389" i="7"/>
  <c r="B381" i="7"/>
  <c r="B373" i="7"/>
  <c r="B365" i="7"/>
  <c r="B360" i="7"/>
  <c r="B357" i="7"/>
  <c r="B349" i="7"/>
  <c r="B341" i="7"/>
  <c r="B333" i="7"/>
  <c r="B328" i="7"/>
  <c r="B325" i="7"/>
  <c r="B316" i="7"/>
  <c r="B311" i="7"/>
  <c r="C309" i="7"/>
  <c r="B308" i="7"/>
  <c r="B303" i="7"/>
  <c r="B299" i="7"/>
  <c r="B295" i="7"/>
  <c r="B287" i="7"/>
  <c r="C284" i="7"/>
  <c r="B283" i="7"/>
  <c r="C280" i="7"/>
  <c r="B278" i="7"/>
  <c r="C276" i="7"/>
  <c r="B275" i="7"/>
  <c r="C272" i="7"/>
  <c r="C723" i="7"/>
  <c r="C720" i="7"/>
  <c r="C719" i="7"/>
  <c r="B718" i="7"/>
  <c r="C715" i="7"/>
  <c r="B714" i="7"/>
  <c r="C712" i="7"/>
  <c r="C711" i="7"/>
  <c r="B710" i="7"/>
  <c r="C707" i="7"/>
  <c r="B706" i="7"/>
  <c r="C704" i="7"/>
  <c r="C703" i="7"/>
  <c r="B702" i="7"/>
  <c r="B697" i="7"/>
  <c r="C696" i="7"/>
  <c r="C695" i="7"/>
  <c r="B693" i="7"/>
  <c r="B685" i="7"/>
  <c r="B677" i="7"/>
  <c r="B669" i="7"/>
  <c r="C499" i="7"/>
  <c r="B497" i="7"/>
  <c r="C493" i="7"/>
  <c r="B492" i="7"/>
  <c r="C489" i="7"/>
  <c r="C462" i="7"/>
  <c r="C453" i="7"/>
  <c r="B446" i="7"/>
  <c r="B437" i="7"/>
  <c r="B429" i="7"/>
  <c r="B421" i="7"/>
  <c r="B413" i="7"/>
  <c r="B397" i="7"/>
  <c r="B309" i="7"/>
  <c r="B301" i="7"/>
  <c r="B297" i="7"/>
  <c r="B296" i="7"/>
  <c r="B293" i="7"/>
  <c r="B289" i="7"/>
  <c r="B279" i="7"/>
  <c r="B271" i="7"/>
  <c r="B694" i="7"/>
  <c r="B691" i="7"/>
  <c r="B687" i="7"/>
  <c r="B686" i="7"/>
  <c r="B683" i="7"/>
  <c r="B679" i="7"/>
  <c r="B678" i="7"/>
  <c r="B675" i="7"/>
  <c r="B671" i="7"/>
  <c r="B670" i="7"/>
  <c r="B398" i="7"/>
  <c r="B390" i="7"/>
  <c r="B382" i="7"/>
  <c r="B374" i="7"/>
  <c r="B366" i="7"/>
  <c r="B358" i="7"/>
  <c r="B350" i="7"/>
  <c r="B342" i="7"/>
  <c r="B318" i="7"/>
  <c r="B719" i="7"/>
  <c r="B711" i="7"/>
  <c r="B703" i="7"/>
  <c r="C697" i="7"/>
  <c r="B695" i="7"/>
  <c r="C689" i="7"/>
  <c r="C681" i="7"/>
  <c r="C673" i="7"/>
  <c r="B274" i="7"/>
  <c r="C646" i="7"/>
  <c r="C630" i="7"/>
  <c r="B621" i="7"/>
  <c r="C602" i="7"/>
  <c r="C594" i="7"/>
  <c r="B587" i="7"/>
  <c r="B565" i="7"/>
  <c r="C556" i="7"/>
  <c r="C546" i="7"/>
  <c r="B533" i="7"/>
  <c r="C524" i="7"/>
  <c r="B521" i="7"/>
  <c r="C514" i="7"/>
  <c r="B501" i="7"/>
  <c r="C492" i="7"/>
  <c r="B489" i="7"/>
  <c r="C482" i="7"/>
  <c r="B469" i="7"/>
  <c r="C460" i="7"/>
  <c r="B457" i="7"/>
  <c r="C450" i="7"/>
  <c r="B447" i="7"/>
  <c r="B655" i="7"/>
  <c r="B651" i="7"/>
  <c r="B643" i="7"/>
  <c r="B635" i="7"/>
  <c r="B627" i="7"/>
  <c r="B625" i="7"/>
  <c r="B623" i="7"/>
  <c r="B622" i="7"/>
  <c r="C616" i="7"/>
  <c r="C600" i="7"/>
  <c r="B589" i="7"/>
  <c r="C586" i="7"/>
  <c r="C568" i="7"/>
  <c r="B566" i="7"/>
  <c r="C564" i="7"/>
  <c r="C536" i="7"/>
  <c r="B534" i="7"/>
  <c r="C532" i="7"/>
  <c r="C504" i="7"/>
  <c r="B502" i="7"/>
  <c r="C500" i="7"/>
  <c r="B470" i="7"/>
  <c r="B448" i="7"/>
  <c r="C279" i="7"/>
  <c r="B617" i="7"/>
  <c r="B653" i="7"/>
  <c r="B645" i="7"/>
  <c r="B637" i="7"/>
  <c r="B629" i="7"/>
  <c r="C604" i="7"/>
  <c r="B593" i="7"/>
  <c r="B577" i="7"/>
  <c r="C572" i="7"/>
  <c r="B567" i="7"/>
  <c r="C562" i="7"/>
  <c r="B555" i="7"/>
  <c r="B545" i="7"/>
  <c r="C540" i="7"/>
  <c r="B535" i="7"/>
  <c r="C530" i="7"/>
  <c r="B523" i="7"/>
  <c r="B513" i="7"/>
  <c r="C508" i="7"/>
  <c r="B503" i="7"/>
  <c r="C498" i="7"/>
  <c r="B491" i="7"/>
  <c r="B481" i="7"/>
  <c r="C476" i="7"/>
  <c r="B471" i="7"/>
  <c r="C466" i="7"/>
  <c r="B459" i="7"/>
  <c r="B449" i="7"/>
  <c r="B615" i="7"/>
  <c r="C638" i="7"/>
  <c r="C660" i="7"/>
  <c r="B647" i="7"/>
  <c r="B646" i="7"/>
  <c r="B639" i="7"/>
  <c r="B638" i="7"/>
  <c r="B631" i="7"/>
  <c r="B630" i="7"/>
  <c r="C624" i="7"/>
  <c r="C612" i="7"/>
  <c r="C610" i="7"/>
  <c r="B601" i="7"/>
  <c r="B599" i="7"/>
  <c r="B597" i="7"/>
  <c r="B595" i="7"/>
  <c r="B594" i="7"/>
  <c r="C576" i="7"/>
  <c r="C554" i="7"/>
  <c r="C544" i="7"/>
  <c r="C522" i="7"/>
  <c r="C512" i="7"/>
  <c r="C490" i="7"/>
  <c r="C480" i="7"/>
  <c r="C458" i="7"/>
  <c r="C614" i="7"/>
  <c r="B603" i="7"/>
  <c r="B581" i="7"/>
  <c r="B661" i="7"/>
  <c r="C620" i="7"/>
  <c r="C618" i="7"/>
  <c r="B609" i="7"/>
  <c r="B607" i="7"/>
  <c r="B605" i="7"/>
  <c r="C596" i="7"/>
  <c r="C584" i="7"/>
  <c r="C552" i="7"/>
  <c r="B434" i="7"/>
  <c r="B418" i="7"/>
  <c r="B402" i="7"/>
  <c r="B386" i="7"/>
  <c r="B370" i="7"/>
  <c r="B338" i="7"/>
  <c r="C654" i="7"/>
  <c r="C622" i="7"/>
  <c r="B613" i="7"/>
  <c r="C588" i="7"/>
  <c r="B573" i="7"/>
  <c r="B563" i="7"/>
  <c r="B541" i="7"/>
  <c r="B531" i="7"/>
  <c r="B509" i="7"/>
  <c r="B499" i="7"/>
  <c r="B477" i="7"/>
  <c r="B467" i="7"/>
  <c r="B445" i="7"/>
  <c r="B435" i="7"/>
  <c r="B306" i="7"/>
  <c r="B441" i="7"/>
  <c r="C425" i="7"/>
  <c r="C409" i="7"/>
  <c r="C393" i="7"/>
  <c r="C377" i="7"/>
  <c r="B361" i="7"/>
  <c r="C353" i="7"/>
  <c r="C347" i="7"/>
  <c r="C343" i="7"/>
  <c r="B329" i="7"/>
  <c r="C315" i="7"/>
  <c r="C311" i="7"/>
  <c r="B575" i="7"/>
  <c r="B543" i="7"/>
  <c r="B511" i="7"/>
  <c r="B479" i="7"/>
  <c r="C454" i="7"/>
  <c r="B443" i="7"/>
  <c r="B442" i="7"/>
  <c r="B424" i="7"/>
  <c r="B408" i="7"/>
  <c r="B392" i="7"/>
  <c r="B376" i="7"/>
  <c r="B362" i="7"/>
  <c r="B352" i="7"/>
  <c r="B330" i="7"/>
  <c r="B320" i="7"/>
  <c r="B298" i="7"/>
  <c r="B288" i="7"/>
  <c r="C271" i="7"/>
  <c r="B425" i="7"/>
  <c r="B409" i="7"/>
  <c r="C399" i="7"/>
  <c r="B393" i="7"/>
  <c r="C383" i="7"/>
  <c r="B377" i="7"/>
  <c r="C367" i="7"/>
  <c r="B353" i="7"/>
  <c r="C345" i="7"/>
  <c r="C339" i="7"/>
  <c r="C335" i="7"/>
  <c r="B334" i="7"/>
  <c r="B321" i="7"/>
  <c r="C313" i="7"/>
  <c r="C307" i="7"/>
  <c r="C303" i="7"/>
  <c r="C297" i="7"/>
  <c r="C291" i="7"/>
  <c r="B583" i="7"/>
  <c r="B551" i="7"/>
  <c r="B519" i="7"/>
  <c r="B487" i="7"/>
  <c r="B455" i="7"/>
  <c r="B426" i="7"/>
  <c r="B410" i="7"/>
  <c r="B394" i="7"/>
  <c r="B378" i="7"/>
  <c r="B354" i="7"/>
  <c r="B344" i="7"/>
  <c r="B322" i="7"/>
  <c r="B312" i="7"/>
  <c r="B302" i="7"/>
  <c r="B290" i="7"/>
  <c r="B280" i="7"/>
  <c r="C439" i="7"/>
  <c r="C434" i="7"/>
  <c r="C433" i="7"/>
  <c r="B431" i="7"/>
  <c r="C418" i="7"/>
  <c r="C417" i="7"/>
  <c r="B415" i="7"/>
  <c r="C402" i="7"/>
  <c r="C401" i="7"/>
  <c r="B399" i="7"/>
  <c r="C386" i="7"/>
  <c r="C385" i="7"/>
  <c r="B384" i="7"/>
  <c r="B383" i="7"/>
  <c r="C369" i="7"/>
  <c r="B367" i="7"/>
  <c r="C363" i="7"/>
  <c r="C359" i="7"/>
  <c r="B345" i="7"/>
  <c r="C337" i="7"/>
  <c r="C331" i="7"/>
  <c r="C327" i="7"/>
  <c r="B326" i="7"/>
  <c r="B313" i="7"/>
  <c r="C305" i="7"/>
  <c r="C295" i="7"/>
  <c r="C289" i="7"/>
  <c r="C283" i="7"/>
  <c r="C273" i="7"/>
  <c r="B591" i="7"/>
  <c r="B559" i="7"/>
  <c r="B527" i="7"/>
  <c r="B495" i="7"/>
  <c r="B463" i="7"/>
  <c r="C446" i="7"/>
  <c r="B432" i="7"/>
  <c r="B416" i="7"/>
  <c r="B400" i="7"/>
  <c r="B368" i="7"/>
  <c r="B346" i="7"/>
  <c r="B336" i="7"/>
  <c r="B314" i="7"/>
  <c r="B304" i="7"/>
  <c r="C287" i="7"/>
  <c r="B282" i="7"/>
  <c r="B272" i="7"/>
  <c r="C442" i="7"/>
  <c r="C441" i="7"/>
  <c r="B440" i="7"/>
  <c r="B439" i="7"/>
  <c r="B433" i="7"/>
  <c r="C423" i="7"/>
  <c r="B417" i="7"/>
  <c r="C407" i="7"/>
  <c r="B401" i="7"/>
  <c r="C391" i="7"/>
  <c r="B385" i="7"/>
  <c r="C375" i="7"/>
  <c r="B369" i="7"/>
  <c r="C361" i="7"/>
  <c r="C355" i="7"/>
  <c r="C351" i="7"/>
  <c r="B337" i="7"/>
  <c r="C329" i="7"/>
  <c r="C323" i="7"/>
  <c r="C319" i="7"/>
  <c r="B305" i="7"/>
  <c r="C281" i="7"/>
  <c r="C275" i="7"/>
  <c r="C6" i="8"/>
  <c r="E5" i="4" l="1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O8" i="7" l="1"/>
  <c r="P8" i="7"/>
  <c r="Q8" i="7"/>
  <c r="R8" i="7"/>
  <c r="O9" i="7"/>
  <c r="P9" i="7"/>
  <c r="Q9" i="7"/>
  <c r="R9" i="7"/>
  <c r="O10" i="7"/>
  <c r="P10" i="7"/>
  <c r="Q10" i="7"/>
  <c r="R10" i="7"/>
  <c r="O11" i="7"/>
  <c r="P11" i="7"/>
  <c r="Q11" i="7"/>
  <c r="R11" i="7"/>
  <c r="O12" i="7"/>
  <c r="P12" i="7"/>
  <c r="Q12" i="7"/>
  <c r="R12" i="7"/>
  <c r="O13" i="7"/>
  <c r="P13" i="7"/>
  <c r="Q13" i="7"/>
  <c r="R13" i="7"/>
  <c r="O14" i="7"/>
  <c r="P14" i="7"/>
  <c r="Q14" i="7"/>
  <c r="R14" i="7"/>
  <c r="O15" i="7"/>
  <c r="P15" i="7"/>
  <c r="Q15" i="7"/>
  <c r="R15" i="7"/>
  <c r="O16" i="7"/>
  <c r="P16" i="7"/>
  <c r="Q16" i="7"/>
  <c r="R16" i="7"/>
  <c r="O17" i="7"/>
  <c r="P17" i="7"/>
  <c r="Q17" i="7"/>
  <c r="R17" i="7"/>
  <c r="O18" i="7"/>
  <c r="P18" i="7"/>
  <c r="Q18" i="7"/>
  <c r="R18" i="7"/>
  <c r="O19" i="7"/>
  <c r="P19" i="7"/>
  <c r="Q19" i="7"/>
  <c r="R19" i="7"/>
  <c r="O20" i="7"/>
  <c r="P20" i="7"/>
  <c r="Q20" i="7"/>
  <c r="R20" i="7"/>
  <c r="O21" i="7"/>
  <c r="P21" i="7"/>
  <c r="Q21" i="7"/>
  <c r="R21" i="7"/>
  <c r="O22" i="7"/>
  <c r="P22" i="7"/>
  <c r="Q22" i="7"/>
  <c r="R22" i="7"/>
  <c r="O23" i="7"/>
  <c r="P23" i="7"/>
  <c r="Q23" i="7"/>
  <c r="R23" i="7"/>
  <c r="O24" i="7"/>
  <c r="P24" i="7"/>
  <c r="Q24" i="7"/>
  <c r="R24" i="7"/>
  <c r="O25" i="7"/>
  <c r="P25" i="7"/>
  <c r="Q25" i="7"/>
  <c r="R25" i="7"/>
  <c r="O26" i="7"/>
  <c r="P26" i="7"/>
  <c r="Q26" i="7"/>
  <c r="R26" i="7"/>
  <c r="O27" i="7"/>
  <c r="P27" i="7"/>
  <c r="Q27" i="7"/>
  <c r="R27" i="7"/>
  <c r="O28" i="7"/>
  <c r="P28" i="7"/>
  <c r="Q28" i="7"/>
  <c r="R28" i="7"/>
  <c r="O29" i="7"/>
  <c r="P29" i="7"/>
  <c r="Q29" i="7"/>
  <c r="R29" i="7"/>
  <c r="O30" i="7"/>
  <c r="P30" i="7"/>
  <c r="Q30" i="7"/>
  <c r="R30" i="7"/>
  <c r="O31" i="7"/>
  <c r="P31" i="7"/>
  <c r="Q31" i="7"/>
  <c r="R31" i="7"/>
  <c r="O32" i="7"/>
  <c r="P32" i="7"/>
  <c r="Q32" i="7"/>
  <c r="R32" i="7"/>
  <c r="O33" i="7"/>
  <c r="P33" i="7"/>
  <c r="Q33" i="7"/>
  <c r="R33" i="7"/>
  <c r="O34" i="7"/>
  <c r="P34" i="7"/>
  <c r="Q34" i="7"/>
  <c r="R34" i="7"/>
  <c r="O35" i="7"/>
  <c r="P35" i="7"/>
  <c r="Q35" i="7"/>
  <c r="R35" i="7"/>
  <c r="O36" i="7"/>
  <c r="P36" i="7"/>
  <c r="Q36" i="7"/>
  <c r="R36" i="7"/>
  <c r="O37" i="7"/>
  <c r="P37" i="7"/>
  <c r="Q37" i="7"/>
  <c r="R37" i="7"/>
  <c r="O38" i="7"/>
  <c r="P38" i="7"/>
  <c r="Q38" i="7"/>
  <c r="R38" i="7"/>
  <c r="O39" i="7"/>
  <c r="P39" i="7"/>
  <c r="Q39" i="7"/>
  <c r="R39" i="7"/>
  <c r="O40" i="7"/>
  <c r="P40" i="7"/>
  <c r="Q40" i="7"/>
  <c r="R40" i="7"/>
  <c r="O41" i="7"/>
  <c r="P41" i="7"/>
  <c r="Q41" i="7"/>
  <c r="R41" i="7"/>
  <c r="O42" i="7"/>
  <c r="P42" i="7"/>
  <c r="Q42" i="7"/>
  <c r="R42" i="7"/>
  <c r="O43" i="7"/>
  <c r="P43" i="7"/>
  <c r="Q43" i="7"/>
  <c r="R43" i="7"/>
  <c r="O44" i="7"/>
  <c r="P44" i="7"/>
  <c r="Q44" i="7"/>
  <c r="R44" i="7"/>
  <c r="O45" i="7"/>
  <c r="P45" i="7"/>
  <c r="Q45" i="7"/>
  <c r="R45" i="7"/>
  <c r="O46" i="7"/>
  <c r="P46" i="7"/>
  <c r="Q46" i="7"/>
  <c r="R46" i="7"/>
  <c r="O47" i="7"/>
  <c r="P47" i="7"/>
  <c r="Q47" i="7"/>
  <c r="R47" i="7"/>
  <c r="O48" i="7"/>
  <c r="P48" i="7"/>
  <c r="Q48" i="7"/>
  <c r="R48" i="7"/>
  <c r="O49" i="7"/>
  <c r="P49" i="7"/>
  <c r="Q49" i="7"/>
  <c r="R49" i="7"/>
  <c r="O50" i="7"/>
  <c r="P50" i="7"/>
  <c r="Q50" i="7"/>
  <c r="R50" i="7"/>
  <c r="O51" i="7"/>
  <c r="P51" i="7"/>
  <c r="Q51" i="7"/>
  <c r="R51" i="7"/>
  <c r="O52" i="7"/>
  <c r="P52" i="7"/>
  <c r="Q52" i="7"/>
  <c r="R52" i="7"/>
  <c r="O53" i="7"/>
  <c r="P53" i="7"/>
  <c r="Q53" i="7"/>
  <c r="R53" i="7"/>
  <c r="O54" i="7"/>
  <c r="P54" i="7"/>
  <c r="Q54" i="7"/>
  <c r="R54" i="7"/>
  <c r="O55" i="7"/>
  <c r="P55" i="7"/>
  <c r="Q55" i="7"/>
  <c r="R55" i="7"/>
  <c r="O56" i="7"/>
  <c r="P56" i="7"/>
  <c r="Q56" i="7"/>
  <c r="R56" i="7"/>
  <c r="O57" i="7"/>
  <c r="P57" i="7"/>
  <c r="Q57" i="7"/>
  <c r="R57" i="7"/>
  <c r="O58" i="7"/>
  <c r="P58" i="7"/>
  <c r="Q58" i="7"/>
  <c r="R58" i="7"/>
  <c r="O59" i="7"/>
  <c r="P59" i="7"/>
  <c r="Q59" i="7"/>
  <c r="R59" i="7"/>
  <c r="O60" i="7"/>
  <c r="P60" i="7"/>
  <c r="Q60" i="7"/>
  <c r="R60" i="7"/>
  <c r="O61" i="7"/>
  <c r="P61" i="7"/>
  <c r="Q61" i="7"/>
  <c r="R61" i="7"/>
  <c r="O62" i="7"/>
  <c r="P62" i="7"/>
  <c r="Q62" i="7"/>
  <c r="R62" i="7"/>
  <c r="O63" i="7"/>
  <c r="P63" i="7"/>
  <c r="Q63" i="7"/>
  <c r="R63" i="7"/>
  <c r="O64" i="7"/>
  <c r="P64" i="7"/>
  <c r="Q64" i="7"/>
  <c r="R64" i="7"/>
  <c r="O65" i="7"/>
  <c r="P65" i="7"/>
  <c r="Q65" i="7"/>
  <c r="R65" i="7"/>
  <c r="O66" i="7"/>
  <c r="P66" i="7"/>
  <c r="Q66" i="7"/>
  <c r="R66" i="7"/>
  <c r="O67" i="7"/>
  <c r="P67" i="7"/>
  <c r="Q67" i="7"/>
  <c r="R67" i="7"/>
  <c r="O68" i="7"/>
  <c r="P68" i="7"/>
  <c r="Q68" i="7"/>
  <c r="R68" i="7"/>
  <c r="O69" i="7"/>
  <c r="P69" i="7"/>
  <c r="Q69" i="7"/>
  <c r="R69" i="7"/>
  <c r="O70" i="7"/>
  <c r="P70" i="7"/>
  <c r="Q70" i="7"/>
  <c r="R70" i="7"/>
  <c r="O71" i="7"/>
  <c r="P71" i="7"/>
  <c r="Q71" i="7"/>
  <c r="R71" i="7"/>
  <c r="O72" i="7"/>
  <c r="P72" i="7"/>
  <c r="Q72" i="7"/>
  <c r="R72" i="7"/>
  <c r="O73" i="7"/>
  <c r="P73" i="7"/>
  <c r="Q73" i="7"/>
  <c r="R73" i="7"/>
  <c r="O74" i="7"/>
  <c r="P74" i="7"/>
  <c r="Q74" i="7"/>
  <c r="R74" i="7"/>
  <c r="O75" i="7"/>
  <c r="P75" i="7"/>
  <c r="Q75" i="7"/>
  <c r="R75" i="7"/>
  <c r="O76" i="7"/>
  <c r="P76" i="7"/>
  <c r="Q76" i="7"/>
  <c r="R76" i="7"/>
  <c r="O77" i="7"/>
  <c r="P77" i="7"/>
  <c r="Q77" i="7"/>
  <c r="R77" i="7"/>
  <c r="O78" i="7"/>
  <c r="P78" i="7"/>
  <c r="Q78" i="7"/>
  <c r="R78" i="7"/>
  <c r="O79" i="7"/>
  <c r="P79" i="7"/>
  <c r="Q79" i="7"/>
  <c r="R79" i="7"/>
  <c r="O80" i="7"/>
  <c r="P80" i="7"/>
  <c r="Q80" i="7"/>
  <c r="R80" i="7"/>
  <c r="O81" i="7"/>
  <c r="P81" i="7"/>
  <c r="Q81" i="7"/>
  <c r="R81" i="7"/>
  <c r="O82" i="7"/>
  <c r="P82" i="7"/>
  <c r="Q82" i="7"/>
  <c r="R82" i="7"/>
  <c r="O83" i="7"/>
  <c r="P83" i="7"/>
  <c r="Q83" i="7"/>
  <c r="R83" i="7"/>
  <c r="O84" i="7"/>
  <c r="P84" i="7"/>
  <c r="Q84" i="7"/>
  <c r="R84" i="7"/>
  <c r="O85" i="7"/>
  <c r="P85" i="7"/>
  <c r="Q85" i="7"/>
  <c r="R85" i="7"/>
  <c r="O86" i="7"/>
  <c r="P86" i="7"/>
  <c r="Q86" i="7"/>
  <c r="R86" i="7"/>
  <c r="O87" i="7"/>
  <c r="P87" i="7"/>
  <c r="Q87" i="7"/>
  <c r="R87" i="7"/>
  <c r="O88" i="7"/>
  <c r="P88" i="7"/>
  <c r="Q88" i="7"/>
  <c r="R88" i="7"/>
  <c r="O89" i="7"/>
  <c r="P89" i="7"/>
  <c r="Q89" i="7"/>
  <c r="R89" i="7"/>
  <c r="O90" i="7"/>
  <c r="P90" i="7"/>
  <c r="Q90" i="7"/>
  <c r="R90" i="7"/>
  <c r="O91" i="7"/>
  <c r="P91" i="7"/>
  <c r="Q91" i="7"/>
  <c r="R91" i="7"/>
  <c r="O92" i="7"/>
  <c r="P92" i="7"/>
  <c r="Q92" i="7"/>
  <c r="R92" i="7"/>
  <c r="O93" i="7"/>
  <c r="P93" i="7"/>
  <c r="Q93" i="7"/>
  <c r="R93" i="7"/>
  <c r="O94" i="7"/>
  <c r="P94" i="7"/>
  <c r="Q94" i="7"/>
  <c r="R94" i="7"/>
  <c r="O95" i="7"/>
  <c r="P95" i="7"/>
  <c r="Q95" i="7"/>
  <c r="R95" i="7"/>
  <c r="O96" i="7"/>
  <c r="P96" i="7"/>
  <c r="Q96" i="7"/>
  <c r="R96" i="7"/>
  <c r="O97" i="7"/>
  <c r="P97" i="7"/>
  <c r="Q97" i="7"/>
  <c r="R97" i="7"/>
  <c r="O98" i="7"/>
  <c r="P98" i="7"/>
  <c r="Q98" i="7"/>
  <c r="R98" i="7"/>
  <c r="O99" i="7"/>
  <c r="P99" i="7"/>
  <c r="Q99" i="7"/>
  <c r="R99" i="7"/>
  <c r="O100" i="7"/>
  <c r="P100" i="7"/>
  <c r="Q100" i="7"/>
  <c r="R100" i="7"/>
  <c r="O101" i="7"/>
  <c r="P101" i="7"/>
  <c r="Q101" i="7"/>
  <c r="R101" i="7"/>
  <c r="O102" i="7"/>
  <c r="P102" i="7"/>
  <c r="Q102" i="7"/>
  <c r="R102" i="7"/>
  <c r="O103" i="7"/>
  <c r="P103" i="7"/>
  <c r="Q103" i="7"/>
  <c r="R103" i="7"/>
  <c r="O104" i="7"/>
  <c r="P104" i="7"/>
  <c r="Q104" i="7"/>
  <c r="R104" i="7"/>
  <c r="O105" i="7"/>
  <c r="P105" i="7"/>
  <c r="Q105" i="7"/>
  <c r="R105" i="7"/>
  <c r="O106" i="7"/>
  <c r="P106" i="7"/>
  <c r="Q106" i="7"/>
  <c r="R106" i="7"/>
  <c r="O107" i="7"/>
  <c r="P107" i="7"/>
  <c r="Q107" i="7"/>
  <c r="R107" i="7"/>
  <c r="O108" i="7"/>
  <c r="P108" i="7"/>
  <c r="Q108" i="7"/>
  <c r="R108" i="7"/>
  <c r="O109" i="7"/>
  <c r="P109" i="7"/>
  <c r="Q109" i="7"/>
  <c r="R109" i="7"/>
  <c r="O110" i="7"/>
  <c r="P110" i="7"/>
  <c r="Q110" i="7"/>
  <c r="R110" i="7"/>
  <c r="O111" i="7"/>
  <c r="P111" i="7"/>
  <c r="Q111" i="7"/>
  <c r="R111" i="7"/>
  <c r="O112" i="7"/>
  <c r="P112" i="7"/>
  <c r="Q112" i="7"/>
  <c r="R112" i="7"/>
  <c r="O113" i="7"/>
  <c r="P113" i="7"/>
  <c r="Q113" i="7"/>
  <c r="R113" i="7"/>
  <c r="O114" i="7"/>
  <c r="P114" i="7"/>
  <c r="Q114" i="7"/>
  <c r="R114" i="7"/>
  <c r="O115" i="7"/>
  <c r="P115" i="7"/>
  <c r="Q115" i="7"/>
  <c r="R115" i="7"/>
  <c r="O116" i="7"/>
  <c r="P116" i="7"/>
  <c r="Q116" i="7"/>
  <c r="R116" i="7"/>
  <c r="O117" i="7"/>
  <c r="P117" i="7"/>
  <c r="Q117" i="7"/>
  <c r="R117" i="7"/>
  <c r="O118" i="7"/>
  <c r="P118" i="7"/>
  <c r="Q118" i="7"/>
  <c r="R118" i="7"/>
  <c r="O119" i="7"/>
  <c r="P119" i="7"/>
  <c r="Q119" i="7"/>
  <c r="R119" i="7"/>
  <c r="O120" i="7"/>
  <c r="P120" i="7"/>
  <c r="Q120" i="7"/>
  <c r="R120" i="7"/>
  <c r="O121" i="7"/>
  <c r="P121" i="7"/>
  <c r="Q121" i="7"/>
  <c r="R121" i="7"/>
  <c r="O122" i="7"/>
  <c r="P122" i="7"/>
  <c r="Q122" i="7"/>
  <c r="R122" i="7"/>
  <c r="O123" i="7"/>
  <c r="P123" i="7"/>
  <c r="Q123" i="7"/>
  <c r="R123" i="7"/>
  <c r="O124" i="7"/>
  <c r="P124" i="7"/>
  <c r="Q124" i="7"/>
  <c r="R124" i="7"/>
  <c r="O125" i="7"/>
  <c r="P125" i="7"/>
  <c r="Q125" i="7"/>
  <c r="R125" i="7"/>
  <c r="O126" i="7"/>
  <c r="P126" i="7"/>
  <c r="Q126" i="7"/>
  <c r="R126" i="7"/>
  <c r="O127" i="7"/>
  <c r="P127" i="7"/>
  <c r="Q127" i="7"/>
  <c r="R127" i="7"/>
  <c r="O128" i="7"/>
  <c r="P128" i="7"/>
  <c r="Q128" i="7"/>
  <c r="R128" i="7"/>
  <c r="O129" i="7"/>
  <c r="P129" i="7"/>
  <c r="Q129" i="7"/>
  <c r="R129" i="7"/>
  <c r="O130" i="7"/>
  <c r="P130" i="7"/>
  <c r="Q130" i="7"/>
  <c r="R130" i="7"/>
  <c r="O131" i="7"/>
  <c r="P131" i="7"/>
  <c r="Q131" i="7"/>
  <c r="R131" i="7"/>
  <c r="O132" i="7"/>
  <c r="P132" i="7"/>
  <c r="Q132" i="7"/>
  <c r="R132" i="7"/>
  <c r="O133" i="7"/>
  <c r="P133" i="7"/>
  <c r="Q133" i="7"/>
  <c r="R133" i="7"/>
  <c r="O134" i="7"/>
  <c r="P134" i="7"/>
  <c r="Q134" i="7"/>
  <c r="R134" i="7"/>
  <c r="O135" i="7"/>
  <c r="P135" i="7"/>
  <c r="Q135" i="7"/>
  <c r="R135" i="7"/>
  <c r="O136" i="7"/>
  <c r="P136" i="7"/>
  <c r="Q136" i="7"/>
  <c r="R136" i="7"/>
  <c r="O137" i="7"/>
  <c r="P137" i="7"/>
  <c r="Q137" i="7"/>
  <c r="R137" i="7"/>
  <c r="O138" i="7"/>
  <c r="P138" i="7"/>
  <c r="Q138" i="7"/>
  <c r="R138" i="7"/>
  <c r="O139" i="7"/>
  <c r="P139" i="7"/>
  <c r="Q139" i="7"/>
  <c r="R139" i="7"/>
  <c r="O140" i="7"/>
  <c r="P140" i="7"/>
  <c r="Q140" i="7"/>
  <c r="R140" i="7"/>
  <c r="O141" i="7"/>
  <c r="P141" i="7"/>
  <c r="Q141" i="7"/>
  <c r="R141" i="7"/>
  <c r="O142" i="7"/>
  <c r="P142" i="7"/>
  <c r="Q142" i="7"/>
  <c r="R142" i="7"/>
  <c r="O143" i="7"/>
  <c r="P143" i="7"/>
  <c r="Q143" i="7"/>
  <c r="R143" i="7"/>
  <c r="O144" i="7"/>
  <c r="P144" i="7"/>
  <c r="Q144" i="7"/>
  <c r="R144" i="7"/>
  <c r="O145" i="7"/>
  <c r="P145" i="7"/>
  <c r="Q145" i="7"/>
  <c r="R145" i="7"/>
  <c r="O146" i="7"/>
  <c r="P146" i="7"/>
  <c r="Q146" i="7"/>
  <c r="R146" i="7"/>
  <c r="O147" i="7"/>
  <c r="P147" i="7"/>
  <c r="Q147" i="7"/>
  <c r="R147" i="7"/>
  <c r="O148" i="7"/>
  <c r="P148" i="7"/>
  <c r="Q148" i="7"/>
  <c r="R148" i="7"/>
  <c r="O149" i="7"/>
  <c r="P149" i="7"/>
  <c r="Q149" i="7"/>
  <c r="R149" i="7"/>
  <c r="O150" i="7"/>
  <c r="P150" i="7"/>
  <c r="Q150" i="7"/>
  <c r="R150" i="7"/>
  <c r="O151" i="7"/>
  <c r="P151" i="7"/>
  <c r="Q151" i="7"/>
  <c r="R151" i="7"/>
  <c r="O152" i="7"/>
  <c r="P152" i="7"/>
  <c r="Q152" i="7"/>
  <c r="R152" i="7"/>
  <c r="O153" i="7"/>
  <c r="P153" i="7"/>
  <c r="Q153" i="7"/>
  <c r="R153" i="7"/>
  <c r="O154" i="7"/>
  <c r="P154" i="7"/>
  <c r="Q154" i="7"/>
  <c r="R154" i="7"/>
  <c r="O155" i="7"/>
  <c r="P155" i="7"/>
  <c r="Q155" i="7"/>
  <c r="R155" i="7"/>
  <c r="O156" i="7"/>
  <c r="P156" i="7"/>
  <c r="Q156" i="7"/>
  <c r="R156" i="7"/>
  <c r="O157" i="7"/>
  <c r="P157" i="7"/>
  <c r="Q157" i="7"/>
  <c r="R157" i="7"/>
  <c r="O158" i="7"/>
  <c r="P158" i="7"/>
  <c r="Q158" i="7"/>
  <c r="R158" i="7"/>
  <c r="O159" i="7"/>
  <c r="P159" i="7"/>
  <c r="Q159" i="7"/>
  <c r="R159" i="7"/>
  <c r="O160" i="7"/>
  <c r="P160" i="7"/>
  <c r="Q160" i="7"/>
  <c r="R160" i="7"/>
  <c r="O161" i="7"/>
  <c r="P161" i="7"/>
  <c r="Q161" i="7"/>
  <c r="R161" i="7"/>
  <c r="O162" i="7"/>
  <c r="P162" i="7"/>
  <c r="Q162" i="7"/>
  <c r="R162" i="7"/>
  <c r="O163" i="7"/>
  <c r="P163" i="7"/>
  <c r="Q163" i="7"/>
  <c r="R163" i="7"/>
  <c r="O164" i="7"/>
  <c r="P164" i="7"/>
  <c r="Q164" i="7"/>
  <c r="R164" i="7"/>
  <c r="O165" i="7"/>
  <c r="P165" i="7"/>
  <c r="Q165" i="7"/>
  <c r="R165" i="7"/>
  <c r="O166" i="7"/>
  <c r="P166" i="7"/>
  <c r="Q166" i="7"/>
  <c r="R166" i="7"/>
  <c r="O167" i="7"/>
  <c r="P167" i="7"/>
  <c r="Q167" i="7"/>
  <c r="R167" i="7"/>
  <c r="O168" i="7"/>
  <c r="P168" i="7"/>
  <c r="Q168" i="7"/>
  <c r="R168" i="7"/>
  <c r="O169" i="7"/>
  <c r="P169" i="7"/>
  <c r="Q169" i="7"/>
  <c r="R169" i="7"/>
  <c r="O170" i="7"/>
  <c r="P170" i="7"/>
  <c r="Q170" i="7"/>
  <c r="R170" i="7"/>
  <c r="O171" i="7"/>
  <c r="P171" i="7"/>
  <c r="Q171" i="7"/>
  <c r="R171" i="7"/>
  <c r="O172" i="7"/>
  <c r="P172" i="7"/>
  <c r="Q172" i="7"/>
  <c r="R172" i="7"/>
  <c r="O173" i="7"/>
  <c r="P173" i="7"/>
  <c r="Q173" i="7"/>
  <c r="R173" i="7"/>
  <c r="O174" i="7"/>
  <c r="P174" i="7"/>
  <c r="Q174" i="7"/>
  <c r="R174" i="7"/>
  <c r="O175" i="7"/>
  <c r="P175" i="7"/>
  <c r="Q175" i="7"/>
  <c r="R175" i="7"/>
  <c r="O176" i="7"/>
  <c r="P176" i="7"/>
  <c r="Q176" i="7"/>
  <c r="R176" i="7"/>
  <c r="O177" i="7"/>
  <c r="P177" i="7"/>
  <c r="Q177" i="7"/>
  <c r="R177" i="7"/>
  <c r="O178" i="7"/>
  <c r="P178" i="7"/>
  <c r="Q178" i="7"/>
  <c r="R178" i="7"/>
  <c r="O179" i="7"/>
  <c r="P179" i="7"/>
  <c r="Q179" i="7"/>
  <c r="R179" i="7"/>
  <c r="O180" i="7"/>
  <c r="P180" i="7"/>
  <c r="Q180" i="7"/>
  <c r="R180" i="7"/>
  <c r="O181" i="7"/>
  <c r="P181" i="7"/>
  <c r="Q181" i="7"/>
  <c r="R181" i="7"/>
  <c r="O182" i="7"/>
  <c r="P182" i="7"/>
  <c r="Q182" i="7"/>
  <c r="R182" i="7"/>
  <c r="O183" i="7"/>
  <c r="P183" i="7"/>
  <c r="Q183" i="7"/>
  <c r="R183" i="7"/>
  <c r="O184" i="7"/>
  <c r="P184" i="7"/>
  <c r="Q184" i="7"/>
  <c r="R184" i="7"/>
  <c r="O185" i="7"/>
  <c r="P185" i="7"/>
  <c r="Q185" i="7"/>
  <c r="R185" i="7"/>
  <c r="O186" i="7"/>
  <c r="P186" i="7"/>
  <c r="Q186" i="7"/>
  <c r="R186" i="7"/>
  <c r="O187" i="7"/>
  <c r="P187" i="7"/>
  <c r="Q187" i="7"/>
  <c r="R187" i="7"/>
  <c r="O188" i="7"/>
  <c r="P188" i="7"/>
  <c r="Q188" i="7"/>
  <c r="R188" i="7"/>
  <c r="O189" i="7"/>
  <c r="P189" i="7"/>
  <c r="Q189" i="7"/>
  <c r="R189" i="7"/>
  <c r="O190" i="7"/>
  <c r="P190" i="7"/>
  <c r="Q190" i="7"/>
  <c r="R190" i="7"/>
  <c r="O191" i="7"/>
  <c r="P191" i="7"/>
  <c r="Q191" i="7"/>
  <c r="R191" i="7"/>
  <c r="O192" i="7"/>
  <c r="P192" i="7"/>
  <c r="Q192" i="7"/>
  <c r="R192" i="7"/>
  <c r="O193" i="7"/>
  <c r="P193" i="7"/>
  <c r="Q193" i="7"/>
  <c r="R193" i="7"/>
  <c r="O194" i="7"/>
  <c r="P194" i="7"/>
  <c r="Q194" i="7"/>
  <c r="R194" i="7"/>
  <c r="O195" i="7"/>
  <c r="P195" i="7"/>
  <c r="Q195" i="7"/>
  <c r="R195" i="7"/>
  <c r="O196" i="7"/>
  <c r="P196" i="7"/>
  <c r="Q196" i="7"/>
  <c r="R196" i="7"/>
  <c r="O197" i="7"/>
  <c r="P197" i="7"/>
  <c r="Q197" i="7"/>
  <c r="R197" i="7"/>
  <c r="O198" i="7"/>
  <c r="P198" i="7"/>
  <c r="Q198" i="7"/>
  <c r="R198" i="7"/>
  <c r="O199" i="7"/>
  <c r="P199" i="7"/>
  <c r="Q199" i="7"/>
  <c r="R199" i="7"/>
  <c r="O200" i="7"/>
  <c r="P200" i="7"/>
  <c r="Q200" i="7"/>
  <c r="R200" i="7"/>
  <c r="O201" i="7"/>
  <c r="P201" i="7"/>
  <c r="Q201" i="7"/>
  <c r="R201" i="7"/>
  <c r="O202" i="7"/>
  <c r="P202" i="7"/>
  <c r="Q202" i="7"/>
  <c r="R202" i="7"/>
  <c r="O203" i="7"/>
  <c r="P203" i="7"/>
  <c r="Q203" i="7"/>
  <c r="R203" i="7"/>
  <c r="O204" i="7"/>
  <c r="P204" i="7"/>
  <c r="Q204" i="7"/>
  <c r="R204" i="7"/>
  <c r="O205" i="7"/>
  <c r="P205" i="7"/>
  <c r="Q205" i="7"/>
  <c r="R205" i="7"/>
  <c r="O206" i="7"/>
  <c r="P206" i="7"/>
  <c r="Q206" i="7"/>
  <c r="R206" i="7"/>
  <c r="O207" i="7"/>
  <c r="P207" i="7"/>
  <c r="Q207" i="7"/>
  <c r="R207" i="7"/>
  <c r="O208" i="7"/>
  <c r="P208" i="7"/>
  <c r="Q208" i="7"/>
  <c r="R208" i="7"/>
  <c r="O209" i="7"/>
  <c r="P209" i="7"/>
  <c r="Q209" i="7"/>
  <c r="R209" i="7"/>
  <c r="O210" i="7"/>
  <c r="P210" i="7"/>
  <c r="Q210" i="7"/>
  <c r="R210" i="7"/>
  <c r="O211" i="7"/>
  <c r="P211" i="7"/>
  <c r="Q211" i="7"/>
  <c r="R211" i="7"/>
  <c r="O212" i="7"/>
  <c r="P212" i="7"/>
  <c r="Q212" i="7"/>
  <c r="R212" i="7"/>
  <c r="O213" i="7"/>
  <c r="P213" i="7"/>
  <c r="Q213" i="7"/>
  <c r="R213" i="7"/>
  <c r="O214" i="7"/>
  <c r="P214" i="7"/>
  <c r="Q214" i="7"/>
  <c r="R214" i="7"/>
  <c r="O215" i="7"/>
  <c r="P215" i="7"/>
  <c r="Q215" i="7"/>
  <c r="R215" i="7"/>
  <c r="O216" i="7"/>
  <c r="P216" i="7"/>
  <c r="Q216" i="7"/>
  <c r="R216" i="7"/>
  <c r="O217" i="7"/>
  <c r="P217" i="7"/>
  <c r="Q217" i="7"/>
  <c r="R217" i="7"/>
  <c r="O218" i="7"/>
  <c r="P218" i="7"/>
  <c r="Q218" i="7"/>
  <c r="R218" i="7"/>
  <c r="O219" i="7"/>
  <c r="P219" i="7"/>
  <c r="Q219" i="7"/>
  <c r="R219" i="7"/>
  <c r="O220" i="7"/>
  <c r="P220" i="7"/>
  <c r="Q220" i="7"/>
  <c r="R220" i="7"/>
  <c r="O221" i="7"/>
  <c r="P221" i="7"/>
  <c r="Q221" i="7"/>
  <c r="R221" i="7"/>
  <c r="O222" i="7"/>
  <c r="P222" i="7"/>
  <c r="Q222" i="7"/>
  <c r="R222" i="7"/>
  <c r="O223" i="7"/>
  <c r="P223" i="7"/>
  <c r="Q223" i="7"/>
  <c r="R223" i="7"/>
  <c r="O224" i="7"/>
  <c r="P224" i="7"/>
  <c r="Q224" i="7"/>
  <c r="R224" i="7"/>
  <c r="O225" i="7"/>
  <c r="P225" i="7"/>
  <c r="Q225" i="7"/>
  <c r="R225" i="7"/>
  <c r="O226" i="7"/>
  <c r="P226" i="7"/>
  <c r="Q226" i="7"/>
  <c r="R226" i="7"/>
  <c r="O227" i="7"/>
  <c r="P227" i="7"/>
  <c r="Q227" i="7"/>
  <c r="R227" i="7"/>
  <c r="O228" i="7"/>
  <c r="P228" i="7"/>
  <c r="Q228" i="7"/>
  <c r="R228" i="7"/>
  <c r="O229" i="7"/>
  <c r="P229" i="7"/>
  <c r="Q229" i="7"/>
  <c r="R229" i="7"/>
  <c r="O230" i="7"/>
  <c r="P230" i="7"/>
  <c r="Q230" i="7"/>
  <c r="R230" i="7"/>
  <c r="O231" i="7"/>
  <c r="P231" i="7"/>
  <c r="Q231" i="7"/>
  <c r="R231" i="7"/>
  <c r="O232" i="7"/>
  <c r="P232" i="7"/>
  <c r="Q232" i="7"/>
  <c r="R232" i="7"/>
  <c r="O233" i="7"/>
  <c r="P233" i="7"/>
  <c r="Q233" i="7"/>
  <c r="R233" i="7"/>
  <c r="O234" i="7"/>
  <c r="P234" i="7"/>
  <c r="Q234" i="7"/>
  <c r="R234" i="7"/>
  <c r="O235" i="7"/>
  <c r="P235" i="7"/>
  <c r="Q235" i="7"/>
  <c r="R235" i="7"/>
  <c r="O236" i="7"/>
  <c r="P236" i="7"/>
  <c r="Q236" i="7"/>
  <c r="R236" i="7"/>
  <c r="O237" i="7"/>
  <c r="P237" i="7"/>
  <c r="Q237" i="7"/>
  <c r="R237" i="7"/>
  <c r="O238" i="7"/>
  <c r="P238" i="7"/>
  <c r="Q238" i="7"/>
  <c r="R238" i="7"/>
  <c r="O239" i="7"/>
  <c r="P239" i="7"/>
  <c r="Q239" i="7"/>
  <c r="R239" i="7"/>
  <c r="O240" i="7"/>
  <c r="P240" i="7"/>
  <c r="Q240" i="7"/>
  <c r="R240" i="7"/>
  <c r="O241" i="7"/>
  <c r="P241" i="7"/>
  <c r="Q241" i="7"/>
  <c r="R241" i="7"/>
  <c r="O242" i="7"/>
  <c r="P242" i="7"/>
  <c r="Q242" i="7"/>
  <c r="R242" i="7"/>
  <c r="O243" i="7"/>
  <c r="P243" i="7"/>
  <c r="Q243" i="7"/>
  <c r="R243" i="7"/>
  <c r="O244" i="7"/>
  <c r="P244" i="7"/>
  <c r="Q244" i="7"/>
  <c r="R244" i="7"/>
  <c r="O245" i="7"/>
  <c r="P245" i="7"/>
  <c r="Q245" i="7"/>
  <c r="R245" i="7"/>
  <c r="O246" i="7"/>
  <c r="P246" i="7"/>
  <c r="Q246" i="7"/>
  <c r="R246" i="7"/>
  <c r="O247" i="7"/>
  <c r="P247" i="7"/>
  <c r="Q247" i="7"/>
  <c r="R247" i="7"/>
  <c r="O248" i="7"/>
  <c r="P248" i="7"/>
  <c r="Q248" i="7"/>
  <c r="R248" i="7"/>
  <c r="O249" i="7"/>
  <c r="P249" i="7"/>
  <c r="Q249" i="7"/>
  <c r="R249" i="7"/>
  <c r="O250" i="7"/>
  <c r="P250" i="7"/>
  <c r="Q250" i="7"/>
  <c r="R250" i="7"/>
  <c r="O251" i="7"/>
  <c r="P251" i="7"/>
  <c r="Q251" i="7"/>
  <c r="R251" i="7"/>
  <c r="O252" i="7"/>
  <c r="P252" i="7"/>
  <c r="Q252" i="7"/>
  <c r="R252" i="7"/>
  <c r="O253" i="7"/>
  <c r="P253" i="7"/>
  <c r="Q253" i="7"/>
  <c r="R253" i="7"/>
  <c r="O254" i="7"/>
  <c r="P254" i="7"/>
  <c r="Q254" i="7"/>
  <c r="R254" i="7"/>
  <c r="O255" i="7"/>
  <c r="P255" i="7"/>
  <c r="Q255" i="7"/>
  <c r="R255" i="7"/>
  <c r="O256" i="7"/>
  <c r="P256" i="7"/>
  <c r="Q256" i="7"/>
  <c r="R256" i="7"/>
  <c r="O257" i="7"/>
  <c r="P257" i="7"/>
  <c r="Q257" i="7"/>
  <c r="R257" i="7"/>
  <c r="O258" i="7"/>
  <c r="P258" i="7"/>
  <c r="Q258" i="7"/>
  <c r="R258" i="7"/>
  <c r="O259" i="7"/>
  <c r="P259" i="7"/>
  <c r="Q259" i="7"/>
  <c r="R259" i="7"/>
  <c r="O260" i="7"/>
  <c r="P260" i="7"/>
  <c r="Q260" i="7"/>
  <c r="R260" i="7"/>
  <c r="O261" i="7"/>
  <c r="P261" i="7"/>
  <c r="Q261" i="7"/>
  <c r="R261" i="7"/>
  <c r="O262" i="7"/>
  <c r="P262" i="7"/>
  <c r="Q262" i="7"/>
  <c r="R262" i="7"/>
  <c r="O263" i="7"/>
  <c r="P263" i="7"/>
  <c r="Q263" i="7"/>
  <c r="R263" i="7"/>
  <c r="O264" i="7"/>
  <c r="P264" i="7"/>
  <c r="Q264" i="7"/>
  <c r="R264" i="7"/>
  <c r="O265" i="7"/>
  <c r="P265" i="7"/>
  <c r="Q265" i="7"/>
  <c r="R265" i="7"/>
  <c r="O266" i="7"/>
  <c r="P266" i="7"/>
  <c r="Q266" i="7"/>
  <c r="R266" i="7"/>
  <c r="O267" i="7"/>
  <c r="P267" i="7"/>
  <c r="Q267" i="7"/>
  <c r="R267" i="7"/>
  <c r="O268" i="7"/>
  <c r="P268" i="7"/>
  <c r="Q268" i="7"/>
  <c r="R268" i="7"/>
  <c r="O269" i="7"/>
  <c r="P269" i="7"/>
  <c r="Q269" i="7"/>
  <c r="R269" i="7"/>
  <c r="O270" i="7"/>
  <c r="P270" i="7"/>
  <c r="Q270" i="7"/>
  <c r="R270" i="7"/>
  <c r="Q7" i="7"/>
  <c r="P7" i="7"/>
  <c r="O7" i="7"/>
  <c r="N7" i="7" l="1"/>
  <c r="K8" i="7" l="1"/>
  <c r="L8" i="7"/>
  <c r="M8" i="7"/>
  <c r="N8" i="7"/>
  <c r="K9" i="7"/>
  <c r="L9" i="7"/>
  <c r="M9" i="7"/>
  <c r="N9" i="7"/>
  <c r="K10" i="7"/>
  <c r="L10" i="7"/>
  <c r="M10" i="7"/>
  <c r="N10" i="7"/>
  <c r="K11" i="7"/>
  <c r="L11" i="7"/>
  <c r="M11" i="7"/>
  <c r="N11" i="7"/>
  <c r="K12" i="7"/>
  <c r="L12" i="7"/>
  <c r="M12" i="7"/>
  <c r="N12" i="7"/>
  <c r="K13" i="7"/>
  <c r="L13" i="7"/>
  <c r="M13" i="7"/>
  <c r="N13" i="7"/>
  <c r="K14" i="7"/>
  <c r="L14" i="7"/>
  <c r="M14" i="7"/>
  <c r="N14" i="7"/>
  <c r="K15" i="7"/>
  <c r="L15" i="7"/>
  <c r="M15" i="7"/>
  <c r="N15" i="7"/>
  <c r="K16" i="7"/>
  <c r="L16" i="7"/>
  <c r="M16" i="7"/>
  <c r="N16" i="7"/>
  <c r="K17" i="7"/>
  <c r="L17" i="7"/>
  <c r="M17" i="7"/>
  <c r="N17" i="7"/>
  <c r="K18" i="7"/>
  <c r="L18" i="7"/>
  <c r="M18" i="7"/>
  <c r="N18" i="7"/>
  <c r="K19" i="7"/>
  <c r="L19" i="7"/>
  <c r="M19" i="7"/>
  <c r="N19" i="7"/>
  <c r="K20" i="7"/>
  <c r="L20" i="7"/>
  <c r="M20" i="7"/>
  <c r="N20" i="7"/>
  <c r="K21" i="7"/>
  <c r="L21" i="7"/>
  <c r="M21" i="7"/>
  <c r="N21" i="7"/>
  <c r="K22" i="7"/>
  <c r="L22" i="7"/>
  <c r="M22" i="7"/>
  <c r="N22" i="7"/>
  <c r="K23" i="7"/>
  <c r="L23" i="7"/>
  <c r="M23" i="7"/>
  <c r="N23" i="7"/>
  <c r="K24" i="7"/>
  <c r="L24" i="7"/>
  <c r="M24" i="7"/>
  <c r="N24" i="7"/>
  <c r="K25" i="7"/>
  <c r="L25" i="7"/>
  <c r="M25" i="7"/>
  <c r="N25" i="7"/>
  <c r="K26" i="7"/>
  <c r="L26" i="7"/>
  <c r="M26" i="7"/>
  <c r="N26" i="7"/>
  <c r="K27" i="7"/>
  <c r="L27" i="7"/>
  <c r="M27" i="7"/>
  <c r="N27" i="7"/>
  <c r="K28" i="7"/>
  <c r="L28" i="7"/>
  <c r="M28" i="7"/>
  <c r="N28" i="7"/>
  <c r="K29" i="7"/>
  <c r="L29" i="7"/>
  <c r="M29" i="7"/>
  <c r="N29" i="7"/>
  <c r="K30" i="7"/>
  <c r="L30" i="7"/>
  <c r="M30" i="7"/>
  <c r="N30" i="7"/>
  <c r="K31" i="7"/>
  <c r="L31" i="7"/>
  <c r="M31" i="7"/>
  <c r="N31" i="7"/>
  <c r="K32" i="7"/>
  <c r="L32" i="7"/>
  <c r="M32" i="7"/>
  <c r="N32" i="7"/>
  <c r="K33" i="7"/>
  <c r="L33" i="7"/>
  <c r="M33" i="7"/>
  <c r="N33" i="7"/>
  <c r="K34" i="7"/>
  <c r="L34" i="7"/>
  <c r="M34" i="7"/>
  <c r="N34" i="7"/>
  <c r="K35" i="7"/>
  <c r="L35" i="7"/>
  <c r="M35" i="7"/>
  <c r="N35" i="7"/>
  <c r="K36" i="7"/>
  <c r="L36" i="7"/>
  <c r="M36" i="7"/>
  <c r="N36" i="7"/>
  <c r="K37" i="7"/>
  <c r="L37" i="7"/>
  <c r="M37" i="7"/>
  <c r="N37" i="7"/>
  <c r="K38" i="7"/>
  <c r="L38" i="7"/>
  <c r="M38" i="7"/>
  <c r="N38" i="7"/>
  <c r="K39" i="7"/>
  <c r="L39" i="7"/>
  <c r="M39" i="7"/>
  <c r="N39" i="7"/>
  <c r="K40" i="7"/>
  <c r="L40" i="7"/>
  <c r="M40" i="7"/>
  <c r="N40" i="7"/>
  <c r="K41" i="7"/>
  <c r="L41" i="7"/>
  <c r="M41" i="7"/>
  <c r="N41" i="7"/>
  <c r="K42" i="7"/>
  <c r="L42" i="7"/>
  <c r="M42" i="7"/>
  <c r="N42" i="7"/>
  <c r="K43" i="7"/>
  <c r="L43" i="7"/>
  <c r="M43" i="7"/>
  <c r="N43" i="7"/>
  <c r="K44" i="7"/>
  <c r="L44" i="7"/>
  <c r="M44" i="7"/>
  <c r="N44" i="7"/>
  <c r="K45" i="7"/>
  <c r="L45" i="7"/>
  <c r="M45" i="7"/>
  <c r="N45" i="7"/>
  <c r="K46" i="7"/>
  <c r="L46" i="7"/>
  <c r="M46" i="7"/>
  <c r="N46" i="7"/>
  <c r="K47" i="7"/>
  <c r="L47" i="7"/>
  <c r="M47" i="7"/>
  <c r="N47" i="7"/>
  <c r="K48" i="7"/>
  <c r="L48" i="7"/>
  <c r="M48" i="7"/>
  <c r="N48" i="7"/>
  <c r="K49" i="7"/>
  <c r="L49" i="7"/>
  <c r="M49" i="7"/>
  <c r="N49" i="7"/>
  <c r="K50" i="7"/>
  <c r="L50" i="7"/>
  <c r="M50" i="7"/>
  <c r="N50" i="7"/>
  <c r="K51" i="7"/>
  <c r="L51" i="7"/>
  <c r="M51" i="7"/>
  <c r="N51" i="7"/>
  <c r="K52" i="7"/>
  <c r="L52" i="7"/>
  <c r="M52" i="7"/>
  <c r="N52" i="7"/>
  <c r="K53" i="7"/>
  <c r="L53" i="7"/>
  <c r="M53" i="7"/>
  <c r="N53" i="7"/>
  <c r="K54" i="7"/>
  <c r="L54" i="7"/>
  <c r="M54" i="7"/>
  <c r="N54" i="7"/>
  <c r="K55" i="7"/>
  <c r="L55" i="7"/>
  <c r="M55" i="7"/>
  <c r="N55" i="7"/>
  <c r="K56" i="7"/>
  <c r="L56" i="7"/>
  <c r="M56" i="7"/>
  <c r="N56" i="7"/>
  <c r="K57" i="7"/>
  <c r="L57" i="7"/>
  <c r="M57" i="7"/>
  <c r="N57" i="7"/>
  <c r="K58" i="7"/>
  <c r="L58" i="7"/>
  <c r="M58" i="7"/>
  <c r="N58" i="7"/>
  <c r="K59" i="7"/>
  <c r="L59" i="7"/>
  <c r="M59" i="7"/>
  <c r="N59" i="7"/>
  <c r="K60" i="7"/>
  <c r="L60" i="7"/>
  <c r="M60" i="7"/>
  <c r="N60" i="7"/>
  <c r="K61" i="7"/>
  <c r="L61" i="7"/>
  <c r="M61" i="7"/>
  <c r="N61" i="7"/>
  <c r="K62" i="7"/>
  <c r="L62" i="7"/>
  <c r="M62" i="7"/>
  <c r="N62" i="7"/>
  <c r="K63" i="7"/>
  <c r="L63" i="7"/>
  <c r="M63" i="7"/>
  <c r="N63" i="7"/>
  <c r="K64" i="7"/>
  <c r="L64" i="7"/>
  <c r="M64" i="7"/>
  <c r="N64" i="7"/>
  <c r="K65" i="7"/>
  <c r="L65" i="7"/>
  <c r="M65" i="7"/>
  <c r="N65" i="7"/>
  <c r="K66" i="7"/>
  <c r="L66" i="7"/>
  <c r="M66" i="7"/>
  <c r="N66" i="7"/>
  <c r="K67" i="7"/>
  <c r="L67" i="7"/>
  <c r="M67" i="7"/>
  <c r="N67" i="7"/>
  <c r="K68" i="7"/>
  <c r="L68" i="7"/>
  <c r="M68" i="7"/>
  <c r="N68" i="7"/>
  <c r="K69" i="7"/>
  <c r="L69" i="7"/>
  <c r="M69" i="7"/>
  <c r="N69" i="7"/>
  <c r="K70" i="7"/>
  <c r="L70" i="7"/>
  <c r="M70" i="7"/>
  <c r="N70" i="7"/>
  <c r="K71" i="7"/>
  <c r="L71" i="7"/>
  <c r="M71" i="7"/>
  <c r="N71" i="7"/>
  <c r="K72" i="7"/>
  <c r="L72" i="7"/>
  <c r="M72" i="7"/>
  <c r="N72" i="7"/>
  <c r="K73" i="7"/>
  <c r="L73" i="7"/>
  <c r="M73" i="7"/>
  <c r="N73" i="7"/>
  <c r="K74" i="7"/>
  <c r="L74" i="7"/>
  <c r="M74" i="7"/>
  <c r="N74" i="7"/>
  <c r="K75" i="7"/>
  <c r="L75" i="7"/>
  <c r="M75" i="7"/>
  <c r="N75" i="7"/>
  <c r="K76" i="7"/>
  <c r="L76" i="7"/>
  <c r="M76" i="7"/>
  <c r="N76" i="7"/>
  <c r="K77" i="7"/>
  <c r="L77" i="7"/>
  <c r="M77" i="7"/>
  <c r="N77" i="7"/>
  <c r="K78" i="7"/>
  <c r="L78" i="7"/>
  <c r="M78" i="7"/>
  <c r="N78" i="7"/>
  <c r="K79" i="7"/>
  <c r="L79" i="7"/>
  <c r="M79" i="7"/>
  <c r="N79" i="7"/>
  <c r="K80" i="7"/>
  <c r="L80" i="7"/>
  <c r="M80" i="7"/>
  <c r="N80" i="7"/>
  <c r="K81" i="7"/>
  <c r="L81" i="7"/>
  <c r="M81" i="7"/>
  <c r="N81" i="7"/>
  <c r="K82" i="7"/>
  <c r="L82" i="7"/>
  <c r="M82" i="7"/>
  <c r="N82" i="7"/>
  <c r="K83" i="7"/>
  <c r="L83" i="7"/>
  <c r="M83" i="7"/>
  <c r="N83" i="7"/>
  <c r="K84" i="7"/>
  <c r="L84" i="7"/>
  <c r="M84" i="7"/>
  <c r="N84" i="7"/>
  <c r="K85" i="7"/>
  <c r="L85" i="7"/>
  <c r="M85" i="7"/>
  <c r="N85" i="7"/>
  <c r="K86" i="7"/>
  <c r="L86" i="7"/>
  <c r="M86" i="7"/>
  <c r="N86" i="7"/>
  <c r="K87" i="7"/>
  <c r="L87" i="7"/>
  <c r="M87" i="7"/>
  <c r="N87" i="7"/>
  <c r="K88" i="7"/>
  <c r="L88" i="7"/>
  <c r="M88" i="7"/>
  <c r="N88" i="7"/>
  <c r="K89" i="7"/>
  <c r="L89" i="7"/>
  <c r="M89" i="7"/>
  <c r="N89" i="7"/>
  <c r="K90" i="7"/>
  <c r="L90" i="7"/>
  <c r="M90" i="7"/>
  <c r="N90" i="7"/>
  <c r="K91" i="7"/>
  <c r="L91" i="7"/>
  <c r="M91" i="7"/>
  <c r="N91" i="7"/>
  <c r="K92" i="7"/>
  <c r="L92" i="7"/>
  <c r="M92" i="7"/>
  <c r="N92" i="7"/>
  <c r="K93" i="7"/>
  <c r="L93" i="7"/>
  <c r="M93" i="7"/>
  <c r="N93" i="7"/>
  <c r="K94" i="7"/>
  <c r="L94" i="7"/>
  <c r="M94" i="7"/>
  <c r="N94" i="7"/>
  <c r="K95" i="7"/>
  <c r="L95" i="7"/>
  <c r="M95" i="7"/>
  <c r="N95" i="7"/>
  <c r="K96" i="7"/>
  <c r="L96" i="7"/>
  <c r="M96" i="7"/>
  <c r="N96" i="7"/>
  <c r="K97" i="7"/>
  <c r="L97" i="7"/>
  <c r="M97" i="7"/>
  <c r="N97" i="7"/>
  <c r="K98" i="7"/>
  <c r="L98" i="7"/>
  <c r="M98" i="7"/>
  <c r="N98" i="7"/>
  <c r="K99" i="7"/>
  <c r="L99" i="7"/>
  <c r="M99" i="7"/>
  <c r="N99" i="7"/>
  <c r="K100" i="7"/>
  <c r="L100" i="7"/>
  <c r="M100" i="7"/>
  <c r="N100" i="7"/>
  <c r="K101" i="7"/>
  <c r="L101" i="7"/>
  <c r="M101" i="7"/>
  <c r="N101" i="7"/>
  <c r="K102" i="7"/>
  <c r="L102" i="7"/>
  <c r="M102" i="7"/>
  <c r="N102" i="7"/>
  <c r="K103" i="7"/>
  <c r="L103" i="7"/>
  <c r="M103" i="7"/>
  <c r="N103" i="7"/>
  <c r="K104" i="7"/>
  <c r="L104" i="7"/>
  <c r="M104" i="7"/>
  <c r="N104" i="7"/>
  <c r="K105" i="7"/>
  <c r="L105" i="7"/>
  <c r="M105" i="7"/>
  <c r="N105" i="7"/>
  <c r="K106" i="7"/>
  <c r="L106" i="7"/>
  <c r="M106" i="7"/>
  <c r="N106" i="7"/>
  <c r="K107" i="7"/>
  <c r="L107" i="7"/>
  <c r="M107" i="7"/>
  <c r="N107" i="7"/>
  <c r="K108" i="7"/>
  <c r="L108" i="7"/>
  <c r="M108" i="7"/>
  <c r="N108" i="7"/>
  <c r="K109" i="7"/>
  <c r="L109" i="7"/>
  <c r="M109" i="7"/>
  <c r="N109" i="7"/>
  <c r="K110" i="7"/>
  <c r="L110" i="7"/>
  <c r="M110" i="7"/>
  <c r="N110" i="7"/>
  <c r="K111" i="7"/>
  <c r="L111" i="7"/>
  <c r="M111" i="7"/>
  <c r="N111" i="7"/>
  <c r="K112" i="7"/>
  <c r="L112" i="7"/>
  <c r="M112" i="7"/>
  <c r="N112" i="7"/>
  <c r="K113" i="7"/>
  <c r="L113" i="7"/>
  <c r="M113" i="7"/>
  <c r="N113" i="7"/>
  <c r="K114" i="7"/>
  <c r="L114" i="7"/>
  <c r="M114" i="7"/>
  <c r="N114" i="7"/>
  <c r="K115" i="7"/>
  <c r="L115" i="7"/>
  <c r="M115" i="7"/>
  <c r="N115" i="7"/>
  <c r="K116" i="7"/>
  <c r="L116" i="7"/>
  <c r="M116" i="7"/>
  <c r="N116" i="7"/>
  <c r="K117" i="7"/>
  <c r="L117" i="7"/>
  <c r="M117" i="7"/>
  <c r="N117" i="7"/>
  <c r="K118" i="7"/>
  <c r="L118" i="7"/>
  <c r="M118" i="7"/>
  <c r="N118" i="7"/>
  <c r="K119" i="7"/>
  <c r="L119" i="7"/>
  <c r="M119" i="7"/>
  <c r="N119" i="7"/>
  <c r="K120" i="7"/>
  <c r="L120" i="7"/>
  <c r="M120" i="7"/>
  <c r="N120" i="7"/>
  <c r="K121" i="7"/>
  <c r="L121" i="7"/>
  <c r="M121" i="7"/>
  <c r="N121" i="7"/>
  <c r="K122" i="7"/>
  <c r="L122" i="7"/>
  <c r="M122" i="7"/>
  <c r="N122" i="7"/>
  <c r="K123" i="7"/>
  <c r="L123" i="7"/>
  <c r="M123" i="7"/>
  <c r="N123" i="7"/>
  <c r="K124" i="7"/>
  <c r="L124" i="7"/>
  <c r="M124" i="7"/>
  <c r="N124" i="7"/>
  <c r="K125" i="7"/>
  <c r="L125" i="7"/>
  <c r="M125" i="7"/>
  <c r="N125" i="7"/>
  <c r="K126" i="7"/>
  <c r="L126" i="7"/>
  <c r="M126" i="7"/>
  <c r="N126" i="7"/>
  <c r="K127" i="7"/>
  <c r="L127" i="7"/>
  <c r="M127" i="7"/>
  <c r="N127" i="7"/>
  <c r="K128" i="7"/>
  <c r="L128" i="7"/>
  <c r="M128" i="7"/>
  <c r="N128" i="7"/>
  <c r="K129" i="7"/>
  <c r="L129" i="7"/>
  <c r="M129" i="7"/>
  <c r="N129" i="7"/>
  <c r="K130" i="7"/>
  <c r="L130" i="7"/>
  <c r="M130" i="7"/>
  <c r="N130" i="7"/>
  <c r="K131" i="7"/>
  <c r="L131" i="7"/>
  <c r="M131" i="7"/>
  <c r="N131" i="7"/>
  <c r="K132" i="7"/>
  <c r="L132" i="7"/>
  <c r="M132" i="7"/>
  <c r="N132" i="7"/>
  <c r="K133" i="7"/>
  <c r="L133" i="7"/>
  <c r="M133" i="7"/>
  <c r="N133" i="7"/>
  <c r="K134" i="7"/>
  <c r="L134" i="7"/>
  <c r="M134" i="7"/>
  <c r="N134" i="7"/>
  <c r="K135" i="7"/>
  <c r="L135" i="7"/>
  <c r="M135" i="7"/>
  <c r="N135" i="7"/>
  <c r="K136" i="7"/>
  <c r="L136" i="7"/>
  <c r="M136" i="7"/>
  <c r="N136" i="7"/>
  <c r="K137" i="7"/>
  <c r="L137" i="7"/>
  <c r="M137" i="7"/>
  <c r="N137" i="7"/>
  <c r="K138" i="7"/>
  <c r="L138" i="7"/>
  <c r="M138" i="7"/>
  <c r="N138" i="7"/>
  <c r="K139" i="7"/>
  <c r="L139" i="7"/>
  <c r="M139" i="7"/>
  <c r="N139" i="7"/>
  <c r="K140" i="7"/>
  <c r="L140" i="7"/>
  <c r="M140" i="7"/>
  <c r="N140" i="7"/>
  <c r="K141" i="7"/>
  <c r="L141" i="7"/>
  <c r="M141" i="7"/>
  <c r="N141" i="7"/>
  <c r="K142" i="7"/>
  <c r="L142" i="7"/>
  <c r="M142" i="7"/>
  <c r="N142" i="7"/>
  <c r="K143" i="7"/>
  <c r="L143" i="7"/>
  <c r="M143" i="7"/>
  <c r="N143" i="7"/>
  <c r="K144" i="7"/>
  <c r="L144" i="7"/>
  <c r="M144" i="7"/>
  <c r="N144" i="7"/>
  <c r="K145" i="7"/>
  <c r="L145" i="7"/>
  <c r="M145" i="7"/>
  <c r="N145" i="7"/>
  <c r="K146" i="7"/>
  <c r="L146" i="7"/>
  <c r="M146" i="7"/>
  <c r="N146" i="7"/>
  <c r="K147" i="7"/>
  <c r="L147" i="7"/>
  <c r="M147" i="7"/>
  <c r="N147" i="7"/>
  <c r="K148" i="7"/>
  <c r="L148" i="7"/>
  <c r="M148" i="7"/>
  <c r="N148" i="7"/>
  <c r="K149" i="7"/>
  <c r="L149" i="7"/>
  <c r="M149" i="7"/>
  <c r="N149" i="7"/>
  <c r="K150" i="7"/>
  <c r="L150" i="7"/>
  <c r="M150" i="7"/>
  <c r="N150" i="7"/>
  <c r="K151" i="7"/>
  <c r="L151" i="7"/>
  <c r="M151" i="7"/>
  <c r="N151" i="7"/>
  <c r="K152" i="7"/>
  <c r="L152" i="7"/>
  <c r="M152" i="7"/>
  <c r="N152" i="7"/>
  <c r="K153" i="7"/>
  <c r="L153" i="7"/>
  <c r="M153" i="7"/>
  <c r="N153" i="7"/>
  <c r="K154" i="7"/>
  <c r="L154" i="7"/>
  <c r="M154" i="7"/>
  <c r="N154" i="7"/>
  <c r="K155" i="7"/>
  <c r="L155" i="7"/>
  <c r="M155" i="7"/>
  <c r="N155" i="7"/>
  <c r="K156" i="7"/>
  <c r="L156" i="7"/>
  <c r="M156" i="7"/>
  <c r="N156" i="7"/>
  <c r="K157" i="7"/>
  <c r="L157" i="7"/>
  <c r="M157" i="7"/>
  <c r="N157" i="7"/>
  <c r="K158" i="7"/>
  <c r="L158" i="7"/>
  <c r="M158" i="7"/>
  <c r="N158" i="7"/>
  <c r="K159" i="7"/>
  <c r="L159" i="7"/>
  <c r="M159" i="7"/>
  <c r="N159" i="7"/>
  <c r="K160" i="7"/>
  <c r="L160" i="7"/>
  <c r="M160" i="7"/>
  <c r="N160" i="7"/>
  <c r="K161" i="7"/>
  <c r="L161" i="7"/>
  <c r="M161" i="7"/>
  <c r="N161" i="7"/>
  <c r="K162" i="7"/>
  <c r="L162" i="7"/>
  <c r="M162" i="7"/>
  <c r="N162" i="7"/>
  <c r="K163" i="7"/>
  <c r="L163" i="7"/>
  <c r="M163" i="7"/>
  <c r="N163" i="7"/>
  <c r="K164" i="7"/>
  <c r="L164" i="7"/>
  <c r="M164" i="7"/>
  <c r="N164" i="7"/>
  <c r="K165" i="7"/>
  <c r="L165" i="7"/>
  <c r="M165" i="7"/>
  <c r="N165" i="7"/>
  <c r="K166" i="7"/>
  <c r="L166" i="7"/>
  <c r="M166" i="7"/>
  <c r="N166" i="7"/>
  <c r="K167" i="7"/>
  <c r="L167" i="7"/>
  <c r="M167" i="7"/>
  <c r="N167" i="7"/>
  <c r="K168" i="7"/>
  <c r="L168" i="7"/>
  <c r="M168" i="7"/>
  <c r="N168" i="7"/>
  <c r="K169" i="7"/>
  <c r="L169" i="7"/>
  <c r="M169" i="7"/>
  <c r="N169" i="7"/>
  <c r="K170" i="7"/>
  <c r="L170" i="7"/>
  <c r="M170" i="7"/>
  <c r="N170" i="7"/>
  <c r="K171" i="7"/>
  <c r="L171" i="7"/>
  <c r="M171" i="7"/>
  <c r="N171" i="7"/>
  <c r="K172" i="7"/>
  <c r="L172" i="7"/>
  <c r="M172" i="7"/>
  <c r="N172" i="7"/>
  <c r="K173" i="7"/>
  <c r="L173" i="7"/>
  <c r="M173" i="7"/>
  <c r="N173" i="7"/>
  <c r="K174" i="7"/>
  <c r="L174" i="7"/>
  <c r="M174" i="7"/>
  <c r="N174" i="7"/>
  <c r="K175" i="7"/>
  <c r="L175" i="7"/>
  <c r="M175" i="7"/>
  <c r="N175" i="7"/>
  <c r="K176" i="7"/>
  <c r="L176" i="7"/>
  <c r="M176" i="7"/>
  <c r="N176" i="7"/>
  <c r="K177" i="7"/>
  <c r="L177" i="7"/>
  <c r="M177" i="7"/>
  <c r="N177" i="7"/>
  <c r="K178" i="7"/>
  <c r="L178" i="7"/>
  <c r="M178" i="7"/>
  <c r="N178" i="7"/>
  <c r="K179" i="7"/>
  <c r="L179" i="7"/>
  <c r="M179" i="7"/>
  <c r="N179" i="7"/>
  <c r="K180" i="7"/>
  <c r="L180" i="7"/>
  <c r="M180" i="7"/>
  <c r="N180" i="7"/>
  <c r="K181" i="7"/>
  <c r="L181" i="7"/>
  <c r="M181" i="7"/>
  <c r="N181" i="7"/>
  <c r="K182" i="7"/>
  <c r="L182" i="7"/>
  <c r="M182" i="7"/>
  <c r="N182" i="7"/>
  <c r="K183" i="7"/>
  <c r="L183" i="7"/>
  <c r="M183" i="7"/>
  <c r="N183" i="7"/>
  <c r="K184" i="7"/>
  <c r="L184" i="7"/>
  <c r="M184" i="7"/>
  <c r="N184" i="7"/>
  <c r="K185" i="7"/>
  <c r="L185" i="7"/>
  <c r="M185" i="7"/>
  <c r="N185" i="7"/>
  <c r="K186" i="7"/>
  <c r="L186" i="7"/>
  <c r="M186" i="7"/>
  <c r="N186" i="7"/>
  <c r="K187" i="7"/>
  <c r="L187" i="7"/>
  <c r="M187" i="7"/>
  <c r="N187" i="7"/>
  <c r="K188" i="7"/>
  <c r="L188" i="7"/>
  <c r="M188" i="7"/>
  <c r="N188" i="7"/>
  <c r="K189" i="7"/>
  <c r="L189" i="7"/>
  <c r="M189" i="7"/>
  <c r="N189" i="7"/>
  <c r="K190" i="7"/>
  <c r="L190" i="7"/>
  <c r="M190" i="7"/>
  <c r="N190" i="7"/>
  <c r="K191" i="7"/>
  <c r="L191" i="7"/>
  <c r="M191" i="7"/>
  <c r="N191" i="7"/>
  <c r="K192" i="7"/>
  <c r="L192" i="7"/>
  <c r="M192" i="7"/>
  <c r="N192" i="7"/>
  <c r="K193" i="7"/>
  <c r="L193" i="7"/>
  <c r="M193" i="7"/>
  <c r="N193" i="7"/>
  <c r="K194" i="7"/>
  <c r="L194" i="7"/>
  <c r="M194" i="7"/>
  <c r="N194" i="7"/>
  <c r="K195" i="7"/>
  <c r="L195" i="7"/>
  <c r="M195" i="7"/>
  <c r="N195" i="7"/>
  <c r="K196" i="7"/>
  <c r="L196" i="7"/>
  <c r="M196" i="7"/>
  <c r="N196" i="7"/>
  <c r="K197" i="7"/>
  <c r="L197" i="7"/>
  <c r="M197" i="7"/>
  <c r="N197" i="7"/>
  <c r="K198" i="7"/>
  <c r="L198" i="7"/>
  <c r="M198" i="7"/>
  <c r="N198" i="7"/>
  <c r="K199" i="7"/>
  <c r="L199" i="7"/>
  <c r="M199" i="7"/>
  <c r="N199" i="7"/>
  <c r="K200" i="7"/>
  <c r="L200" i="7"/>
  <c r="M200" i="7"/>
  <c r="N200" i="7"/>
  <c r="K201" i="7"/>
  <c r="L201" i="7"/>
  <c r="M201" i="7"/>
  <c r="N201" i="7"/>
  <c r="K202" i="7"/>
  <c r="L202" i="7"/>
  <c r="M202" i="7"/>
  <c r="N202" i="7"/>
  <c r="K203" i="7"/>
  <c r="L203" i="7"/>
  <c r="M203" i="7"/>
  <c r="N203" i="7"/>
  <c r="K204" i="7"/>
  <c r="L204" i="7"/>
  <c r="M204" i="7"/>
  <c r="N204" i="7"/>
  <c r="K205" i="7"/>
  <c r="L205" i="7"/>
  <c r="M205" i="7"/>
  <c r="N205" i="7"/>
  <c r="K206" i="7"/>
  <c r="L206" i="7"/>
  <c r="M206" i="7"/>
  <c r="N206" i="7"/>
  <c r="K207" i="7"/>
  <c r="L207" i="7"/>
  <c r="M207" i="7"/>
  <c r="N207" i="7"/>
  <c r="K208" i="7"/>
  <c r="L208" i="7"/>
  <c r="M208" i="7"/>
  <c r="N208" i="7"/>
  <c r="K209" i="7"/>
  <c r="L209" i="7"/>
  <c r="M209" i="7"/>
  <c r="N209" i="7"/>
  <c r="K210" i="7"/>
  <c r="L210" i="7"/>
  <c r="M210" i="7"/>
  <c r="N210" i="7"/>
  <c r="K211" i="7"/>
  <c r="L211" i="7"/>
  <c r="M211" i="7"/>
  <c r="N211" i="7"/>
  <c r="K212" i="7"/>
  <c r="L212" i="7"/>
  <c r="M212" i="7"/>
  <c r="N212" i="7"/>
  <c r="K213" i="7"/>
  <c r="L213" i="7"/>
  <c r="M213" i="7"/>
  <c r="N213" i="7"/>
  <c r="K214" i="7"/>
  <c r="L214" i="7"/>
  <c r="M214" i="7"/>
  <c r="N214" i="7"/>
  <c r="K215" i="7"/>
  <c r="L215" i="7"/>
  <c r="M215" i="7"/>
  <c r="N215" i="7"/>
  <c r="K216" i="7"/>
  <c r="L216" i="7"/>
  <c r="M216" i="7"/>
  <c r="N216" i="7"/>
  <c r="K217" i="7"/>
  <c r="L217" i="7"/>
  <c r="M217" i="7"/>
  <c r="N217" i="7"/>
  <c r="K218" i="7"/>
  <c r="L218" i="7"/>
  <c r="M218" i="7"/>
  <c r="N218" i="7"/>
  <c r="K219" i="7"/>
  <c r="L219" i="7"/>
  <c r="M219" i="7"/>
  <c r="N219" i="7"/>
  <c r="K220" i="7"/>
  <c r="L220" i="7"/>
  <c r="M220" i="7"/>
  <c r="N220" i="7"/>
  <c r="K221" i="7"/>
  <c r="L221" i="7"/>
  <c r="M221" i="7"/>
  <c r="N221" i="7"/>
  <c r="K222" i="7"/>
  <c r="L222" i="7"/>
  <c r="M222" i="7"/>
  <c r="N222" i="7"/>
  <c r="K223" i="7"/>
  <c r="L223" i="7"/>
  <c r="M223" i="7"/>
  <c r="N223" i="7"/>
  <c r="K224" i="7"/>
  <c r="L224" i="7"/>
  <c r="M224" i="7"/>
  <c r="N224" i="7"/>
  <c r="K225" i="7"/>
  <c r="L225" i="7"/>
  <c r="M225" i="7"/>
  <c r="N225" i="7"/>
  <c r="K226" i="7"/>
  <c r="L226" i="7"/>
  <c r="M226" i="7"/>
  <c r="N226" i="7"/>
  <c r="K227" i="7"/>
  <c r="L227" i="7"/>
  <c r="M227" i="7"/>
  <c r="N227" i="7"/>
  <c r="K228" i="7"/>
  <c r="L228" i="7"/>
  <c r="M228" i="7"/>
  <c r="N228" i="7"/>
  <c r="K229" i="7"/>
  <c r="L229" i="7"/>
  <c r="M229" i="7"/>
  <c r="N229" i="7"/>
  <c r="K230" i="7"/>
  <c r="L230" i="7"/>
  <c r="M230" i="7"/>
  <c r="N230" i="7"/>
  <c r="K231" i="7"/>
  <c r="L231" i="7"/>
  <c r="M231" i="7"/>
  <c r="N231" i="7"/>
  <c r="K232" i="7"/>
  <c r="L232" i="7"/>
  <c r="M232" i="7"/>
  <c r="N232" i="7"/>
  <c r="K233" i="7"/>
  <c r="L233" i="7"/>
  <c r="M233" i="7"/>
  <c r="N233" i="7"/>
  <c r="K234" i="7"/>
  <c r="L234" i="7"/>
  <c r="M234" i="7"/>
  <c r="N234" i="7"/>
  <c r="K235" i="7"/>
  <c r="L235" i="7"/>
  <c r="M235" i="7"/>
  <c r="N235" i="7"/>
  <c r="K236" i="7"/>
  <c r="L236" i="7"/>
  <c r="M236" i="7"/>
  <c r="N236" i="7"/>
  <c r="K237" i="7"/>
  <c r="L237" i="7"/>
  <c r="M237" i="7"/>
  <c r="N237" i="7"/>
  <c r="K238" i="7"/>
  <c r="L238" i="7"/>
  <c r="M238" i="7"/>
  <c r="N238" i="7"/>
  <c r="K239" i="7"/>
  <c r="L239" i="7"/>
  <c r="M239" i="7"/>
  <c r="N239" i="7"/>
  <c r="K240" i="7"/>
  <c r="L240" i="7"/>
  <c r="M240" i="7"/>
  <c r="N240" i="7"/>
  <c r="K241" i="7"/>
  <c r="L241" i="7"/>
  <c r="M241" i="7"/>
  <c r="N241" i="7"/>
  <c r="K242" i="7"/>
  <c r="L242" i="7"/>
  <c r="M242" i="7"/>
  <c r="N242" i="7"/>
  <c r="K243" i="7"/>
  <c r="L243" i="7"/>
  <c r="M243" i="7"/>
  <c r="N243" i="7"/>
  <c r="K244" i="7"/>
  <c r="L244" i="7"/>
  <c r="M244" i="7"/>
  <c r="N244" i="7"/>
  <c r="K245" i="7"/>
  <c r="L245" i="7"/>
  <c r="M245" i="7"/>
  <c r="N245" i="7"/>
  <c r="K246" i="7"/>
  <c r="L246" i="7"/>
  <c r="M246" i="7"/>
  <c r="N246" i="7"/>
  <c r="K247" i="7"/>
  <c r="L247" i="7"/>
  <c r="M247" i="7"/>
  <c r="N247" i="7"/>
  <c r="K248" i="7"/>
  <c r="L248" i="7"/>
  <c r="M248" i="7"/>
  <c r="N248" i="7"/>
  <c r="K249" i="7"/>
  <c r="L249" i="7"/>
  <c r="M249" i="7"/>
  <c r="N249" i="7"/>
  <c r="K250" i="7"/>
  <c r="L250" i="7"/>
  <c r="M250" i="7"/>
  <c r="N250" i="7"/>
  <c r="K251" i="7"/>
  <c r="L251" i="7"/>
  <c r="M251" i="7"/>
  <c r="N251" i="7"/>
  <c r="K252" i="7"/>
  <c r="L252" i="7"/>
  <c r="M252" i="7"/>
  <c r="N252" i="7"/>
  <c r="K253" i="7"/>
  <c r="L253" i="7"/>
  <c r="M253" i="7"/>
  <c r="N253" i="7"/>
  <c r="K254" i="7"/>
  <c r="L254" i="7"/>
  <c r="M254" i="7"/>
  <c r="N254" i="7"/>
  <c r="K255" i="7"/>
  <c r="L255" i="7"/>
  <c r="M255" i="7"/>
  <c r="N255" i="7"/>
  <c r="K256" i="7"/>
  <c r="L256" i="7"/>
  <c r="M256" i="7"/>
  <c r="N256" i="7"/>
  <c r="K257" i="7"/>
  <c r="L257" i="7"/>
  <c r="M257" i="7"/>
  <c r="N257" i="7"/>
  <c r="K258" i="7"/>
  <c r="L258" i="7"/>
  <c r="M258" i="7"/>
  <c r="N258" i="7"/>
  <c r="K259" i="7"/>
  <c r="L259" i="7"/>
  <c r="M259" i="7"/>
  <c r="N259" i="7"/>
  <c r="K260" i="7"/>
  <c r="L260" i="7"/>
  <c r="M260" i="7"/>
  <c r="N260" i="7"/>
  <c r="K261" i="7"/>
  <c r="L261" i="7"/>
  <c r="M261" i="7"/>
  <c r="N261" i="7"/>
  <c r="K262" i="7"/>
  <c r="L262" i="7"/>
  <c r="M262" i="7"/>
  <c r="N262" i="7"/>
  <c r="K263" i="7"/>
  <c r="L263" i="7"/>
  <c r="M263" i="7"/>
  <c r="N263" i="7"/>
  <c r="K264" i="7"/>
  <c r="L264" i="7"/>
  <c r="M264" i="7"/>
  <c r="N264" i="7"/>
  <c r="K265" i="7"/>
  <c r="L265" i="7"/>
  <c r="M265" i="7"/>
  <c r="N265" i="7"/>
  <c r="K266" i="7"/>
  <c r="L266" i="7"/>
  <c r="M266" i="7"/>
  <c r="N266" i="7"/>
  <c r="K267" i="7"/>
  <c r="L267" i="7"/>
  <c r="M267" i="7"/>
  <c r="N267" i="7"/>
  <c r="K268" i="7"/>
  <c r="L268" i="7"/>
  <c r="M268" i="7"/>
  <c r="N268" i="7"/>
  <c r="K269" i="7"/>
  <c r="L269" i="7"/>
  <c r="M269" i="7"/>
  <c r="N269" i="7"/>
  <c r="K270" i="7"/>
  <c r="L270" i="7"/>
  <c r="M270" i="7"/>
  <c r="N270" i="7"/>
  <c r="M7" i="7"/>
  <c r="L7" i="7"/>
  <c r="K7" i="7"/>
  <c r="F65" i="7"/>
  <c r="G65" i="7"/>
  <c r="H65" i="7"/>
  <c r="I65" i="7"/>
  <c r="J65" i="7"/>
  <c r="F66" i="7"/>
  <c r="G66" i="7"/>
  <c r="H66" i="7"/>
  <c r="I66" i="7"/>
  <c r="J66" i="7"/>
  <c r="F67" i="7"/>
  <c r="G67" i="7"/>
  <c r="H67" i="7"/>
  <c r="I67" i="7"/>
  <c r="J67" i="7"/>
  <c r="F68" i="7"/>
  <c r="G68" i="7"/>
  <c r="H68" i="7"/>
  <c r="I68" i="7"/>
  <c r="J68" i="7"/>
  <c r="F69" i="7"/>
  <c r="G69" i="7"/>
  <c r="H69" i="7"/>
  <c r="I69" i="7"/>
  <c r="J69" i="7"/>
  <c r="F70" i="7"/>
  <c r="G70" i="7"/>
  <c r="H70" i="7"/>
  <c r="I70" i="7"/>
  <c r="J70" i="7"/>
  <c r="F71" i="7"/>
  <c r="G71" i="7"/>
  <c r="H71" i="7"/>
  <c r="I71" i="7"/>
  <c r="J71" i="7"/>
  <c r="F72" i="7"/>
  <c r="G72" i="7"/>
  <c r="H72" i="7"/>
  <c r="I72" i="7"/>
  <c r="J72" i="7"/>
  <c r="F73" i="7"/>
  <c r="G73" i="7"/>
  <c r="H73" i="7"/>
  <c r="I73" i="7"/>
  <c r="J73" i="7"/>
  <c r="F74" i="7"/>
  <c r="G74" i="7"/>
  <c r="H74" i="7"/>
  <c r="I74" i="7"/>
  <c r="J74" i="7"/>
  <c r="F75" i="7"/>
  <c r="G75" i="7"/>
  <c r="H75" i="7"/>
  <c r="I75" i="7"/>
  <c r="J75" i="7"/>
  <c r="F76" i="7"/>
  <c r="G76" i="7"/>
  <c r="H76" i="7"/>
  <c r="I76" i="7"/>
  <c r="J76" i="7"/>
  <c r="F77" i="7"/>
  <c r="G77" i="7"/>
  <c r="H77" i="7"/>
  <c r="I77" i="7"/>
  <c r="J77" i="7"/>
  <c r="F78" i="7"/>
  <c r="G78" i="7"/>
  <c r="H78" i="7"/>
  <c r="I78" i="7"/>
  <c r="J78" i="7"/>
  <c r="F79" i="7"/>
  <c r="G79" i="7"/>
  <c r="H79" i="7"/>
  <c r="I79" i="7"/>
  <c r="J79" i="7"/>
  <c r="F80" i="7"/>
  <c r="G80" i="7"/>
  <c r="H80" i="7"/>
  <c r="I80" i="7"/>
  <c r="J80" i="7"/>
  <c r="F81" i="7"/>
  <c r="G81" i="7"/>
  <c r="H81" i="7"/>
  <c r="I81" i="7"/>
  <c r="J81" i="7"/>
  <c r="F82" i="7"/>
  <c r="G82" i="7"/>
  <c r="H82" i="7"/>
  <c r="I82" i="7"/>
  <c r="J82" i="7"/>
  <c r="F83" i="7"/>
  <c r="G83" i="7"/>
  <c r="H83" i="7"/>
  <c r="I83" i="7"/>
  <c r="J83" i="7"/>
  <c r="F84" i="7"/>
  <c r="G84" i="7"/>
  <c r="H84" i="7"/>
  <c r="I84" i="7"/>
  <c r="J84" i="7"/>
  <c r="F85" i="7"/>
  <c r="G85" i="7"/>
  <c r="H85" i="7"/>
  <c r="I85" i="7"/>
  <c r="J85" i="7"/>
  <c r="F86" i="7"/>
  <c r="G86" i="7"/>
  <c r="H86" i="7"/>
  <c r="I86" i="7"/>
  <c r="J86" i="7"/>
  <c r="F87" i="7"/>
  <c r="G87" i="7"/>
  <c r="H87" i="7"/>
  <c r="I87" i="7"/>
  <c r="J87" i="7"/>
  <c r="F88" i="7"/>
  <c r="G88" i="7"/>
  <c r="H88" i="7"/>
  <c r="I88" i="7"/>
  <c r="J88" i="7"/>
  <c r="F89" i="7"/>
  <c r="G89" i="7"/>
  <c r="H89" i="7"/>
  <c r="I89" i="7"/>
  <c r="J89" i="7"/>
  <c r="F90" i="7"/>
  <c r="G90" i="7"/>
  <c r="H90" i="7"/>
  <c r="I90" i="7"/>
  <c r="J90" i="7"/>
  <c r="F91" i="7"/>
  <c r="G91" i="7"/>
  <c r="H91" i="7"/>
  <c r="I91" i="7"/>
  <c r="J91" i="7"/>
  <c r="F92" i="7"/>
  <c r="G92" i="7"/>
  <c r="H92" i="7"/>
  <c r="I92" i="7"/>
  <c r="J92" i="7"/>
  <c r="F93" i="7"/>
  <c r="G93" i="7"/>
  <c r="H93" i="7"/>
  <c r="I93" i="7"/>
  <c r="J93" i="7"/>
  <c r="F94" i="7"/>
  <c r="G94" i="7"/>
  <c r="H94" i="7"/>
  <c r="I94" i="7"/>
  <c r="J94" i="7"/>
  <c r="F95" i="7"/>
  <c r="G95" i="7"/>
  <c r="H95" i="7"/>
  <c r="I95" i="7"/>
  <c r="J95" i="7"/>
  <c r="F96" i="7"/>
  <c r="G96" i="7"/>
  <c r="H96" i="7"/>
  <c r="I96" i="7"/>
  <c r="J96" i="7"/>
  <c r="F97" i="7"/>
  <c r="G97" i="7"/>
  <c r="H97" i="7"/>
  <c r="I97" i="7"/>
  <c r="J97" i="7"/>
  <c r="F98" i="7"/>
  <c r="G98" i="7"/>
  <c r="H98" i="7"/>
  <c r="I98" i="7"/>
  <c r="J98" i="7"/>
  <c r="F99" i="7"/>
  <c r="G99" i="7"/>
  <c r="H99" i="7"/>
  <c r="I99" i="7"/>
  <c r="J99" i="7"/>
  <c r="F100" i="7"/>
  <c r="G100" i="7"/>
  <c r="H100" i="7"/>
  <c r="I100" i="7"/>
  <c r="J100" i="7"/>
  <c r="F101" i="7"/>
  <c r="G101" i="7"/>
  <c r="H101" i="7"/>
  <c r="I101" i="7"/>
  <c r="J101" i="7"/>
  <c r="F102" i="7"/>
  <c r="G102" i="7"/>
  <c r="H102" i="7"/>
  <c r="I102" i="7"/>
  <c r="J102" i="7"/>
  <c r="F103" i="7"/>
  <c r="G103" i="7"/>
  <c r="H103" i="7"/>
  <c r="I103" i="7"/>
  <c r="J103" i="7"/>
  <c r="F104" i="7"/>
  <c r="G104" i="7"/>
  <c r="H104" i="7"/>
  <c r="I104" i="7"/>
  <c r="J104" i="7"/>
  <c r="F105" i="7"/>
  <c r="G105" i="7"/>
  <c r="H105" i="7"/>
  <c r="I105" i="7"/>
  <c r="J105" i="7"/>
  <c r="F106" i="7"/>
  <c r="G106" i="7"/>
  <c r="H106" i="7"/>
  <c r="I106" i="7"/>
  <c r="J106" i="7"/>
  <c r="F107" i="7"/>
  <c r="G107" i="7"/>
  <c r="H107" i="7"/>
  <c r="I107" i="7"/>
  <c r="J107" i="7"/>
  <c r="F108" i="7"/>
  <c r="G108" i="7"/>
  <c r="H108" i="7"/>
  <c r="I108" i="7"/>
  <c r="J108" i="7"/>
  <c r="F109" i="7"/>
  <c r="G109" i="7"/>
  <c r="H109" i="7"/>
  <c r="I109" i="7"/>
  <c r="J109" i="7"/>
  <c r="F110" i="7"/>
  <c r="G110" i="7"/>
  <c r="H110" i="7"/>
  <c r="I110" i="7"/>
  <c r="J110" i="7"/>
  <c r="F111" i="7"/>
  <c r="G111" i="7"/>
  <c r="H111" i="7"/>
  <c r="I111" i="7"/>
  <c r="J111" i="7"/>
  <c r="F112" i="7"/>
  <c r="G112" i="7"/>
  <c r="H112" i="7"/>
  <c r="I112" i="7"/>
  <c r="J112" i="7"/>
  <c r="F113" i="7"/>
  <c r="G113" i="7"/>
  <c r="H113" i="7"/>
  <c r="I113" i="7"/>
  <c r="J113" i="7"/>
  <c r="F114" i="7"/>
  <c r="G114" i="7"/>
  <c r="H114" i="7"/>
  <c r="I114" i="7"/>
  <c r="J114" i="7"/>
  <c r="F115" i="7"/>
  <c r="G115" i="7"/>
  <c r="H115" i="7"/>
  <c r="I115" i="7"/>
  <c r="J115" i="7"/>
  <c r="F116" i="7"/>
  <c r="G116" i="7"/>
  <c r="H116" i="7"/>
  <c r="I116" i="7"/>
  <c r="J116" i="7"/>
  <c r="F117" i="7"/>
  <c r="G117" i="7"/>
  <c r="H117" i="7"/>
  <c r="I117" i="7"/>
  <c r="J117" i="7"/>
  <c r="F118" i="7"/>
  <c r="G118" i="7"/>
  <c r="H118" i="7"/>
  <c r="I118" i="7"/>
  <c r="J118" i="7"/>
  <c r="F119" i="7"/>
  <c r="G119" i="7"/>
  <c r="H119" i="7"/>
  <c r="I119" i="7"/>
  <c r="J119" i="7"/>
  <c r="F120" i="7"/>
  <c r="G120" i="7"/>
  <c r="H120" i="7"/>
  <c r="I120" i="7"/>
  <c r="J120" i="7"/>
  <c r="F121" i="7"/>
  <c r="G121" i="7"/>
  <c r="H121" i="7"/>
  <c r="I121" i="7"/>
  <c r="J121" i="7"/>
  <c r="F122" i="7"/>
  <c r="G122" i="7"/>
  <c r="H122" i="7"/>
  <c r="I122" i="7"/>
  <c r="J122" i="7"/>
  <c r="F123" i="7"/>
  <c r="G123" i="7"/>
  <c r="H123" i="7"/>
  <c r="I123" i="7"/>
  <c r="J123" i="7"/>
  <c r="F124" i="7"/>
  <c r="G124" i="7"/>
  <c r="H124" i="7"/>
  <c r="I124" i="7"/>
  <c r="J124" i="7"/>
  <c r="F125" i="7"/>
  <c r="G125" i="7"/>
  <c r="H125" i="7"/>
  <c r="I125" i="7"/>
  <c r="J125" i="7"/>
  <c r="F126" i="7"/>
  <c r="G126" i="7"/>
  <c r="H126" i="7"/>
  <c r="I126" i="7"/>
  <c r="J126" i="7"/>
  <c r="F127" i="7"/>
  <c r="G127" i="7"/>
  <c r="H127" i="7"/>
  <c r="I127" i="7"/>
  <c r="J127" i="7"/>
  <c r="F128" i="7"/>
  <c r="G128" i="7"/>
  <c r="H128" i="7"/>
  <c r="I128" i="7"/>
  <c r="J128" i="7"/>
  <c r="F129" i="7"/>
  <c r="G129" i="7"/>
  <c r="H129" i="7"/>
  <c r="I129" i="7"/>
  <c r="J129" i="7"/>
  <c r="F130" i="7"/>
  <c r="G130" i="7"/>
  <c r="H130" i="7"/>
  <c r="I130" i="7"/>
  <c r="J130" i="7"/>
  <c r="F131" i="7"/>
  <c r="G131" i="7"/>
  <c r="H131" i="7"/>
  <c r="I131" i="7"/>
  <c r="J131" i="7"/>
  <c r="F132" i="7"/>
  <c r="G132" i="7"/>
  <c r="H132" i="7"/>
  <c r="I132" i="7"/>
  <c r="J132" i="7"/>
  <c r="F133" i="7"/>
  <c r="G133" i="7"/>
  <c r="H133" i="7"/>
  <c r="I133" i="7"/>
  <c r="J133" i="7"/>
  <c r="F134" i="7"/>
  <c r="G134" i="7"/>
  <c r="H134" i="7"/>
  <c r="I134" i="7"/>
  <c r="J134" i="7"/>
  <c r="F135" i="7"/>
  <c r="G135" i="7"/>
  <c r="H135" i="7"/>
  <c r="I135" i="7"/>
  <c r="J135" i="7"/>
  <c r="F136" i="7"/>
  <c r="G136" i="7"/>
  <c r="H136" i="7"/>
  <c r="I136" i="7"/>
  <c r="J136" i="7"/>
  <c r="F137" i="7"/>
  <c r="G137" i="7"/>
  <c r="H137" i="7"/>
  <c r="I137" i="7"/>
  <c r="J137" i="7"/>
  <c r="F138" i="7"/>
  <c r="G138" i="7"/>
  <c r="H138" i="7"/>
  <c r="I138" i="7"/>
  <c r="J138" i="7"/>
  <c r="F139" i="7"/>
  <c r="G139" i="7"/>
  <c r="H139" i="7"/>
  <c r="I139" i="7"/>
  <c r="J139" i="7"/>
  <c r="F140" i="7"/>
  <c r="G140" i="7"/>
  <c r="H140" i="7"/>
  <c r="I140" i="7"/>
  <c r="J140" i="7"/>
  <c r="F141" i="7"/>
  <c r="G141" i="7"/>
  <c r="H141" i="7"/>
  <c r="I141" i="7"/>
  <c r="J141" i="7"/>
  <c r="F142" i="7"/>
  <c r="G142" i="7"/>
  <c r="H142" i="7"/>
  <c r="I142" i="7"/>
  <c r="J142" i="7"/>
  <c r="F143" i="7"/>
  <c r="G143" i="7"/>
  <c r="H143" i="7"/>
  <c r="I143" i="7"/>
  <c r="J143" i="7"/>
  <c r="F144" i="7"/>
  <c r="G144" i="7"/>
  <c r="H144" i="7"/>
  <c r="I144" i="7"/>
  <c r="J144" i="7"/>
  <c r="F145" i="7"/>
  <c r="G145" i="7"/>
  <c r="H145" i="7"/>
  <c r="I145" i="7"/>
  <c r="J145" i="7"/>
  <c r="F146" i="7"/>
  <c r="G146" i="7"/>
  <c r="H146" i="7"/>
  <c r="I146" i="7"/>
  <c r="J146" i="7"/>
  <c r="F147" i="7"/>
  <c r="G147" i="7"/>
  <c r="H147" i="7"/>
  <c r="I147" i="7"/>
  <c r="J147" i="7"/>
  <c r="F148" i="7"/>
  <c r="G148" i="7"/>
  <c r="H148" i="7"/>
  <c r="I148" i="7"/>
  <c r="J148" i="7"/>
  <c r="F149" i="7"/>
  <c r="G149" i="7"/>
  <c r="H149" i="7"/>
  <c r="I149" i="7"/>
  <c r="J149" i="7"/>
  <c r="F150" i="7"/>
  <c r="G150" i="7"/>
  <c r="H150" i="7"/>
  <c r="I150" i="7"/>
  <c r="J150" i="7"/>
  <c r="F151" i="7"/>
  <c r="G151" i="7"/>
  <c r="H151" i="7"/>
  <c r="I151" i="7"/>
  <c r="J151" i="7"/>
  <c r="F152" i="7"/>
  <c r="G152" i="7"/>
  <c r="H152" i="7"/>
  <c r="I152" i="7"/>
  <c r="J152" i="7"/>
  <c r="F153" i="7"/>
  <c r="G153" i="7"/>
  <c r="H153" i="7"/>
  <c r="I153" i="7"/>
  <c r="J153" i="7"/>
  <c r="F154" i="7"/>
  <c r="G154" i="7"/>
  <c r="H154" i="7"/>
  <c r="I154" i="7"/>
  <c r="J154" i="7"/>
  <c r="F155" i="7"/>
  <c r="G155" i="7"/>
  <c r="H155" i="7"/>
  <c r="I155" i="7"/>
  <c r="J155" i="7"/>
  <c r="F156" i="7"/>
  <c r="G156" i="7"/>
  <c r="H156" i="7"/>
  <c r="I156" i="7"/>
  <c r="J156" i="7"/>
  <c r="F157" i="7"/>
  <c r="G157" i="7"/>
  <c r="H157" i="7"/>
  <c r="I157" i="7"/>
  <c r="J157" i="7"/>
  <c r="F158" i="7"/>
  <c r="G158" i="7"/>
  <c r="H158" i="7"/>
  <c r="I158" i="7"/>
  <c r="J158" i="7"/>
  <c r="F159" i="7"/>
  <c r="G159" i="7"/>
  <c r="H159" i="7"/>
  <c r="I159" i="7"/>
  <c r="J159" i="7"/>
  <c r="F160" i="7"/>
  <c r="G160" i="7"/>
  <c r="H160" i="7"/>
  <c r="I160" i="7"/>
  <c r="J160" i="7"/>
  <c r="F161" i="7"/>
  <c r="G161" i="7"/>
  <c r="H161" i="7"/>
  <c r="I161" i="7"/>
  <c r="J161" i="7"/>
  <c r="F162" i="7"/>
  <c r="G162" i="7"/>
  <c r="H162" i="7"/>
  <c r="I162" i="7"/>
  <c r="J162" i="7"/>
  <c r="F163" i="7"/>
  <c r="G163" i="7"/>
  <c r="H163" i="7"/>
  <c r="I163" i="7"/>
  <c r="J163" i="7"/>
  <c r="F164" i="7"/>
  <c r="G164" i="7"/>
  <c r="H164" i="7"/>
  <c r="I164" i="7"/>
  <c r="J164" i="7"/>
  <c r="F165" i="7"/>
  <c r="G165" i="7"/>
  <c r="H165" i="7"/>
  <c r="I165" i="7"/>
  <c r="J165" i="7"/>
  <c r="F166" i="7"/>
  <c r="G166" i="7"/>
  <c r="H166" i="7"/>
  <c r="I166" i="7"/>
  <c r="J166" i="7"/>
  <c r="F167" i="7"/>
  <c r="G167" i="7"/>
  <c r="H167" i="7"/>
  <c r="I167" i="7"/>
  <c r="J167" i="7"/>
  <c r="F168" i="7"/>
  <c r="G168" i="7"/>
  <c r="H168" i="7"/>
  <c r="I168" i="7"/>
  <c r="J168" i="7"/>
  <c r="F169" i="7"/>
  <c r="G169" i="7"/>
  <c r="H169" i="7"/>
  <c r="I169" i="7"/>
  <c r="J169" i="7"/>
  <c r="F170" i="7"/>
  <c r="G170" i="7"/>
  <c r="H170" i="7"/>
  <c r="I170" i="7"/>
  <c r="J170" i="7"/>
  <c r="F171" i="7"/>
  <c r="G171" i="7"/>
  <c r="H171" i="7"/>
  <c r="I171" i="7"/>
  <c r="J171" i="7"/>
  <c r="F172" i="7"/>
  <c r="G172" i="7"/>
  <c r="H172" i="7"/>
  <c r="I172" i="7"/>
  <c r="J172" i="7"/>
  <c r="F173" i="7"/>
  <c r="G173" i="7"/>
  <c r="H173" i="7"/>
  <c r="I173" i="7"/>
  <c r="J173" i="7"/>
  <c r="F174" i="7"/>
  <c r="G174" i="7"/>
  <c r="H174" i="7"/>
  <c r="I174" i="7"/>
  <c r="J174" i="7"/>
  <c r="F175" i="7"/>
  <c r="G175" i="7"/>
  <c r="H175" i="7"/>
  <c r="I175" i="7"/>
  <c r="J175" i="7"/>
  <c r="F176" i="7"/>
  <c r="G176" i="7"/>
  <c r="H176" i="7"/>
  <c r="I176" i="7"/>
  <c r="J176" i="7"/>
  <c r="F177" i="7"/>
  <c r="G177" i="7"/>
  <c r="H177" i="7"/>
  <c r="I177" i="7"/>
  <c r="J177" i="7"/>
  <c r="F178" i="7"/>
  <c r="G178" i="7"/>
  <c r="H178" i="7"/>
  <c r="I178" i="7"/>
  <c r="J178" i="7"/>
  <c r="F179" i="7"/>
  <c r="G179" i="7"/>
  <c r="H179" i="7"/>
  <c r="I179" i="7"/>
  <c r="J179" i="7"/>
  <c r="F180" i="7"/>
  <c r="G180" i="7"/>
  <c r="H180" i="7"/>
  <c r="I180" i="7"/>
  <c r="J180" i="7"/>
  <c r="F181" i="7"/>
  <c r="G181" i="7"/>
  <c r="H181" i="7"/>
  <c r="I181" i="7"/>
  <c r="J181" i="7"/>
  <c r="F182" i="7"/>
  <c r="G182" i="7"/>
  <c r="H182" i="7"/>
  <c r="I182" i="7"/>
  <c r="J182" i="7"/>
  <c r="F183" i="7"/>
  <c r="G183" i="7"/>
  <c r="H183" i="7"/>
  <c r="I183" i="7"/>
  <c r="J183" i="7"/>
  <c r="F184" i="7"/>
  <c r="G184" i="7"/>
  <c r="H184" i="7"/>
  <c r="I184" i="7"/>
  <c r="J184" i="7"/>
  <c r="F185" i="7"/>
  <c r="G185" i="7"/>
  <c r="H185" i="7"/>
  <c r="I185" i="7"/>
  <c r="J185" i="7"/>
  <c r="F186" i="7"/>
  <c r="G186" i="7"/>
  <c r="H186" i="7"/>
  <c r="I186" i="7"/>
  <c r="J186" i="7"/>
  <c r="F187" i="7"/>
  <c r="G187" i="7"/>
  <c r="H187" i="7"/>
  <c r="I187" i="7"/>
  <c r="J187" i="7"/>
  <c r="F188" i="7"/>
  <c r="G188" i="7"/>
  <c r="H188" i="7"/>
  <c r="I188" i="7"/>
  <c r="J188" i="7"/>
  <c r="F189" i="7"/>
  <c r="G189" i="7"/>
  <c r="H189" i="7"/>
  <c r="I189" i="7"/>
  <c r="J189" i="7"/>
  <c r="F190" i="7"/>
  <c r="G190" i="7"/>
  <c r="H190" i="7"/>
  <c r="I190" i="7"/>
  <c r="J190" i="7"/>
  <c r="F191" i="7"/>
  <c r="G191" i="7"/>
  <c r="H191" i="7"/>
  <c r="I191" i="7"/>
  <c r="J191" i="7"/>
  <c r="F192" i="7"/>
  <c r="G192" i="7"/>
  <c r="H192" i="7"/>
  <c r="I192" i="7"/>
  <c r="J192" i="7"/>
  <c r="F193" i="7"/>
  <c r="G193" i="7"/>
  <c r="H193" i="7"/>
  <c r="I193" i="7"/>
  <c r="J193" i="7"/>
  <c r="F194" i="7"/>
  <c r="G194" i="7"/>
  <c r="H194" i="7"/>
  <c r="I194" i="7"/>
  <c r="J194" i="7"/>
  <c r="F195" i="7"/>
  <c r="G195" i="7"/>
  <c r="H195" i="7"/>
  <c r="I195" i="7"/>
  <c r="J195" i="7"/>
  <c r="F196" i="7"/>
  <c r="G196" i="7"/>
  <c r="H196" i="7"/>
  <c r="I196" i="7"/>
  <c r="J196" i="7"/>
  <c r="F197" i="7"/>
  <c r="G197" i="7"/>
  <c r="H197" i="7"/>
  <c r="I197" i="7"/>
  <c r="J197" i="7"/>
  <c r="F198" i="7"/>
  <c r="G198" i="7"/>
  <c r="H198" i="7"/>
  <c r="I198" i="7"/>
  <c r="J198" i="7"/>
  <c r="F199" i="7"/>
  <c r="G199" i="7"/>
  <c r="H199" i="7"/>
  <c r="I199" i="7"/>
  <c r="J199" i="7"/>
  <c r="F200" i="7"/>
  <c r="G200" i="7"/>
  <c r="H200" i="7"/>
  <c r="I200" i="7"/>
  <c r="J200" i="7"/>
  <c r="F201" i="7"/>
  <c r="G201" i="7"/>
  <c r="H201" i="7"/>
  <c r="I201" i="7"/>
  <c r="J201" i="7"/>
  <c r="F202" i="7"/>
  <c r="G202" i="7"/>
  <c r="H202" i="7"/>
  <c r="I202" i="7"/>
  <c r="J202" i="7"/>
  <c r="F203" i="7"/>
  <c r="G203" i="7"/>
  <c r="H203" i="7"/>
  <c r="I203" i="7"/>
  <c r="J203" i="7"/>
  <c r="F204" i="7"/>
  <c r="G204" i="7"/>
  <c r="H204" i="7"/>
  <c r="I204" i="7"/>
  <c r="J204" i="7"/>
  <c r="F205" i="7"/>
  <c r="G205" i="7"/>
  <c r="H205" i="7"/>
  <c r="I205" i="7"/>
  <c r="J205" i="7"/>
  <c r="F206" i="7"/>
  <c r="G206" i="7"/>
  <c r="H206" i="7"/>
  <c r="I206" i="7"/>
  <c r="J206" i="7"/>
  <c r="F207" i="7"/>
  <c r="G207" i="7"/>
  <c r="H207" i="7"/>
  <c r="I207" i="7"/>
  <c r="J207" i="7"/>
  <c r="F208" i="7"/>
  <c r="G208" i="7"/>
  <c r="H208" i="7"/>
  <c r="I208" i="7"/>
  <c r="J208" i="7"/>
  <c r="F209" i="7"/>
  <c r="G209" i="7"/>
  <c r="H209" i="7"/>
  <c r="I209" i="7"/>
  <c r="J209" i="7"/>
  <c r="F210" i="7"/>
  <c r="G210" i="7"/>
  <c r="H210" i="7"/>
  <c r="I210" i="7"/>
  <c r="J210" i="7"/>
  <c r="F211" i="7"/>
  <c r="G211" i="7"/>
  <c r="H211" i="7"/>
  <c r="I211" i="7"/>
  <c r="J211" i="7"/>
  <c r="F212" i="7"/>
  <c r="G212" i="7"/>
  <c r="H212" i="7"/>
  <c r="I212" i="7"/>
  <c r="J212" i="7"/>
  <c r="F213" i="7"/>
  <c r="G213" i="7"/>
  <c r="H213" i="7"/>
  <c r="I213" i="7"/>
  <c r="J213" i="7"/>
  <c r="F214" i="7"/>
  <c r="G214" i="7"/>
  <c r="H214" i="7"/>
  <c r="I214" i="7"/>
  <c r="J214" i="7"/>
  <c r="F215" i="7"/>
  <c r="G215" i="7"/>
  <c r="H215" i="7"/>
  <c r="I215" i="7"/>
  <c r="J215" i="7"/>
  <c r="F216" i="7"/>
  <c r="G216" i="7"/>
  <c r="H216" i="7"/>
  <c r="I216" i="7"/>
  <c r="J216" i="7"/>
  <c r="F217" i="7"/>
  <c r="G217" i="7"/>
  <c r="H217" i="7"/>
  <c r="I217" i="7"/>
  <c r="J217" i="7"/>
  <c r="F218" i="7"/>
  <c r="G218" i="7"/>
  <c r="H218" i="7"/>
  <c r="I218" i="7"/>
  <c r="J218" i="7"/>
  <c r="F219" i="7"/>
  <c r="G219" i="7"/>
  <c r="H219" i="7"/>
  <c r="I219" i="7"/>
  <c r="J219" i="7"/>
  <c r="F220" i="7"/>
  <c r="G220" i="7"/>
  <c r="H220" i="7"/>
  <c r="I220" i="7"/>
  <c r="J220" i="7"/>
  <c r="F221" i="7"/>
  <c r="G221" i="7"/>
  <c r="H221" i="7"/>
  <c r="I221" i="7"/>
  <c r="J221" i="7"/>
  <c r="F222" i="7"/>
  <c r="G222" i="7"/>
  <c r="H222" i="7"/>
  <c r="I222" i="7"/>
  <c r="J222" i="7"/>
  <c r="F223" i="7"/>
  <c r="G223" i="7"/>
  <c r="H223" i="7"/>
  <c r="I223" i="7"/>
  <c r="J223" i="7"/>
  <c r="F224" i="7"/>
  <c r="G224" i="7"/>
  <c r="H224" i="7"/>
  <c r="I224" i="7"/>
  <c r="J224" i="7"/>
  <c r="F225" i="7"/>
  <c r="G225" i="7"/>
  <c r="H225" i="7"/>
  <c r="I225" i="7"/>
  <c r="J225" i="7"/>
  <c r="F226" i="7"/>
  <c r="G226" i="7"/>
  <c r="H226" i="7"/>
  <c r="I226" i="7"/>
  <c r="J226" i="7"/>
  <c r="F227" i="7"/>
  <c r="G227" i="7"/>
  <c r="H227" i="7"/>
  <c r="I227" i="7"/>
  <c r="J227" i="7"/>
  <c r="F228" i="7"/>
  <c r="G228" i="7"/>
  <c r="H228" i="7"/>
  <c r="I228" i="7"/>
  <c r="J228" i="7"/>
  <c r="F229" i="7"/>
  <c r="G229" i="7"/>
  <c r="H229" i="7"/>
  <c r="I229" i="7"/>
  <c r="J229" i="7"/>
  <c r="F230" i="7"/>
  <c r="G230" i="7"/>
  <c r="H230" i="7"/>
  <c r="I230" i="7"/>
  <c r="J230" i="7"/>
  <c r="F231" i="7"/>
  <c r="G231" i="7"/>
  <c r="H231" i="7"/>
  <c r="I231" i="7"/>
  <c r="J231" i="7"/>
  <c r="F232" i="7"/>
  <c r="G232" i="7"/>
  <c r="H232" i="7"/>
  <c r="I232" i="7"/>
  <c r="J232" i="7"/>
  <c r="F233" i="7"/>
  <c r="G233" i="7"/>
  <c r="H233" i="7"/>
  <c r="I233" i="7"/>
  <c r="J233" i="7"/>
  <c r="F234" i="7"/>
  <c r="G234" i="7"/>
  <c r="H234" i="7"/>
  <c r="I234" i="7"/>
  <c r="J234" i="7"/>
  <c r="F235" i="7"/>
  <c r="G235" i="7"/>
  <c r="H235" i="7"/>
  <c r="I235" i="7"/>
  <c r="J235" i="7"/>
  <c r="F236" i="7"/>
  <c r="G236" i="7"/>
  <c r="H236" i="7"/>
  <c r="I236" i="7"/>
  <c r="J236" i="7"/>
  <c r="F237" i="7"/>
  <c r="G237" i="7"/>
  <c r="H237" i="7"/>
  <c r="I237" i="7"/>
  <c r="J237" i="7"/>
  <c r="F238" i="7"/>
  <c r="G238" i="7"/>
  <c r="H238" i="7"/>
  <c r="I238" i="7"/>
  <c r="J238" i="7"/>
  <c r="F239" i="7"/>
  <c r="G239" i="7"/>
  <c r="H239" i="7"/>
  <c r="I239" i="7"/>
  <c r="J239" i="7"/>
  <c r="F240" i="7"/>
  <c r="G240" i="7"/>
  <c r="H240" i="7"/>
  <c r="I240" i="7"/>
  <c r="J240" i="7"/>
  <c r="F241" i="7"/>
  <c r="G241" i="7"/>
  <c r="H241" i="7"/>
  <c r="I241" i="7"/>
  <c r="J241" i="7"/>
  <c r="F242" i="7"/>
  <c r="G242" i="7"/>
  <c r="H242" i="7"/>
  <c r="I242" i="7"/>
  <c r="J242" i="7"/>
  <c r="F243" i="7"/>
  <c r="G243" i="7"/>
  <c r="H243" i="7"/>
  <c r="I243" i="7"/>
  <c r="J243" i="7"/>
  <c r="F244" i="7"/>
  <c r="G244" i="7"/>
  <c r="H244" i="7"/>
  <c r="I244" i="7"/>
  <c r="J244" i="7"/>
  <c r="F245" i="7"/>
  <c r="G245" i="7"/>
  <c r="H245" i="7"/>
  <c r="I245" i="7"/>
  <c r="J245" i="7"/>
  <c r="F246" i="7"/>
  <c r="G246" i="7"/>
  <c r="H246" i="7"/>
  <c r="I246" i="7"/>
  <c r="J246" i="7"/>
  <c r="F247" i="7"/>
  <c r="G247" i="7"/>
  <c r="H247" i="7"/>
  <c r="I247" i="7"/>
  <c r="J247" i="7"/>
  <c r="F248" i="7"/>
  <c r="G248" i="7"/>
  <c r="H248" i="7"/>
  <c r="I248" i="7"/>
  <c r="J248" i="7"/>
  <c r="F249" i="7"/>
  <c r="G249" i="7"/>
  <c r="H249" i="7"/>
  <c r="I249" i="7"/>
  <c r="J249" i="7"/>
  <c r="F250" i="7"/>
  <c r="G250" i="7"/>
  <c r="H250" i="7"/>
  <c r="I250" i="7"/>
  <c r="J250" i="7"/>
  <c r="F251" i="7"/>
  <c r="G251" i="7"/>
  <c r="H251" i="7"/>
  <c r="I251" i="7"/>
  <c r="J251" i="7"/>
  <c r="F252" i="7"/>
  <c r="G252" i="7"/>
  <c r="H252" i="7"/>
  <c r="I252" i="7"/>
  <c r="J252" i="7"/>
  <c r="F253" i="7"/>
  <c r="G253" i="7"/>
  <c r="H253" i="7"/>
  <c r="I253" i="7"/>
  <c r="J253" i="7"/>
  <c r="F254" i="7"/>
  <c r="G254" i="7"/>
  <c r="H254" i="7"/>
  <c r="I254" i="7"/>
  <c r="J254" i="7"/>
  <c r="F255" i="7"/>
  <c r="G255" i="7"/>
  <c r="H255" i="7"/>
  <c r="I255" i="7"/>
  <c r="J255" i="7"/>
  <c r="F256" i="7"/>
  <c r="G256" i="7"/>
  <c r="H256" i="7"/>
  <c r="I256" i="7"/>
  <c r="J256" i="7"/>
  <c r="F257" i="7"/>
  <c r="G257" i="7"/>
  <c r="H257" i="7"/>
  <c r="I257" i="7"/>
  <c r="J257" i="7"/>
  <c r="F258" i="7"/>
  <c r="G258" i="7"/>
  <c r="H258" i="7"/>
  <c r="I258" i="7"/>
  <c r="J258" i="7"/>
  <c r="F259" i="7"/>
  <c r="G259" i="7"/>
  <c r="H259" i="7"/>
  <c r="I259" i="7"/>
  <c r="J259" i="7"/>
  <c r="F260" i="7"/>
  <c r="G260" i="7"/>
  <c r="H260" i="7"/>
  <c r="I260" i="7"/>
  <c r="J260" i="7"/>
  <c r="F261" i="7"/>
  <c r="G261" i="7"/>
  <c r="H261" i="7"/>
  <c r="I261" i="7"/>
  <c r="J261" i="7"/>
  <c r="F262" i="7"/>
  <c r="G262" i="7"/>
  <c r="H262" i="7"/>
  <c r="I262" i="7"/>
  <c r="J262" i="7"/>
  <c r="F263" i="7"/>
  <c r="G263" i="7"/>
  <c r="H263" i="7"/>
  <c r="I263" i="7"/>
  <c r="J263" i="7"/>
  <c r="F264" i="7"/>
  <c r="G264" i="7"/>
  <c r="H264" i="7"/>
  <c r="I264" i="7"/>
  <c r="J264" i="7"/>
  <c r="F265" i="7"/>
  <c r="G265" i="7"/>
  <c r="H265" i="7"/>
  <c r="I265" i="7"/>
  <c r="J265" i="7"/>
  <c r="F266" i="7"/>
  <c r="G266" i="7"/>
  <c r="H266" i="7"/>
  <c r="I266" i="7"/>
  <c r="J266" i="7"/>
  <c r="F267" i="7"/>
  <c r="G267" i="7"/>
  <c r="H267" i="7"/>
  <c r="I267" i="7"/>
  <c r="J267" i="7"/>
  <c r="F268" i="7"/>
  <c r="G268" i="7"/>
  <c r="H268" i="7"/>
  <c r="I268" i="7"/>
  <c r="J268" i="7"/>
  <c r="F269" i="7"/>
  <c r="G269" i="7"/>
  <c r="H269" i="7"/>
  <c r="I269" i="7"/>
  <c r="J269" i="7"/>
  <c r="F270" i="7"/>
  <c r="G270" i="7"/>
  <c r="H270" i="7"/>
  <c r="I270" i="7"/>
  <c r="J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F8" i="7"/>
  <c r="G8" i="7"/>
  <c r="H8" i="7"/>
  <c r="I8" i="7"/>
  <c r="J8" i="7"/>
  <c r="F9" i="7"/>
  <c r="G9" i="7"/>
  <c r="H9" i="7"/>
  <c r="I9" i="7"/>
  <c r="J9" i="7"/>
  <c r="F10" i="7"/>
  <c r="G10" i="7"/>
  <c r="H10" i="7"/>
  <c r="I10" i="7"/>
  <c r="J10" i="7"/>
  <c r="F11" i="7"/>
  <c r="G11" i="7"/>
  <c r="H11" i="7"/>
  <c r="I11" i="7"/>
  <c r="J11" i="7"/>
  <c r="F12" i="7"/>
  <c r="G12" i="7"/>
  <c r="H12" i="7"/>
  <c r="I12" i="7"/>
  <c r="J12" i="7"/>
  <c r="F13" i="7"/>
  <c r="G13" i="7"/>
  <c r="H13" i="7"/>
  <c r="I13" i="7"/>
  <c r="J13" i="7"/>
  <c r="F14" i="7"/>
  <c r="G14" i="7"/>
  <c r="H14" i="7"/>
  <c r="I14" i="7"/>
  <c r="J14" i="7"/>
  <c r="F15" i="7"/>
  <c r="G15" i="7"/>
  <c r="H15" i="7"/>
  <c r="I15" i="7"/>
  <c r="J15" i="7"/>
  <c r="F16" i="7"/>
  <c r="G16" i="7"/>
  <c r="H16" i="7"/>
  <c r="I16" i="7"/>
  <c r="J16" i="7"/>
  <c r="F17" i="7"/>
  <c r="G17" i="7"/>
  <c r="H17" i="7"/>
  <c r="I17" i="7"/>
  <c r="J17" i="7"/>
  <c r="F18" i="7"/>
  <c r="G18" i="7"/>
  <c r="H18" i="7"/>
  <c r="I18" i="7"/>
  <c r="J18" i="7"/>
  <c r="F19" i="7"/>
  <c r="G19" i="7"/>
  <c r="H19" i="7"/>
  <c r="I19" i="7"/>
  <c r="J19" i="7"/>
  <c r="F20" i="7"/>
  <c r="G20" i="7"/>
  <c r="H20" i="7"/>
  <c r="I20" i="7"/>
  <c r="J20" i="7"/>
  <c r="F21" i="7"/>
  <c r="G21" i="7"/>
  <c r="H21" i="7"/>
  <c r="I21" i="7"/>
  <c r="J21" i="7"/>
  <c r="F22" i="7"/>
  <c r="G22" i="7"/>
  <c r="H22" i="7"/>
  <c r="I22" i="7"/>
  <c r="J22" i="7"/>
  <c r="F23" i="7"/>
  <c r="G23" i="7"/>
  <c r="H23" i="7"/>
  <c r="I23" i="7"/>
  <c r="J23" i="7"/>
  <c r="F24" i="7"/>
  <c r="G24" i="7"/>
  <c r="H24" i="7"/>
  <c r="I24" i="7"/>
  <c r="J24" i="7"/>
  <c r="F25" i="7"/>
  <c r="G25" i="7"/>
  <c r="H25" i="7"/>
  <c r="I25" i="7"/>
  <c r="J25" i="7"/>
  <c r="F26" i="7"/>
  <c r="G26" i="7"/>
  <c r="H26" i="7"/>
  <c r="I26" i="7"/>
  <c r="J26" i="7"/>
  <c r="F27" i="7"/>
  <c r="G27" i="7"/>
  <c r="H27" i="7"/>
  <c r="I27" i="7"/>
  <c r="J27" i="7"/>
  <c r="F28" i="7"/>
  <c r="G28" i="7"/>
  <c r="H28" i="7"/>
  <c r="I28" i="7"/>
  <c r="J28" i="7"/>
  <c r="F29" i="7"/>
  <c r="G29" i="7"/>
  <c r="H29" i="7"/>
  <c r="I29" i="7"/>
  <c r="J29" i="7"/>
  <c r="F30" i="7"/>
  <c r="G30" i="7"/>
  <c r="H30" i="7"/>
  <c r="I30" i="7"/>
  <c r="J30" i="7"/>
  <c r="F31" i="7"/>
  <c r="G31" i="7"/>
  <c r="H31" i="7"/>
  <c r="I31" i="7"/>
  <c r="J31" i="7"/>
  <c r="F32" i="7"/>
  <c r="G32" i="7"/>
  <c r="H32" i="7"/>
  <c r="I32" i="7"/>
  <c r="J32" i="7"/>
  <c r="F33" i="7"/>
  <c r="G33" i="7"/>
  <c r="H33" i="7"/>
  <c r="I33" i="7"/>
  <c r="J33" i="7"/>
  <c r="F34" i="7"/>
  <c r="G34" i="7"/>
  <c r="H34" i="7"/>
  <c r="I34" i="7"/>
  <c r="J34" i="7"/>
  <c r="F35" i="7"/>
  <c r="G35" i="7"/>
  <c r="H35" i="7"/>
  <c r="I35" i="7"/>
  <c r="J35" i="7"/>
  <c r="F36" i="7"/>
  <c r="G36" i="7"/>
  <c r="H36" i="7"/>
  <c r="I36" i="7"/>
  <c r="J36" i="7"/>
  <c r="F37" i="7"/>
  <c r="G37" i="7"/>
  <c r="H37" i="7"/>
  <c r="I37" i="7"/>
  <c r="J37" i="7"/>
  <c r="F38" i="7"/>
  <c r="G38" i="7"/>
  <c r="H38" i="7"/>
  <c r="I38" i="7"/>
  <c r="J38" i="7"/>
  <c r="F39" i="7"/>
  <c r="G39" i="7"/>
  <c r="H39" i="7"/>
  <c r="I39" i="7"/>
  <c r="J39" i="7"/>
  <c r="F40" i="7"/>
  <c r="G40" i="7"/>
  <c r="H40" i="7"/>
  <c r="I40" i="7"/>
  <c r="J40" i="7"/>
  <c r="F41" i="7"/>
  <c r="G41" i="7"/>
  <c r="H41" i="7"/>
  <c r="I41" i="7"/>
  <c r="J41" i="7"/>
  <c r="F42" i="7"/>
  <c r="G42" i="7"/>
  <c r="H42" i="7"/>
  <c r="I42" i="7"/>
  <c r="J42" i="7"/>
  <c r="F43" i="7"/>
  <c r="G43" i="7"/>
  <c r="H43" i="7"/>
  <c r="I43" i="7"/>
  <c r="J43" i="7"/>
  <c r="F44" i="7"/>
  <c r="G44" i="7"/>
  <c r="H44" i="7"/>
  <c r="I44" i="7"/>
  <c r="J44" i="7"/>
  <c r="F45" i="7"/>
  <c r="G45" i="7"/>
  <c r="H45" i="7"/>
  <c r="I45" i="7"/>
  <c r="J45" i="7"/>
  <c r="F46" i="7"/>
  <c r="G46" i="7"/>
  <c r="H46" i="7"/>
  <c r="I46" i="7"/>
  <c r="J46" i="7"/>
  <c r="F47" i="7"/>
  <c r="G47" i="7"/>
  <c r="H47" i="7"/>
  <c r="I47" i="7"/>
  <c r="J47" i="7"/>
  <c r="F48" i="7"/>
  <c r="G48" i="7"/>
  <c r="H48" i="7"/>
  <c r="I48" i="7"/>
  <c r="J48" i="7"/>
  <c r="F49" i="7"/>
  <c r="G49" i="7"/>
  <c r="H49" i="7"/>
  <c r="I49" i="7"/>
  <c r="J49" i="7"/>
  <c r="F50" i="7"/>
  <c r="G50" i="7"/>
  <c r="H50" i="7"/>
  <c r="I50" i="7"/>
  <c r="J50" i="7"/>
  <c r="F51" i="7"/>
  <c r="G51" i="7"/>
  <c r="H51" i="7"/>
  <c r="I51" i="7"/>
  <c r="J51" i="7"/>
  <c r="F52" i="7"/>
  <c r="G52" i="7"/>
  <c r="H52" i="7"/>
  <c r="I52" i="7"/>
  <c r="J52" i="7"/>
  <c r="F53" i="7"/>
  <c r="G53" i="7"/>
  <c r="H53" i="7"/>
  <c r="I53" i="7"/>
  <c r="J53" i="7"/>
  <c r="F54" i="7"/>
  <c r="G54" i="7"/>
  <c r="H54" i="7"/>
  <c r="I54" i="7"/>
  <c r="J54" i="7"/>
  <c r="F55" i="7"/>
  <c r="G55" i="7"/>
  <c r="H55" i="7"/>
  <c r="I55" i="7"/>
  <c r="J55" i="7"/>
  <c r="F56" i="7"/>
  <c r="G56" i="7"/>
  <c r="H56" i="7"/>
  <c r="I56" i="7"/>
  <c r="J56" i="7"/>
  <c r="F57" i="7"/>
  <c r="G57" i="7"/>
  <c r="H57" i="7"/>
  <c r="I57" i="7"/>
  <c r="J57" i="7"/>
  <c r="F58" i="7"/>
  <c r="G58" i="7"/>
  <c r="H58" i="7"/>
  <c r="I58" i="7"/>
  <c r="J58" i="7"/>
  <c r="F59" i="7"/>
  <c r="G59" i="7"/>
  <c r="H59" i="7"/>
  <c r="I59" i="7"/>
  <c r="J59" i="7"/>
  <c r="F60" i="7"/>
  <c r="G60" i="7"/>
  <c r="H60" i="7"/>
  <c r="I60" i="7"/>
  <c r="J60" i="7"/>
  <c r="F61" i="7"/>
  <c r="G61" i="7"/>
  <c r="H61" i="7"/>
  <c r="I61" i="7"/>
  <c r="J61" i="7"/>
  <c r="F62" i="7"/>
  <c r="G62" i="7"/>
  <c r="H62" i="7"/>
  <c r="I62" i="7"/>
  <c r="J62" i="7"/>
  <c r="F63" i="7"/>
  <c r="G63" i="7"/>
  <c r="H63" i="7"/>
  <c r="I63" i="7"/>
  <c r="J63" i="7"/>
  <c r="F64" i="7"/>
  <c r="G64" i="7"/>
  <c r="H64" i="7"/>
  <c r="I64" i="7"/>
  <c r="J64" i="7"/>
  <c r="J7" i="7"/>
  <c r="I7" i="7"/>
  <c r="H7" i="7"/>
  <c r="G7" i="7"/>
  <c r="F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2" authorId="0" shapeId="0" xr:uid="{808D8496-5886-47BC-85E0-A843FD709446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<sst xmlns="http://schemas.openxmlformats.org/spreadsheetml/2006/main" count="42915" uniqueCount="370">
  <si>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</si>
  <si>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</si>
  <si>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</si>
  <si>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</si>
  <si>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</si>
  <si>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</si>
  <si>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</si>
  <si>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</si>
  <si>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</si>
  <si>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</si>
  <si>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</si>
  <si>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</si>
  <si>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</si>
  <si>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</si>
  <si>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</si>
  <si>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</si>
  <si>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</si>
  <si>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</si>
  <si>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</si>
  <si>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</si>
  <si>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</si>
  <si>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</si>
  <si>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</si>
  <si>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</si>
  <si>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</si>
  <si>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</si>
  <si>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</si>
  <si>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</si>
  <si>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</si>
  <si>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</si>
  <si>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</si>
  <si>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</si>
  <si>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</si>
  <si>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</si>
  <si>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</si>
  <si>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</si>
  <si>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</si>
  <si>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</si>
  <si>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</si>
  <si>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</si>
  <si>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</si>
  <si>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</si>
  <si>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</si>
  <si>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</si>
  <si>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</si>
  <si>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</si>
  <si>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</si>
  <si>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</si>
  <si>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</si>
  <si>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</si>
  <si>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</si>
  <si>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</si>
  <si>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</si>
  <si>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</si>
  <si>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</si>
  <si>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</si>
  <si>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</si>
  <si>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</si>
  <si>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</si>
  <si>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</si>
  <si>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</si>
  <si>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</si>
  <si>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</si>
  <si>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</si>
  <si>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</si>
  <si>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</si>
  <si>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</si>
  <si>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</si>
  <si>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</si>
  <si>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</si>
  <si>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</si>
  <si>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</si>
  <si>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</si>
  <si>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</si>
  <si>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</si>
  <si>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</si>
  <si>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</si>
  <si>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</si>
  <si>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</si>
  <si>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</si>
  <si>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</si>
  <si>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</si>
  <si>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</si>
  <si>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</si>
  <si>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</si>
  <si>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</si>
  <si>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</si>
  <si>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</si>
  <si>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</si>
  <si>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</si>
  <si>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</si>
  <si>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</si>
  <si>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</si>
  <si>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</si>
  <si>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</si>
  <si>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</si>
  <si>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</si>
  <si>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</si>
  <si>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</si>
  <si>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</si>
  <si>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</si>
  <si>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</si>
  <si>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</si>
  <si>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</si>
  <si>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</si>
  <si>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</si>
  <si>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</si>
  <si>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</si>
  <si>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</si>
  <si>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</si>
  <si>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</si>
  <si>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</si>
  <si>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</si>
  <si>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</si>
  <si>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</si>
  <si>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</si>
  <si>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</si>
  <si>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</si>
  <si>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</si>
  <si>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</si>
  <si>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</si>
  <si>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</si>
  <si>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</si>
  <si>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</si>
  <si>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</si>
  <si>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</si>
  <si>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</si>
  <si>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</si>
  <si>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</si>
  <si>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</si>
  <si>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</si>
  <si>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</si>
  <si>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</si>
  <si>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</si>
  <si>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</si>
  <si>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</si>
  <si>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</si>
  <si>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</si>
  <si>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</si>
  <si>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</si>
  <si>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</si>
  <si>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</si>
  <si>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</si>
  <si>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</si>
  <si>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</si>
  <si>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</si>
  <si>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</si>
  <si>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</si>
  <si>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</si>
  <si>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</si>
  <si>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</si>
  <si>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</si>
  <si>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</si>
  <si>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</si>
  <si>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</si>
  <si>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</si>
  <si>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</si>
  <si>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</si>
  <si>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</si>
  <si>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</si>
  <si>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</si>
  <si>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</si>
  <si>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</si>
  <si>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</si>
  <si>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</si>
  <si>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</si>
  <si>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</si>
  <si>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</si>
  <si>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</si>
  <si>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</si>
  <si>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</si>
  <si>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</si>
  <si>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</si>
  <si>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</si>
  <si>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</si>
  <si>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</si>
  <si>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</si>
  <si>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</si>
  <si>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</si>
  <si>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</si>
  <si>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</si>
  <si>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</si>
  <si>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</si>
  <si>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</si>
  <si>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</si>
  <si>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</si>
  <si>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</si>
  <si>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</si>
  <si>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</si>
  <si>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</si>
  <si>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</si>
  <si>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</si>
  <si>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</si>
  <si>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</si>
  <si>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</si>
  <si>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</si>
  <si>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</si>
  <si>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</si>
  <si>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</si>
  <si>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</si>
  <si>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</si>
  <si>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</si>
  <si>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</si>
  <si>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</si>
  <si>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</si>
  <si>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</si>
  <si>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</si>
  <si>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</si>
  <si>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</si>
  <si>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</si>
  <si>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</si>
  <si>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</si>
  <si>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</si>
  <si>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</si>
  <si>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</si>
  <si>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</si>
  <si>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</si>
  <si>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</si>
  <si>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</si>
  <si>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</si>
  <si>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</si>
  <si>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</si>
  <si>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</si>
  <si>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</si>
  <si>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</si>
  <si>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</si>
  <si>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</si>
  <si>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</si>
  <si>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</si>
  <si>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</si>
  <si>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</si>
  <si>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</si>
  <si>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</si>
  <si>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</si>
  <si>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</si>
  <si>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</si>
  <si>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</si>
  <si>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</si>
  <si>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</si>
  <si>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</si>
  <si>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</si>
  <si>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</si>
  <si>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</si>
  <si>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</si>
  <si>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</si>
  <si>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</si>
  <si>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</si>
  <si>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</si>
  <si>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</si>
  <si>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</si>
  <si>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</si>
  <si>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</si>
  <si>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</si>
  <si>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</si>
  <si>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</si>
  <si>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</si>
  <si>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</si>
  <si>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</si>
  <si>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</si>
  <si>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</si>
  <si>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</si>
  <si>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</si>
  <si>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</si>
  <si>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</si>
  <si>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</si>
  <si>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</si>
  <si>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</si>
  <si>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</si>
  <si>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</si>
  <si>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</si>
  <si>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</si>
  <si>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</si>
  <si>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</si>
  <si>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</si>
  <si>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</si>
  <si>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</si>
  <si>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</si>
  <si>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</si>
  <si>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</si>
  <si>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</si>
  <si>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</si>
  <si>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</si>
  <si>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</si>
  <si>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</si>
  <si>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</si>
  <si>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</si>
  <si>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</si>
  <si>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</si>
  <si>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</si>
  <si>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</si>
  <si>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</si>
  <si>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</si>
  <si>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</si>
  <si>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</si>
  <si>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</si>
  <si>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</si>
  <si>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</si>
  <si>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</si>
  <si>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</si>
  <si>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</si>
  <si>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</si>
  <si>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</si>
  <si>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</si>
  <si>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</si>
  <si>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</si>
  <si>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</si>
  <si>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</si>
  <si>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</si>
  <si>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</si>
  <si>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</si>
  <si>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</si>
  <si>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</si>
  <si>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</si>
  <si>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</si>
  <si>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</si>
  <si>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</si>
  <si>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</si>
  <si>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</si>
  <si>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</si>
  <si>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</si>
  <si>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</si>
  <si>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</si>
  <si>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</si>
  <si>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</si>
  <si>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</si>
  <si>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</si>
  <si>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</si>
  <si>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</si>
  <si>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</si>
  <si>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</si>
  <si>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</si>
  <si>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</si>
  <si>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</si>
  <si>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</si>
  <si>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</si>
  <si>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</si>
  <si>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</si>
  <si>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</si>
  <si>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</si>
  <si>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</si>
  <si>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</si>
  <si>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</si>
  <si>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</si>
  <si>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</si>
  <si>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</si>
  <si>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</si>
  <si>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</si>
  <si>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</si>
  <si>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</si>
  <si>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</si>
  <si>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</si>
  <si>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</si>
  <si>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</si>
  <si>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</si>
  <si>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</si>
  <si>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</si>
  <si>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</si>
  <si>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</si>
  <si>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</si>
  <si>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（１２月２２日公表時点）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</si>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</sst>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7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25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4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0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  <c r="Q2" s="111" t="s">
        <v>369</v>
      </c>
    </row>
    <row r="3" spans="1:17">
      <c r="A3" s="36">
        <f>DATE($A$8, $B$8, $C$8)</f>
        <v>44555</v>
      </c>
      <c r="B3" s="25" t="s">
        <v>153</v>
      </c>
      <c r="C3" s="25">
        <f>IF(D21="", "", D21)</f>
        <v>1726106</v>
      </c>
      <c r="D3" s="25">
        <f>IF(C21="", "", C21)</f>
        <v>27759785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1754</v>
      </c>
      <c r="I3" s="25" t="str">
        <f t="shared" si="1"/>
        <v/>
      </c>
      <c r="J3" s="25">
        <f t="shared" si="1"/>
        <v>37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1706200</v>
      </c>
      <c r="N3" s="25">
        <f t="shared" si="2"/>
        <v>18378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44555</v>
      </c>
      <c r="B4" s="25" t="s">
        <v>154</v>
      </c>
      <c r="C4" s="25">
        <f>IF(D22="", "", D22)</f>
        <v>5078</v>
      </c>
      <c r="D4" s="25">
        <f>IF(C22="", "", C22)</f>
        <v>1332060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341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4729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44555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0" t="s">
        <v>156</v>
      </c>
      <c r="B7" s="120"/>
      <c r="C7" s="120"/>
      <c r="D7" s="120"/>
      <c r="E7" s="120"/>
      <c r="F7" s="120"/>
      <c r="G7" s="120"/>
      <c r="H7" s="120"/>
      <c r="I7" s="120"/>
      <c r="M7" s="47"/>
      <c r="O7" s="26"/>
      <c r="P7" s="26"/>
    </row>
    <row r="8" spans="1:17">
      <c r="A8" s="4">
        <v>2021</v>
      </c>
      <c r="B8" s="4">
        <v>12</v>
      </c>
      <c r="C8" s="4">
        <v>25</v>
      </c>
      <c r="J8" s="55"/>
      <c r="K8" s="55"/>
      <c r="L8" s="55"/>
      <c r="M8" s="55"/>
      <c r="N8" s="55"/>
      <c r="O8" s="55"/>
      <c r="P8" s="55"/>
      <c r="Q8" s="55"/>
    </row>
    <row r="9" spans="1:17" s="100" customFormat="1">
      <c r="A9" s="120" t="s">
        <v>358</v>
      </c>
      <c r="B9" s="120"/>
      <c r="C9" s="120"/>
      <c r="D9" s="120"/>
      <c r="E9" s="120"/>
      <c r="F9" s="120"/>
      <c r="G9" s="120"/>
      <c r="H9" s="120"/>
      <c r="I9" s="120"/>
      <c r="J9" s="55"/>
      <c r="K9" s="55"/>
      <c r="L9" s="55"/>
      <c r="M9" s="55"/>
      <c r="N9" s="55"/>
      <c r="O9" s="55"/>
      <c r="P9" s="55"/>
      <c r="Q9" s="55"/>
    </row>
    <row r="10" spans="1:17">
      <c r="C10" s="120" t="s">
        <v>157</v>
      </c>
      <c r="D10" s="120"/>
      <c r="E10" s="120" t="s">
        <v>158</v>
      </c>
      <c r="F10" s="120"/>
      <c r="G10" s="120" t="s">
        <v>159</v>
      </c>
      <c r="H10" s="120" t="s">
        <v>160</v>
      </c>
      <c r="I10" s="120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0"/>
      <c r="H11" s="120"/>
      <c r="I11" s="121"/>
      <c r="J11" s="55"/>
      <c r="K11" s="55"/>
      <c r="L11" s="55"/>
      <c r="M11" s="60"/>
      <c r="N11" s="60"/>
      <c r="O11" s="57"/>
      <c r="P11" s="57"/>
      <c r="Q11" s="55"/>
    </row>
    <row r="12" spans="1:17">
      <c r="B12" s="26" t="s">
        <v>166</v>
      </c>
      <c r="C12" s="45">
        <v>27759785</v>
      </c>
      <c r="D12" s="45">
        <v>1726106</v>
      </c>
      <c r="E12" s="45">
        <v>1754</v>
      </c>
      <c r="F12" s="45">
        <v>37</v>
      </c>
      <c r="G12" s="45">
        <v>1706200</v>
      </c>
      <c r="H12" s="45">
        <v>18378</v>
      </c>
      <c r="I12" s="3"/>
      <c r="J12" s="55"/>
      <c r="K12" s="123" t="s">
        <v>350</v>
      </c>
      <c r="L12" s="123"/>
      <c r="M12" s="60"/>
      <c r="N12" s="58"/>
      <c r="O12" s="58"/>
      <c r="P12" s="59"/>
      <c r="Q12" s="60"/>
    </row>
    <row r="13" spans="1:17">
      <c r="B13" s="26" t="s">
        <v>327</v>
      </c>
      <c r="C13" s="45">
        <v>1332060</v>
      </c>
      <c r="D13" s="45">
        <v>5078</v>
      </c>
      <c r="E13" s="45">
        <v>341</v>
      </c>
      <c r="F13" s="45">
        <v>0</v>
      </c>
      <c r="G13" s="45">
        <v>4729</v>
      </c>
      <c r="H13" s="45">
        <v>8</v>
      </c>
      <c r="I13" s="3"/>
      <c r="J13" s="55"/>
      <c r="K13" s="102" t="s">
        <v>349</v>
      </c>
      <c r="L13" s="60"/>
      <c r="M13" s="60"/>
      <c r="N13" s="55"/>
      <c r="O13" s="55"/>
      <c r="P13" s="59"/>
      <c r="Q13" s="55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>
      <c r="B15" s="43" t="s">
        <v>164</v>
      </c>
      <c r="C15" s="44">
        <f t="shared" ref="C15:H15" si="3">SUM(C12:C14)</f>
        <v>29092674</v>
      </c>
      <c r="D15" s="44">
        <f t="shared" si="3"/>
        <v>1731199</v>
      </c>
      <c r="E15" s="44">
        <f t="shared" si="3"/>
        <v>2095</v>
      </c>
      <c r="F15" s="44">
        <f t="shared" si="3"/>
        <v>37</v>
      </c>
      <c r="G15" s="44">
        <f t="shared" si="3"/>
        <v>1710944</v>
      </c>
      <c r="H15" s="44">
        <f t="shared" si="3"/>
        <v>18386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>
      <c r="C18" s="120" t="s">
        <v>157</v>
      </c>
      <c r="D18" s="121"/>
      <c r="E18" s="120" t="s">
        <v>169</v>
      </c>
      <c r="F18" s="121"/>
      <c r="G18" s="121"/>
      <c r="H18" s="120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>
      <c r="C19" s="121"/>
      <c r="D19" s="121"/>
      <c r="E19" s="121"/>
      <c r="F19" s="121"/>
      <c r="G19" s="121"/>
      <c r="H19" s="120" t="s">
        <v>158</v>
      </c>
      <c r="I19" s="121"/>
      <c r="J19" s="121"/>
      <c r="K19" s="121"/>
      <c r="L19" s="121"/>
      <c r="M19" s="121"/>
      <c r="N19" s="121"/>
      <c r="O19" s="120" t="s">
        <v>159</v>
      </c>
      <c r="P19" s="12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1"/>
      <c r="P20" s="121"/>
    </row>
    <row r="21" spans="1:16">
      <c r="B21" s="25" t="s">
        <v>166</v>
      </c>
      <c r="C21" s="27">
        <f t="shared" ref="C21:D23" si="4">C12</f>
        <v>27759785</v>
      </c>
      <c r="D21" s="27">
        <f t="shared" si="4"/>
        <v>1726106</v>
      </c>
      <c r="E21" s="3"/>
      <c r="F21" s="3"/>
      <c r="G21" s="3"/>
      <c r="H21" s="3"/>
      <c r="I21" s="27">
        <f>E12</f>
        <v>1754</v>
      </c>
      <c r="J21" s="3"/>
      <c r="K21" s="27">
        <f>F12</f>
        <v>37</v>
      </c>
      <c r="L21" s="3"/>
      <c r="M21" s="3"/>
      <c r="N21" s="16">
        <f>G21</f>
        <v>0</v>
      </c>
      <c r="O21" s="27">
        <f t="shared" ref="O21:P23" si="5">G12</f>
        <v>1706200</v>
      </c>
      <c r="P21" s="27">
        <f t="shared" si="5"/>
        <v>18378</v>
      </c>
    </row>
    <row r="22" spans="1:16">
      <c r="B22" s="25" t="s">
        <v>167</v>
      </c>
      <c r="C22" s="27">
        <f t="shared" si="4"/>
        <v>1332060</v>
      </c>
      <c r="D22" s="27">
        <f t="shared" si="4"/>
        <v>5078</v>
      </c>
      <c r="E22" s="3"/>
      <c r="F22" s="3"/>
      <c r="G22" s="3"/>
      <c r="H22" s="3"/>
      <c r="I22" s="27">
        <f>E13</f>
        <v>341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4729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29092674</v>
      </c>
      <c r="D24" s="25">
        <f t="shared" si="6"/>
        <v>1731199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2095</v>
      </c>
      <c r="J24" s="25">
        <f t="shared" si="6"/>
        <v>0</v>
      </c>
      <c r="K24" s="25">
        <f t="shared" si="6"/>
        <v>37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1710944</v>
      </c>
      <c r="P24" s="25">
        <f t="shared" si="6"/>
        <v>18386</v>
      </c>
    </row>
    <row r="26" spans="1:16">
      <c r="F26" s="120" t="s">
        <v>278</v>
      </c>
      <c r="G26" s="121"/>
      <c r="H26" s="121"/>
      <c r="I26" s="121"/>
      <c r="J26" s="121"/>
      <c r="K26" s="121"/>
    </row>
    <row r="27" spans="1:16">
      <c r="E27" s="25" t="s">
        <v>291</v>
      </c>
      <c r="F27" s="122" t="s">
        <v>280</v>
      </c>
      <c r="G27" s="122"/>
      <c r="H27" s="122"/>
      <c r="I27" s="122"/>
      <c r="J27" s="122"/>
      <c r="K27" s="122"/>
      <c r="L27" s="122"/>
    </row>
    <row r="29" spans="1:16">
      <c r="F29" s="120" t="s">
        <v>286</v>
      </c>
      <c r="G29" s="120"/>
      <c r="H29" s="120"/>
      <c r="I29" s="120"/>
      <c r="J29" s="120"/>
      <c r="K29" s="120"/>
      <c r="L29" s="120"/>
    </row>
    <row r="30" spans="1:16">
      <c r="F30" s="122" t="s">
        <v>281</v>
      </c>
      <c r="G30" s="122"/>
      <c r="H30" s="122"/>
      <c r="I30" s="122"/>
      <c r="J30" s="122"/>
      <c r="K30" s="122"/>
      <c r="L30" s="122"/>
      <c r="M30" s="122"/>
      <c r="N30" s="122"/>
    </row>
    <row r="31" spans="1:16" s="52" customFormat="1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>
      <c r="G32" s="120" t="s">
        <v>293</v>
      </c>
      <c r="H32" s="120"/>
      <c r="I32" s="120"/>
      <c r="J32" s="120"/>
      <c r="K32" s="120"/>
      <c r="L32" s="120"/>
    </row>
    <row r="33" spans="6:14">
      <c r="F33" s="120" t="s">
        <v>288</v>
      </c>
      <c r="G33" s="120"/>
      <c r="H33" s="120"/>
      <c r="I33" s="120"/>
      <c r="J33" s="120"/>
      <c r="K33" s="120"/>
      <c r="L33" s="120"/>
      <c r="M33" s="120"/>
      <c r="N33" s="12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12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42"/>
      <c r="C1" s="142"/>
      <c r="D1" s="143"/>
      <c r="E1" s="143"/>
      <c r="F1" s="143"/>
      <c r="G1" s="143"/>
    </row>
    <row r="2" spans="1:9" ht="28.5" customHeight="1">
      <c r="B2" s="144" t="s">
        <v>228</v>
      </c>
      <c r="C2" s="144"/>
      <c r="D2" s="143"/>
      <c r="E2" s="143"/>
      <c r="F2" s="143"/>
      <c r="G2" s="143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45" t="s">
        <v>180</v>
      </c>
      <c r="C4" s="132" t="s">
        <v>351</v>
      </c>
      <c r="D4" s="133"/>
      <c r="E4" s="136" t="s">
        <v>352</v>
      </c>
      <c r="F4" s="138" t="s">
        <v>355</v>
      </c>
      <c r="G4" s="139"/>
      <c r="H4" s="140" t="s">
        <v>356</v>
      </c>
      <c r="I4" s="140" t="s">
        <v>353</v>
      </c>
    </row>
    <row r="5" spans="1:9" ht="13.2" customHeight="1">
      <c r="B5" s="146"/>
      <c r="C5" s="134"/>
      <c r="D5" s="135"/>
      <c r="E5" s="137"/>
      <c r="F5" s="108" t="s">
        <v>357</v>
      </c>
      <c r="G5" s="104" t="s">
        <v>354</v>
      </c>
      <c r="H5" s="141"/>
      <c r="I5" s="141"/>
    </row>
    <row r="6" spans="1:9" ht="12" customHeight="1">
      <c r="A6" s="15" t="s">
        <v>181</v>
      </c>
      <c r="B6" s="20" t="s">
        <v>229</v>
      </c>
      <c r="C6" s="128">
        <v>61347</v>
      </c>
      <c r="D6" s="129"/>
      <c r="E6" s="105">
        <v>1264646</v>
      </c>
      <c r="F6" s="106">
        <v>132</v>
      </c>
      <c r="G6" s="106">
        <v>0</v>
      </c>
      <c r="H6" s="105">
        <v>59738</v>
      </c>
      <c r="I6" s="105">
        <v>1474</v>
      </c>
    </row>
    <row r="7" spans="1:9" ht="12" customHeight="1">
      <c r="A7" s="15" t="s">
        <v>182</v>
      </c>
      <c r="B7" s="21" t="s">
        <v>230</v>
      </c>
      <c r="C7" s="128">
        <v>5901</v>
      </c>
      <c r="D7" s="129"/>
      <c r="E7" s="105">
        <v>104169</v>
      </c>
      <c r="F7" s="106">
        <v>0</v>
      </c>
      <c r="G7" s="106">
        <v>0</v>
      </c>
      <c r="H7" s="105">
        <v>5863</v>
      </c>
      <c r="I7" s="106">
        <v>38</v>
      </c>
    </row>
    <row r="8" spans="1:9" ht="12" customHeight="1">
      <c r="A8" s="15" t="s">
        <v>183</v>
      </c>
      <c r="B8" s="21" t="s">
        <v>231</v>
      </c>
      <c r="C8" s="128">
        <v>3487</v>
      </c>
      <c r="D8" s="129"/>
      <c r="E8" s="105">
        <v>135686</v>
      </c>
      <c r="F8" s="106">
        <v>0</v>
      </c>
      <c r="G8" s="106">
        <v>0</v>
      </c>
      <c r="H8" s="105">
        <v>3434</v>
      </c>
      <c r="I8" s="106">
        <v>53</v>
      </c>
    </row>
    <row r="9" spans="1:9" ht="12" customHeight="1">
      <c r="A9" s="15" t="s">
        <v>184</v>
      </c>
      <c r="B9" s="21" t="s">
        <v>232</v>
      </c>
      <c r="C9" s="128">
        <v>16288</v>
      </c>
      <c r="D9" s="129"/>
      <c r="E9" s="105">
        <v>264222</v>
      </c>
      <c r="F9" s="106">
        <v>2</v>
      </c>
      <c r="G9" s="106">
        <v>0</v>
      </c>
      <c r="H9" s="105">
        <v>16168</v>
      </c>
      <c r="I9" s="106">
        <v>118</v>
      </c>
    </row>
    <row r="10" spans="1:9" ht="12" customHeight="1">
      <c r="A10" s="15" t="s">
        <v>185</v>
      </c>
      <c r="B10" s="21" t="s">
        <v>233</v>
      </c>
      <c r="C10" s="128">
        <v>1934</v>
      </c>
      <c r="D10" s="129"/>
      <c r="E10" s="105">
        <v>27617</v>
      </c>
      <c r="F10" s="106">
        <v>0</v>
      </c>
      <c r="G10" s="106">
        <v>0</v>
      </c>
      <c r="H10" s="105">
        <v>1907</v>
      </c>
      <c r="I10" s="106">
        <v>27</v>
      </c>
    </row>
    <row r="11" spans="1:9" ht="12" customHeight="1">
      <c r="A11" s="15" t="s">
        <v>186</v>
      </c>
      <c r="B11" s="21" t="s">
        <v>234</v>
      </c>
      <c r="C11" s="128">
        <v>3606</v>
      </c>
      <c r="D11" s="129"/>
      <c r="E11" s="105">
        <v>114596</v>
      </c>
      <c r="F11" s="106">
        <v>1</v>
      </c>
      <c r="G11" s="106">
        <v>0</v>
      </c>
      <c r="H11" s="105">
        <v>3549</v>
      </c>
      <c r="I11" s="106">
        <v>56</v>
      </c>
    </row>
    <row r="12" spans="1:9" ht="12" customHeight="1">
      <c r="A12" s="15" t="s">
        <v>187</v>
      </c>
      <c r="B12" s="21" t="s">
        <v>235</v>
      </c>
      <c r="C12" s="128">
        <v>9505</v>
      </c>
      <c r="D12" s="129"/>
      <c r="E12" s="105">
        <v>469502</v>
      </c>
      <c r="F12" s="106">
        <v>10</v>
      </c>
      <c r="G12" s="106">
        <v>0</v>
      </c>
      <c r="H12" s="105">
        <v>9319</v>
      </c>
      <c r="I12" s="106">
        <v>176</v>
      </c>
    </row>
    <row r="13" spans="1:9" ht="12" customHeight="1">
      <c r="A13" s="15" t="s">
        <v>188</v>
      </c>
      <c r="B13" s="21" t="s">
        <v>236</v>
      </c>
      <c r="C13" s="128">
        <v>24478</v>
      </c>
      <c r="D13" s="129"/>
      <c r="E13" s="105">
        <v>40574</v>
      </c>
      <c r="F13" s="106">
        <v>12</v>
      </c>
      <c r="G13" s="106">
        <v>1</v>
      </c>
      <c r="H13" s="105">
        <v>24246</v>
      </c>
      <c r="I13" s="106">
        <v>220</v>
      </c>
    </row>
    <row r="14" spans="1:9" ht="12" customHeight="1">
      <c r="A14" s="15" t="s">
        <v>189</v>
      </c>
      <c r="B14" s="21" t="s">
        <v>237</v>
      </c>
      <c r="C14" s="128">
        <v>15542</v>
      </c>
      <c r="D14" s="129"/>
      <c r="E14" s="105">
        <v>525972</v>
      </c>
      <c r="F14" s="106">
        <v>34</v>
      </c>
      <c r="G14" s="106">
        <v>0</v>
      </c>
      <c r="H14" s="105">
        <v>15391</v>
      </c>
      <c r="I14" s="106">
        <v>117</v>
      </c>
    </row>
    <row r="15" spans="1:9" ht="12" customHeight="1">
      <c r="A15" s="15" t="s">
        <v>190</v>
      </c>
      <c r="B15" s="21" t="s">
        <v>238</v>
      </c>
      <c r="C15" s="128">
        <v>17260</v>
      </c>
      <c r="D15" s="129"/>
      <c r="E15" s="105">
        <v>352550</v>
      </c>
      <c r="F15" s="106">
        <v>187</v>
      </c>
      <c r="G15" s="106">
        <v>1</v>
      </c>
      <c r="H15" s="105">
        <v>16897</v>
      </c>
      <c r="I15" s="106">
        <v>176</v>
      </c>
    </row>
    <row r="16" spans="1:9" ht="12" customHeight="1">
      <c r="A16" s="15" t="s">
        <v>191</v>
      </c>
      <c r="B16" s="21" t="s">
        <v>239</v>
      </c>
      <c r="C16" s="130">
        <v>116013</v>
      </c>
      <c r="D16" s="131"/>
      <c r="E16" s="105">
        <v>1641926</v>
      </c>
      <c r="F16" s="106">
        <v>69</v>
      </c>
      <c r="G16" s="106">
        <v>1</v>
      </c>
      <c r="H16" s="105">
        <v>114885</v>
      </c>
      <c r="I16" s="105">
        <v>1059</v>
      </c>
    </row>
    <row r="17" spans="1:9" ht="12" customHeight="1">
      <c r="A17" s="15" t="s">
        <v>192</v>
      </c>
      <c r="B17" s="21" t="s">
        <v>240</v>
      </c>
      <c r="C17" s="130">
        <v>100628</v>
      </c>
      <c r="D17" s="131"/>
      <c r="E17" s="105">
        <v>1231446</v>
      </c>
      <c r="F17" s="106">
        <v>56</v>
      </c>
      <c r="G17" s="106">
        <v>0</v>
      </c>
      <c r="H17" s="105">
        <v>99538</v>
      </c>
      <c r="I17" s="105">
        <v>1028</v>
      </c>
    </row>
    <row r="18" spans="1:9" ht="12" customHeight="1">
      <c r="A18" s="15" t="s">
        <v>193</v>
      </c>
      <c r="B18" s="21" t="s">
        <v>241</v>
      </c>
      <c r="C18" s="130">
        <v>382718</v>
      </c>
      <c r="D18" s="131"/>
      <c r="E18" s="105">
        <v>4152039</v>
      </c>
      <c r="F18" s="106">
        <v>335</v>
      </c>
      <c r="G18" s="106">
        <v>2</v>
      </c>
      <c r="H18" s="105">
        <v>379210</v>
      </c>
      <c r="I18" s="105">
        <v>3173</v>
      </c>
    </row>
    <row r="19" spans="1:9" ht="12" customHeight="1">
      <c r="A19" s="15" t="s">
        <v>194</v>
      </c>
      <c r="B19" s="20" t="s">
        <v>242</v>
      </c>
      <c r="C19" s="130">
        <v>169658</v>
      </c>
      <c r="D19" s="131"/>
      <c r="E19" s="105">
        <v>1826301</v>
      </c>
      <c r="F19" s="106">
        <v>209</v>
      </c>
      <c r="G19" s="106">
        <v>2</v>
      </c>
      <c r="H19" s="105">
        <v>168130</v>
      </c>
      <c r="I19" s="105">
        <v>1319</v>
      </c>
    </row>
    <row r="20" spans="1:9" ht="12" customHeight="1">
      <c r="A20" s="15" t="s">
        <v>195</v>
      </c>
      <c r="B20" s="21" t="s">
        <v>243</v>
      </c>
      <c r="C20" s="128">
        <v>8181</v>
      </c>
      <c r="D20" s="129"/>
      <c r="E20" s="105">
        <v>326457</v>
      </c>
      <c r="F20" s="106">
        <v>61</v>
      </c>
      <c r="G20" s="106">
        <v>0</v>
      </c>
      <c r="H20" s="105">
        <v>8058</v>
      </c>
      <c r="I20" s="106">
        <v>62</v>
      </c>
    </row>
    <row r="21" spans="1:9" ht="12" customHeight="1">
      <c r="A21" s="15" t="s">
        <v>196</v>
      </c>
      <c r="B21" s="21" t="s">
        <v>244</v>
      </c>
      <c r="C21" s="128">
        <v>4869</v>
      </c>
      <c r="D21" s="129"/>
      <c r="E21" s="105">
        <v>131784</v>
      </c>
      <c r="F21" s="106">
        <v>1</v>
      </c>
      <c r="G21" s="106">
        <v>0</v>
      </c>
      <c r="H21" s="105">
        <v>4816</v>
      </c>
      <c r="I21" s="106">
        <v>52</v>
      </c>
    </row>
    <row r="22" spans="1:9" ht="12" customHeight="1">
      <c r="A22" s="15" t="s">
        <v>197</v>
      </c>
      <c r="B22" s="21" t="s">
        <v>245</v>
      </c>
      <c r="C22" s="128">
        <v>8016</v>
      </c>
      <c r="D22" s="129"/>
      <c r="E22" s="105">
        <v>213562</v>
      </c>
      <c r="F22" s="106">
        <v>45</v>
      </c>
      <c r="G22" s="106">
        <v>0</v>
      </c>
      <c r="H22" s="105">
        <v>7818</v>
      </c>
      <c r="I22" s="106">
        <v>131</v>
      </c>
    </row>
    <row r="23" spans="1:9" ht="12" customHeight="1">
      <c r="A23" s="15" t="s">
        <v>198</v>
      </c>
      <c r="B23" s="21" t="s">
        <v>246</v>
      </c>
      <c r="C23" s="128">
        <v>3115</v>
      </c>
      <c r="D23" s="129"/>
      <c r="E23" s="105">
        <v>126504</v>
      </c>
      <c r="F23" s="106">
        <v>0</v>
      </c>
      <c r="G23" s="106">
        <v>0</v>
      </c>
      <c r="H23" s="105">
        <v>3077</v>
      </c>
      <c r="I23" s="106">
        <v>38</v>
      </c>
    </row>
    <row r="24" spans="1:9" ht="12" customHeight="1">
      <c r="A24" s="15" t="s">
        <v>199</v>
      </c>
      <c r="B24" s="21" t="s">
        <v>247</v>
      </c>
      <c r="C24" s="128">
        <v>5161</v>
      </c>
      <c r="D24" s="129"/>
      <c r="E24" s="105">
        <v>135182</v>
      </c>
      <c r="F24" s="106">
        <v>3</v>
      </c>
      <c r="G24" s="106">
        <v>0</v>
      </c>
      <c r="H24" s="105">
        <v>5129</v>
      </c>
      <c r="I24" s="106">
        <v>29</v>
      </c>
    </row>
    <row r="25" spans="1:9" ht="12" customHeight="1">
      <c r="A25" s="15" t="s">
        <v>200</v>
      </c>
      <c r="B25" s="21" t="s">
        <v>248</v>
      </c>
      <c r="C25" s="128">
        <v>8922</v>
      </c>
      <c r="D25" s="129"/>
      <c r="E25" s="105">
        <v>366041</v>
      </c>
      <c r="F25" s="106">
        <v>19</v>
      </c>
      <c r="G25" s="106">
        <v>0</v>
      </c>
      <c r="H25" s="105">
        <v>8860</v>
      </c>
      <c r="I25" s="106">
        <v>97</v>
      </c>
    </row>
    <row r="26" spans="1:9" ht="12" customHeight="1">
      <c r="A26" s="15" t="s">
        <v>201</v>
      </c>
      <c r="B26" s="21" t="s">
        <v>249</v>
      </c>
      <c r="C26" s="128">
        <v>19276</v>
      </c>
      <c r="D26" s="129"/>
      <c r="E26" s="105">
        <v>470636</v>
      </c>
      <c r="F26" s="106">
        <v>6</v>
      </c>
      <c r="G26" s="106">
        <v>0</v>
      </c>
      <c r="H26" s="105">
        <v>19051</v>
      </c>
      <c r="I26" s="106">
        <v>219</v>
      </c>
    </row>
    <row r="27" spans="1:9" ht="12" customHeight="1">
      <c r="A27" s="15" t="s">
        <v>202</v>
      </c>
      <c r="B27" s="21" t="s">
        <v>250</v>
      </c>
      <c r="C27" s="128">
        <v>26883</v>
      </c>
      <c r="D27" s="129"/>
      <c r="E27" s="105">
        <v>725383</v>
      </c>
      <c r="F27" s="106">
        <v>17</v>
      </c>
      <c r="G27" s="106">
        <v>0</v>
      </c>
      <c r="H27" s="105">
        <v>26654</v>
      </c>
      <c r="I27" s="106">
        <v>209</v>
      </c>
    </row>
    <row r="28" spans="1:9" ht="12" customHeight="1">
      <c r="A28" s="15" t="s">
        <v>203</v>
      </c>
      <c r="B28" s="21" t="s">
        <v>251</v>
      </c>
      <c r="C28" s="130">
        <v>106714</v>
      </c>
      <c r="D28" s="131"/>
      <c r="E28" s="105">
        <v>1507682</v>
      </c>
      <c r="F28" s="106">
        <v>36</v>
      </c>
      <c r="G28" s="106">
        <v>0</v>
      </c>
      <c r="H28" s="105">
        <v>105517</v>
      </c>
      <c r="I28" s="105">
        <v>1161</v>
      </c>
    </row>
    <row r="29" spans="1:9" ht="12" customHeight="1">
      <c r="A29" s="15" t="s">
        <v>204</v>
      </c>
      <c r="B29" s="21" t="s">
        <v>252</v>
      </c>
      <c r="C29" s="128">
        <v>14818</v>
      </c>
      <c r="D29" s="129"/>
      <c r="E29" s="105">
        <v>271132</v>
      </c>
      <c r="F29" s="106">
        <v>0</v>
      </c>
      <c r="G29" s="106">
        <v>0</v>
      </c>
      <c r="H29" s="105">
        <v>14982</v>
      </c>
      <c r="I29" s="106">
        <v>163</v>
      </c>
    </row>
    <row r="30" spans="1:9" ht="12" customHeight="1">
      <c r="A30" s="15" t="s">
        <v>205</v>
      </c>
      <c r="B30" s="21" t="s">
        <v>253</v>
      </c>
      <c r="C30" s="128">
        <v>12468</v>
      </c>
      <c r="D30" s="129"/>
      <c r="E30" s="105">
        <v>295269</v>
      </c>
      <c r="F30" s="106">
        <v>28</v>
      </c>
      <c r="G30" s="106">
        <v>0</v>
      </c>
      <c r="H30" s="105">
        <v>12336</v>
      </c>
      <c r="I30" s="106">
        <v>104</v>
      </c>
    </row>
    <row r="31" spans="1:9" ht="12" customHeight="1">
      <c r="A31" s="15" t="s">
        <v>206</v>
      </c>
      <c r="B31" s="21" t="s">
        <v>254</v>
      </c>
      <c r="C31" s="128">
        <v>36074</v>
      </c>
      <c r="D31" s="129"/>
      <c r="E31" s="105">
        <v>469753</v>
      </c>
      <c r="F31" s="106">
        <v>47</v>
      </c>
      <c r="G31" s="106">
        <v>3</v>
      </c>
      <c r="H31" s="105">
        <v>35722</v>
      </c>
      <c r="I31" s="106">
        <v>292</v>
      </c>
    </row>
    <row r="32" spans="1:9" ht="12" customHeight="1">
      <c r="A32" s="15" t="s">
        <v>207</v>
      </c>
      <c r="B32" s="21" t="s">
        <v>255</v>
      </c>
      <c r="C32" s="130">
        <v>203485</v>
      </c>
      <c r="D32" s="131"/>
      <c r="E32" s="105">
        <v>4214391</v>
      </c>
      <c r="F32" s="106">
        <v>174</v>
      </c>
      <c r="G32" s="106">
        <v>19</v>
      </c>
      <c r="H32" s="105">
        <v>200247</v>
      </c>
      <c r="I32" s="105">
        <v>3064</v>
      </c>
    </row>
    <row r="33" spans="1:9" ht="12" customHeight="1">
      <c r="A33" s="15" t="s">
        <v>208</v>
      </c>
      <c r="B33" s="21" t="s">
        <v>256</v>
      </c>
      <c r="C33" s="128">
        <v>78805</v>
      </c>
      <c r="D33" s="129"/>
      <c r="E33" s="105">
        <v>859711</v>
      </c>
      <c r="F33" s="106">
        <v>74</v>
      </c>
      <c r="G33" s="106">
        <v>2</v>
      </c>
      <c r="H33" s="105">
        <v>77333</v>
      </c>
      <c r="I33" s="105">
        <v>1398</v>
      </c>
    </row>
    <row r="34" spans="1:9" ht="12" customHeight="1">
      <c r="A34" s="15" t="s">
        <v>209</v>
      </c>
      <c r="B34" s="21" t="s">
        <v>257</v>
      </c>
      <c r="C34" s="128">
        <v>15941</v>
      </c>
      <c r="D34" s="129"/>
      <c r="E34" s="105">
        <v>281590</v>
      </c>
      <c r="F34" s="106">
        <v>5</v>
      </c>
      <c r="G34" s="106">
        <v>0</v>
      </c>
      <c r="H34" s="105">
        <v>15787</v>
      </c>
      <c r="I34" s="106">
        <v>149</v>
      </c>
    </row>
    <row r="35" spans="1:9" ht="12" customHeight="1">
      <c r="A35" s="15" t="s">
        <v>210</v>
      </c>
      <c r="B35" s="20" t="s">
        <v>258</v>
      </c>
      <c r="C35" s="128">
        <v>5303</v>
      </c>
      <c r="D35" s="129"/>
      <c r="E35" s="105">
        <v>68324</v>
      </c>
      <c r="F35" s="106">
        <v>0</v>
      </c>
      <c r="G35" s="106">
        <v>0</v>
      </c>
      <c r="H35" s="105">
        <v>5136</v>
      </c>
      <c r="I35" s="106">
        <v>62</v>
      </c>
    </row>
    <row r="36" spans="1:9" ht="12" customHeight="1">
      <c r="A36" s="15" t="s">
        <v>211</v>
      </c>
      <c r="B36" s="21" t="s">
        <v>259</v>
      </c>
      <c r="C36" s="128">
        <v>1669</v>
      </c>
      <c r="D36" s="129"/>
      <c r="E36" s="105">
        <v>168447</v>
      </c>
      <c r="F36" s="106">
        <v>0</v>
      </c>
      <c r="G36" s="106">
        <v>0</v>
      </c>
      <c r="H36" s="105">
        <v>1639</v>
      </c>
      <c r="I36" s="106">
        <v>5</v>
      </c>
    </row>
    <row r="37" spans="1:9" ht="12" customHeight="1">
      <c r="A37" s="15" t="s">
        <v>212</v>
      </c>
      <c r="B37" s="21" t="s">
        <v>260</v>
      </c>
      <c r="C37" s="128">
        <v>1733</v>
      </c>
      <c r="D37" s="129"/>
      <c r="E37" s="105">
        <v>64047</v>
      </c>
      <c r="F37" s="106">
        <v>0</v>
      </c>
      <c r="G37" s="106">
        <v>0</v>
      </c>
      <c r="H37" s="105">
        <v>1728</v>
      </c>
      <c r="I37" s="106">
        <v>5</v>
      </c>
    </row>
    <row r="38" spans="1:9" ht="12" customHeight="1">
      <c r="A38" s="15" t="s">
        <v>213</v>
      </c>
      <c r="B38" s="21" t="s">
        <v>261</v>
      </c>
      <c r="C38" s="128">
        <v>15554</v>
      </c>
      <c r="D38" s="129"/>
      <c r="E38" s="105">
        <v>310392</v>
      </c>
      <c r="F38" s="106">
        <v>4</v>
      </c>
      <c r="G38" s="106">
        <v>1</v>
      </c>
      <c r="H38" s="105">
        <v>15413</v>
      </c>
      <c r="I38" s="106">
        <v>136</v>
      </c>
    </row>
    <row r="39" spans="1:9" ht="12" customHeight="1">
      <c r="A39" s="15" t="s">
        <v>214</v>
      </c>
      <c r="B39" s="21" t="s">
        <v>262</v>
      </c>
      <c r="C39" s="128">
        <v>22180</v>
      </c>
      <c r="D39" s="129"/>
      <c r="E39" s="105">
        <v>981919</v>
      </c>
      <c r="F39" s="106">
        <v>5</v>
      </c>
      <c r="G39" s="106">
        <v>0</v>
      </c>
      <c r="H39" s="105">
        <v>21973</v>
      </c>
      <c r="I39" s="106">
        <v>202</v>
      </c>
    </row>
    <row r="40" spans="1:9" ht="12" customHeight="1">
      <c r="A40" s="15" t="s">
        <v>215</v>
      </c>
      <c r="B40" s="21" t="s">
        <v>263</v>
      </c>
      <c r="C40" s="128">
        <v>5802</v>
      </c>
      <c r="D40" s="129"/>
      <c r="E40" s="105">
        <v>213348</v>
      </c>
      <c r="F40" s="106">
        <v>10</v>
      </c>
      <c r="G40" s="106">
        <v>0</v>
      </c>
      <c r="H40" s="105">
        <v>5699</v>
      </c>
      <c r="I40" s="106">
        <v>93</v>
      </c>
    </row>
    <row r="41" spans="1:9" ht="12" customHeight="1">
      <c r="A41" s="15" t="s">
        <v>216</v>
      </c>
      <c r="B41" s="21" t="s">
        <v>264</v>
      </c>
      <c r="C41" s="128">
        <v>3291</v>
      </c>
      <c r="D41" s="129"/>
      <c r="E41" s="105">
        <v>116447</v>
      </c>
      <c r="F41" s="106">
        <v>0</v>
      </c>
      <c r="G41" s="106">
        <v>0</v>
      </c>
      <c r="H41" s="105">
        <v>3225</v>
      </c>
      <c r="I41" s="106">
        <v>66</v>
      </c>
    </row>
    <row r="42" spans="1:9" ht="12" customHeight="1">
      <c r="A42" s="15" t="s">
        <v>217</v>
      </c>
      <c r="B42" s="21" t="s">
        <v>265</v>
      </c>
      <c r="C42" s="128">
        <v>4705</v>
      </c>
      <c r="D42" s="129"/>
      <c r="E42" s="105">
        <v>145029</v>
      </c>
      <c r="F42" s="106">
        <v>0</v>
      </c>
      <c r="G42" s="106">
        <v>0</v>
      </c>
      <c r="H42" s="105">
        <v>4666</v>
      </c>
      <c r="I42" s="106">
        <v>38</v>
      </c>
    </row>
    <row r="43" spans="1:9" ht="12" customHeight="1">
      <c r="A43" s="15" t="s">
        <v>218</v>
      </c>
      <c r="B43" s="21" t="s">
        <v>266</v>
      </c>
      <c r="C43" s="128">
        <v>5412</v>
      </c>
      <c r="D43" s="129"/>
      <c r="E43" s="105">
        <v>173609</v>
      </c>
      <c r="F43" s="106">
        <v>0</v>
      </c>
      <c r="G43" s="106">
        <v>0</v>
      </c>
      <c r="H43" s="105">
        <v>5330</v>
      </c>
      <c r="I43" s="106">
        <v>82</v>
      </c>
    </row>
    <row r="44" spans="1:9" ht="12" customHeight="1">
      <c r="A44" s="15" t="s">
        <v>219</v>
      </c>
      <c r="B44" s="21" t="s">
        <v>267</v>
      </c>
      <c r="C44" s="128">
        <v>4167</v>
      </c>
      <c r="D44" s="129"/>
      <c r="E44" s="105">
        <v>105447</v>
      </c>
      <c r="F44" s="106">
        <v>0</v>
      </c>
      <c r="G44" s="106">
        <v>0</v>
      </c>
      <c r="H44" s="105">
        <v>4134</v>
      </c>
      <c r="I44" s="106">
        <v>33</v>
      </c>
    </row>
    <row r="45" spans="1:9" ht="12" customHeight="1">
      <c r="A45" s="15" t="s">
        <v>220</v>
      </c>
      <c r="B45" s="21" t="s">
        <v>268</v>
      </c>
      <c r="C45" s="128">
        <v>74751</v>
      </c>
      <c r="D45" s="129"/>
      <c r="E45" s="105">
        <v>1427863</v>
      </c>
      <c r="F45" s="106">
        <v>58</v>
      </c>
      <c r="G45" s="106">
        <v>2</v>
      </c>
      <c r="H45" s="105">
        <v>74048</v>
      </c>
      <c r="I45" s="106">
        <v>626</v>
      </c>
    </row>
    <row r="46" spans="1:9" ht="12" customHeight="1">
      <c r="A46" s="15" t="s">
        <v>221</v>
      </c>
      <c r="B46" s="21" t="s">
        <v>269</v>
      </c>
      <c r="C46" s="128">
        <v>5866</v>
      </c>
      <c r="D46" s="129"/>
      <c r="E46" s="105">
        <v>120160</v>
      </c>
      <c r="F46" s="106">
        <v>0</v>
      </c>
      <c r="G46" s="106">
        <v>0</v>
      </c>
      <c r="H46" s="105">
        <v>5891</v>
      </c>
      <c r="I46" s="106">
        <v>30</v>
      </c>
    </row>
    <row r="47" spans="1:9" ht="12" customHeight="1">
      <c r="A47" s="15" t="s">
        <v>222</v>
      </c>
      <c r="B47" s="21" t="s">
        <v>270</v>
      </c>
      <c r="C47" s="128">
        <v>6120</v>
      </c>
      <c r="D47" s="129"/>
      <c r="E47" s="105">
        <v>203041</v>
      </c>
      <c r="F47" s="106">
        <v>1</v>
      </c>
      <c r="G47" s="106">
        <v>0</v>
      </c>
      <c r="H47" s="105">
        <v>6046</v>
      </c>
      <c r="I47" s="106">
        <v>73</v>
      </c>
    </row>
    <row r="48" spans="1:9" ht="12" customHeight="1">
      <c r="A48" s="15" t="s">
        <v>223</v>
      </c>
      <c r="B48" s="21" t="s">
        <v>271</v>
      </c>
      <c r="C48" s="128">
        <v>14396</v>
      </c>
      <c r="D48" s="129"/>
      <c r="E48" s="105">
        <v>124842</v>
      </c>
      <c r="F48" s="106">
        <v>0</v>
      </c>
      <c r="G48" s="106">
        <v>0</v>
      </c>
      <c r="H48" s="105">
        <v>14260</v>
      </c>
      <c r="I48" s="106">
        <v>136</v>
      </c>
    </row>
    <row r="49" spans="1:9" ht="12" customHeight="1">
      <c r="A49" s="15" t="s">
        <v>224</v>
      </c>
      <c r="B49" s="21" t="s">
        <v>272</v>
      </c>
      <c r="C49" s="128">
        <v>8187</v>
      </c>
      <c r="D49" s="129"/>
      <c r="E49" s="105">
        <v>305423</v>
      </c>
      <c r="F49" s="106">
        <v>0</v>
      </c>
      <c r="G49" s="106">
        <v>0</v>
      </c>
      <c r="H49" s="105">
        <v>8103</v>
      </c>
      <c r="I49" s="106">
        <v>84</v>
      </c>
    </row>
    <row r="50" spans="1:9" ht="12" customHeight="1">
      <c r="A50" s="15" t="s">
        <v>225</v>
      </c>
      <c r="B50" s="21" t="s">
        <v>273</v>
      </c>
      <c r="C50" s="128">
        <v>6153</v>
      </c>
      <c r="D50" s="129"/>
      <c r="E50" s="105">
        <v>73148</v>
      </c>
      <c r="F50" s="106">
        <v>0</v>
      </c>
      <c r="G50" s="106">
        <v>0</v>
      </c>
      <c r="H50" s="105">
        <v>6096</v>
      </c>
      <c r="I50" s="106">
        <v>41</v>
      </c>
    </row>
    <row r="51" spans="1:9" ht="12" customHeight="1">
      <c r="A51" s="15" t="s">
        <v>226</v>
      </c>
      <c r="B51" s="20" t="s">
        <v>274</v>
      </c>
      <c r="C51" s="128">
        <v>9118</v>
      </c>
      <c r="D51" s="129"/>
      <c r="E51" s="105">
        <v>176445</v>
      </c>
      <c r="F51" s="106">
        <v>13</v>
      </c>
      <c r="G51" s="106">
        <v>0</v>
      </c>
      <c r="H51" s="105">
        <v>9039</v>
      </c>
      <c r="I51" s="106">
        <v>66</v>
      </c>
    </row>
    <row r="52" spans="1:9" ht="12" customHeight="1">
      <c r="A52" s="15" t="s">
        <v>227</v>
      </c>
      <c r="B52" s="21" t="s">
        <v>275</v>
      </c>
      <c r="C52" s="128">
        <v>50457</v>
      </c>
      <c r="D52" s="129"/>
      <c r="E52" s="105">
        <v>435531</v>
      </c>
      <c r="F52" s="106">
        <v>100</v>
      </c>
      <c r="G52" s="106">
        <v>3</v>
      </c>
      <c r="H52" s="105">
        <v>49963</v>
      </c>
      <c r="I52" s="106">
        <v>398</v>
      </c>
    </row>
    <row r="53" spans="1:9" ht="12" customHeight="1">
      <c r="B53" s="22" t="s">
        <v>276</v>
      </c>
      <c r="C53" s="124">
        <v>149</v>
      </c>
      <c r="D53" s="125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>
      <c r="B54" s="21" t="s">
        <v>164</v>
      </c>
      <c r="C54" s="126">
        <v>1726106</v>
      </c>
      <c r="D54" s="127"/>
      <c r="E54" s="105">
        <v>27759785</v>
      </c>
      <c r="F54" s="105">
        <v>1754</v>
      </c>
      <c r="G54" s="106">
        <v>37</v>
      </c>
      <c r="H54" s="105">
        <v>1706200</v>
      </c>
      <c r="I54" s="105">
        <v>18378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7">
    <mergeCell ref="B1:G1"/>
    <mergeCell ref="B2:G2"/>
    <mergeCell ref="B4:B5"/>
    <mergeCell ref="C9:D9"/>
    <mergeCell ref="H4:H5"/>
    <mergeCell ref="I4:I5"/>
    <mergeCell ref="C51:D51"/>
    <mergeCell ref="C46:D46"/>
    <mergeCell ref="C47:D47"/>
    <mergeCell ref="C48:D48"/>
    <mergeCell ref="C49:D49"/>
    <mergeCell ref="C50:D50"/>
    <mergeCell ref="C41:D41"/>
    <mergeCell ref="C36:D36"/>
    <mergeCell ref="C31:D31"/>
    <mergeCell ref="C26:D26"/>
    <mergeCell ref="C21:D21"/>
    <mergeCell ref="C16:D16"/>
    <mergeCell ref="C11:D11"/>
    <mergeCell ref="C4:D5"/>
    <mergeCell ref="E4:E5"/>
    <mergeCell ref="F4:G4"/>
    <mergeCell ref="C7:D7"/>
    <mergeCell ref="C8:D8"/>
    <mergeCell ref="C6:D6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37:D37"/>
    <mergeCell ref="C38:D38"/>
    <mergeCell ref="C39:D39"/>
    <mergeCell ref="C40:D40"/>
    <mergeCell ref="C53:D53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0" t="s">
        <v>177</v>
      </c>
      <c r="B1" s="120"/>
      <c r="C1" s="120"/>
      <c r="D1" s="148"/>
      <c r="E1" s="148"/>
      <c r="F1" s="148"/>
      <c r="G1" s="148"/>
      <c r="H1" s="148"/>
      <c r="I1" s="148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24</v>
      </c>
      <c r="D2" s="147" t="s">
        <v>178</v>
      </c>
      <c r="E2" s="148"/>
      <c r="F2" s="148"/>
      <c r="G2" s="148"/>
      <c r="H2" s="148"/>
      <c r="I2" s="14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44554</v>
      </c>
      <c r="C5" s="29" t="s">
        <v>7</v>
      </c>
      <c r="D5" s="39">
        <f>IFERROR(INT(TRIM(SUBSTITUTE(VLOOKUP($A5&amp;"*",各都道府県の状況!$A:$I,D$3,FALSE), "※5", ""))), "")</f>
        <v>61347</v>
      </c>
      <c r="E5" s="39">
        <f>IFERROR(INT(TRIM(SUBSTITUTE(VLOOKUP($A5&amp;"*",各都道府県の状況!$A:$I,E$3,FALSE), "※5", ""))), "")</f>
        <v>1264646</v>
      </c>
      <c r="F5" s="39">
        <f>IFERROR(INT(TRIM(SUBSTITUTE(VLOOKUP($A5&amp;"*",各都道府県の状況!$A:$I,F$3,FALSE), "※5", ""))), "")</f>
        <v>59738</v>
      </c>
      <c r="G5" s="39">
        <f>IFERROR(INT(TRIM(SUBSTITUTE(VLOOKUP($A5&amp;"*",各都道府県の状況!$A:$I,G$3,FALSE), "※5", ""))), "")</f>
        <v>1474</v>
      </c>
      <c r="H5" s="39">
        <f>IFERROR(INT(TRIM(SUBSTITUTE(VLOOKUP($A5&amp;"*",各都道府県の状況!$A:$I,H$3,FALSE), "※5", ""))), "")</f>
        <v>132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44554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104169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44554</v>
      </c>
      <c r="C7" s="29" t="s">
        <v>12</v>
      </c>
      <c r="D7" s="39">
        <f>IFERROR(INT(TRIM(SUBSTITUTE(VLOOKUP($A7&amp;"*",各都道府県の状況!$A:$I,D$3,FALSE), "※5", ""))), "")</f>
        <v>3487</v>
      </c>
      <c r="E7" s="39">
        <f>IFERROR(INT(TRIM(SUBSTITUTE(VLOOKUP($A7&amp;"*",各都道府県の状況!$A:$I,E$3,FALSE), "※5", ""))), "")</f>
        <v>135686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0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44554</v>
      </c>
      <c r="C8" s="29" t="s">
        <v>13</v>
      </c>
      <c r="D8" s="39">
        <f>IFERROR(INT(TRIM(SUBSTITUTE(VLOOKUP($A8&amp;"*",各都道府県の状況!$A:$I,D$3,FALSE), "※5", ""))), "")</f>
        <v>16288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16168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44554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27617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44554</v>
      </c>
      <c r="C10" s="29" t="s">
        <v>15</v>
      </c>
      <c r="D10" s="39">
        <f>IFERROR(INT(TRIM(SUBSTITUTE(VLOOKUP($A10&amp;"*",各都道府県の状況!$A:$I,D$3,FALSE), "※5", ""))), "")</f>
        <v>3606</v>
      </c>
      <c r="E10" s="39">
        <f>IFERROR(INT(TRIM(SUBSTITUTE(VLOOKUP($A10&amp;"*",各都道府県の状況!$A:$I,E$3,FALSE), "※5", ""))), "")</f>
        <v>114596</v>
      </c>
      <c r="F10" s="39">
        <f>IFERROR(INT(TRIM(SUBSTITUTE(VLOOKUP($A10&amp;"*",各都道府県の状況!$A:$I,F$3,FALSE), "※5", ""))), "")</f>
        <v>3549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44554</v>
      </c>
      <c r="C11" s="29" t="s">
        <v>16</v>
      </c>
      <c r="D11" s="39">
        <f>IFERROR(INT(TRIM(SUBSTITUTE(VLOOKUP($A11&amp;"*",各都道府県の状況!$A:$I,D$3,FALSE), "※5", ""))), "")</f>
        <v>9505</v>
      </c>
      <c r="E11" s="39">
        <f>IFERROR(INT(TRIM(SUBSTITUTE(VLOOKUP($A11&amp;"*",各都道府県の状況!$A:$I,E$3,FALSE), "※5", ""))), "")</f>
        <v>469502</v>
      </c>
      <c r="F11" s="39">
        <f>IFERROR(INT(TRIM(SUBSTITUTE(VLOOKUP($A11&amp;"*",各都道府県の状況!$A:$I,F$3,FALSE), "※5", ""))), "")</f>
        <v>9319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10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44554</v>
      </c>
      <c r="C12" s="29" t="s">
        <v>17</v>
      </c>
      <c r="D12" s="39">
        <f>IFERROR(INT(TRIM(SUBSTITUTE(VLOOKUP($A12&amp;"*",各都道府県の状況!$A:$I,D$3,FALSE), "※5", ""))), "")</f>
        <v>24478</v>
      </c>
      <c r="E12" s="39">
        <f>IFERROR(INT(TRIM(SUBSTITUTE(VLOOKUP($A12&amp;"*",各都道府県の状況!$A:$I,E$3,FALSE), "※5", ""))), "")</f>
        <v>40574</v>
      </c>
      <c r="F12" s="39">
        <f>IFERROR(INT(TRIM(SUBSTITUTE(VLOOKUP($A12&amp;"*",各都道府県の状況!$A:$I,F$3,FALSE), "※5", ""))), "")</f>
        <v>24246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12</v>
      </c>
      <c r="I12" s="39">
        <f>IFERROR(INT(TRIM(SUBSTITUTE(VLOOKUP($A12&amp;"*",各都道府県の状況!$A:$I,I$3,FALSE), "※5", ""))), "")</f>
        <v>1</v>
      </c>
    </row>
    <row r="13" spans="1:10">
      <c r="A13" s="12" t="s">
        <v>189</v>
      </c>
      <c r="B13" s="13">
        <f t="shared" si="0"/>
        <v>44554</v>
      </c>
      <c r="C13" s="29" t="s">
        <v>18</v>
      </c>
      <c r="D13" s="39">
        <f>IFERROR(INT(TRIM(SUBSTITUTE(VLOOKUP($A13&amp;"*",各都道府県の状況!$A:$I,D$3,FALSE), "※5", ""))), "")</f>
        <v>15542</v>
      </c>
      <c r="E13" s="39">
        <f>IFERROR(INT(TRIM(SUBSTITUTE(VLOOKUP($A13&amp;"*",各都道府県の状況!$A:$I,E$3,FALSE), "※5", ""))), "")</f>
        <v>525972</v>
      </c>
      <c r="F13" s="39">
        <f>IFERROR(INT(TRIM(SUBSTITUTE(VLOOKUP($A13&amp;"*",各都道府県の状況!$A:$I,F$3,FALSE), "※5", ""))), "")</f>
        <v>15391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34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44554</v>
      </c>
      <c r="C14" s="29" t="s">
        <v>19</v>
      </c>
      <c r="D14" s="39">
        <f>IFERROR(INT(TRIM(SUBSTITUTE(VLOOKUP($A14&amp;"*",各都道府県の状況!$A:$I,D$3,FALSE), "※5", ""))), "")</f>
        <v>17260</v>
      </c>
      <c r="E14" s="39">
        <f>IFERROR(INT(TRIM(SUBSTITUTE(VLOOKUP($A14&amp;"*",各都道府県の状況!$A:$I,E$3,FALSE), "※5", ""))), "")</f>
        <v>352550</v>
      </c>
      <c r="F14" s="39">
        <f>IFERROR(INT(TRIM(SUBSTITUTE(VLOOKUP($A14&amp;"*",各都道府県の状況!$A:$I,F$3,FALSE), "※5", ""))), "")</f>
        <v>16897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187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44554</v>
      </c>
      <c r="C15" s="29" t="s">
        <v>20</v>
      </c>
      <c r="D15" s="39">
        <f>IFERROR(INT(TRIM(SUBSTITUTE(VLOOKUP($A15&amp;"*",各都道府県の状況!$A:$I,D$3,FALSE), "※5", ""))), "")</f>
        <v>116013</v>
      </c>
      <c r="E15" s="39">
        <f>IFERROR(INT(TRIM(SUBSTITUTE(VLOOKUP($A15&amp;"*",各都道府県の状況!$A:$I,E$3,FALSE), "※5", ""))), "")</f>
        <v>1641926</v>
      </c>
      <c r="F15" s="39">
        <f>IFERROR(INT(TRIM(SUBSTITUTE(VLOOKUP($A15&amp;"*",各都道府県の状況!$A:$I,F$3,FALSE), "※5", ""))), "")</f>
        <v>114885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69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44554</v>
      </c>
      <c r="C16" s="29" t="s">
        <v>21</v>
      </c>
      <c r="D16" s="39">
        <f>IFERROR(INT(TRIM(SUBSTITUTE(VLOOKUP($A16&amp;"*",各都道府県の状況!$A:$I,D$3,FALSE), "※5", ""))), "")</f>
        <v>100628</v>
      </c>
      <c r="E16" s="39">
        <f>IFERROR(INT(TRIM(SUBSTITUTE(VLOOKUP($A16&amp;"*",各都道府県の状況!$A:$I,E$3,FALSE), "※5", ""))), "")</f>
        <v>1231446</v>
      </c>
      <c r="F16" s="39">
        <f>IFERROR(INT(TRIM(SUBSTITUTE(VLOOKUP($A16&amp;"*",各都道府県の状況!$A:$I,F$3,FALSE), "※5", ""))), "")</f>
        <v>99538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56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44554</v>
      </c>
      <c r="C17" s="29" t="s">
        <v>22</v>
      </c>
      <c r="D17" s="39">
        <f>IFERROR(INT(TRIM(SUBSTITUTE(VLOOKUP($A17&amp;"*",各都道府県の状況!$A:$I,D$3,FALSE), "※5", ""))), "")</f>
        <v>382718</v>
      </c>
      <c r="E17" s="39">
        <f>IFERROR(INT(TRIM(SUBSTITUTE(VLOOKUP($A17&amp;"*",各都道府県の状況!$A:$I,E$3,FALSE), "※5", ""))), "")</f>
        <v>4152039</v>
      </c>
      <c r="F17" s="39">
        <f>IFERROR(INT(TRIM(SUBSTITUTE(VLOOKUP($A17&amp;"*",各都道府県の状況!$A:$I,F$3,FALSE), "※5", ""))), "")</f>
        <v>379210</v>
      </c>
      <c r="G17" s="39">
        <f>IFERROR(INT(TRIM(SUBSTITUTE(VLOOKUP($A17&amp;"*",各都道府県の状況!$A:$I,G$3,FALSE), "※5", ""))), "")</f>
        <v>3173</v>
      </c>
      <c r="H17" s="39">
        <f>IFERROR(INT(TRIM(SUBSTITUTE(VLOOKUP($A17&amp;"*",各都道府県の状況!$A:$I,H$3,FALSE), "※5", ""))), "")</f>
        <v>335</v>
      </c>
      <c r="I17" s="39">
        <f>IFERROR(INT(TRIM(SUBSTITUTE(VLOOKUP($A17&amp;"*",各都道府県の状況!$A:$I,I$3,FALSE), "※5", ""))), "")</f>
        <v>2</v>
      </c>
    </row>
    <row r="18" spans="1:9">
      <c r="A18" s="12" t="s">
        <v>194</v>
      </c>
      <c r="B18" s="13">
        <f t="shared" si="0"/>
        <v>44554</v>
      </c>
      <c r="C18" s="29" t="s">
        <v>23</v>
      </c>
      <c r="D18" s="39">
        <f>IFERROR(INT(TRIM(SUBSTITUTE(VLOOKUP($A18&amp;"*",各都道府県の状況!$A:$I,D$3,FALSE), "※5", ""))), "")</f>
        <v>169658</v>
      </c>
      <c r="E18" s="39">
        <f>IFERROR(INT(TRIM(SUBSTITUTE(VLOOKUP($A18&amp;"*",各都道府県の状況!$A:$I,E$3,FALSE), "※5", ""))), "")</f>
        <v>1826301</v>
      </c>
      <c r="F18" s="39">
        <f>IFERROR(INT(TRIM(SUBSTITUTE(VLOOKUP($A18&amp;"*",各都道府県の状況!$A:$I,F$3,FALSE), "※5", ""))), "")</f>
        <v>168130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209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44554</v>
      </c>
      <c r="C19" s="29" t="s">
        <v>24</v>
      </c>
      <c r="D19" s="39">
        <f>IFERROR(INT(TRIM(SUBSTITUTE(VLOOKUP($A19&amp;"*",各都道府県の状況!$A:$I,D$3,FALSE), "※5", ""))), "")</f>
        <v>8181</v>
      </c>
      <c r="E19" s="39">
        <f>IFERROR(INT(TRIM(SUBSTITUTE(VLOOKUP($A19&amp;"*",各都道府県の状況!$A:$I,E$3,FALSE), "※5", ""))), "")</f>
        <v>326457</v>
      </c>
      <c r="F19" s="39">
        <f>IFERROR(INT(TRIM(SUBSTITUTE(VLOOKUP($A19&amp;"*",各都道府県の状況!$A:$I,F$3,FALSE), "※5", ""))), "")</f>
        <v>8058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61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44554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131784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44554</v>
      </c>
      <c r="C21" s="29" t="s">
        <v>26</v>
      </c>
      <c r="D21" s="39">
        <f>IFERROR(INT(TRIM(SUBSTITUTE(VLOOKUP($A21&amp;"*",各都道府県の状況!$A:$I,D$3,FALSE), "※5", ""))), "")</f>
        <v>8016</v>
      </c>
      <c r="E21" s="39">
        <f>IFERROR(INT(TRIM(SUBSTITUTE(VLOOKUP($A21&amp;"*",各都道府県の状況!$A:$I,E$3,FALSE), "※5", ""))), "")</f>
        <v>213562</v>
      </c>
      <c r="F21" s="39">
        <f>IFERROR(INT(TRIM(SUBSTITUTE(VLOOKUP($A21&amp;"*",各都道府県の状況!$A:$I,F$3,FALSE), "※5", ""))), "")</f>
        <v>7818</v>
      </c>
      <c r="G21" s="39">
        <f>IFERROR(INT(TRIM(SUBSTITUTE(VLOOKUP($A21&amp;"*",各都道府県の状況!$A:$I,G$3,FALSE), "※5", ""))), "")</f>
        <v>131</v>
      </c>
      <c r="H21" s="39">
        <f>IFERROR(INT(TRIM(SUBSTITUTE(VLOOKUP($A21&amp;"*",各都道府県の状況!$A:$I,H$3,FALSE), "※5", ""))), "")</f>
        <v>45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44554</v>
      </c>
      <c r="C22" s="29" t="s">
        <v>27</v>
      </c>
      <c r="D22" s="39">
        <f>IFERROR(INT(TRIM(SUBSTITUTE(VLOOKUP($A22&amp;"*",各都道府県の状況!$A:$I,D$3,FALSE), "※5", ""))), "")</f>
        <v>3115</v>
      </c>
      <c r="E22" s="39">
        <f>IFERROR(INT(TRIM(SUBSTITUTE(VLOOKUP($A22&amp;"*",各都道府県の状況!$A:$I,E$3,FALSE), "※5", ""))), "")</f>
        <v>126504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44554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5129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44554</v>
      </c>
      <c r="C24" s="29" t="s">
        <v>29</v>
      </c>
      <c r="D24" s="39">
        <f>IFERROR(INT(TRIM(SUBSTITUTE(VLOOKUP($A24&amp;"*",各都道府県の状況!$A:$I,D$3,FALSE), "※5", ""))), "")</f>
        <v>8922</v>
      </c>
      <c r="E24" s="39">
        <f>IFERROR(INT(TRIM(SUBSTITUTE(VLOOKUP($A24&amp;"*",各都道府県の状況!$A:$I,E$3,FALSE), "※5", ""))), "")</f>
        <v>366041</v>
      </c>
      <c r="F24" s="39">
        <f>IFERROR(INT(TRIM(SUBSTITUTE(VLOOKUP($A24&amp;"*",各都道府県の状況!$A:$I,F$3,FALSE), "※5", ""))), "")</f>
        <v>8860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19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44554</v>
      </c>
      <c r="C25" s="29" t="s">
        <v>30</v>
      </c>
      <c r="D25" s="39">
        <f>IFERROR(INT(TRIM(SUBSTITUTE(VLOOKUP($A25&amp;"*",各都道府県の状況!$A:$I,D$3,FALSE), "※5", ""))), "")</f>
        <v>19276</v>
      </c>
      <c r="E25" s="39">
        <f>IFERROR(INT(TRIM(SUBSTITUTE(VLOOKUP($A25&amp;"*",各都道府県の状況!$A:$I,E$3,FALSE), "※5", ""))), "")</f>
        <v>470636</v>
      </c>
      <c r="F25" s="39">
        <f>IFERROR(INT(TRIM(SUBSTITUTE(VLOOKUP($A25&amp;"*",各都道府県の状況!$A:$I,F$3,FALSE), "※5", ""))), "")</f>
        <v>19051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6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44554</v>
      </c>
      <c r="C26" s="29" t="s">
        <v>31</v>
      </c>
      <c r="D26" s="39">
        <f>IFERROR(INT(TRIM(SUBSTITUTE(VLOOKUP($A26&amp;"*",各都道府県の状況!$A:$I,D$3,FALSE), "※5", ""))), "")</f>
        <v>26883</v>
      </c>
      <c r="E26" s="39">
        <f>IFERROR(INT(TRIM(SUBSTITUTE(VLOOKUP($A26&amp;"*",各都道府県の状況!$A:$I,E$3,FALSE), "※5", ""))), "")</f>
        <v>725383</v>
      </c>
      <c r="F26" s="39">
        <f>IFERROR(INT(TRIM(SUBSTITUTE(VLOOKUP($A26&amp;"*",各都道府県の状況!$A:$I,F$3,FALSE), "※5", ""))), "")</f>
        <v>26654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17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44554</v>
      </c>
      <c r="C27" s="29" t="s">
        <v>32</v>
      </c>
      <c r="D27" s="39">
        <f>IFERROR(INT(TRIM(SUBSTITUTE(VLOOKUP($A27&amp;"*",各都道府県の状況!$A:$I,D$3,FALSE), "※5", ""))), "")</f>
        <v>106714</v>
      </c>
      <c r="E27" s="39">
        <f>IFERROR(INT(TRIM(SUBSTITUTE(VLOOKUP($A27&amp;"*",各都道府県の状況!$A:$I,E$3,FALSE), "※5", ""))), "")</f>
        <v>1507682</v>
      </c>
      <c r="F27" s="39">
        <f>IFERROR(INT(TRIM(SUBSTITUTE(VLOOKUP($A27&amp;"*",各都道府県の状況!$A:$I,F$3,FALSE), "※5", ""))), "")</f>
        <v>105517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36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44554</v>
      </c>
      <c r="C28" s="29" t="s">
        <v>33</v>
      </c>
      <c r="D28" s="39">
        <f>IFERROR(INT(TRIM(SUBSTITUTE(VLOOKUP($A28&amp;"*",各都道府県の状況!$A:$I,D$3,FALSE), "※5", ""))), "")</f>
        <v>14818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14982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0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44554</v>
      </c>
      <c r="C29" s="29" t="s">
        <v>34</v>
      </c>
      <c r="D29" s="39">
        <f>IFERROR(INT(TRIM(SUBSTITUTE(VLOOKUP($A29&amp;"*",各都道府県の状況!$A:$I,D$3,FALSE), "※5", ""))), "")</f>
        <v>12468</v>
      </c>
      <c r="E29" s="39">
        <f>IFERROR(INT(TRIM(SUBSTITUTE(VLOOKUP($A29&amp;"*",各都道府県の状況!$A:$I,E$3,FALSE), "※5", ""))), "")</f>
        <v>295269</v>
      </c>
      <c r="F29" s="39">
        <f>IFERROR(INT(TRIM(SUBSTITUTE(VLOOKUP($A29&amp;"*",各都道府県の状況!$A:$I,F$3,FALSE), "※5", ""))), "")</f>
        <v>12336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28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44554</v>
      </c>
      <c r="C30" s="29" t="s">
        <v>35</v>
      </c>
      <c r="D30" s="39">
        <f>IFERROR(INT(TRIM(SUBSTITUTE(VLOOKUP($A30&amp;"*",各都道府県の状況!$A:$I,D$3,FALSE), "※5", ""))), "")</f>
        <v>36074</v>
      </c>
      <c r="E30" s="39">
        <f>IFERROR(INT(TRIM(SUBSTITUTE(VLOOKUP($A30&amp;"*",各都道府県の状況!$A:$I,E$3,FALSE), "※5", ""))), "")</f>
        <v>469753</v>
      </c>
      <c r="F30" s="39">
        <f>IFERROR(INT(TRIM(SUBSTITUTE(VLOOKUP($A30&amp;"*",各都道府県の状況!$A:$I,F$3,FALSE), "※5", ""))), "")</f>
        <v>35722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47</v>
      </c>
      <c r="I30" s="39">
        <f>IFERROR(INT(TRIM(SUBSTITUTE(VLOOKUP($A30&amp;"*",各都道府県の状況!$A:$I,I$3,FALSE), "※5", ""))), "")</f>
        <v>3</v>
      </c>
    </row>
    <row r="31" spans="1:9">
      <c r="A31" s="12" t="s">
        <v>207</v>
      </c>
      <c r="B31" s="13">
        <f t="shared" si="0"/>
        <v>44554</v>
      </c>
      <c r="C31" s="29" t="s">
        <v>36</v>
      </c>
      <c r="D31" s="39">
        <f>IFERROR(INT(TRIM(SUBSTITUTE(VLOOKUP($A31&amp;"*",各都道府県の状況!$A:$I,D$3,FALSE), "※5", ""))), "")</f>
        <v>203485</v>
      </c>
      <c r="E31" s="39">
        <f>IFERROR(INT(TRIM(SUBSTITUTE(VLOOKUP($A31&amp;"*",各都道府県の状況!$A:$I,E$3,FALSE), "※5", ""))), "")</f>
        <v>4214391</v>
      </c>
      <c r="F31" s="39">
        <f>IFERROR(INT(TRIM(SUBSTITUTE(VLOOKUP($A31&amp;"*",各都道府県の状況!$A:$I,F$3,FALSE), "※5", ""))), "")</f>
        <v>200247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174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44554</v>
      </c>
      <c r="C32" s="29" t="s">
        <v>37</v>
      </c>
      <c r="D32" s="39">
        <f>IFERROR(INT(TRIM(SUBSTITUTE(VLOOKUP($A32&amp;"*",各都道府県の状況!$A:$I,D$3,FALSE), "※5", ""))), "")</f>
        <v>78805</v>
      </c>
      <c r="E32" s="39">
        <f>IFERROR(INT(TRIM(SUBSTITUTE(VLOOKUP($A32&amp;"*",各都道府県の状況!$A:$I,E$3,FALSE), "※5", ""))), "")</f>
        <v>859711</v>
      </c>
      <c r="F32" s="39">
        <f>IFERROR(INT(TRIM(SUBSTITUTE(VLOOKUP($A32&amp;"*",各都道府県の状況!$A:$I,F$3,FALSE), "※5", ""))), "")</f>
        <v>77333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74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44554</v>
      </c>
      <c r="C33" s="29" t="s">
        <v>38</v>
      </c>
      <c r="D33" s="39">
        <f>IFERROR(INT(TRIM(SUBSTITUTE(VLOOKUP($A33&amp;"*",各都道府県の状況!$A:$I,D$3,FALSE), "※5", ""))), "")</f>
        <v>15941</v>
      </c>
      <c r="E33" s="39">
        <f>IFERROR(INT(TRIM(SUBSTITUTE(VLOOKUP($A33&amp;"*",各都道府県の状況!$A:$I,E$3,FALSE), "※5", ""))), "")</f>
        <v>281590</v>
      </c>
      <c r="F33" s="39">
        <f>IFERROR(INT(TRIM(SUBSTITUTE(VLOOKUP($A33&amp;"*",各都道府県の状況!$A:$I,F$3,FALSE), "※5", ""))), "")</f>
        <v>15787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5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44554</v>
      </c>
      <c r="C34" s="29" t="s">
        <v>39</v>
      </c>
      <c r="D34" s="39">
        <f>IFERROR(INT(TRIM(SUBSTITUTE(VLOOKUP($A34&amp;"*",各都道府県の状況!$A:$I,D$3,FALSE), "※5", ""))), "")</f>
        <v>5303</v>
      </c>
      <c r="E34" s="39">
        <f>IFERROR(INT(TRIM(SUBSTITUTE(VLOOKUP($A34&amp;"*",各都道府県の状況!$A:$I,E$3,FALSE), "※5", ""))), "")</f>
        <v>68324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44554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168447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44554</v>
      </c>
      <c r="C36" s="29" t="s">
        <v>41</v>
      </c>
      <c r="D36" s="39">
        <f>IFERROR(INT(TRIM(SUBSTITUTE(VLOOKUP($A36&amp;"*",各都道府県の状況!$A:$I,D$3,FALSE), "※5", ""))), "")</f>
        <v>1733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44554</v>
      </c>
      <c r="C37" s="29" t="s">
        <v>42</v>
      </c>
      <c r="D37" s="39">
        <f>IFERROR(INT(TRIM(SUBSTITUTE(VLOOKUP($A37&amp;"*",各都道府県の状況!$A:$I,D$3,FALSE), "※5", ""))), "")</f>
        <v>15554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44554</v>
      </c>
      <c r="C38" s="29" t="s">
        <v>43</v>
      </c>
      <c r="D38" s="39">
        <f>IFERROR(INT(TRIM(SUBSTITUTE(VLOOKUP($A38&amp;"*",各都道府県の状況!$A:$I,D$3,FALSE), "※5", ""))), "")</f>
        <v>22180</v>
      </c>
      <c r="E38" s="39">
        <f>IFERROR(INT(TRIM(SUBSTITUTE(VLOOKUP($A38&amp;"*",各都道府県の状況!$A:$I,E$3,FALSE), "※5", ""))), "")</f>
        <v>981919</v>
      </c>
      <c r="F38" s="39">
        <f>IFERROR(INT(TRIM(SUBSTITUTE(VLOOKUP($A38&amp;"*",各都道府県の状況!$A:$I,F$3,FALSE), "※5", ""))), "")</f>
        <v>21973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5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44554</v>
      </c>
      <c r="C39" s="29" t="s">
        <v>44</v>
      </c>
      <c r="D39" s="39">
        <f>IFERROR(INT(TRIM(SUBSTITUTE(VLOOKUP($A39&amp;"*",各都道府県の状況!$A:$I,D$3,FALSE), "※5", ""))), "")</f>
        <v>5802</v>
      </c>
      <c r="E39" s="39">
        <f>IFERROR(INT(TRIM(SUBSTITUTE(VLOOKUP($A39&amp;"*",各都道府県の状況!$A:$I,E$3,FALSE), "※5", ""))), "")</f>
        <v>213348</v>
      </c>
      <c r="F39" s="39">
        <f>IFERROR(INT(TRIM(SUBSTITUTE(VLOOKUP($A39&amp;"*",各都道府県の状況!$A:$I,F$3,FALSE), "※5", ""))), "")</f>
        <v>5699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10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44554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116447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44554</v>
      </c>
      <c r="C41" s="29" t="s">
        <v>46</v>
      </c>
      <c r="D41" s="39">
        <f>IFERROR(INT(TRIM(SUBSTITUTE(VLOOKUP($A41&amp;"*",各都道府県の状況!$A:$I,D$3,FALSE), "※5", ""))), "")</f>
        <v>4705</v>
      </c>
      <c r="E41" s="39">
        <f>IFERROR(INT(TRIM(SUBSTITUTE(VLOOKUP($A41&amp;"*",各都道府県の状況!$A:$I,E$3,FALSE), "※5", ""))), "")</f>
        <v>145029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0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44554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173609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44554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44554</v>
      </c>
      <c r="C44" s="29" t="s">
        <v>49</v>
      </c>
      <c r="D44" s="39">
        <f>IFERROR(INT(TRIM(SUBSTITUTE(VLOOKUP($A44&amp;"*",各都道府県の状況!$A:$I,D$3,FALSE), "※5", ""))), "")</f>
        <v>74751</v>
      </c>
      <c r="E44" s="39">
        <f>IFERROR(INT(TRIM(SUBSTITUTE(VLOOKUP($A44&amp;"*",各都道府県の状況!$A:$I,E$3,FALSE), "※5", ""))), "")</f>
        <v>1427863</v>
      </c>
      <c r="F44" s="39">
        <f>IFERROR(INT(TRIM(SUBSTITUTE(VLOOKUP($A44&amp;"*",各都道府県の状況!$A:$I,F$3,FALSE), "※5", ""))), "")</f>
        <v>74048</v>
      </c>
      <c r="G44" s="39">
        <f>IFERROR(INT(TRIM(SUBSTITUTE(VLOOKUP($A44&amp;"*",各都道府県の状況!$A:$I,G$3,FALSE), "※5", ""))), "")</f>
        <v>626</v>
      </c>
      <c r="H44" s="39">
        <f>IFERROR(INT(TRIM(SUBSTITUTE(VLOOKUP($A44&amp;"*",各都道府県の状況!$A:$I,H$3,FALSE), "※5", ""))), "")</f>
        <v>58</v>
      </c>
      <c r="I44" s="39">
        <f>IFERROR(INT(TRIM(SUBSTITUTE(VLOOKUP($A44&amp;"*",各都道府県の状況!$A:$I,I$3,FALSE), "※5", ""))), "")</f>
        <v>2</v>
      </c>
    </row>
    <row r="45" spans="1:9">
      <c r="A45" s="12" t="s">
        <v>221</v>
      </c>
      <c r="B45" s="13">
        <f t="shared" si="0"/>
        <v>44554</v>
      </c>
      <c r="C45" s="29" t="s">
        <v>50</v>
      </c>
      <c r="D45" s="39">
        <f>IFERROR(INT(TRIM(SUBSTITUTE(VLOOKUP($A45&amp;"*",各都道府県の状況!$A:$I,D$3,FALSE), "※5", ""))), "")</f>
        <v>5866</v>
      </c>
      <c r="E45" s="39">
        <f>IFERROR(INT(TRIM(SUBSTITUTE(VLOOKUP($A45&amp;"*",各都道府県の状況!$A:$I,E$3,FALSE), "※5", ""))), "")</f>
        <v>120160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0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44554</v>
      </c>
      <c r="C46" s="29" t="s">
        <v>51</v>
      </c>
      <c r="D46" s="39">
        <f>IFERROR(INT(TRIM(SUBSTITUTE(VLOOKUP($A46&amp;"*",各都道府県の状況!$A:$I,D$3,FALSE), "※5", ""))), "")</f>
        <v>6120</v>
      </c>
      <c r="E46" s="39">
        <f>IFERROR(INT(TRIM(SUBSTITUTE(VLOOKUP($A46&amp;"*",各都道府県の状況!$A:$I,E$3,FALSE), "※5", ""))), "")</f>
        <v>203041</v>
      </c>
      <c r="F46" s="39">
        <f>IFERROR(INT(TRIM(SUBSTITUTE(VLOOKUP($A46&amp;"*",各都道府県の状況!$A:$I,F$3,FALSE), "※5", ""))), "")</f>
        <v>6046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1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44554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124842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44554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305423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44554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73148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44554</v>
      </c>
      <c r="C50" s="29" t="s">
        <v>55</v>
      </c>
      <c r="D50" s="39">
        <f>IFERROR(INT(TRIM(SUBSTITUTE(VLOOKUP($A50&amp;"*",各都道府県の状況!$A:$I,D$3,FALSE), "※5", ""))), "")</f>
        <v>9118</v>
      </c>
      <c r="E50" s="39">
        <f>IFERROR(INT(TRIM(SUBSTITUTE(VLOOKUP($A50&amp;"*",各都道府県の状況!$A:$I,E$3,FALSE), "※5", ""))), "")</f>
        <v>176445</v>
      </c>
      <c r="F50" s="39">
        <f>IFERROR(INT(TRIM(SUBSTITUTE(VLOOKUP($A50&amp;"*",各都道府県の状況!$A:$I,F$3,FALSE), "※5", ""))), "")</f>
        <v>9039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13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44554</v>
      </c>
      <c r="C51" s="29" t="s">
        <v>56</v>
      </c>
      <c r="D51" s="39">
        <f>IFERROR(INT(TRIM(SUBSTITUTE(VLOOKUP($A51&amp;"*",各都道府県の状況!$A:$I,D$3,FALSE), "※5", ""))), "")</f>
        <v>50457</v>
      </c>
      <c r="E51" s="39">
        <f>IFERROR(INT(TRIM(SUBSTITUTE(VLOOKUP($A51&amp;"*",各都道府県の状況!$A:$I,E$3,FALSE), "※5", ""))), "")</f>
        <v>435531</v>
      </c>
      <c r="F51" s="39">
        <f>IFERROR(INT(TRIM(SUBSTITUTE(VLOOKUP($A51&amp;"*",各都道府県の状況!$A:$I,F$3,FALSE), "※5", ""))), "")</f>
        <v>49963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100</v>
      </c>
      <c r="I51" s="39">
        <f>IFERROR(INT(TRIM(SUBSTITUTE(VLOOKUP($A51&amp;"*",各都道府県の状況!$A:$I,I$3,FALSE), "※5", ""))), "")</f>
        <v>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725"/>
  <sheetViews>
    <sheetView workbookViewId="0">
      <pane ySplit="6" topLeftCell="A244" activePane="bottomLeft" state="frozen"/>
      <selection pane="bottomLeft" activeCell="D263" sqref="A6:D263"/>
    </sheetView>
  </sheetViews>
  <sheetFormatPr defaultColWidth="8.7109375" defaultRowHeight="18.3"/>
  <cols>
    <col min="1" max="1" width="8.7109375" style="50"/>
    <col min="2" max="2" width="11.47265625" style="86" bestFit="1" customWidth="1"/>
    <col min="3" max="3" width="11.47265625" style="86" customWidth="1"/>
    <col min="4" max="4" width="11.47265625" style="111" customWidth="1"/>
    <col min="5" max="5" width="11.09375" style="70" bestFit="1" customWidth="1"/>
    <col min="6" max="6" width="7.47265625" style="86" bestFit="1" customWidth="1"/>
    <col min="7" max="10" width="8.7109375" style="53"/>
    <col min="11" max="16384" width="8.7109375" style="86"/>
  </cols>
  <sheetData>
    <row r="1" spans="1:19">
      <c r="A1" s="151" t="s">
        <v>292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</row>
    <row r="2" spans="1:19" ht="17.7">
      <c r="A2" s="120" t="s">
        <v>315</v>
      </c>
      <c r="B2" s="120"/>
      <c r="C2" s="120"/>
      <c r="E2" s="153" t="s">
        <v>341</v>
      </c>
      <c r="F2" s="153"/>
      <c r="G2" s="153"/>
      <c r="H2" s="153"/>
      <c r="I2" s="153"/>
      <c r="J2" s="153"/>
      <c r="K2" s="153"/>
      <c r="L2" s="153"/>
      <c r="M2" s="153"/>
      <c r="N2" s="153"/>
      <c r="O2" s="120" t="s">
        <v>345</v>
      </c>
      <c r="P2" s="120"/>
      <c r="Q2" s="120"/>
      <c r="R2" s="120"/>
      <c r="S2" s="120"/>
    </row>
    <row r="3" spans="1:19" ht="17.7">
      <c r="A3" s="86"/>
      <c r="E3" s="150" t="s">
        <v>344</v>
      </c>
      <c r="F3" s="150"/>
      <c r="G3" s="150"/>
      <c r="H3" s="150"/>
      <c r="I3" s="150"/>
      <c r="J3" s="150"/>
      <c r="K3" s="152" t="s">
        <v>343</v>
      </c>
      <c r="L3" s="152"/>
      <c r="M3" s="152"/>
      <c r="N3" s="152"/>
      <c r="O3" s="152" t="s">
        <v>339</v>
      </c>
      <c r="P3" s="152"/>
      <c r="Q3" s="120" t="s">
        <v>342</v>
      </c>
      <c r="R3" s="120"/>
      <c r="S3" s="86" t="s">
        <v>366</v>
      </c>
    </row>
    <row r="4" spans="1:19">
      <c r="A4" s="120"/>
      <c r="B4" s="120"/>
      <c r="C4" s="120"/>
      <c r="E4" s="69"/>
      <c r="F4" s="87">
        <v>2</v>
      </c>
      <c r="G4" s="87">
        <v>4</v>
      </c>
      <c r="H4" s="87">
        <v>5</v>
      </c>
      <c r="I4" s="87">
        <v>6</v>
      </c>
      <c r="J4" s="87">
        <v>7</v>
      </c>
      <c r="K4" s="87">
        <v>4</v>
      </c>
      <c r="L4" s="87">
        <v>5</v>
      </c>
      <c r="M4" s="87">
        <v>6</v>
      </c>
      <c r="N4" s="88">
        <v>7</v>
      </c>
      <c r="O4" s="88">
        <v>4</v>
      </c>
      <c r="P4" s="88">
        <v>5</v>
      </c>
      <c r="Q4" s="88">
        <v>4</v>
      </c>
      <c r="R4" s="88">
        <v>5</v>
      </c>
      <c r="S4" s="86" t="s">
        <v>367</v>
      </c>
    </row>
    <row r="5" spans="1:19">
      <c r="A5" s="86"/>
      <c r="E5" s="69"/>
      <c r="F5" s="87"/>
      <c r="G5" s="149" t="s">
        <v>282</v>
      </c>
      <c r="H5" s="149"/>
      <c r="I5" s="149" t="s">
        <v>312</v>
      </c>
      <c r="J5" s="149"/>
      <c r="K5" s="149" t="s">
        <v>282</v>
      </c>
      <c r="L5" s="149"/>
      <c r="M5" s="149" t="s">
        <v>312</v>
      </c>
      <c r="N5" s="149"/>
      <c r="O5" s="89" t="s">
        <v>282</v>
      </c>
      <c r="P5" s="89" t="s">
        <v>283</v>
      </c>
      <c r="Q5" s="89" t="s">
        <v>282</v>
      </c>
      <c r="R5" s="89" t="s">
        <v>283</v>
      </c>
      <c r="S5" s="111" t="s">
        <v>366</v>
      </c>
    </row>
    <row r="6" spans="1:19" ht="17.7">
      <c r="A6" s="91" t="s">
        <v>290</v>
      </c>
      <c r="B6" s="71" t="s">
        <v>282</v>
      </c>
      <c r="C6" s="71" t="s">
        <v>283</v>
      </c>
      <c r="D6" s="71" t="s">
        <v>368</v>
      </c>
      <c r="E6" s="92" t="s">
        <v>290</v>
      </c>
      <c r="F6" s="93" t="s">
        <v>289</v>
      </c>
      <c r="G6" s="90" t="s">
        <v>313</v>
      </c>
      <c r="H6" s="90" t="s">
        <v>314</v>
      </c>
      <c r="I6" s="90" t="s">
        <v>313</v>
      </c>
      <c r="J6" s="90" t="s">
        <v>314</v>
      </c>
      <c r="K6" s="90" t="s">
        <v>313</v>
      </c>
      <c r="L6" s="90" t="s">
        <v>314</v>
      </c>
      <c r="M6" s="90" t="s">
        <v>313</v>
      </c>
      <c r="N6" s="90" t="s">
        <v>314</v>
      </c>
      <c r="O6" s="90" t="s">
        <v>314</v>
      </c>
      <c r="P6" s="90" t="s">
        <v>314</v>
      </c>
      <c r="Q6" s="90" t="s">
        <v>340</v>
      </c>
      <c r="R6" s="90" t="s">
        <v>340</v>
      </c>
      <c r="S6" s="86" t="s">
        <v>340</v>
      </c>
    </row>
    <row r="7" spans="1:19" ht="17.7">
      <c r="A7" s="94">
        <f t="shared" ref="A7:A70" si="0">E7</f>
        <v>44298</v>
      </c>
      <c r="B7" s="49">
        <f>IF($E7="","",G7+H7+K7+L7+O7-Q7)</f>
        <v>31524</v>
      </c>
      <c r="C7" s="49">
        <f>IF($E7="", "", I7+J7+M7+N7+P7-R7)</f>
        <v>70086</v>
      </c>
      <c r="D7" s="49">
        <f>S7</f>
        <v>0</v>
      </c>
      <c r="E7" s="95">
        <v>44298</v>
      </c>
      <c r="F7" s="96" t="str">
        <f>IFERROR(VLOOKUP($E7, V医療従事者等!$A:$J, $F$4, FALSE), TEXT(E7, "aaa"))</f>
        <v>(月)</v>
      </c>
      <c r="G7" s="96">
        <f>IFERROR(VLOOKUP($E7, V医療従事者等!$A:$J, $G$4, FALSE), 0)</f>
        <v>26850</v>
      </c>
      <c r="H7" s="96">
        <f>IFERROR(VLOOKUP($E7, V医療従事者等!$A:$J, $H$4, FALSE), 0)</f>
        <v>0</v>
      </c>
      <c r="I7" s="96">
        <f>IFERROR(VLOOKUP($E7, V医療従事者等!$A:$J, $I$4, FALSE), 0)</f>
        <v>70086</v>
      </c>
      <c r="J7" s="96">
        <f>IFERROR(VLOOKUP($E7, V医療従事者等!$A:$J, $J$4, FALSE), 0)</f>
        <v>0</v>
      </c>
      <c r="K7" s="97">
        <f>IFERROR(VLOOKUP($E7, V一般接種!$A:$G, K$4, FALSE), 0)</f>
        <v>4674</v>
      </c>
      <c r="L7" s="97">
        <f>IFERROR(VLOOKUP($E7, V一般接種!$A:$G, L$4, FALSE), 0)</f>
        <v>0</v>
      </c>
      <c r="M7" s="97">
        <f>IFERROR(VLOOKUP($E7, V一般接種!$A:$G, M$4, FALSE), 0)</f>
        <v>0</v>
      </c>
      <c r="N7" s="98">
        <f>IFERROR(VLOOKUP($E7, V一般接種!$A:$G, N$4, FALSE), 0)</f>
        <v>0</v>
      </c>
      <c r="O7" s="97">
        <f>SUMIF(V職域接種!$C:$C, 'Conv-vaccine'!$E7, V職域接種!F:F)</f>
        <v>0</v>
      </c>
      <c r="P7" s="97">
        <f>SUMIF(V職域接種!$C:$C, 'Conv-vaccine'!$E7, V職域接種!G:G)</f>
        <v>0</v>
      </c>
      <c r="Q7" s="97">
        <f>SUMIF(V重複!$C:$C, 'Conv-vaccine'!$E7, V重複!F:F)</f>
        <v>0</v>
      </c>
      <c r="R7" s="97">
        <f>SUMIF(V重複!$C:$C, 'Conv-vaccine'!$E7, V重複!G:G)</f>
        <v>0</v>
      </c>
      <c r="S7" s="86">
        <f>SUMIF(V3回目!$A:$A, 'Conv-vaccine'!$E7, V3回目!C:C)</f>
        <v>0</v>
      </c>
    </row>
    <row r="8" spans="1:19" ht="17.7">
      <c r="A8" s="94">
        <f t="shared" si="0"/>
        <v>44299</v>
      </c>
      <c r="B8" s="49">
        <f t="shared" ref="B8:B71" si="1">IF($E8="","",G8+H8+K8+L8+O8-Q8)</f>
        <v>18131</v>
      </c>
      <c r="C8" s="49">
        <f t="shared" ref="C8:C71" si="2">IF($E8="", "", I8+J8+M8+N8+P8-R8)</f>
        <v>40090</v>
      </c>
      <c r="D8" s="49">
        <f t="shared" ref="D8:D71" si="3">S8</f>
        <v>0</v>
      </c>
      <c r="E8" s="95">
        <v>44299</v>
      </c>
      <c r="F8" s="96" t="str">
        <f>IFERROR(VLOOKUP($E8, V医療従事者等!$A:$J, $F$4, FALSE), TEXT(E8, "aaa"))</f>
        <v>(火)</v>
      </c>
      <c r="G8" s="96">
        <f>IFERROR(VLOOKUP($E8, V医療従事者等!$A:$J, $G$4, FALSE), 0)</f>
        <v>13896</v>
      </c>
      <c r="H8" s="96">
        <f>IFERROR(VLOOKUP($E8, V医療従事者等!$A:$J, $H$4, FALSE), 0)</f>
        <v>0</v>
      </c>
      <c r="I8" s="96">
        <f>IFERROR(VLOOKUP($E8, V医療従事者等!$A:$J, $I$4, FALSE), 0)</f>
        <v>40090</v>
      </c>
      <c r="J8" s="96">
        <f>IFERROR(VLOOKUP($E8, V医療従事者等!$A:$J, $J$4, FALSE), 0)</f>
        <v>0</v>
      </c>
      <c r="K8" s="97">
        <f>IFERROR(VLOOKUP($E8, V一般接種!$A:$G, K$4, FALSE), 0)</f>
        <v>4235</v>
      </c>
      <c r="L8" s="97">
        <f>IFERROR(VLOOKUP($E8, V一般接種!$A:$G, L$4, FALSE), 0)</f>
        <v>0</v>
      </c>
      <c r="M8" s="97">
        <f>IFERROR(VLOOKUP($E8, V一般接種!$A:$G, M$4, FALSE), 0)</f>
        <v>0</v>
      </c>
      <c r="N8" s="97">
        <f>IFERROR(VLOOKUP($E8, V一般接種!$A:$G, N$4, FALSE), 0)</f>
        <v>0</v>
      </c>
      <c r="O8" s="97">
        <f>SUMIF(V職域接種!$C:$C, 'Conv-vaccine'!$E8, V職域接種!F:F)</f>
        <v>0</v>
      </c>
      <c r="P8" s="97">
        <f>SUMIF(V職域接種!$C:$C, 'Conv-vaccine'!$E8, V職域接種!G:G)</f>
        <v>0</v>
      </c>
      <c r="Q8" s="97">
        <f>SUMIF(V重複!$C:$C, 'Conv-vaccine'!$E8, V重複!F:F)</f>
        <v>0</v>
      </c>
      <c r="R8" s="97">
        <f>SUMIF(V重複!$C:$C, 'Conv-vaccine'!$E8, V重複!G:G)</f>
        <v>0</v>
      </c>
      <c r="S8" s="111">
        <f>SUMIF(V3回目!$A:$A, 'Conv-vaccine'!$E8, V3回目!C:C)</f>
        <v>0</v>
      </c>
    </row>
    <row r="9" spans="1:19" ht="17.7">
      <c r="A9" s="94">
        <f t="shared" si="0"/>
        <v>44300</v>
      </c>
      <c r="B9" s="49">
        <f t="shared" si="1"/>
        <v>14828</v>
      </c>
      <c r="C9" s="49">
        <f t="shared" si="2"/>
        <v>41427</v>
      </c>
      <c r="D9" s="49">
        <f t="shared" si="3"/>
        <v>0</v>
      </c>
      <c r="E9" s="95">
        <v>44300</v>
      </c>
      <c r="F9" s="96" t="str">
        <f>IFERROR(VLOOKUP($E9, V医療従事者等!$A:$J, $F$4, FALSE), TEXT(E9, "aaa"))</f>
        <v>(水)</v>
      </c>
      <c r="G9" s="96">
        <f>IFERROR(VLOOKUP($E9, V医療従事者等!$A:$J, $G$4, FALSE), 0)</f>
        <v>9569</v>
      </c>
      <c r="H9" s="96">
        <f>IFERROR(VLOOKUP($E9, V医療従事者等!$A:$J, $H$4, FALSE), 0)</f>
        <v>0</v>
      </c>
      <c r="I9" s="96">
        <f>IFERROR(VLOOKUP($E9, V医療従事者等!$A:$J, $I$4, FALSE), 0)</f>
        <v>41427</v>
      </c>
      <c r="J9" s="96">
        <f>IFERROR(VLOOKUP($E9, V医療従事者等!$A:$J, $J$4, FALSE), 0)</f>
        <v>0</v>
      </c>
      <c r="K9" s="97">
        <f>IFERROR(VLOOKUP($E9, V一般接種!$A:$G, K$4, FALSE), 0)</f>
        <v>5259</v>
      </c>
      <c r="L9" s="97">
        <f>IFERROR(VLOOKUP($E9, V一般接種!$A:$G, L$4, FALSE), 0)</f>
        <v>0</v>
      </c>
      <c r="M9" s="97">
        <f>IFERROR(VLOOKUP($E9, V一般接種!$A:$G, M$4, FALSE), 0)</f>
        <v>0</v>
      </c>
      <c r="N9" s="97">
        <f>IFERROR(VLOOKUP($E9, V一般接種!$A:$G, N$4, FALSE), 0)</f>
        <v>0</v>
      </c>
      <c r="O9" s="97">
        <f>SUMIF(V職域接種!$C:$C, 'Conv-vaccine'!$E9, V職域接種!F:F)</f>
        <v>0</v>
      </c>
      <c r="P9" s="97">
        <f>SUMIF(V職域接種!$C:$C, 'Conv-vaccine'!$E9, V職域接種!G:G)</f>
        <v>0</v>
      </c>
      <c r="Q9" s="97">
        <f>SUMIF(V重複!$C:$C, 'Conv-vaccine'!$E9, V重複!F:F)</f>
        <v>0</v>
      </c>
      <c r="R9" s="97">
        <f>SUMIF(V重複!$C:$C, 'Conv-vaccine'!$E9, V重複!G:G)</f>
        <v>0</v>
      </c>
      <c r="S9" s="111">
        <f>SUMIF(V3回目!$A:$A, 'Conv-vaccine'!$E9, V3回目!C:C)</f>
        <v>0</v>
      </c>
    </row>
    <row r="10" spans="1:19" ht="17.7">
      <c r="A10" s="94">
        <f t="shared" si="0"/>
        <v>44301</v>
      </c>
      <c r="B10" s="49">
        <f t="shared" si="1"/>
        <v>25058</v>
      </c>
      <c r="C10" s="49">
        <f t="shared" si="2"/>
        <v>35983</v>
      </c>
      <c r="D10" s="49">
        <f t="shared" si="3"/>
        <v>0</v>
      </c>
      <c r="E10" s="95">
        <v>44301</v>
      </c>
      <c r="F10" s="96" t="str">
        <f>IFERROR(VLOOKUP($E10, V医療従事者等!$A:$J, $F$4, FALSE), TEXT(E10, "aaa"))</f>
        <v>(木)</v>
      </c>
      <c r="G10" s="96">
        <f>IFERROR(VLOOKUP($E10, V医療従事者等!$A:$J, $G$4, FALSE), 0)</f>
        <v>16637</v>
      </c>
      <c r="H10" s="96">
        <f>IFERROR(VLOOKUP($E10, V医療従事者等!$A:$J, $H$4, FALSE), 0)</f>
        <v>0</v>
      </c>
      <c r="I10" s="96">
        <f>IFERROR(VLOOKUP($E10, V医療従事者等!$A:$J, $I$4, FALSE), 0)</f>
        <v>35983</v>
      </c>
      <c r="J10" s="96">
        <f>IFERROR(VLOOKUP($E10, V医療従事者等!$A:$J, $J$4, FALSE), 0)</f>
        <v>0</v>
      </c>
      <c r="K10" s="97">
        <f>IFERROR(VLOOKUP($E10, V一般接種!$A:$G, K$4, FALSE), 0)</f>
        <v>8421</v>
      </c>
      <c r="L10" s="97">
        <f>IFERROR(VLOOKUP($E10, V一般接種!$A:$G, L$4, FALSE), 0)</f>
        <v>0</v>
      </c>
      <c r="M10" s="97">
        <f>IFERROR(VLOOKUP($E10, V一般接種!$A:$G, M$4, FALSE), 0)</f>
        <v>0</v>
      </c>
      <c r="N10" s="97">
        <f>IFERROR(VLOOKUP($E10, V一般接種!$A:$G, N$4, FALSE), 0)</f>
        <v>0</v>
      </c>
      <c r="O10" s="97">
        <f>SUMIF(V職域接種!$C:$C, 'Conv-vaccine'!$E10, V職域接種!F:F)</f>
        <v>0</v>
      </c>
      <c r="P10" s="97">
        <f>SUMIF(V職域接種!$C:$C, 'Conv-vaccine'!$E10, V職域接種!G:G)</f>
        <v>0</v>
      </c>
      <c r="Q10" s="97">
        <f>SUMIF(V重複!$C:$C, 'Conv-vaccine'!$E10, V重複!F:F)</f>
        <v>0</v>
      </c>
      <c r="R10" s="97">
        <f>SUMIF(V重複!$C:$C, 'Conv-vaccine'!$E10, V重複!G:G)</f>
        <v>0</v>
      </c>
      <c r="S10" s="111">
        <f>SUMIF(V3回目!$A:$A, 'Conv-vaccine'!$E10, V3回目!C:C)</f>
        <v>0</v>
      </c>
    </row>
    <row r="11" spans="1:19" ht="17.7">
      <c r="A11" s="94">
        <f t="shared" si="0"/>
        <v>44302</v>
      </c>
      <c r="B11" s="49">
        <f t="shared" si="1"/>
        <v>39934</v>
      </c>
      <c r="C11" s="49">
        <f t="shared" si="2"/>
        <v>39991</v>
      </c>
      <c r="D11" s="49">
        <f t="shared" si="3"/>
        <v>0</v>
      </c>
      <c r="E11" s="95">
        <v>44302</v>
      </c>
      <c r="F11" s="96" t="str">
        <f>IFERROR(VLOOKUP($E11, V医療従事者等!$A:$J, $F$4, FALSE), TEXT(E11, "aaa"))</f>
        <v>(金)</v>
      </c>
      <c r="G11" s="96">
        <f>IFERROR(VLOOKUP($E11, V医療従事者等!$A:$J, $G$4, FALSE), 0)</f>
        <v>29696</v>
      </c>
      <c r="H11" s="96">
        <f>IFERROR(VLOOKUP($E11, V医療従事者等!$A:$J, $H$4, FALSE), 0)</f>
        <v>0</v>
      </c>
      <c r="I11" s="96">
        <f>IFERROR(VLOOKUP($E11, V医療従事者等!$A:$J, $I$4, FALSE), 0)</f>
        <v>39991</v>
      </c>
      <c r="J11" s="96">
        <f>IFERROR(VLOOKUP($E11, V医療従事者等!$A:$J, $J$4, FALSE), 0)</f>
        <v>0</v>
      </c>
      <c r="K11" s="97">
        <f>IFERROR(VLOOKUP($E11, V一般接種!$A:$G, K$4, FALSE), 0)</f>
        <v>10238</v>
      </c>
      <c r="L11" s="97">
        <f>IFERROR(VLOOKUP($E11, V一般接種!$A:$G, L$4, FALSE), 0)</f>
        <v>0</v>
      </c>
      <c r="M11" s="97">
        <f>IFERROR(VLOOKUP($E11, V一般接種!$A:$G, M$4, FALSE), 0)</f>
        <v>0</v>
      </c>
      <c r="N11" s="97">
        <f>IFERROR(VLOOKUP($E11, V一般接種!$A:$G, N$4, FALSE), 0)</f>
        <v>0</v>
      </c>
      <c r="O11" s="97">
        <f>SUMIF(V職域接種!$C:$C, 'Conv-vaccine'!$E11, V職域接種!F:F)</f>
        <v>0</v>
      </c>
      <c r="P11" s="97">
        <f>SUMIF(V職域接種!$C:$C, 'Conv-vaccine'!$E11, V職域接種!G:G)</f>
        <v>0</v>
      </c>
      <c r="Q11" s="97">
        <f>SUMIF(V重複!$C:$C, 'Conv-vaccine'!$E11, V重複!F:F)</f>
        <v>0</v>
      </c>
      <c r="R11" s="97">
        <f>SUMIF(V重複!$C:$C, 'Conv-vaccine'!$E11, V重複!G:G)</f>
        <v>0</v>
      </c>
      <c r="S11" s="111">
        <f>SUMIF(V3回目!$A:$A, 'Conv-vaccine'!$E11, V3回目!C:C)</f>
        <v>0</v>
      </c>
    </row>
    <row r="12" spans="1:19" ht="17.7">
      <c r="A12" s="94">
        <f t="shared" si="0"/>
        <v>44303</v>
      </c>
      <c r="B12" s="49">
        <f t="shared" si="1"/>
        <v>7463</v>
      </c>
      <c r="C12" s="49">
        <f t="shared" si="2"/>
        <v>0</v>
      </c>
      <c r="D12" s="49">
        <f t="shared" si="3"/>
        <v>0</v>
      </c>
      <c r="E12" s="95">
        <v>44303</v>
      </c>
      <c r="F12" s="96" t="str">
        <f>IFERROR(VLOOKUP($E12, V医療従事者等!$A:$J, $F$4, FALSE), TEXT(E12, "aaa"))</f>
        <v>土</v>
      </c>
      <c r="G12" s="96">
        <f>IFERROR(VLOOKUP($E12, V医療従事者等!$A:$J, $G$4, FALSE), 0)</f>
        <v>0</v>
      </c>
      <c r="H12" s="96">
        <f>IFERROR(VLOOKUP($E12, V医療従事者等!$A:$J, $H$4, FALSE), 0)</f>
        <v>0</v>
      </c>
      <c r="I12" s="96">
        <f>IFERROR(VLOOKUP($E12, V医療従事者等!$A:$J, $I$4, FALSE), 0)</f>
        <v>0</v>
      </c>
      <c r="J12" s="96">
        <f>IFERROR(VLOOKUP($E12, V医療従事者等!$A:$J, $J$4, FALSE), 0)</f>
        <v>0</v>
      </c>
      <c r="K12" s="97">
        <f>IFERROR(VLOOKUP($E12, V一般接種!$A:$G, K$4, FALSE), 0)</f>
        <v>7463</v>
      </c>
      <c r="L12" s="97">
        <f>IFERROR(VLOOKUP($E12, V一般接種!$A:$G, L$4, FALSE), 0)</f>
        <v>0</v>
      </c>
      <c r="M12" s="97">
        <f>IFERROR(VLOOKUP($E12, V一般接種!$A:$G, M$4, FALSE), 0)</f>
        <v>0</v>
      </c>
      <c r="N12" s="97">
        <f>IFERROR(VLOOKUP($E12, V一般接種!$A:$G, N$4, FALSE), 0)</f>
        <v>0</v>
      </c>
      <c r="O12" s="97">
        <f>SUMIF(V職域接種!$C:$C, 'Conv-vaccine'!$E12, V職域接種!F:F)</f>
        <v>0</v>
      </c>
      <c r="P12" s="97">
        <f>SUMIF(V職域接種!$C:$C, 'Conv-vaccine'!$E12, V職域接種!G:G)</f>
        <v>0</v>
      </c>
      <c r="Q12" s="97">
        <f>SUMIF(V重複!$C:$C, 'Conv-vaccine'!$E12, V重複!F:F)</f>
        <v>0</v>
      </c>
      <c r="R12" s="97">
        <f>SUMIF(V重複!$C:$C, 'Conv-vaccine'!$E12, V重複!G:G)</f>
        <v>0</v>
      </c>
      <c r="S12" s="111">
        <f>SUMIF(V3回目!$A:$A, 'Conv-vaccine'!$E12, V3回目!C:C)</f>
        <v>0</v>
      </c>
    </row>
    <row r="13" spans="1:19" ht="17.7">
      <c r="A13" s="94">
        <f t="shared" si="0"/>
        <v>44304</v>
      </c>
      <c r="B13" s="49">
        <f t="shared" si="1"/>
        <v>8304</v>
      </c>
      <c r="C13" s="49">
        <f t="shared" si="2"/>
        <v>0</v>
      </c>
      <c r="D13" s="49">
        <f t="shared" si="3"/>
        <v>0</v>
      </c>
      <c r="E13" s="95">
        <v>44304</v>
      </c>
      <c r="F13" s="96" t="str">
        <f>IFERROR(VLOOKUP($E13, V医療従事者等!$A:$J, $F$4, FALSE), TEXT(E13, "aaa"))</f>
        <v>日</v>
      </c>
      <c r="G13" s="96">
        <f>IFERROR(VLOOKUP($E13, V医療従事者等!$A:$J, $G$4, FALSE), 0)</f>
        <v>0</v>
      </c>
      <c r="H13" s="96">
        <f>IFERROR(VLOOKUP($E13, V医療従事者等!$A:$J, $H$4, FALSE), 0)</f>
        <v>0</v>
      </c>
      <c r="I13" s="96">
        <f>IFERROR(VLOOKUP($E13, V医療従事者等!$A:$J, $I$4, FALSE), 0)</f>
        <v>0</v>
      </c>
      <c r="J13" s="96">
        <f>IFERROR(VLOOKUP($E13, V医療従事者等!$A:$J, $J$4, FALSE), 0)</f>
        <v>0</v>
      </c>
      <c r="K13" s="97">
        <f>IFERROR(VLOOKUP($E13, V一般接種!$A:$G, K$4, FALSE), 0)</f>
        <v>8304</v>
      </c>
      <c r="L13" s="97">
        <f>IFERROR(VLOOKUP($E13, V一般接種!$A:$G, L$4, FALSE), 0)</f>
        <v>0</v>
      </c>
      <c r="M13" s="97">
        <f>IFERROR(VLOOKUP($E13, V一般接種!$A:$G, M$4, FALSE), 0)</f>
        <v>0</v>
      </c>
      <c r="N13" s="97">
        <f>IFERROR(VLOOKUP($E13, V一般接種!$A:$G, N$4, FALSE), 0)</f>
        <v>0</v>
      </c>
      <c r="O13" s="97">
        <f>SUMIF(V職域接種!$C:$C, 'Conv-vaccine'!$E13, V職域接種!F:F)</f>
        <v>0</v>
      </c>
      <c r="P13" s="97">
        <f>SUMIF(V職域接種!$C:$C, 'Conv-vaccine'!$E13, V職域接種!G:G)</f>
        <v>0</v>
      </c>
      <c r="Q13" s="97">
        <f>SUMIF(V重複!$C:$C, 'Conv-vaccine'!$E13, V重複!F:F)</f>
        <v>0</v>
      </c>
      <c r="R13" s="97">
        <f>SUMIF(V重複!$C:$C, 'Conv-vaccine'!$E13, V重複!G:G)</f>
        <v>0</v>
      </c>
      <c r="S13" s="111">
        <f>SUMIF(V3回目!$A:$A, 'Conv-vaccine'!$E13, V3回目!C:C)</f>
        <v>0</v>
      </c>
    </row>
    <row r="14" spans="1:19" ht="17.7">
      <c r="A14" s="94">
        <f t="shared" si="0"/>
        <v>44305</v>
      </c>
      <c r="B14" s="49">
        <f t="shared" si="1"/>
        <v>94445</v>
      </c>
      <c r="C14" s="49">
        <f t="shared" si="2"/>
        <v>54307</v>
      </c>
      <c r="D14" s="49">
        <f t="shared" si="3"/>
        <v>0</v>
      </c>
      <c r="E14" s="95">
        <v>44305</v>
      </c>
      <c r="F14" s="96" t="str">
        <f>IFERROR(VLOOKUP($E14, V医療従事者等!$A:$J, $F$4, FALSE), TEXT(E14, "aaa"))</f>
        <v>(月)</v>
      </c>
      <c r="G14" s="96">
        <f>IFERROR(VLOOKUP($E14, V医療従事者等!$A:$J, $G$4, FALSE), 0)</f>
        <v>64725</v>
      </c>
      <c r="H14" s="96">
        <f>IFERROR(VLOOKUP($E14, V医療従事者等!$A:$J, $H$4, FALSE), 0)</f>
        <v>0</v>
      </c>
      <c r="I14" s="96">
        <f>IFERROR(VLOOKUP($E14, V医療従事者等!$A:$J, $I$4, FALSE), 0)</f>
        <v>54307</v>
      </c>
      <c r="J14" s="96">
        <f>IFERROR(VLOOKUP($E14, V医療従事者等!$A:$J, $J$4, FALSE), 0)</f>
        <v>0</v>
      </c>
      <c r="K14" s="97">
        <f>IFERROR(VLOOKUP($E14, V一般接種!$A:$G, K$4, FALSE), 0)</f>
        <v>29720</v>
      </c>
      <c r="L14" s="97">
        <f>IFERROR(VLOOKUP($E14, V一般接種!$A:$G, L$4, FALSE), 0)</f>
        <v>0</v>
      </c>
      <c r="M14" s="97">
        <f>IFERROR(VLOOKUP($E14, V一般接種!$A:$G, M$4, FALSE), 0)</f>
        <v>0</v>
      </c>
      <c r="N14" s="97">
        <f>IFERROR(VLOOKUP($E14, V一般接種!$A:$G, N$4, FALSE), 0)</f>
        <v>0</v>
      </c>
      <c r="O14" s="97">
        <f>SUMIF(V職域接種!$C:$C, 'Conv-vaccine'!$E14, V職域接種!F:F)</f>
        <v>0</v>
      </c>
      <c r="P14" s="97">
        <f>SUMIF(V職域接種!$C:$C, 'Conv-vaccine'!$E14, V職域接種!G:G)</f>
        <v>0</v>
      </c>
      <c r="Q14" s="97">
        <f>SUMIF(V重複!$C:$C, 'Conv-vaccine'!$E14, V重複!F:F)</f>
        <v>0</v>
      </c>
      <c r="R14" s="97">
        <f>SUMIF(V重複!$C:$C, 'Conv-vaccine'!$E14, V重複!G:G)</f>
        <v>0</v>
      </c>
      <c r="S14" s="111">
        <f>SUMIF(V3回目!$A:$A, 'Conv-vaccine'!$E14, V3回目!C:C)</f>
        <v>0</v>
      </c>
    </row>
    <row r="15" spans="1:19" ht="17.7">
      <c r="A15" s="94">
        <f t="shared" si="0"/>
        <v>44306</v>
      </c>
      <c r="B15" s="49">
        <f t="shared" si="1"/>
        <v>144195</v>
      </c>
      <c r="C15" s="49">
        <f t="shared" si="2"/>
        <v>27797</v>
      </c>
      <c r="D15" s="49">
        <f t="shared" si="3"/>
        <v>0</v>
      </c>
      <c r="E15" s="95">
        <v>44306</v>
      </c>
      <c r="F15" s="96" t="str">
        <f>IFERROR(VLOOKUP($E15, V医療従事者等!$A:$J, $F$4, FALSE), TEXT(E15, "aaa"))</f>
        <v>(火)</v>
      </c>
      <c r="G15" s="96">
        <f>IFERROR(VLOOKUP($E15, V医療従事者等!$A:$J, $G$4, FALSE), 0)</f>
        <v>98622</v>
      </c>
      <c r="H15" s="96">
        <f>IFERROR(VLOOKUP($E15, V医療従事者等!$A:$J, $H$4, FALSE), 0)</f>
        <v>0</v>
      </c>
      <c r="I15" s="96">
        <f>IFERROR(VLOOKUP($E15, V医療従事者等!$A:$J, $I$4, FALSE), 0)</f>
        <v>27797</v>
      </c>
      <c r="J15" s="96">
        <f>IFERROR(VLOOKUP($E15, V医療従事者等!$A:$J, $J$4, FALSE), 0)</f>
        <v>0</v>
      </c>
      <c r="K15" s="97">
        <f>IFERROR(VLOOKUP($E15, V一般接種!$A:$G, K$4, FALSE), 0)</f>
        <v>45573</v>
      </c>
      <c r="L15" s="97">
        <f>IFERROR(VLOOKUP($E15, V一般接種!$A:$G, L$4, FALSE), 0)</f>
        <v>0</v>
      </c>
      <c r="M15" s="97">
        <f>IFERROR(VLOOKUP($E15, V一般接種!$A:$G, M$4, FALSE), 0)</f>
        <v>0</v>
      </c>
      <c r="N15" s="97">
        <f>IFERROR(VLOOKUP($E15, V一般接種!$A:$G, N$4, FALSE), 0)</f>
        <v>0</v>
      </c>
      <c r="O15" s="97">
        <f>SUMIF(V職域接種!$C:$C, 'Conv-vaccine'!$E15, V職域接種!F:F)</f>
        <v>0</v>
      </c>
      <c r="P15" s="97">
        <f>SUMIF(V職域接種!$C:$C, 'Conv-vaccine'!$E15, V職域接種!G:G)</f>
        <v>0</v>
      </c>
      <c r="Q15" s="97">
        <f>SUMIF(V重複!$C:$C, 'Conv-vaccine'!$E15, V重複!F:F)</f>
        <v>0</v>
      </c>
      <c r="R15" s="97">
        <f>SUMIF(V重複!$C:$C, 'Conv-vaccine'!$E15, V重複!G:G)</f>
        <v>0</v>
      </c>
      <c r="S15" s="111">
        <f>SUMIF(V3回目!$A:$A, 'Conv-vaccine'!$E15, V3回目!C:C)</f>
        <v>0</v>
      </c>
    </row>
    <row r="16" spans="1:19" ht="17.7">
      <c r="A16" s="94">
        <f t="shared" si="0"/>
        <v>44307</v>
      </c>
      <c r="B16" s="49">
        <f t="shared" si="1"/>
        <v>180953</v>
      </c>
      <c r="C16" s="49">
        <f t="shared" si="2"/>
        <v>26696</v>
      </c>
      <c r="D16" s="49">
        <f t="shared" si="3"/>
        <v>0</v>
      </c>
      <c r="E16" s="95">
        <v>44307</v>
      </c>
      <c r="F16" s="96" t="str">
        <f>IFERROR(VLOOKUP($E16, V医療従事者等!$A:$J, $F$4, FALSE), TEXT(E16, "aaa"))</f>
        <v>(水)</v>
      </c>
      <c r="G16" s="96">
        <f>IFERROR(VLOOKUP($E16, V医療従事者等!$A:$J, $G$4, FALSE), 0)</f>
        <v>126188</v>
      </c>
      <c r="H16" s="96">
        <f>IFERROR(VLOOKUP($E16, V医療従事者等!$A:$J, $H$4, FALSE), 0)</f>
        <v>0</v>
      </c>
      <c r="I16" s="96">
        <f>IFERROR(VLOOKUP($E16, V医療従事者等!$A:$J, $I$4, FALSE), 0)</f>
        <v>26696</v>
      </c>
      <c r="J16" s="96">
        <f>IFERROR(VLOOKUP($E16, V医療従事者等!$A:$J, $J$4, FALSE), 0)</f>
        <v>0</v>
      </c>
      <c r="K16" s="97">
        <f>IFERROR(VLOOKUP($E16, V一般接種!$A:$G, K$4, FALSE), 0)</f>
        <v>54765</v>
      </c>
      <c r="L16" s="97">
        <f>IFERROR(VLOOKUP($E16, V一般接種!$A:$G, L$4, FALSE), 0)</f>
        <v>0</v>
      </c>
      <c r="M16" s="97">
        <f>IFERROR(VLOOKUP($E16, V一般接種!$A:$G, M$4, FALSE), 0)</f>
        <v>0</v>
      </c>
      <c r="N16" s="97">
        <f>IFERROR(VLOOKUP($E16, V一般接種!$A:$G, N$4, FALSE), 0)</f>
        <v>0</v>
      </c>
      <c r="O16" s="97">
        <f>SUMIF(V職域接種!$C:$C, 'Conv-vaccine'!$E16, V職域接種!F:F)</f>
        <v>0</v>
      </c>
      <c r="P16" s="97">
        <f>SUMIF(V職域接種!$C:$C, 'Conv-vaccine'!$E16, V職域接種!G:G)</f>
        <v>0</v>
      </c>
      <c r="Q16" s="97">
        <f>SUMIF(V重複!$C:$C, 'Conv-vaccine'!$E16, V重複!F:F)</f>
        <v>0</v>
      </c>
      <c r="R16" s="97">
        <f>SUMIF(V重複!$C:$C, 'Conv-vaccine'!$E16, V重複!G:G)</f>
        <v>0</v>
      </c>
      <c r="S16" s="111">
        <f>SUMIF(V3回目!$A:$A, 'Conv-vaccine'!$E16, V3回目!C:C)</f>
        <v>0</v>
      </c>
    </row>
    <row r="17" spans="1:19" ht="17.7">
      <c r="A17" s="94">
        <f t="shared" si="0"/>
        <v>44308</v>
      </c>
      <c r="B17" s="49">
        <f t="shared" si="1"/>
        <v>181364</v>
      </c>
      <c r="C17" s="49">
        <f t="shared" si="2"/>
        <v>21855</v>
      </c>
      <c r="D17" s="49">
        <f t="shared" si="3"/>
        <v>0</v>
      </c>
      <c r="E17" s="95">
        <v>44308</v>
      </c>
      <c r="F17" s="96" t="str">
        <f>IFERROR(VLOOKUP($E17, V医療従事者等!$A:$J, $F$4, FALSE), TEXT(E17, "aaa"))</f>
        <v>(木)</v>
      </c>
      <c r="G17" s="96">
        <f>IFERROR(VLOOKUP($E17, V医療従事者等!$A:$J, $G$4, FALSE), 0)</f>
        <v>128634</v>
      </c>
      <c r="H17" s="96">
        <f>IFERROR(VLOOKUP($E17, V医療従事者等!$A:$J, $H$4, FALSE), 0)</f>
        <v>0</v>
      </c>
      <c r="I17" s="96">
        <f>IFERROR(VLOOKUP($E17, V医療従事者等!$A:$J, $I$4, FALSE), 0)</f>
        <v>21855</v>
      </c>
      <c r="J17" s="96">
        <f>IFERROR(VLOOKUP($E17, V医療従事者等!$A:$J, $J$4, FALSE), 0)</f>
        <v>0</v>
      </c>
      <c r="K17" s="97">
        <f>IFERROR(VLOOKUP($E17, V一般接種!$A:$G, K$4, FALSE), 0)</f>
        <v>52730</v>
      </c>
      <c r="L17" s="97">
        <f>IFERROR(VLOOKUP($E17, V一般接種!$A:$G, L$4, FALSE), 0)</f>
        <v>0</v>
      </c>
      <c r="M17" s="97">
        <f>IFERROR(VLOOKUP($E17, V一般接種!$A:$G, M$4, FALSE), 0)</f>
        <v>0</v>
      </c>
      <c r="N17" s="97">
        <f>IFERROR(VLOOKUP($E17, V一般接種!$A:$G, N$4, FALSE), 0)</f>
        <v>0</v>
      </c>
      <c r="O17" s="97">
        <f>SUMIF(V職域接種!$C:$C, 'Conv-vaccine'!$E17, V職域接種!F:F)</f>
        <v>0</v>
      </c>
      <c r="P17" s="97">
        <f>SUMIF(V職域接種!$C:$C, 'Conv-vaccine'!$E17, V職域接種!G:G)</f>
        <v>0</v>
      </c>
      <c r="Q17" s="97">
        <f>SUMIF(V重複!$C:$C, 'Conv-vaccine'!$E17, V重複!F:F)</f>
        <v>0</v>
      </c>
      <c r="R17" s="97">
        <f>SUMIF(V重複!$C:$C, 'Conv-vaccine'!$E17, V重複!G:G)</f>
        <v>0</v>
      </c>
      <c r="S17" s="111">
        <f>SUMIF(V3回目!$A:$A, 'Conv-vaccine'!$E17, V3回目!C:C)</f>
        <v>0</v>
      </c>
    </row>
    <row r="18" spans="1:19" ht="17.7">
      <c r="A18" s="94">
        <f t="shared" si="0"/>
        <v>44309</v>
      </c>
      <c r="B18" s="49">
        <f t="shared" si="1"/>
        <v>197054</v>
      </c>
      <c r="C18" s="49">
        <f t="shared" si="2"/>
        <v>29683</v>
      </c>
      <c r="D18" s="49">
        <f t="shared" si="3"/>
        <v>0</v>
      </c>
      <c r="E18" s="95">
        <v>44309</v>
      </c>
      <c r="F18" s="96" t="str">
        <f>IFERROR(VLOOKUP($E18, V医療従事者等!$A:$J, $F$4, FALSE), TEXT(E18, "aaa"))</f>
        <v>(金)</v>
      </c>
      <c r="G18" s="96">
        <f>IFERROR(VLOOKUP($E18, V医療従事者等!$A:$J, $G$4, FALSE), 0)</f>
        <v>147989</v>
      </c>
      <c r="H18" s="96">
        <f>IFERROR(VLOOKUP($E18, V医療従事者等!$A:$J, $H$4, FALSE), 0)</f>
        <v>0</v>
      </c>
      <c r="I18" s="96">
        <f>IFERROR(VLOOKUP($E18, V医療従事者等!$A:$J, $I$4, FALSE), 0)</f>
        <v>29683</v>
      </c>
      <c r="J18" s="96">
        <f>IFERROR(VLOOKUP($E18, V医療従事者等!$A:$J, $J$4, FALSE), 0)</f>
        <v>0</v>
      </c>
      <c r="K18" s="97">
        <f>IFERROR(VLOOKUP($E18, V一般接種!$A:$G, K$4, FALSE), 0)</f>
        <v>49065</v>
      </c>
      <c r="L18" s="97">
        <f>IFERROR(VLOOKUP($E18, V一般接種!$A:$G, L$4, FALSE), 0)</f>
        <v>0</v>
      </c>
      <c r="M18" s="97">
        <f>IFERROR(VLOOKUP($E18, V一般接種!$A:$G, M$4, FALSE), 0)</f>
        <v>0</v>
      </c>
      <c r="N18" s="97">
        <f>IFERROR(VLOOKUP($E18, V一般接種!$A:$G, N$4, FALSE), 0)</f>
        <v>0</v>
      </c>
      <c r="O18" s="97">
        <f>SUMIF(V職域接種!$C:$C, 'Conv-vaccine'!$E18, V職域接種!F:F)</f>
        <v>0</v>
      </c>
      <c r="P18" s="97">
        <f>SUMIF(V職域接種!$C:$C, 'Conv-vaccine'!$E18, V職域接種!G:G)</f>
        <v>0</v>
      </c>
      <c r="Q18" s="97">
        <f>SUMIF(V重複!$C:$C, 'Conv-vaccine'!$E18, V重複!F:F)</f>
        <v>0</v>
      </c>
      <c r="R18" s="97">
        <f>SUMIF(V重複!$C:$C, 'Conv-vaccine'!$E18, V重複!G:G)</f>
        <v>0</v>
      </c>
      <c r="S18" s="111">
        <f>SUMIF(V3回目!$A:$A, 'Conv-vaccine'!$E18, V3回目!C:C)</f>
        <v>0</v>
      </c>
    </row>
    <row r="19" spans="1:19" ht="17.7">
      <c r="A19" s="94">
        <f t="shared" si="0"/>
        <v>44310</v>
      </c>
      <c r="B19" s="49">
        <f t="shared" si="1"/>
        <v>33724</v>
      </c>
      <c r="C19" s="49">
        <f t="shared" si="2"/>
        <v>0</v>
      </c>
      <c r="D19" s="49">
        <f t="shared" si="3"/>
        <v>0</v>
      </c>
      <c r="E19" s="95">
        <v>44310</v>
      </c>
      <c r="F19" s="96" t="str">
        <f>IFERROR(VLOOKUP($E19, V医療従事者等!$A:$J, $F$4, FALSE), TEXT(E19, "aaa"))</f>
        <v>土</v>
      </c>
      <c r="G19" s="96">
        <f>IFERROR(VLOOKUP($E19, V医療従事者等!$A:$J, $G$4, FALSE), 0)</f>
        <v>0</v>
      </c>
      <c r="H19" s="96">
        <f>IFERROR(VLOOKUP($E19, V医療従事者等!$A:$J, $H$4, FALSE), 0)</f>
        <v>0</v>
      </c>
      <c r="I19" s="96">
        <f>IFERROR(VLOOKUP($E19, V医療従事者等!$A:$J, $I$4, FALSE), 0)</f>
        <v>0</v>
      </c>
      <c r="J19" s="96">
        <f>IFERROR(VLOOKUP($E19, V医療従事者等!$A:$J, $J$4, FALSE), 0)</f>
        <v>0</v>
      </c>
      <c r="K19" s="97">
        <f>IFERROR(VLOOKUP($E19, V一般接種!$A:$G, K$4, FALSE), 0)</f>
        <v>33724</v>
      </c>
      <c r="L19" s="97">
        <f>IFERROR(VLOOKUP($E19, V一般接種!$A:$G, L$4, FALSE), 0)</f>
        <v>0</v>
      </c>
      <c r="M19" s="97">
        <f>IFERROR(VLOOKUP($E19, V一般接種!$A:$G, M$4, FALSE), 0)</f>
        <v>0</v>
      </c>
      <c r="N19" s="97">
        <f>IFERROR(VLOOKUP($E19, V一般接種!$A:$G, N$4, FALSE), 0)</f>
        <v>0</v>
      </c>
      <c r="O19" s="97">
        <f>SUMIF(V職域接種!$C:$C, 'Conv-vaccine'!$E19, V職域接種!F:F)</f>
        <v>0</v>
      </c>
      <c r="P19" s="97">
        <f>SUMIF(V職域接種!$C:$C, 'Conv-vaccine'!$E19, V職域接種!G:G)</f>
        <v>0</v>
      </c>
      <c r="Q19" s="97">
        <f>SUMIF(V重複!$C:$C, 'Conv-vaccine'!$E19, V重複!F:F)</f>
        <v>0</v>
      </c>
      <c r="R19" s="97">
        <f>SUMIF(V重複!$C:$C, 'Conv-vaccine'!$E19, V重複!G:G)</f>
        <v>0</v>
      </c>
      <c r="S19" s="111">
        <f>SUMIF(V3回目!$A:$A, 'Conv-vaccine'!$E19, V3回目!C:C)</f>
        <v>0</v>
      </c>
    </row>
    <row r="20" spans="1:19" ht="17.7">
      <c r="A20" s="94">
        <f t="shared" si="0"/>
        <v>44311</v>
      </c>
      <c r="B20" s="49">
        <f t="shared" si="1"/>
        <v>25158</v>
      </c>
      <c r="C20" s="49">
        <f t="shared" si="2"/>
        <v>0</v>
      </c>
      <c r="D20" s="49">
        <f t="shared" si="3"/>
        <v>0</v>
      </c>
      <c r="E20" s="95">
        <v>44311</v>
      </c>
      <c r="F20" s="96" t="str">
        <f>IFERROR(VLOOKUP($E20, V医療従事者等!$A:$J, $F$4, FALSE), TEXT(E20, "aaa"))</f>
        <v>日</v>
      </c>
      <c r="G20" s="96">
        <f>IFERROR(VLOOKUP($E20, V医療従事者等!$A:$J, $G$4, FALSE), 0)</f>
        <v>0</v>
      </c>
      <c r="H20" s="96">
        <f>IFERROR(VLOOKUP($E20, V医療従事者等!$A:$J, $H$4, FALSE), 0)</f>
        <v>0</v>
      </c>
      <c r="I20" s="96">
        <f>IFERROR(VLOOKUP($E20, V医療従事者等!$A:$J, $I$4, FALSE), 0)</f>
        <v>0</v>
      </c>
      <c r="J20" s="96">
        <f>IFERROR(VLOOKUP($E20, V医療従事者等!$A:$J, $J$4, FALSE), 0)</f>
        <v>0</v>
      </c>
      <c r="K20" s="97">
        <f>IFERROR(VLOOKUP($E20, V一般接種!$A:$G, K$4, FALSE), 0)</f>
        <v>25158</v>
      </c>
      <c r="L20" s="97">
        <f>IFERROR(VLOOKUP($E20, V一般接種!$A:$G, L$4, FALSE), 0)</f>
        <v>0</v>
      </c>
      <c r="M20" s="97">
        <f>IFERROR(VLOOKUP($E20, V一般接種!$A:$G, M$4, FALSE), 0)</f>
        <v>0</v>
      </c>
      <c r="N20" s="97">
        <f>IFERROR(VLOOKUP($E20, V一般接種!$A:$G, N$4, FALSE), 0)</f>
        <v>0</v>
      </c>
      <c r="O20" s="97">
        <f>SUMIF(V職域接種!$C:$C, 'Conv-vaccine'!$E20, V職域接種!F:F)</f>
        <v>0</v>
      </c>
      <c r="P20" s="97">
        <f>SUMIF(V職域接種!$C:$C, 'Conv-vaccine'!$E20, V職域接種!G:G)</f>
        <v>0</v>
      </c>
      <c r="Q20" s="97">
        <f>SUMIF(V重複!$C:$C, 'Conv-vaccine'!$E20, V重複!F:F)</f>
        <v>0</v>
      </c>
      <c r="R20" s="97">
        <f>SUMIF(V重複!$C:$C, 'Conv-vaccine'!$E20, V重複!G:G)</f>
        <v>0</v>
      </c>
      <c r="S20" s="111">
        <f>SUMIF(V3回目!$A:$A, 'Conv-vaccine'!$E20, V3回目!C:C)</f>
        <v>0</v>
      </c>
    </row>
    <row r="21" spans="1:19" ht="17.7">
      <c r="A21" s="94">
        <f t="shared" si="0"/>
        <v>44312</v>
      </c>
      <c r="B21" s="49">
        <f t="shared" si="1"/>
        <v>275287</v>
      </c>
      <c r="C21" s="49">
        <f t="shared" si="2"/>
        <v>41651</v>
      </c>
      <c r="D21" s="49">
        <f t="shared" si="3"/>
        <v>0</v>
      </c>
      <c r="E21" s="95">
        <v>44312</v>
      </c>
      <c r="F21" s="96" t="str">
        <f>IFERROR(VLOOKUP($E21, V医療従事者等!$A:$J, $F$4, FALSE), TEXT(E21, "aaa"))</f>
        <v>(月)</v>
      </c>
      <c r="G21" s="96">
        <f>IFERROR(VLOOKUP($E21, V医療従事者等!$A:$J, $G$4, FALSE), 0)</f>
        <v>221677</v>
      </c>
      <c r="H21" s="96">
        <f>IFERROR(VLOOKUP($E21, V医療従事者等!$A:$J, $H$4, FALSE), 0)</f>
        <v>0</v>
      </c>
      <c r="I21" s="96">
        <f>IFERROR(VLOOKUP($E21, V医療従事者等!$A:$J, $I$4, FALSE), 0)</f>
        <v>41651</v>
      </c>
      <c r="J21" s="96">
        <f>IFERROR(VLOOKUP($E21, V医療従事者等!$A:$J, $J$4, FALSE), 0)</f>
        <v>0</v>
      </c>
      <c r="K21" s="97">
        <f>IFERROR(VLOOKUP($E21, V一般接種!$A:$G, K$4, FALSE), 0)</f>
        <v>53610</v>
      </c>
      <c r="L21" s="97">
        <f>IFERROR(VLOOKUP($E21, V一般接種!$A:$G, L$4, FALSE), 0)</f>
        <v>0</v>
      </c>
      <c r="M21" s="97">
        <f>IFERROR(VLOOKUP($E21, V一般接種!$A:$G, M$4, FALSE), 0)</f>
        <v>0</v>
      </c>
      <c r="N21" s="97">
        <f>IFERROR(VLOOKUP($E21, V一般接種!$A:$G, N$4, FALSE), 0)</f>
        <v>0</v>
      </c>
      <c r="O21" s="97">
        <f>SUMIF(V職域接種!$C:$C, 'Conv-vaccine'!$E21, V職域接種!F:F)</f>
        <v>0</v>
      </c>
      <c r="P21" s="97">
        <f>SUMIF(V職域接種!$C:$C, 'Conv-vaccine'!$E21, V職域接種!G:G)</f>
        <v>0</v>
      </c>
      <c r="Q21" s="97">
        <f>SUMIF(V重複!$C:$C, 'Conv-vaccine'!$E21, V重複!F:F)</f>
        <v>0</v>
      </c>
      <c r="R21" s="97">
        <f>SUMIF(V重複!$C:$C, 'Conv-vaccine'!$E21, V重複!G:G)</f>
        <v>0</v>
      </c>
      <c r="S21" s="111">
        <f>SUMIF(V3回目!$A:$A, 'Conv-vaccine'!$E21, V3回目!C:C)</f>
        <v>0</v>
      </c>
    </row>
    <row r="22" spans="1:19" ht="17.7">
      <c r="A22" s="94">
        <f t="shared" si="0"/>
        <v>44313</v>
      </c>
      <c r="B22" s="49">
        <f t="shared" si="1"/>
        <v>243600</v>
      </c>
      <c r="C22" s="49">
        <f t="shared" si="2"/>
        <v>31105</v>
      </c>
      <c r="D22" s="49">
        <f t="shared" si="3"/>
        <v>0</v>
      </c>
      <c r="E22" s="95">
        <v>44313</v>
      </c>
      <c r="F22" s="96" t="str">
        <f>IFERROR(VLOOKUP($E22, V医療従事者等!$A:$J, $F$4, FALSE), TEXT(E22, "aaa"))</f>
        <v>(火)</v>
      </c>
      <c r="G22" s="96">
        <f>IFERROR(VLOOKUP($E22, V医療従事者等!$A:$J, $G$4, FALSE), 0)</f>
        <v>172069</v>
      </c>
      <c r="H22" s="96">
        <f>IFERROR(VLOOKUP($E22, V医療従事者等!$A:$J, $H$4, FALSE), 0)</f>
        <v>0</v>
      </c>
      <c r="I22" s="96">
        <f>IFERROR(VLOOKUP($E22, V医療従事者等!$A:$J, $I$4, FALSE), 0)</f>
        <v>31105</v>
      </c>
      <c r="J22" s="96">
        <f>IFERROR(VLOOKUP($E22, V医療従事者等!$A:$J, $J$4, FALSE), 0)</f>
        <v>0</v>
      </c>
      <c r="K22" s="97">
        <f>IFERROR(VLOOKUP($E22, V一般接種!$A:$G, K$4, FALSE), 0)</f>
        <v>71531</v>
      </c>
      <c r="L22" s="97">
        <f>IFERROR(VLOOKUP($E22, V一般接種!$A:$G, L$4, FALSE), 0)</f>
        <v>0</v>
      </c>
      <c r="M22" s="97">
        <f>IFERROR(VLOOKUP($E22, V一般接種!$A:$G, M$4, FALSE), 0)</f>
        <v>0</v>
      </c>
      <c r="N22" s="97">
        <f>IFERROR(VLOOKUP($E22, V一般接種!$A:$G, N$4, FALSE), 0)</f>
        <v>0</v>
      </c>
      <c r="O22" s="97">
        <f>SUMIF(V職域接種!$C:$C, 'Conv-vaccine'!$E22, V職域接種!F:F)</f>
        <v>0</v>
      </c>
      <c r="P22" s="97">
        <f>SUMIF(V職域接種!$C:$C, 'Conv-vaccine'!$E22, V職域接種!G:G)</f>
        <v>0</v>
      </c>
      <c r="Q22" s="97">
        <f>SUMIF(V重複!$C:$C, 'Conv-vaccine'!$E22, V重複!F:F)</f>
        <v>0</v>
      </c>
      <c r="R22" s="97">
        <f>SUMIF(V重複!$C:$C, 'Conv-vaccine'!$E22, V重複!G:G)</f>
        <v>0</v>
      </c>
      <c r="S22" s="111">
        <f>SUMIF(V3回目!$A:$A, 'Conv-vaccine'!$E22, V3回目!C:C)</f>
        <v>0</v>
      </c>
    </row>
    <row r="23" spans="1:19" ht="17.7">
      <c r="A23" s="94">
        <f t="shared" si="0"/>
        <v>44314</v>
      </c>
      <c r="B23" s="49">
        <f t="shared" si="1"/>
        <v>271647</v>
      </c>
      <c r="C23" s="49">
        <f t="shared" si="2"/>
        <v>44268</v>
      </c>
      <c r="D23" s="49">
        <f t="shared" si="3"/>
        <v>0</v>
      </c>
      <c r="E23" s="95">
        <v>44314</v>
      </c>
      <c r="F23" s="96" t="str">
        <f>IFERROR(VLOOKUP($E23, V医療従事者等!$A:$J, $F$4, FALSE), TEXT(E23, "aaa"))</f>
        <v>(水)</v>
      </c>
      <c r="G23" s="96">
        <f>IFERROR(VLOOKUP($E23, V医療従事者等!$A:$J, $G$4, FALSE), 0)</f>
        <v>194005</v>
      </c>
      <c r="H23" s="96">
        <f>IFERROR(VLOOKUP($E23, V医療従事者等!$A:$J, $H$4, FALSE), 0)</f>
        <v>0</v>
      </c>
      <c r="I23" s="96">
        <f>IFERROR(VLOOKUP($E23, V医療従事者等!$A:$J, $I$4, FALSE), 0)</f>
        <v>44268</v>
      </c>
      <c r="J23" s="96">
        <f>IFERROR(VLOOKUP($E23, V医療従事者等!$A:$J, $J$4, FALSE), 0)</f>
        <v>0</v>
      </c>
      <c r="K23" s="97">
        <f>IFERROR(VLOOKUP($E23, V一般接種!$A:$G, K$4, FALSE), 0)</f>
        <v>77642</v>
      </c>
      <c r="L23" s="97">
        <f>IFERROR(VLOOKUP($E23, V一般接種!$A:$G, L$4, FALSE), 0)</f>
        <v>0</v>
      </c>
      <c r="M23" s="97">
        <f>IFERROR(VLOOKUP($E23, V一般接種!$A:$G, M$4, FALSE), 0)</f>
        <v>0</v>
      </c>
      <c r="N23" s="97">
        <f>IFERROR(VLOOKUP($E23, V一般接種!$A:$G, N$4, FALSE), 0)</f>
        <v>0</v>
      </c>
      <c r="O23" s="97">
        <f>SUMIF(V職域接種!$C:$C, 'Conv-vaccine'!$E23, V職域接種!F:F)</f>
        <v>0</v>
      </c>
      <c r="P23" s="97">
        <f>SUMIF(V職域接種!$C:$C, 'Conv-vaccine'!$E23, V職域接種!G:G)</f>
        <v>0</v>
      </c>
      <c r="Q23" s="97">
        <f>SUMIF(V重複!$C:$C, 'Conv-vaccine'!$E23, V重複!F:F)</f>
        <v>0</v>
      </c>
      <c r="R23" s="97">
        <f>SUMIF(V重複!$C:$C, 'Conv-vaccine'!$E23, V重複!G:G)</f>
        <v>0</v>
      </c>
      <c r="S23" s="111">
        <f>SUMIF(V3回目!$A:$A, 'Conv-vaccine'!$E23, V3回目!C:C)</f>
        <v>0</v>
      </c>
    </row>
    <row r="24" spans="1:19" ht="17.7">
      <c r="A24" s="94">
        <f t="shared" si="0"/>
        <v>44315</v>
      </c>
      <c r="B24" s="49">
        <f t="shared" si="1"/>
        <v>19817</v>
      </c>
      <c r="C24" s="49">
        <f t="shared" si="2"/>
        <v>0</v>
      </c>
      <c r="D24" s="49">
        <f t="shared" si="3"/>
        <v>0</v>
      </c>
      <c r="E24" s="95">
        <v>44315</v>
      </c>
      <c r="F24" s="96" t="str">
        <f>IFERROR(VLOOKUP($E24, V医療従事者等!$A:$J, $F$4, FALSE), TEXT(E24, "aaa"))</f>
        <v>木</v>
      </c>
      <c r="G24" s="96">
        <f>IFERROR(VLOOKUP($E24, V医療従事者等!$A:$J, $G$4, FALSE), 0)</f>
        <v>0</v>
      </c>
      <c r="H24" s="96">
        <f>IFERROR(VLOOKUP($E24, V医療従事者等!$A:$J, $H$4, FALSE), 0)</f>
        <v>0</v>
      </c>
      <c r="I24" s="96">
        <f>IFERROR(VLOOKUP($E24, V医療従事者等!$A:$J, $I$4, FALSE), 0)</f>
        <v>0</v>
      </c>
      <c r="J24" s="96">
        <f>IFERROR(VLOOKUP($E24, V医療従事者等!$A:$J, $J$4, FALSE), 0)</f>
        <v>0</v>
      </c>
      <c r="K24" s="97">
        <f>IFERROR(VLOOKUP($E24, V一般接種!$A:$G, K$4, FALSE), 0)</f>
        <v>19817</v>
      </c>
      <c r="L24" s="97">
        <f>IFERROR(VLOOKUP($E24, V一般接種!$A:$G, L$4, FALSE), 0)</f>
        <v>0</v>
      </c>
      <c r="M24" s="97">
        <f>IFERROR(VLOOKUP($E24, V一般接種!$A:$G, M$4, FALSE), 0)</f>
        <v>0</v>
      </c>
      <c r="N24" s="97">
        <f>IFERROR(VLOOKUP($E24, V一般接種!$A:$G, N$4, FALSE), 0)</f>
        <v>0</v>
      </c>
      <c r="O24" s="97">
        <f>SUMIF(V職域接種!$C:$C, 'Conv-vaccine'!$E24, V職域接種!F:F)</f>
        <v>0</v>
      </c>
      <c r="P24" s="97">
        <f>SUMIF(V職域接種!$C:$C, 'Conv-vaccine'!$E24, V職域接種!G:G)</f>
        <v>0</v>
      </c>
      <c r="Q24" s="97">
        <f>SUMIF(V重複!$C:$C, 'Conv-vaccine'!$E24, V重複!F:F)</f>
        <v>0</v>
      </c>
      <c r="R24" s="97">
        <f>SUMIF(V重複!$C:$C, 'Conv-vaccine'!$E24, V重複!G:G)</f>
        <v>0</v>
      </c>
      <c r="S24" s="111">
        <f>SUMIF(V3回目!$A:$A, 'Conv-vaccine'!$E24, V3回目!C:C)</f>
        <v>0</v>
      </c>
    </row>
    <row r="25" spans="1:19" ht="17.7">
      <c r="A25" s="94">
        <f t="shared" si="0"/>
        <v>44316</v>
      </c>
      <c r="B25" s="49">
        <f t="shared" si="1"/>
        <v>286143</v>
      </c>
      <c r="C25" s="49">
        <f t="shared" si="2"/>
        <v>47240</v>
      </c>
      <c r="D25" s="49">
        <f t="shared" si="3"/>
        <v>0</v>
      </c>
      <c r="E25" s="95">
        <v>44316</v>
      </c>
      <c r="F25" s="96" t="str">
        <f>IFERROR(VLOOKUP($E25, V医療従事者等!$A:$J, $F$4, FALSE), TEXT(E25, "aaa"))</f>
        <v>(金)</v>
      </c>
      <c r="G25" s="96">
        <f>IFERROR(VLOOKUP($E25, V医療従事者等!$A:$J, $G$4, FALSE), 0)</f>
        <v>227667</v>
      </c>
      <c r="H25" s="96">
        <f>IFERROR(VLOOKUP($E25, V医療従事者等!$A:$J, $H$4, FALSE), 0)</f>
        <v>0</v>
      </c>
      <c r="I25" s="96">
        <f>IFERROR(VLOOKUP($E25, V医療従事者等!$A:$J, $I$4, FALSE), 0)</f>
        <v>47240</v>
      </c>
      <c r="J25" s="96">
        <f>IFERROR(VLOOKUP($E25, V医療従事者等!$A:$J, $J$4, FALSE), 0)</f>
        <v>0</v>
      </c>
      <c r="K25" s="97">
        <f>IFERROR(VLOOKUP($E25, V一般接種!$A:$G, K$4, FALSE), 0)</f>
        <v>58476</v>
      </c>
      <c r="L25" s="97">
        <f>IFERROR(VLOOKUP($E25, V一般接種!$A:$G, L$4, FALSE), 0)</f>
        <v>0</v>
      </c>
      <c r="M25" s="97">
        <f>IFERROR(VLOOKUP($E25, V一般接種!$A:$G, M$4, FALSE), 0)</f>
        <v>0</v>
      </c>
      <c r="N25" s="97">
        <f>IFERROR(VLOOKUP($E25, V一般接種!$A:$G, N$4, FALSE), 0)</f>
        <v>0</v>
      </c>
      <c r="O25" s="97">
        <f>SUMIF(V職域接種!$C:$C, 'Conv-vaccine'!$E25, V職域接種!F:F)</f>
        <v>0</v>
      </c>
      <c r="P25" s="97">
        <f>SUMIF(V職域接種!$C:$C, 'Conv-vaccine'!$E25, V職域接種!G:G)</f>
        <v>0</v>
      </c>
      <c r="Q25" s="97">
        <f>SUMIF(V重複!$C:$C, 'Conv-vaccine'!$E25, V重複!F:F)</f>
        <v>0</v>
      </c>
      <c r="R25" s="97">
        <f>SUMIF(V重複!$C:$C, 'Conv-vaccine'!$E25, V重複!G:G)</f>
        <v>0</v>
      </c>
      <c r="S25" s="111">
        <f>SUMIF(V3回目!$A:$A, 'Conv-vaccine'!$E25, V3回目!C:C)</f>
        <v>0</v>
      </c>
    </row>
    <row r="26" spans="1:19" ht="17.7">
      <c r="A26" s="94">
        <f t="shared" si="0"/>
        <v>44317</v>
      </c>
      <c r="B26" s="49">
        <f t="shared" si="1"/>
        <v>38916</v>
      </c>
      <c r="C26" s="49">
        <f t="shared" si="2"/>
        <v>0</v>
      </c>
      <c r="D26" s="49">
        <f t="shared" si="3"/>
        <v>0</v>
      </c>
      <c r="E26" s="95">
        <v>44317</v>
      </c>
      <c r="F26" s="96" t="str">
        <f>IFERROR(VLOOKUP($E26, V医療従事者等!$A:$J, $F$4, FALSE), TEXT(E26, "aaa"))</f>
        <v>土</v>
      </c>
      <c r="G26" s="96">
        <f>IFERROR(VLOOKUP($E26, V医療従事者等!$A:$J, $G$4, FALSE), 0)</f>
        <v>0</v>
      </c>
      <c r="H26" s="96">
        <f>IFERROR(VLOOKUP($E26, V医療従事者等!$A:$J, $H$4, FALSE), 0)</f>
        <v>0</v>
      </c>
      <c r="I26" s="96">
        <f>IFERROR(VLOOKUP($E26, V医療従事者等!$A:$J, $I$4, FALSE), 0)</f>
        <v>0</v>
      </c>
      <c r="J26" s="96">
        <f>IFERROR(VLOOKUP($E26, V医療従事者等!$A:$J, $J$4, FALSE), 0)</f>
        <v>0</v>
      </c>
      <c r="K26" s="97">
        <f>IFERROR(VLOOKUP($E26, V一般接種!$A:$G, K$4, FALSE), 0)</f>
        <v>38916</v>
      </c>
      <c r="L26" s="97">
        <f>IFERROR(VLOOKUP($E26, V一般接種!$A:$G, L$4, FALSE), 0)</f>
        <v>0</v>
      </c>
      <c r="M26" s="97">
        <f>IFERROR(VLOOKUP($E26, V一般接種!$A:$G, M$4, FALSE), 0)</f>
        <v>0</v>
      </c>
      <c r="N26" s="97">
        <f>IFERROR(VLOOKUP($E26, V一般接種!$A:$G, N$4, FALSE), 0)</f>
        <v>0</v>
      </c>
      <c r="O26" s="97">
        <f>SUMIF(V職域接種!$C:$C, 'Conv-vaccine'!$E26, V職域接種!F:F)</f>
        <v>0</v>
      </c>
      <c r="P26" s="97">
        <f>SUMIF(V職域接種!$C:$C, 'Conv-vaccine'!$E26, V職域接種!G:G)</f>
        <v>0</v>
      </c>
      <c r="Q26" s="97">
        <f>SUMIF(V重複!$C:$C, 'Conv-vaccine'!$E26, V重複!F:F)</f>
        <v>0</v>
      </c>
      <c r="R26" s="97">
        <f>SUMIF(V重複!$C:$C, 'Conv-vaccine'!$E26, V重複!G:G)</f>
        <v>0</v>
      </c>
      <c r="S26" s="111">
        <f>SUMIF(V3回目!$A:$A, 'Conv-vaccine'!$E26, V3回目!C:C)</f>
        <v>0</v>
      </c>
    </row>
    <row r="27" spans="1:19" ht="17.7">
      <c r="A27" s="94">
        <f t="shared" si="0"/>
        <v>44318</v>
      </c>
      <c r="B27" s="49">
        <f t="shared" si="1"/>
        <v>27170</v>
      </c>
      <c r="C27" s="49">
        <f t="shared" si="2"/>
        <v>0</v>
      </c>
      <c r="D27" s="49">
        <f t="shared" si="3"/>
        <v>0</v>
      </c>
      <c r="E27" s="95">
        <v>44318</v>
      </c>
      <c r="F27" s="96" t="str">
        <f>IFERROR(VLOOKUP($E27, V医療従事者等!$A:$J, $F$4, FALSE), TEXT(E27, "aaa"))</f>
        <v>日</v>
      </c>
      <c r="G27" s="96">
        <f>IFERROR(VLOOKUP($E27, V医療従事者等!$A:$J, $G$4, FALSE), 0)</f>
        <v>0</v>
      </c>
      <c r="H27" s="96">
        <f>IFERROR(VLOOKUP($E27, V医療従事者等!$A:$J, $H$4, FALSE), 0)</f>
        <v>0</v>
      </c>
      <c r="I27" s="96">
        <f>IFERROR(VLOOKUP($E27, V医療従事者等!$A:$J, $I$4, FALSE), 0)</f>
        <v>0</v>
      </c>
      <c r="J27" s="96">
        <f>IFERROR(VLOOKUP($E27, V医療従事者等!$A:$J, $J$4, FALSE), 0)</f>
        <v>0</v>
      </c>
      <c r="K27" s="97">
        <f>IFERROR(VLOOKUP($E27, V一般接種!$A:$G, K$4, FALSE), 0)</f>
        <v>27170</v>
      </c>
      <c r="L27" s="97">
        <f>IFERROR(VLOOKUP($E27, V一般接種!$A:$G, L$4, FALSE), 0)</f>
        <v>0</v>
      </c>
      <c r="M27" s="97">
        <f>IFERROR(VLOOKUP($E27, V一般接種!$A:$G, M$4, FALSE), 0)</f>
        <v>0</v>
      </c>
      <c r="N27" s="97">
        <f>IFERROR(VLOOKUP($E27, V一般接種!$A:$G, N$4, FALSE), 0)</f>
        <v>0</v>
      </c>
      <c r="O27" s="97">
        <f>SUMIF(V職域接種!$C:$C, 'Conv-vaccine'!$E27, V職域接種!F:F)</f>
        <v>0</v>
      </c>
      <c r="P27" s="97">
        <f>SUMIF(V職域接種!$C:$C, 'Conv-vaccine'!$E27, V職域接種!G:G)</f>
        <v>0</v>
      </c>
      <c r="Q27" s="97">
        <f>SUMIF(V重複!$C:$C, 'Conv-vaccine'!$E27, V重複!F:F)</f>
        <v>0</v>
      </c>
      <c r="R27" s="97">
        <f>SUMIF(V重複!$C:$C, 'Conv-vaccine'!$E27, V重複!G:G)</f>
        <v>0</v>
      </c>
      <c r="S27" s="111">
        <f>SUMIF(V3回目!$A:$A, 'Conv-vaccine'!$E27, V3回目!C:C)</f>
        <v>0</v>
      </c>
    </row>
    <row r="28" spans="1:19" ht="17.7">
      <c r="A28" s="94">
        <f t="shared" si="0"/>
        <v>44319</v>
      </c>
      <c r="B28" s="49">
        <f t="shared" si="1"/>
        <v>7246</v>
      </c>
      <c r="C28" s="49">
        <f t="shared" si="2"/>
        <v>778</v>
      </c>
      <c r="D28" s="49">
        <f t="shared" si="3"/>
        <v>0</v>
      </c>
      <c r="E28" s="95">
        <v>44319</v>
      </c>
      <c r="F28" s="96" t="str">
        <f>IFERROR(VLOOKUP($E28, V医療従事者等!$A:$J, $F$4, FALSE), TEXT(E28, "aaa"))</f>
        <v>月</v>
      </c>
      <c r="G28" s="96">
        <f>IFERROR(VLOOKUP($E28, V医療従事者等!$A:$J, $G$4, FALSE), 0)</f>
        <v>0</v>
      </c>
      <c r="H28" s="96">
        <f>IFERROR(VLOOKUP($E28, V医療従事者等!$A:$J, $H$4, FALSE), 0)</f>
        <v>0</v>
      </c>
      <c r="I28" s="96">
        <f>IFERROR(VLOOKUP($E28, V医療従事者等!$A:$J, $I$4, FALSE), 0)</f>
        <v>0</v>
      </c>
      <c r="J28" s="96">
        <f>IFERROR(VLOOKUP($E28, V医療従事者等!$A:$J, $J$4, FALSE), 0)</f>
        <v>0</v>
      </c>
      <c r="K28" s="97">
        <f>IFERROR(VLOOKUP($E28, V一般接種!$A:$G, K$4, FALSE), 0)</f>
        <v>7246</v>
      </c>
      <c r="L28" s="97">
        <f>IFERROR(VLOOKUP($E28, V一般接種!$A:$G, L$4, FALSE), 0)</f>
        <v>0</v>
      </c>
      <c r="M28" s="97">
        <f>IFERROR(VLOOKUP($E28, V一般接種!$A:$G, M$4, FALSE), 0)</f>
        <v>0</v>
      </c>
      <c r="N28" s="97">
        <f>IFERROR(VLOOKUP($E28, V一般接種!$A:$G, N$4, FALSE), 0)</f>
        <v>778</v>
      </c>
      <c r="O28" s="97">
        <f>SUMIF(V職域接種!$C:$C, 'Conv-vaccine'!$E28, V職域接種!F:F)</f>
        <v>0</v>
      </c>
      <c r="P28" s="97">
        <f>SUMIF(V職域接種!$C:$C, 'Conv-vaccine'!$E28, V職域接種!G:G)</f>
        <v>0</v>
      </c>
      <c r="Q28" s="97">
        <f>SUMIF(V重複!$C:$C, 'Conv-vaccine'!$E28, V重複!F:F)</f>
        <v>0</v>
      </c>
      <c r="R28" s="97">
        <f>SUMIF(V重複!$C:$C, 'Conv-vaccine'!$E28, V重複!G:G)</f>
        <v>0</v>
      </c>
      <c r="S28" s="111">
        <f>SUMIF(V3回目!$A:$A, 'Conv-vaccine'!$E28, V3回目!C:C)</f>
        <v>0</v>
      </c>
    </row>
    <row r="29" spans="1:19" ht="17.7">
      <c r="A29" s="94">
        <f t="shared" si="0"/>
        <v>44320</v>
      </c>
      <c r="B29" s="49">
        <f t="shared" si="1"/>
        <v>8313</v>
      </c>
      <c r="C29" s="49">
        <f t="shared" si="2"/>
        <v>706</v>
      </c>
      <c r="D29" s="49">
        <f t="shared" si="3"/>
        <v>0</v>
      </c>
      <c r="E29" s="95">
        <v>44320</v>
      </c>
      <c r="F29" s="96" t="str">
        <f>IFERROR(VLOOKUP($E29, V医療従事者等!$A:$J, $F$4, FALSE), TEXT(E29, "aaa"))</f>
        <v>火</v>
      </c>
      <c r="G29" s="96">
        <f>IFERROR(VLOOKUP($E29, V医療従事者等!$A:$J, $G$4, FALSE), 0)</f>
        <v>0</v>
      </c>
      <c r="H29" s="96">
        <f>IFERROR(VLOOKUP($E29, V医療従事者等!$A:$J, $H$4, FALSE), 0)</f>
        <v>0</v>
      </c>
      <c r="I29" s="96">
        <f>IFERROR(VLOOKUP($E29, V医療従事者等!$A:$J, $I$4, FALSE), 0)</f>
        <v>0</v>
      </c>
      <c r="J29" s="96">
        <f>IFERROR(VLOOKUP($E29, V医療従事者等!$A:$J, $J$4, FALSE), 0)</f>
        <v>0</v>
      </c>
      <c r="K29" s="97">
        <f>IFERROR(VLOOKUP($E29, V一般接種!$A:$G, K$4, FALSE), 0)</f>
        <v>8313</v>
      </c>
      <c r="L29" s="97">
        <f>IFERROR(VLOOKUP($E29, V一般接種!$A:$G, L$4, FALSE), 0)</f>
        <v>0</v>
      </c>
      <c r="M29" s="97">
        <f>IFERROR(VLOOKUP($E29, V一般接種!$A:$G, M$4, FALSE), 0)</f>
        <v>0</v>
      </c>
      <c r="N29" s="97">
        <f>IFERROR(VLOOKUP($E29, V一般接種!$A:$G, N$4, FALSE), 0)</f>
        <v>706</v>
      </c>
      <c r="O29" s="97">
        <f>SUMIF(V職域接種!$C:$C, 'Conv-vaccine'!$E29, V職域接種!F:F)</f>
        <v>0</v>
      </c>
      <c r="P29" s="97">
        <f>SUMIF(V職域接種!$C:$C, 'Conv-vaccine'!$E29, V職域接種!G:G)</f>
        <v>0</v>
      </c>
      <c r="Q29" s="97">
        <f>SUMIF(V重複!$C:$C, 'Conv-vaccine'!$E29, V重複!F:F)</f>
        <v>0</v>
      </c>
      <c r="R29" s="97">
        <f>SUMIF(V重複!$C:$C, 'Conv-vaccine'!$E29, V重複!G:G)</f>
        <v>0</v>
      </c>
      <c r="S29" s="111">
        <f>SUMIF(V3回目!$A:$A, 'Conv-vaccine'!$E29, V3回目!C:C)</f>
        <v>0</v>
      </c>
    </row>
    <row r="30" spans="1:19" ht="17.7">
      <c r="A30" s="94">
        <f t="shared" si="0"/>
        <v>44321</v>
      </c>
      <c r="B30" s="49">
        <f t="shared" si="1"/>
        <v>9671</v>
      </c>
      <c r="C30" s="49">
        <f t="shared" si="2"/>
        <v>890</v>
      </c>
      <c r="D30" s="49">
        <f t="shared" si="3"/>
        <v>0</v>
      </c>
      <c r="E30" s="95">
        <v>44321</v>
      </c>
      <c r="F30" s="96" t="str">
        <f>IFERROR(VLOOKUP($E30, V医療従事者等!$A:$J, $F$4, FALSE), TEXT(E30, "aaa"))</f>
        <v>水</v>
      </c>
      <c r="G30" s="96">
        <f>IFERROR(VLOOKUP($E30, V医療従事者等!$A:$J, $G$4, FALSE), 0)</f>
        <v>0</v>
      </c>
      <c r="H30" s="96">
        <f>IFERROR(VLOOKUP($E30, V医療従事者等!$A:$J, $H$4, FALSE), 0)</f>
        <v>0</v>
      </c>
      <c r="I30" s="96">
        <f>IFERROR(VLOOKUP($E30, V医療従事者等!$A:$J, $I$4, FALSE), 0)</f>
        <v>0</v>
      </c>
      <c r="J30" s="96">
        <f>IFERROR(VLOOKUP($E30, V医療従事者等!$A:$J, $J$4, FALSE), 0)</f>
        <v>0</v>
      </c>
      <c r="K30" s="97">
        <f>IFERROR(VLOOKUP($E30, V一般接種!$A:$G, K$4, FALSE), 0)</f>
        <v>9671</v>
      </c>
      <c r="L30" s="97">
        <f>IFERROR(VLOOKUP($E30, V一般接種!$A:$G, L$4, FALSE), 0)</f>
        <v>0</v>
      </c>
      <c r="M30" s="97">
        <f>IFERROR(VLOOKUP($E30, V一般接種!$A:$G, M$4, FALSE), 0)</f>
        <v>0</v>
      </c>
      <c r="N30" s="97">
        <f>IFERROR(VLOOKUP($E30, V一般接種!$A:$G, N$4, FALSE), 0)</f>
        <v>890</v>
      </c>
      <c r="O30" s="97">
        <f>SUMIF(V職域接種!$C:$C, 'Conv-vaccine'!$E30, V職域接種!F:F)</f>
        <v>0</v>
      </c>
      <c r="P30" s="97">
        <f>SUMIF(V職域接種!$C:$C, 'Conv-vaccine'!$E30, V職域接種!G:G)</f>
        <v>0</v>
      </c>
      <c r="Q30" s="97">
        <f>SUMIF(V重複!$C:$C, 'Conv-vaccine'!$E30, V重複!F:F)</f>
        <v>0</v>
      </c>
      <c r="R30" s="97">
        <f>SUMIF(V重複!$C:$C, 'Conv-vaccine'!$E30, V重複!G:G)</f>
        <v>0</v>
      </c>
      <c r="S30" s="111">
        <f>SUMIF(V3回目!$A:$A, 'Conv-vaccine'!$E30, V3回目!C:C)</f>
        <v>0</v>
      </c>
    </row>
    <row r="31" spans="1:19" ht="17.7">
      <c r="A31" s="94">
        <f t="shared" si="0"/>
        <v>44322</v>
      </c>
      <c r="B31" s="49">
        <f t="shared" si="1"/>
        <v>315547</v>
      </c>
      <c r="C31" s="49">
        <f t="shared" si="2"/>
        <v>71511</v>
      </c>
      <c r="D31" s="49">
        <f t="shared" si="3"/>
        <v>0</v>
      </c>
      <c r="E31" s="95">
        <v>44322</v>
      </c>
      <c r="F31" s="96" t="str">
        <f>IFERROR(VLOOKUP($E31, V医療従事者等!$A:$J, $F$4, FALSE), TEXT(E31, "aaa"))</f>
        <v>(木)</v>
      </c>
      <c r="G31" s="96">
        <f>IFERROR(VLOOKUP($E31, V医療従事者等!$A:$J, $G$4, FALSE), 0)</f>
        <v>268978</v>
      </c>
      <c r="H31" s="96">
        <f>IFERROR(VLOOKUP($E31, V医療従事者等!$A:$J, $H$4, FALSE), 0)</f>
        <v>0</v>
      </c>
      <c r="I31" s="96">
        <f>IFERROR(VLOOKUP($E31, V医療従事者等!$A:$J, $I$4, FALSE), 0)</f>
        <v>62936</v>
      </c>
      <c r="J31" s="96">
        <f>IFERROR(VLOOKUP($E31, V医療従事者等!$A:$J, $J$4, FALSE), 0)</f>
        <v>0</v>
      </c>
      <c r="K31" s="97">
        <f>IFERROR(VLOOKUP($E31, V一般接種!$A:$G, K$4, FALSE), 0)</f>
        <v>46569</v>
      </c>
      <c r="L31" s="97">
        <f>IFERROR(VLOOKUP($E31, V一般接種!$A:$G, L$4, FALSE), 0)</f>
        <v>0</v>
      </c>
      <c r="M31" s="97">
        <f>IFERROR(VLOOKUP($E31, V一般接種!$A:$G, M$4, FALSE), 0)</f>
        <v>0</v>
      </c>
      <c r="N31" s="97">
        <f>IFERROR(VLOOKUP($E31, V一般接種!$A:$G, N$4, FALSE), 0)</f>
        <v>8575</v>
      </c>
      <c r="O31" s="97">
        <f>SUMIF(V職域接種!$C:$C, 'Conv-vaccine'!$E31, V職域接種!F:F)</f>
        <v>0</v>
      </c>
      <c r="P31" s="97">
        <f>SUMIF(V職域接種!$C:$C, 'Conv-vaccine'!$E31, V職域接種!G:G)</f>
        <v>0</v>
      </c>
      <c r="Q31" s="97">
        <f>SUMIF(V重複!$C:$C, 'Conv-vaccine'!$E31, V重複!F:F)</f>
        <v>0</v>
      </c>
      <c r="R31" s="97">
        <f>SUMIF(V重複!$C:$C, 'Conv-vaccine'!$E31, V重複!G:G)</f>
        <v>0</v>
      </c>
      <c r="S31" s="111">
        <f>SUMIF(V3回目!$A:$A, 'Conv-vaccine'!$E31, V3回目!C:C)</f>
        <v>0</v>
      </c>
    </row>
    <row r="32" spans="1:19" ht="17.7">
      <c r="A32" s="94">
        <f t="shared" si="0"/>
        <v>44323</v>
      </c>
      <c r="B32" s="49">
        <f t="shared" si="1"/>
        <v>146387</v>
      </c>
      <c r="C32" s="49">
        <f t="shared" si="2"/>
        <v>54381</v>
      </c>
      <c r="D32" s="49">
        <f t="shared" si="3"/>
        <v>0</v>
      </c>
      <c r="E32" s="95">
        <v>44323</v>
      </c>
      <c r="F32" s="96" t="str">
        <f>IFERROR(VLOOKUP($E32, V医療従事者等!$A:$J, $F$4, FALSE), TEXT(E32, "aaa"))</f>
        <v>(金)</v>
      </c>
      <c r="G32" s="96">
        <f>IFERROR(VLOOKUP($E32, V医療従事者等!$A:$J, $G$4, FALSE), 0)</f>
        <v>97165</v>
      </c>
      <c r="H32" s="96">
        <f>IFERROR(VLOOKUP($E32, V医療従事者等!$A:$J, $H$4, FALSE), 0)</f>
        <v>0</v>
      </c>
      <c r="I32" s="96">
        <f>IFERROR(VLOOKUP($E32, V医療従事者等!$A:$J, $I$4, FALSE), 0)</f>
        <v>43179</v>
      </c>
      <c r="J32" s="96">
        <f>IFERROR(VLOOKUP($E32, V医療従事者等!$A:$J, $J$4, FALSE), 0)</f>
        <v>0</v>
      </c>
      <c r="K32" s="97">
        <f>IFERROR(VLOOKUP($E32, V一般接種!$A:$G, K$4, FALSE), 0)</f>
        <v>49222</v>
      </c>
      <c r="L32" s="97">
        <f>IFERROR(VLOOKUP($E32, V一般接種!$A:$G, L$4, FALSE), 0)</f>
        <v>0</v>
      </c>
      <c r="M32" s="97">
        <f>IFERROR(VLOOKUP($E32, V一般接種!$A:$G, M$4, FALSE), 0)</f>
        <v>0</v>
      </c>
      <c r="N32" s="97">
        <f>IFERROR(VLOOKUP($E32, V一般接種!$A:$G, N$4, FALSE), 0)</f>
        <v>11202</v>
      </c>
      <c r="O32" s="97">
        <f>SUMIF(V職域接種!$C:$C, 'Conv-vaccine'!$E32, V職域接種!F:F)</f>
        <v>0</v>
      </c>
      <c r="P32" s="97">
        <f>SUMIF(V職域接種!$C:$C, 'Conv-vaccine'!$E32, V職域接種!G:G)</f>
        <v>0</v>
      </c>
      <c r="Q32" s="97">
        <f>SUMIF(V重複!$C:$C, 'Conv-vaccine'!$E32, V重複!F:F)</f>
        <v>0</v>
      </c>
      <c r="R32" s="97">
        <f>SUMIF(V重複!$C:$C, 'Conv-vaccine'!$E32, V重複!G:G)</f>
        <v>0</v>
      </c>
      <c r="S32" s="111">
        <f>SUMIF(V3回目!$A:$A, 'Conv-vaccine'!$E32, V3回目!C:C)</f>
        <v>0</v>
      </c>
    </row>
    <row r="33" spans="1:19" ht="17.7">
      <c r="A33" s="94">
        <f t="shared" si="0"/>
        <v>44324</v>
      </c>
      <c r="B33" s="49">
        <f t="shared" si="1"/>
        <v>62011</v>
      </c>
      <c r="C33" s="49">
        <f t="shared" si="2"/>
        <v>7471</v>
      </c>
      <c r="D33" s="49">
        <f t="shared" si="3"/>
        <v>0</v>
      </c>
      <c r="E33" s="95">
        <v>44324</v>
      </c>
      <c r="F33" s="96" t="str">
        <f>IFERROR(VLOOKUP($E33, V医療従事者等!$A:$J, $F$4, FALSE), TEXT(E33, "aaa"))</f>
        <v>土</v>
      </c>
      <c r="G33" s="96">
        <f>IFERROR(VLOOKUP($E33, V医療従事者等!$A:$J, $G$4, FALSE), 0)</f>
        <v>0</v>
      </c>
      <c r="H33" s="96">
        <f>IFERROR(VLOOKUP($E33, V医療従事者等!$A:$J, $H$4, FALSE), 0)</f>
        <v>0</v>
      </c>
      <c r="I33" s="96">
        <f>IFERROR(VLOOKUP($E33, V医療従事者等!$A:$J, $I$4, FALSE), 0)</f>
        <v>0</v>
      </c>
      <c r="J33" s="96">
        <f>IFERROR(VLOOKUP($E33, V医療従事者等!$A:$J, $J$4, FALSE), 0)</f>
        <v>0</v>
      </c>
      <c r="K33" s="97">
        <f>IFERROR(VLOOKUP($E33, V一般接種!$A:$G, K$4, FALSE), 0)</f>
        <v>62011</v>
      </c>
      <c r="L33" s="97">
        <f>IFERROR(VLOOKUP($E33, V一般接種!$A:$G, L$4, FALSE), 0)</f>
        <v>0</v>
      </c>
      <c r="M33" s="97">
        <f>IFERROR(VLOOKUP($E33, V一般接種!$A:$G, M$4, FALSE), 0)</f>
        <v>0</v>
      </c>
      <c r="N33" s="97">
        <f>IFERROR(VLOOKUP($E33, V一般接種!$A:$G, N$4, FALSE), 0)</f>
        <v>7471</v>
      </c>
      <c r="O33" s="97">
        <f>SUMIF(V職域接種!$C:$C, 'Conv-vaccine'!$E33, V職域接種!F:F)</f>
        <v>0</v>
      </c>
      <c r="P33" s="97">
        <f>SUMIF(V職域接種!$C:$C, 'Conv-vaccine'!$E33, V職域接種!G:G)</f>
        <v>0</v>
      </c>
      <c r="Q33" s="97">
        <f>SUMIF(V重複!$C:$C, 'Conv-vaccine'!$E33, V重複!F:F)</f>
        <v>0</v>
      </c>
      <c r="R33" s="97">
        <f>SUMIF(V重複!$C:$C, 'Conv-vaccine'!$E33, V重複!G:G)</f>
        <v>0</v>
      </c>
      <c r="S33" s="111">
        <f>SUMIF(V3回目!$A:$A, 'Conv-vaccine'!$E33, V3回目!C:C)</f>
        <v>0</v>
      </c>
    </row>
    <row r="34" spans="1:19" ht="17.7">
      <c r="A34" s="94">
        <f t="shared" si="0"/>
        <v>44325</v>
      </c>
      <c r="B34" s="49">
        <f t="shared" si="1"/>
        <v>75539</v>
      </c>
      <c r="C34" s="49">
        <f t="shared" si="2"/>
        <v>8121</v>
      </c>
      <c r="D34" s="49">
        <f t="shared" si="3"/>
        <v>0</v>
      </c>
      <c r="E34" s="95">
        <v>44325</v>
      </c>
      <c r="F34" s="96" t="str">
        <f>IFERROR(VLOOKUP($E34, V医療従事者等!$A:$J, $F$4, FALSE), TEXT(E34, "aaa"))</f>
        <v>日</v>
      </c>
      <c r="G34" s="96">
        <f>IFERROR(VLOOKUP($E34, V医療従事者等!$A:$J, $G$4, FALSE), 0)</f>
        <v>0</v>
      </c>
      <c r="H34" s="96">
        <f>IFERROR(VLOOKUP($E34, V医療従事者等!$A:$J, $H$4, FALSE), 0)</f>
        <v>0</v>
      </c>
      <c r="I34" s="96">
        <f>IFERROR(VLOOKUP($E34, V医療従事者等!$A:$J, $I$4, FALSE), 0)</f>
        <v>0</v>
      </c>
      <c r="J34" s="96">
        <f>IFERROR(VLOOKUP($E34, V医療従事者等!$A:$J, $J$4, FALSE), 0)</f>
        <v>0</v>
      </c>
      <c r="K34" s="97">
        <f>IFERROR(VLOOKUP($E34, V一般接種!$A:$G, K$4, FALSE), 0)</f>
        <v>75539</v>
      </c>
      <c r="L34" s="97">
        <f>IFERROR(VLOOKUP($E34, V一般接種!$A:$G, L$4, FALSE), 0)</f>
        <v>0</v>
      </c>
      <c r="M34" s="97">
        <f>IFERROR(VLOOKUP($E34, V一般接種!$A:$G, M$4, FALSE), 0)</f>
        <v>0</v>
      </c>
      <c r="N34" s="97">
        <f>IFERROR(VLOOKUP($E34, V一般接種!$A:$G, N$4, FALSE), 0)</f>
        <v>8121</v>
      </c>
      <c r="O34" s="97">
        <f>SUMIF(V職域接種!$C:$C, 'Conv-vaccine'!$E34, V職域接種!F:F)</f>
        <v>0</v>
      </c>
      <c r="P34" s="97">
        <f>SUMIF(V職域接種!$C:$C, 'Conv-vaccine'!$E34, V職域接種!G:G)</f>
        <v>0</v>
      </c>
      <c r="Q34" s="97">
        <f>SUMIF(V重複!$C:$C, 'Conv-vaccine'!$E34, V重複!F:F)</f>
        <v>0</v>
      </c>
      <c r="R34" s="97">
        <f>SUMIF(V重複!$C:$C, 'Conv-vaccine'!$E34, V重複!G:G)</f>
        <v>0</v>
      </c>
      <c r="S34" s="111">
        <f>SUMIF(V3回目!$A:$A, 'Conv-vaccine'!$E34, V3回目!C:C)</f>
        <v>0</v>
      </c>
    </row>
    <row r="35" spans="1:19" ht="17.7">
      <c r="A35" s="94">
        <f t="shared" si="0"/>
        <v>44326</v>
      </c>
      <c r="B35" s="49">
        <f t="shared" si="1"/>
        <v>259851</v>
      </c>
      <c r="C35" s="49">
        <f t="shared" si="2"/>
        <v>95808</v>
      </c>
      <c r="D35" s="49">
        <f t="shared" si="3"/>
        <v>0</v>
      </c>
      <c r="E35" s="95">
        <v>44326</v>
      </c>
      <c r="F35" s="96" t="str">
        <f>IFERROR(VLOOKUP($E35, V医療従事者等!$A:$J, $F$4, FALSE), TEXT(E35, "aaa"))</f>
        <v>(月)</v>
      </c>
      <c r="G35" s="96">
        <f>IFERROR(VLOOKUP($E35, V医療従事者等!$A:$J, $G$4, FALSE), 0)</f>
        <v>155255</v>
      </c>
      <c r="H35" s="96">
        <f>IFERROR(VLOOKUP($E35, V医療従事者等!$A:$J, $H$4, FALSE), 0)</f>
        <v>0</v>
      </c>
      <c r="I35" s="96">
        <f>IFERROR(VLOOKUP($E35, V医療従事者等!$A:$J, $I$4, FALSE), 0)</f>
        <v>68249</v>
      </c>
      <c r="J35" s="96">
        <f>IFERROR(VLOOKUP($E35, V医療従事者等!$A:$J, $J$4, FALSE), 0)</f>
        <v>0</v>
      </c>
      <c r="K35" s="97">
        <f>IFERROR(VLOOKUP($E35, V一般接種!$A:$G, K$4, FALSE), 0)</f>
        <v>104596</v>
      </c>
      <c r="L35" s="97">
        <f>IFERROR(VLOOKUP($E35, V一般接種!$A:$G, L$4, FALSE), 0)</f>
        <v>0</v>
      </c>
      <c r="M35" s="97">
        <f>IFERROR(VLOOKUP($E35, V一般接種!$A:$G, M$4, FALSE), 0)</f>
        <v>0</v>
      </c>
      <c r="N35" s="97">
        <f>IFERROR(VLOOKUP($E35, V一般接種!$A:$G, N$4, FALSE), 0)</f>
        <v>27559</v>
      </c>
      <c r="O35" s="97">
        <f>SUMIF(V職域接種!$C:$C, 'Conv-vaccine'!$E35, V職域接種!F:F)</f>
        <v>0</v>
      </c>
      <c r="P35" s="97">
        <f>SUMIF(V職域接種!$C:$C, 'Conv-vaccine'!$E35, V職域接種!G:G)</f>
        <v>0</v>
      </c>
      <c r="Q35" s="97">
        <f>SUMIF(V重複!$C:$C, 'Conv-vaccine'!$E35, V重複!F:F)</f>
        <v>0</v>
      </c>
      <c r="R35" s="97">
        <f>SUMIF(V重複!$C:$C, 'Conv-vaccine'!$E35, V重複!G:G)</f>
        <v>0</v>
      </c>
      <c r="S35" s="111">
        <f>SUMIF(V3回目!$A:$A, 'Conv-vaccine'!$E35, V3回目!C:C)</f>
        <v>0</v>
      </c>
    </row>
    <row r="36" spans="1:19" ht="17.7">
      <c r="A36" s="94">
        <f t="shared" si="0"/>
        <v>44327</v>
      </c>
      <c r="B36" s="49">
        <f t="shared" si="1"/>
        <v>221698</v>
      </c>
      <c r="C36" s="49">
        <f t="shared" si="2"/>
        <v>121099</v>
      </c>
      <c r="D36" s="49">
        <f t="shared" si="3"/>
        <v>0</v>
      </c>
      <c r="E36" s="95">
        <v>44327</v>
      </c>
      <c r="F36" s="96" t="str">
        <f>IFERROR(VLOOKUP($E36, V医療従事者等!$A:$J, $F$4, FALSE), TEXT(E36, "aaa"))</f>
        <v>(火)</v>
      </c>
      <c r="G36" s="96">
        <f>IFERROR(VLOOKUP($E36, V医療従事者等!$A:$J, $G$4, FALSE), 0)</f>
        <v>90287</v>
      </c>
      <c r="H36" s="96">
        <f>IFERROR(VLOOKUP($E36, V医療従事者等!$A:$J, $H$4, FALSE), 0)</f>
        <v>0</v>
      </c>
      <c r="I36" s="96">
        <f>IFERROR(VLOOKUP($E36, V医療従事者等!$A:$J, $I$4, FALSE), 0)</f>
        <v>78451</v>
      </c>
      <c r="J36" s="96">
        <f>IFERROR(VLOOKUP($E36, V医療従事者等!$A:$J, $J$4, FALSE), 0)</f>
        <v>0</v>
      </c>
      <c r="K36" s="97">
        <f>IFERROR(VLOOKUP($E36, V一般接種!$A:$G, K$4, FALSE), 0)</f>
        <v>131411</v>
      </c>
      <c r="L36" s="97">
        <f>IFERROR(VLOOKUP($E36, V一般接種!$A:$G, L$4, FALSE), 0)</f>
        <v>0</v>
      </c>
      <c r="M36" s="97">
        <f>IFERROR(VLOOKUP($E36, V一般接種!$A:$G, M$4, FALSE), 0)</f>
        <v>0</v>
      </c>
      <c r="N36" s="97">
        <f>IFERROR(VLOOKUP($E36, V一般接種!$A:$G, N$4, FALSE), 0)</f>
        <v>42648</v>
      </c>
      <c r="O36" s="97">
        <f>SUMIF(V職域接種!$C:$C, 'Conv-vaccine'!$E36, V職域接種!F:F)</f>
        <v>0</v>
      </c>
      <c r="P36" s="97">
        <f>SUMIF(V職域接種!$C:$C, 'Conv-vaccine'!$E36, V職域接種!G:G)</f>
        <v>0</v>
      </c>
      <c r="Q36" s="97">
        <f>SUMIF(V重複!$C:$C, 'Conv-vaccine'!$E36, V重複!F:F)</f>
        <v>0</v>
      </c>
      <c r="R36" s="97">
        <f>SUMIF(V重複!$C:$C, 'Conv-vaccine'!$E36, V重複!G:G)</f>
        <v>0</v>
      </c>
      <c r="S36" s="111">
        <f>SUMIF(V3回目!$A:$A, 'Conv-vaccine'!$E36, V3回目!C:C)</f>
        <v>0</v>
      </c>
    </row>
    <row r="37" spans="1:19" ht="17.7">
      <c r="A37" s="94">
        <f t="shared" si="0"/>
        <v>44328</v>
      </c>
      <c r="B37" s="49">
        <f t="shared" si="1"/>
        <v>244189</v>
      </c>
      <c r="C37" s="49">
        <f t="shared" si="2"/>
        <v>149983</v>
      </c>
      <c r="D37" s="49">
        <f t="shared" si="3"/>
        <v>0</v>
      </c>
      <c r="E37" s="95">
        <v>44328</v>
      </c>
      <c r="F37" s="96" t="str">
        <f>IFERROR(VLOOKUP($E37, V医療従事者等!$A:$J, $F$4, FALSE), TEXT(E37, "aaa"))</f>
        <v>(水)</v>
      </c>
      <c r="G37" s="96">
        <f>IFERROR(VLOOKUP($E37, V医療従事者等!$A:$J, $G$4, FALSE), 0)</f>
        <v>82959</v>
      </c>
      <c r="H37" s="96">
        <f>IFERROR(VLOOKUP($E37, V医療従事者等!$A:$J, $H$4, FALSE), 0)</f>
        <v>0</v>
      </c>
      <c r="I37" s="96">
        <f>IFERROR(VLOOKUP($E37, V医療従事者等!$A:$J, $I$4, FALSE), 0)</f>
        <v>98761</v>
      </c>
      <c r="J37" s="96">
        <f>IFERROR(VLOOKUP($E37, V医療従事者等!$A:$J, $J$4, FALSE), 0)</f>
        <v>0</v>
      </c>
      <c r="K37" s="97">
        <f>IFERROR(VLOOKUP($E37, V一般接種!$A:$G, K$4, FALSE), 0)</f>
        <v>161230</v>
      </c>
      <c r="L37" s="97">
        <f>IFERROR(VLOOKUP($E37, V一般接種!$A:$G, L$4, FALSE), 0)</f>
        <v>0</v>
      </c>
      <c r="M37" s="97">
        <f>IFERROR(VLOOKUP($E37, V一般接種!$A:$G, M$4, FALSE), 0)</f>
        <v>0</v>
      </c>
      <c r="N37" s="97">
        <f>IFERROR(VLOOKUP($E37, V一般接種!$A:$G, N$4, FALSE), 0)</f>
        <v>51222</v>
      </c>
      <c r="O37" s="97">
        <f>SUMIF(V職域接種!$C:$C, 'Conv-vaccine'!$E37, V職域接種!F:F)</f>
        <v>0</v>
      </c>
      <c r="P37" s="97">
        <f>SUMIF(V職域接種!$C:$C, 'Conv-vaccine'!$E37, V職域接種!G:G)</f>
        <v>0</v>
      </c>
      <c r="Q37" s="97">
        <f>SUMIF(V重複!$C:$C, 'Conv-vaccine'!$E37, V重複!F:F)</f>
        <v>0</v>
      </c>
      <c r="R37" s="97">
        <f>SUMIF(V重複!$C:$C, 'Conv-vaccine'!$E37, V重複!G:G)</f>
        <v>0</v>
      </c>
      <c r="S37" s="111">
        <f>SUMIF(V3回目!$A:$A, 'Conv-vaccine'!$E37, V3回目!C:C)</f>
        <v>0</v>
      </c>
    </row>
    <row r="38" spans="1:19" ht="17.7">
      <c r="A38" s="94">
        <f t="shared" si="0"/>
        <v>44329</v>
      </c>
      <c r="B38" s="49">
        <f t="shared" si="1"/>
        <v>251515</v>
      </c>
      <c r="C38" s="49">
        <f t="shared" si="2"/>
        <v>175518</v>
      </c>
      <c r="D38" s="49">
        <f t="shared" si="3"/>
        <v>0</v>
      </c>
      <c r="E38" s="95">
        <v>44329</v>
      </c>
      <c r="F38" s="96" t="str">
        <f>IFERROR(VLOOKUP($E38, V医療従事者等!$A:$J, $F$4, FALSE), TEXT(E38, "aaa"))</f>
        <v>(木)</v>
      </c>
      <c r="G38" s="96">
        <f>IFERROR(VLOOKUP($E38, V医療従事者等!$A:$J, $G$4, FALSE), 0)</f>
        <v>93429</v>
      </c>
      <c r="H38" s="96">
        <f>IFERROR(VLOOKUP($E38, V医療従事者等!$A:$J, $H$4, FALSE), 0)</f>
        <v>0</v>
      </c>
      <c r="I38" s="96">
        <f>IFERROR(VLOOKUP($E38, V医療従事者等!$A:$J, $I$4, FALSE), 0)</f>
        <v>125710</v>
      </c>
      <c r="J38" s="96">
        <f>IFERROR(VLOOKUP($E38, V医療従事者等!$A:$J, $J$4, FALSE), 0)</f>
        <v>0</v>
      </c>
      <c r="K38" s="97">
        <f>IFERROR(VLOOKUP($E38, V一般接種!$A:$G, K$4, FALSE), 0)</f>
        <v>158086</v>
      </c>
      <c r="L38" s="97">
        <f>IFERROR(VLOOKUP($E38, V一般接種!$A:$G, L$4, FALSE), 0)</f>
        <v>0</v>
      </c>
      <c r="M38" s="97">
        <f>IFERROR(VLOOKUP($E38, V一般接種!$A:$G, M$4, FALSE), 0)</f>
        <v>0</v>
      </c>
      <c r="N38" s="97">
        <f>IFERROR(VLOOKUP($E38, V一般接種!$A:$G, N$4, FALSE), 0)</f>
        <v>49808</v>
      </c>
      <c r="O38" s="97">
        <f>SUMIF(V職域接種!$C:$C, 'Conv-vaccine'!$E38, V職域接種!F:F)</f>
        <v>0</v>
      </c>
      <c r="P38" s="97">
        <f>SUMIF(V職域接種!$C:$C, 'Conv-vaccine'!$E38, V職域接種!G:G)</f>
        <v>0</v>
      </c>
      <c r="Q38" s="97">
        <f>SUMIF(V重複!$C:$C, 'Conv-vaccine'!$E38, V重複!F:F)</f>
        <v>0</v>
      </c>
      <c r="R38" s="97">
        <f>SUMIF(V重複!$C:$C, 'Conv-vaccine'!$E38, V重複!G:G)</f>
        <v>0</v>
      </c>
      <c r="S38" s="111">
        <f>SUMIF(V3回目!$A:$A, 'Conv-vaccine'!$E38, V3回目!C:C)</f>
        <v>0</v>
      </c>
    </row>
    <row r="39" spans="1:19" ht="17.7">
      <c r="A39" s="94">
        <f t="shared" si="0"/>
        <v>44330</v>
      </c>
      <c r="B39" s="49">
        <f t="shared" si="1"/>
        <v>233888</v>
      </c>
      <c r="C39" s="49">
        <f t="shared" si="2"/>
        <v>191230</v>
      </c>
      <c r="D39" s="49">
        <f t="shared" si="3"/>
        <v>0</v>
      </c>
      <c r="E39" s="95">
        <v>44330</v>
      </c>
      <c r="F39" s="96" t="str">
        <f>IFERROR(VLOOKUP($E39, V医療従事者等!$A:$J, $F$4, FALSE), TEXT(E39, "aaa"))</f>
        <v>(金)</v>
      </c>
      <c r="G39" s="96">
        <f>IFERROR(VLOOKUP($E39, V医療従事者等!$A:$J, $G$4, FALSE), 0)</f>
        <v>99493</v>
      </c>
      <c r="H39" s="96">
        <f>IFERROR(VLOOKUP($E39, V医療従事者等!$A:$J, $H$4, FALSE), 0)</f>
        <v>0</v>
      </c>
      <c r="I39" s="96">
        <f>IFERROR(VLOOKUP($E39, V医療従事者等!$A:$J, $I$4, FALSE), 0)</f>
        <v>143385</v>
      </c>
      <c r="J39" s="96">
        <f>IFERROR(VLOOKUP($E39, V医療従事者等!$A:$J, $J$4, FALSE), 0)</f>
        <v>0</v>
      </c>
      <c r="K39" s="97">
        <f>IFERROR(VLOOKUP($E39, V一般接種!$A:$G, K$4, FALSE), 0)</f>
        <v>134395</v>
      </c>
      <c r="L39" s="97">
        <f>IFERROR(VLOOKUP($E39, V一般接種!$A:$G, L$4, FALSE), 0)</f>
        <v>0</v>
      </c>
      <c r="M39" s="97">
        <f>IFERROR(VLOOKUP($E39, V一般接種!$A:$G, M$4, FALSE), 0)</f>
        <v>0</v>
      </c>
      <c r="N39" s="97">
        <f>IFERROR(VLOOKUP($E39, V一般接種!$A:$G, N$4, FALSE), 0)</f>
        <v>47845</v>
      </c>
      <c r="O39" s="97">
        <f>SUMIF(V職域接種!$C:$C, 'Conv-vaccine'!$E39, V職域接種!F:F)</f>
        <v>0</v>
      </c>
      <c r="P39" s="97">
        <f>SUMIF(V職域接種!$C:$C, 'Conv-vaccine'!$E39, V職域接種!G:G)</f>
        <v>0</v>
      </c>
      <c r="Q39" s="97">
        <f>SUMIF(V重複!$C:$C, 'Conv-vaccine'!$E39, V重複!F:F)</f>
        <v>0</v>
      </c>
      <c r="R39" s="97">
        <f>SUMIF(V重複!$C:$C, 'Conv-vaccine'!$E39, V重複!G:G)</f>
        <v>0</v>
      </c>
      <c r="S39" s="111">
        <f>SUMIF(V3回目!$A:$A, 'Conv-vaccine'!$E39, V3回目!C:C)</f>
        <v>0</v>
      </c>
    </row>
    <row r="40" spans="1:19" ht="17.7">
      <c r="A40" s="94">
        <f t="shared" si="0"/>
        <v>44331</v>
      </c>
      <c r="B40" s="49">
        <f t="shared" si="1"/>
        <v>138404</v>
      </c>
      <c r="C40" s="49">
        <f t="shared" si="2"/>
        <v>33309</v>
      </c>
      <c r="D40" s="49">
        <f t="shared" si="3"/>
        <v>0</v>
      </c>
      <c r="E40" s="95">
        <v>44331</v>
      </c>
      <c r="F40" s="96" t="str">
        <f>IFERROR(VLOOKUP($E40, V医療従事者等!$A:$J, $F$4, FALSE), TEXT(E40, "aaa"))</f>
        <v>土</v>
      </c>
      <c r="G40" s="96">
        <f>IFERROR(VLOOKUP($E40, V医療従事者等!$A:$J, $G$4, FALSE), 0)</f>
        <v>0</v>
      </c>
      <c r="H40" s="96">
        <f>IFERROR(VLOOKUP($E40, V医療従事者等!$A:$J, $H$4, FALSE), 0)</f>
        <v>0</v>
      </c>
      <c r="I40" s="96">
        <f>IFERROR(VLOOKUP($E40, V医療従事者等!$A:$J, $I$4, FALSE), 0)</f>
        <v>0</v>
      </c>
      <c r="J40" s="96">
        <f>IFERROR(VLOOKUP($E40, V医療従事者等!$A:$J, $J$4, FALSE), 0)</f>
        <v>0</v>
      </c>
      <c r="K40" s="97">
        <f>IFERROR(VLOOKUP($E40, V一般接種!$A:$G, K$4, FALSE), 0)</f>
        <v>138404</v>
      </c>
      <c r="L40" s="97">
        <f>IFERROR(VLOOKUP($E40, V一般接種!$A:$G, L$4, FALSE), 0)</f>
        <v>0</v>
      </c>
      <c r="M40" s="97">
        <f>IFERROR(VLOOKUP($E40, V一般接種!$A:$G, M$4, FALSE), 0)</f>
        <v>0</v>
      </c>
      <c r="N40" s="97">
        <f>IFERROR(VLOOKUP($E40, V一般接種!$A:$G, N$4, FALSE), 0)</f>
        <v>33309</v>
      </c>
      <c r="O40" s="97">
        <f>SUMIF(V職域接種!$C:$C, 'Conv-vaccine'!$E40, V職域接種!F:F)</f>
        <v>0</v>
      </c>
      <c r="P40" s="97">
        <f>SUMIF(V職域接種!$C:$C, 'Conv-vaccine'!$E40, V職域接種!G:G)</f>
        <v>0</v>
      </c>
      <c r="Q40" s="97">
        <f>SUMIF(V重複!$C:$C, 'Conv-vaccine'!$E40, V重複!F:F)</f>
        <v>0</v>
      </c>
      <c r="R40" s="97">
        <f>SUMIF(V重複!$C:$C, 'Conv-vaccine'!$E40, V重複!G:G)</f>
        <v>0</v>
      </c>
      <c r="S40" s="111">
        <f>SUMIF(V3回目!$A:$A, 'Conv-vaccine'!$E40, V3回目!C:C)</f>
        <v>0</v>
      </c>
    </row>
    <row r="41" spans="1:19" ht="17.7">
      <c r="A41" s="94">
        <f t="shared" si="0"/>
        <v>44332</v>
      </c>
      <c r="B41" s="49">
        <f t="shared" si="1"/>
        <v>189400</v>
      </c>
      <c r="C41" s="49">
        <f t="shared" si="2"/>
        <v>23879</v>
      </c>
      <c r="D41" s="49">
        <f t="shared" si="3"/>
        <v>0</v>
      </c>
      <c r="E41" s="95">
        <v>44332</v>
      </c>
      <c r="F41" s="96" t="str">
        <f>IFERROR(VLOOKUP($E41, V医療従事者等!$A:$J, $F$4, FALSE), TEXT(E41, "aaa"))</f>
        <v>日</v>
      </c>
      <c r="G41" s="96">
        <f>IFERROR(VLOOKUP($E41, V医療従事者等!$A:$J, $G$4, FALSE), 0)</f>
        <v>0</v>
      </c>
      <c r="H41" s="96">
        <f>IFERROR(VLOOKUP($E41, V医療従事者等!$A:$J, $H$4, FALSE), 0)</f>
        <v>0</v>
      </c>
      <c r="I41" s="96">
        <f>IFERROR(VLOOKUP($E41, V医療従事者等!$A:$J, $I$4, FALSE), 0)</f>
        <v>0</v>
      </c>
      <c r="J41" s="96">
        <f>IFERROR(VLOOKUP($E41, V医療従事者等!$A:$J, $J$4, FALSE), 0)</f>
        <v>0</v>
      </c>
      <c r="K41" s="97">
        <f>IFERROR(VLOOKUP($E41, V一般接種!$A:$G, K$4, FALSE), 0)</f>
        <v>189400</v>
      </c>
      <c r="L41" s="97">
        <f>IFERROR(VLOOKUP($E41, V一般接種!$A:$G, L$4, FALSE), 0)</f>
        <v>0</v>
      </c>
      <c r="M41" s="97">
        <f>IFERROR(VLOOKUP($E41, V一般接種!$A:$G, M$4, FALSE), 0)</f>
        <v>0</v>
      </c>
      <c r="N41" s="97">
        <f>IFERROR(VLOOKUP($E41, V一般接種!$A:$G, N$4, FALSE), 0)</f>
        <v>23879</v>
      </c>
      <c r="O41" s="97">
        <f>SUMIF(V職域接種!$C:$C, 'Conv-vaccine'!$E41, V職域接種!F:F)</f>
        <v>0</v>
      </c>
      <c r="P41" s="97">
        <f>SUMIF(V職域接種!$C:$C, 'Conv-vaccine'!$E41, V職域接種!G:G)</f>
        <v>0</v>
      </c>
      <c r="Q41" s="97">
        <f>SUMIF(V重複!$C:$C, 'Conv-vaccine'!$E41, V重複!F:F)</f>
        <v>0</v>
      </c>
      <c r="R41" s="97">
        <f>SUMIF(V重複!$C:$C, 'Conv-vaccine'!$E41, V重複!G:G)</f>
        <v>0</v>
      </c>
      <c r="S41" s="111">
        <f>SUMIF(V3回目!$A:$A, 'Conv-vaccine'!$E41, V3回目!C:C)</f>
        <v>0</v>
      </c>
    </row>
    <row r="42" spans="1:19" ht="17.7">
      <c r="A42" s="94">
        <f t="shared" si="0"/>
        <v>44333</v>
      </c>
      <c r="B42" s="49">
        <f t="shared" si="1"/>
        <v>343815</v>
      </c>
      <c r="C42" s="49">
        <f t="shared" si="2"/>
        <v>265726</v>
      </c>
      <c r="D42" s="49">
        <f t="shared" si="3"/>
        <v>0</v>
      </c>
      <c r="E42" s="95">
        <v>44333</v>
      </c>
      <c r="F42" s="96" t="str">
        <f>IFERROR(VLOOKUP($E42, V医療従事者等!$A:$J, $F$4, FALSE), TEXT(E42, "aaa"))</f>
        <v>(月)</v>
      </c>
      <c r="G42" s="96">
        <f>IFERROR(VLOOKUP($E42, V医療従事者等!$A:$J, $G$4, FALSE), 0)</f>
        <v>133843</v>
      </c>
      <c r="H42" s="96">
        <f>IFERROR(VLOOKUP($E42, V医療従事者等!$A:$J, $H$4, FALSE), 0)</f>
        <v>0</v>
      </c>
      <c r="I42" s="96">
        <f>IFERROR(VLOOKUP($E42, V医療従事者等!$A:$J, $I$4, FALSE), 0)</f>
        <v>215723</v>
      </c>
      <c r="J42" s="96">
        <f>IFERROR(VLOOKUP($E42, V医療従事者等!$A:$J, $J$4, FALSE), 0)</f>
        <v>0</v>
      </c>
      <c r="K42" s="97">
        <f>IFERROR(VLOOKUP($E42, V一般接種!$A:$G, K$4, FALSE), 0)</f>
        <v>209972</v>
      </c>
      <c r="L42" s="97">
        <f>IFERROR(VLOOKUP($E42, V一般接種!$A:$G, L$4, FALSE), 0)</f>
        <v>0</v>
      </c>
      <c r="M42" s="97">
        <f>IFERROR(VLOOKUP($E42, V一般接種!$A:$G, M$4, FALSE), 0)</f>
        <v>0</v>
      </c>
      <c r="N42" s="97">
        <f>IFERROR(VLOOKUP($E42, V一般接種!$A:$G, N$4, FALSE), 0)</f>
        <v>50003</v>
      </c>
      <c r="O42" s="97">
        <f>SUMIF(V職域接種!$C:$C, 'Conv-vaccine'!$E42, V職域接種!F:F)</f>
        <v>0</v>
      </c>
      <c r="P42" s="97">
        <f>SUMIF(V職域接種!$C:$C, 'Conv-vaccine'!$E42, V職域接種!G:G)</f>
        <v>0</v>
      </c>
      <c r="Q42" s="97">
        <f>SUMIF(V重複!$C:$C, 'Conv-vaccine'!$E42, V重複!F:F)</f>
        <v>0</v>
      </c>
      <c r="R42" s="97">
        <f>SUMIF(V重複!$C:$C, 'Conv-vaccine'!$E42, V重複!G:G)</f>
        <v>0</v>
      </c>
      <c r="S42" s="111">
        <f>SUMIF(V3回目!$A:$A, 'Conv-vaccine'!$E42, V3回目!C:C)</f>
        <v>0</v>
      </c>
    </row>
    <row r="43" spans="1:19" ht="17.7">
      <c r="A43" s="94">
        <f t="shared" si="0"/>
        <v>44334</v>
      </c>
      <c r="B43" s="49">
        <f t="shared" si="1"/>
        <v>349943</v>
      </c>
      <c r="C43" s="49">
        <f t="shared" si="2"/>
        <v>220900</v>
      </c>
      <c r="D43" s="49">
        <f t="shared" si="3"/>
        <v>0</v>
      </c>
      <c r="E43" s="95">
        <v>44334</v>
      </c>
      <c r="F43" s="96" t="str">
        <f>IFERROR(VLOOKUP($E43, V医療従事者等!$A:$J, $F$4, FALSE), TEXT(E43, "aaa"))</f>
        <v>(火)</v>
      </c>
      <c r="G43" s="96">
        <f>IFERROR(VLOOKUP($E43, V医療従事者等!$A:$J, $G$4, FALSE), 0)</f>
        <v>94577</v>
      </c>
      <c r="H43" s="96">
        <f>IFERROR(VLOOKUP($E43, V医療従事者等!$A:$J, $H$4, FALSE), 0)</f>
        <v>0</v>
      </c>
      <c r="I43" s="96">
        <f>IFERROR(VLOOKUP($E43, V医療従事者等!$A:$J, $I$4, FALSE), 0)</f>
        <v>155667</v>
      </c>
      <c r="J43" s="96">
        <f>IFERROR(VLOOKUP($E43, V医療従事者等!$A:$J, $J$4, FALSE), 0)</f>
        <v>0</v>
      </c>
      <c r="K43" s="97">
        <f>IFERROR(VLOOKUP($E43, V一般接種!$A:$G, K$4, FALSE), 0)</f>
        <v>255366</v>
      </c>
      <c r="L43" s="97">
        <f>IFERROR(VLOOKUP($E43, V一般接種!$A:$G, L$4, FALSE), 0)</f>
        <v>0</v>
      </c>
      <c r="M43" s="97">
        <f>IFERROR(VLOOKUP($E43, V一般接種!$A:$G, M$4, FALSE), 0)</f>
        <v>0</v>
      </c>
      <c r="N43" s="97">
        <f>IFERROR(VLOOKUP($E43, V一般接種!$A:$G, N$4, FALSE), 0)</f>
        <v>65233</v>
      </c>
      <c r="O43" s="97">
        <f>SUMIF(V職域接種!$C:$C, 'Conv-vaccine'!$E43, V職域接種!F:F)</f>
        <v>0</v>
      </c>
      <c r="P43" s="97">
        <f>SUMIF(V職域接種!$C:$C, 'Conv-vaccine'!$E43, V職域接種!G:G)</f>
        <v>0</v>
      </c>
      <c r="Q43" s="97">
        <f>SUMIF(V重複!$C:$C, 'Conv-vaccine'!$E43, V重複!F:F)</f>
        <v>0</v>
      </c>
      <c r="R43" s="97">
        <f>SUMIF(V重複!$C:$C, 'Conv-vaccine'!$E43, V重複!G:G)</f>
        <v>0</v>
      </c>
      <c r="S43" s="111">
        <f>SUMIF(V3回目!$A:$A, 'Conv-vaccine'!$E43, V3回目!C:C)</f>
        <v>0</v>
      </c>
    </row>
    <row r="44" spans="1:19" ht="17.7">
      <c r="A44" s="94">
        <f t="shared" si="0"/>
        <v>44335</v>
      </c>
      <c r="B44" s="49">
        <f t="shared" si="1"/>
        <v>399047</v>
      </c>
      <c r="C44" s="49">
        <f t="shared" si="2"/>
        <v>248778</v>
      </c>
      <c r="D44" s="49">
        <f t="shared" si="3"/>
        <v>0</v>
      </c>
      <c r="E44" s="95">
        <v>44335</v>
      </c>
      <c r="F44" s="96" t="str">
        <f>IFERROR(VLOOKUP($E44, V医療従事者等!$A:$J, $F$4, FALSE), TEXT(E44, "aaa"))</f>
        <v>(水)</v>
      </c>
      <c r="G44" s="96">
        <f>IFERROR(VLOOKUP($E44, V医療従事者等!$A:$J, $G$4, FALSE), 0)</f>
        <v>88163</v>
      </c>
      <c r="H44" s="96">
        <f>IFERROR(VLOOKUP($E44, V医療従事者等!$A:$J, $H$4, FALSE), 0)</f>
        <v>0</v>
      </c>
      <c r="I44" s="96">
        <f>IFERROR(VLOOKUP($E44, V医療従事者等!$A:$J, $I$4, FALSE), 0)</f>
        <v>179703</v>
      </c>
      <c r="J44" s="96">
        <f>IFERROR(VLOOKUP($E44, V医療従事者等!$A:$J, $J$4, FALSE), 0)</f>
        <v>0</v>
      </c>
      <c r="K44" s="97">
        <f>IFERROR(VLOOKUP($E44, V一般接種!$A:$G, K$4, FALSE), 0)</f>
        <v>310884</v>
      </c>
      <c r="L44" s="97">
        <f>IFERROR(VLOOKUP($E44, V一般接種!$A:$G, L$4, FALSE), 0)</f>
        <v>0</v>
      </c>
      <c r="M44" s="97">
        <f>IFERROR(VLOOKUP($E44, V一般接種!$A:$G, M$4, FALSE), 0)</f>
        <v>0</v>
      </c>
      <c r="N44" s="97">
        <f>IFERROR(VLOOKUP($E44, V一般接種!$A:$G, N$4, FALSE), 0)</f>
        <v>69075</v>
      </c>
      <c r="O44" s="97">
        <f>SUMIF(V職域接種!$C:$C, 'Conv-vaccine'!$E44, V職域接種!F:F)</f>
        <v>0</v>
      </c>
      <c r="P44" s="97">
        <f>SUMIF(V職域接種!$C:$C, 'Conv-vaccine'!$E44, V職域接種!G:G)</f>
        <v>0</v>
      </c>
      <c r="Q44" s="97">
        <f>SUMIF(V重複!$C:$C, 'Conv-vaccine'!$E44, V重複!F:F)</f>
        <v>0</v>
      </c>
      <c r="R44" s="97">
        <f>SUMIF(V重複!$C:$C, 'Conv-vaccine'!$E44, V重複!G:G)</f>
        <v>0</v>
      </c>
      <c r="S44" s="111">
        <f>SUMIF(V3回目!$A:$A, 'Conv-vaccine'!$E44, V3回目!C:C)</f>
        <v>0</v>
      </c>
    </row>
    <row r="45" spans="1:19" ht="17.7">
      <c r="A45" s="94">
        <f t="shared" si="0"/>
        <v>44336</v>
      </c>
      <c r="B45" s="49">
        <f t="shared" si="1"/>
        <v>405734</v>
      </c>
      <c r="C45" s="49">
        <f t="shared" si="2"/>
        <v>136162</v>
      </c>
      <c r="D45" s="49">
        <f t="shared" si="3"/>
        <v>0</v>
      </c>
      <c r="E45" s="95">
        <v>44336</v>
      </c>
      <c r="F45" s="96" t="str">
        <f>IFERROR(VLOOKUP($E45, V医療従事者等!$A:$J, $F$4, FALSE), TEXT(E45, "aaa"))</f>
        <v>(木)</v>
      </c>
      <c r="G45" s="96">
        <f>IFERROR(VLOOKUP($E45, V医療従事者等!$A:$J, $G$4, FALSE), 0)</f>
        <v>81422</v>
      </c>
      <c r="H45" s="96">
        <f>IFERROR(VLOOKUP($E45, V医療従事者等!$A:$J, $H$4, FALSE), 0)</f>
        <v>0</v>
      </c>
      <c r="I45" s="96">
        <f>IFERROR(VLOOKUP($E45, V医療従事者等!$A:$J, $I$4, FALSE), 0)</f>
        <v>109111</v>
      </c>
      <c r="J45" s="96">
        <f>IFERROR(VLOOKUP($E45, V医療従事者等!$A:$J, $J$4, FALSE), 0)</f>
        <v>0</v>
      </c>
      <c r="K45" s="97">
        <f>IFERROR(VLOOKUP($E45, V一般接種!$A:$G, K$4, FALSE), 0)</f>
        <v>324312</v>
      </c>
      <c r="L45" s="97">
        <f>IFERROR(VLOOKUP($E45, V一般接種!$A:$G, L$4, FALSE), 0)</f>
        <v>0</v>
      </c>
      <c r="M45" s="97">
        <f>IFERROR(VLOOKUP($E45, V一般接種!$A:$G, M$4, FALSE), 0)</f>
        <v>0</v>
      </c>
      <c r="N45" s="97">
        <f>IFERROR(VLOOKUP($E45, V一般接種!$A:$G, N$4, FALSE), 0)</f>
        <v>27051</v>
      </c>
      <c r="O45" s="97">
        <f>SUMIF(V職域接種!$C:$C, 'Conv-vaccine'!$E45, V職域接種!F:F)</f>
        <v>0</v>
      </c>
      <c r="P45" s="97">
        <f>SUMIF(V職域接種!$C:$C, 'Conv-vaccine'!$E45, V職域接種!G:G)</f>
        <v>0</v>
      </c>
      <c r="Q45" s="97">
        <f>SUMIF(V重複!$C:$C, 'Conv-vaccine'!$E45, V重複!F:F)</f>
        <v>0</v>
      </c>
      <c r="R45" s="97">
        <f>SUMIF(V重複!$C:$C, 'Conv-vaccine'!$E45, V重複!G:G)</f>
        <v>0</v>
      </c>
      <c r="S45" s="111">
        <f>SUMIF(V3回目!$A:$A, 'Conv-vaccine'!$E45, V3回目!C:C)</f>
        <v>0</v>
      </c>
    </row>
    <row r="46" spans="1:19" ht="17.7">
      <c r="A46" s="94">
        <f t="shared" si="0"/>
        <v>44337</v>
      </c>
      <c r="B46" s="49">
        <f t="shared" si="1"/>
        <v>382378</v>
      </c>
      <c r="C46" s="49">
        <f t="shared" si="2"/>
        <v>206834</v>
      </c>
      <c r="D46" s="49">
        <f t="shared" si="3"/>
        <v>0</v>
      </c>
      <c r="E46" s="95">
        <v>44337</v>
      </c>
      <c r="F46" s="96" t="str">
        <f>IFERROR(VLOOKUP($E46, V医療従事者等!$A:$J, $F$4, FALSE), TEXT(E46, "aaa"))</f>
        <v>(金)</v>
      </c>
      <c r="G46" s="96">
        <f>IFERROR(VLOOKUP($E46, V医療従事者等!$A:$J, $G$4, FALSE), 0)</f>
        <v>99918</v>
      </c>
      <c r="H46" s="96">
        <f>IFERROR(VLOOKUP($E46, V医療従事者等!$A:$J, $H$4, FALSE), 0)</f>
        <v>0</v>
      </c>
      <c r="I46" s="96">
        <f>IFERROR(VLOOKUP($E46, V医療従事者等!$A:$J, $I$4, FALSE), 0)</f>
        <v>149103</v>
      </c>
      <c r="J46" s="96">
        <f>IFERROR(VLOOKUP($E46, V医療従事者等!$A:$J, $J$4, FALSE), 0)</f>
        <v>0</v>
      </c>
      <c r="K46" s="97">
        <f>IFERROR(VLOOKUP($E46, V一般接種!$A:$G, K$4, FALSE), 0)</f>
        <v>282460</v>
      </c>
      <c r="L46" s="97">
        <f>IFERROR(VLOOKUP($E46, V一般接種!$A:$G, L$4, FALSE), 0)</f>
        <v>0</v>
      </c>
      <c r="M46" s="97">
        <f>IFERROR(VLOOKUP($E46, V一般接種!$A:$G, M$4, FALSE), 0)</f>
        <v>0</v>
      </c>
      <c r="N46" s="97">
        <f>IFERROR(VLOOKUP($E46, V一般接種!$A:$G, N$4, FALSE), 0)</f>
        <v>57731</v>
      </c>
      <c r="O46" s="97">
        <f>SUMIF(V職域接種!$C:$C, 'Conv-vaccine'!$E46, V職域接種!F:F)</f>
        <v>0</v>
      </c>
      <c r="P46" s="97">
        <f>SUMIF(V職域接種!$C:$C, 'Conv-vaccine'!$E46, V職域接種!G:G)</f>
        <v>0</v>
      </c>
      <c r="Q46" s="97">
        <f>SUMIF(V重複!$C:$C, 'Conv-vaccine'!$E46, V重複!F:F)</f>
        <v>0</v>
      </c>
      <c r="R46" s="97">
        <f>SUMIF(V重複!$C:$C, 'Conv-vaccine'!$E46, V重複!G:G)</f>
        <v>0</v>
      </c>
      <c r="S46" s="111">
        <f>SUMIF(V3回目!$A:$A, 'Conv-vaccine'!$E46, V3回目!C:C)</f>
        <v>0</v>
      </c>
    </row>
    <row r="47" spans="1:19" ht="17.7">
      <c r="A47" s="94">
        <f t="shared" si="0"/>
        <v>44338</v>
      </c>
      <c r="B47" s="49">
        <f t="shared" si="1"/>
        <v>286404</v>
      </c>
      <c r="C47" s="49">
        <f t="shared" si="2"/>
        <v>40977</v>
      </c>
      <c r="D47" s="49">
        <f t="shared" si="3"/>
        <v>0</v>
      </c>
      <c r="E47" s="95">
        <v>44338</v>
      </c>
      <c r="F47" s="96" t="str">
        <f>IFERROR(VLOOKUP($E47, V医療従事者等!$A:$J, $F$4, FALSE), TEXT(E47, "aaa"))</f>
        <v>土</v>
      </c>
      <c r="G47" s="96">
        <f>IFERROR(VLOOKUP($E47, V医療従事者等!$A:$J, $G$4, FALSE), 0)</f>
        <v>0</v>
      </c>
      <c r="H47" s="96">
        <f>IFERROR(VLOOKUP($E47, V医療従事者等!$A:$J, $H$4, FALSE), 0)</f>
        <v>0</v>
      </c>
      <c r="I47" s="96">
        <f>IFERROR(VLOOKUP($E47, V医療従事者等!$A:$J, $I$4, FALSE), 0)</f>
        <v>0</v>
      </c>
      <c r="J47" s="96">
        <f>IFERROR(VLOOKUP($E47, V医療従事者等!$A:$J, $J$4, FALSE), 0)</f>
        <v>0</v>
      </c>
      <c r="K47" s="97">
        <f>IFERROR(VLOOKUP($E47, V一般接種!$A:$G, K$4, FALSE), 0)</f>
        <v>286404</v>
      </c>
      <c r="L47" s="97">
        <f>IFERROR(VLOOKUP($E47, V一般接種!$A:$G, L$4, FALSE), 0)</f>
        <v>0</v>
      </c>
      <c r="M47" s="97">
        <f>IFERROR(VLOOKUP($E47, V一般接種!$A:$G, M$4, FALSE), 0)</f>
        <v>0</v>
      </c>
      <c r="N47" s="97">
        <f>IFERROR(VLOOKUP($E47, V一般接種!$A:$G, N$4, FALSE), 0)</f>
        <v>40977</v>
      </c>
      <c r="O47" s="97">
        <f>SUMIF(V職域接種!$C:$C, 'Conv-vaccine'!$E47, V職域接種!F:F)</f>
        <v>0</v>
      </c>
      <c r="P47" s="97">
        <f>SUMIF(V職域接種!$C:$C, 'Conv-vaccine'!$E47, V職域接種!G:G)</f>
        <v>0</v>
      </c>
      <c r="Q47" s="97">
        <f>SUMIF(V重複!$C:$C, 'Conv-vaccine'!$E47, V重複!F:F)</f>
        <v>0</v>
      </c>
      <c r="R47" s="97">
        <f>SUMIF(V重複!$C:$C, 'Conv-vaccine'!$E47, V重複!G:G)</f>
        <v>0</v>
      </c>
      <c r="S47" s="111">
        <f>SUMIF(V3回目!$A:$A, 'Conv-vaccine'!$E47, V3回目!C:C)</f>
        <v>0</v>
      </c>
    </row>
    <row r="48" spans="1:19" ht="17.7">
      <c r="A48" s="94">
        <f t="shared" si="0"/>
        <v>44339</v>
      </c>
      <c r="B48" s="49">
        <f t="shared" si="1"/>
        <v>326184</v>
      </c>
      <c r="C48" s="49">
        <f t="shared" si="2"/>
        <v>27807</v>
      </c>
      <c r="D48" s="49">
        <f t="shared" si="3"/>
        <v>0</v>
      </c>
      <c r="E48" s="95">
        <v>44339</v>
      </c>
      <c r="F48" s="96" t="str">
        <f>IFERROR(VLOOKUP($E48, V医療従事者等!$A:$J, $F$4, FALSE), TEXT(E48, "aaa"))</f>
        <v>日</v>
      </c>
      <c r="G48" s="96">
        <f>IFERROR(VLOOKUP($E48, V医療従事者等!$A:$J, $G$4, FALSE), 0)</f>
        <v>0</v>
      </c>
      <c r="H48" s="96">
        <f>IFERROR(VLOOKUP($E48, V医療従事者等!$A:$J, $H$4, FALSE), 0)</f>
        <v>0</v>
      </c>
      <c r="I48" s="96">
        <f>IFERROR(VLOOKUP($E48, V医療従事者等!$A:$J, $I$4, FALSE), 0)</f>
        <v>0</v>
      </c>
      <c r="J48" s="96">
        <f>IFERROR(VLOOKUP($E48, V医療従事者等!$A:$J, $J$4, FALSE), 0)</f>
        <v>0</v>
      </c>
      <c r="K48" s="97">
        <f>IFERROR(VLOOKUP($E48, V一般接種!$A:$G, K$4, FALSE), 0)</f>
        <v>326184</v>
      </c>
      <c r="L48" s="97">
        <f>IFERROR(VLOOKUP($E48, V一般接種!$A:$G, L$4, FALSE), 0)</f>
        <v>0</v>
      </c>
      <c r="M48" s="97">
        <f>IFERROR(VLOOKUP($E48, V一般接種!$A:$G, M$4, FALSE), 0)</f>
        <v>0</v>
      </c>
      <c r="N48" s="97">
        <f>IFERROR(VLOOKUP($E48, V一般接種!$A:$G, N$4, FALSE), 0)</f>
        <v>27807</v>
      </c>
      <c r="O48" s="97">
        <f>SUMIF(V職域接種!$C:$C, 'Conv-vaccine'!$E48, V職域接種!F:F)</f>
        <v>0</v>
      </c>
      <c r="P48" s="97">
        <f>SUMIF(V職域接種!$C:$C, 'Conv-vaccine'!$E48, V職域接種!G:G)</f>
        <v>0</v>
      </c>
      <c r="Q48" s="97">
        <f>SUMIF(V重複!$C:$C, 'Conv-vaccine'!$E48, V重複!F:F)</f>
        <v>0</v>
      </c>
      <c r="R48" s="97">
        <f>SUMIF(V重複!$C:$C, 'Conv-vaccine'!$E48, V重複!G:G)</f>
        <v>0</v>
      </c>
      <c r="S48" s="111">
        <f>SUMIF(V3回目!$A:$A, 'Conv-vaccine'!$E48, V3回目!C:C)</f>
        <v>0</v>
      </c>
    </row>
    <row r="49" spans="1:19" ht="17.7">
      <c r="A49" s="94">
        <f t="shared" si="0"/>
        <v>44340</v>
      </c>
      <c r="B49" s="49">
        <f t="shared" si="1"/>
        <v>588141</v>
      </c>
      <c r="C49" s="49">
        <f t="shared" si="2"/>
        <v>203867</v>
      </c>
      <c r="D49" s="49">
        <f t="shared" si="3"/>
        <v>0</v>
      </c>
      <c r="E49" s="95">
        <v>44340</v>
      </c>
      <c r="F49" s="96" t="str">
        <f>IFERROR(VLOOKUP($E49, V医療従事者等!$A:$J, $F$4, FALSE), TEXT(E49, "aaa"))</f>
        <v>(月)</v>
      </c>
      <c r="G49" s="96">
        <f>IFERROR(VLOOKUP($E49, V医療従事者等!$A:$J, $G$4, FALSE), 0)</f>
        <v>136491</v>
      </c>
      <c r="H49" s="96">
        <f>IFERROR(VLOOKUP($E49, V医療従事者等!$A:$J, $H$4, FALSE), 0)</f>
        <v>269</v>
      </c>
      <c r="I49" s="96">
        <f>IFERROR(VLOOKUP($E49, V医療従事者等!$A:$J, $I$4, FALSE), 0)</f>
        <v>193829</v>
      </c>
      <c r="J49" s="96">
        <f>IFERROR(VLOOKUP($E49, V医療従事者等!$A:$J, $J$4, FALSE), 0)</f>
        <v>0</v>
      </c>
      <c r="K49" s="97">
        <f>IFERROR(VLOOKUP($E49, V一般接種!$A:$G, K$4, FALSE), 0)</f>
        <v>441374</v>
      </c>
      <c r="L49" s="97">
        <f>IFERROR(VLOOKUP($E49, V一般接種!$A:$G, L$4, FALSE), 0)</f>
        <v>10007</v>
      </c>
      <c r="M49" s="97">
        <f>IFERROR(VLOOKUP($E49, V一般接種!$A:$G, M$4, FALSE), 0)</f>
        <v>0</v>
      </c>
      <c r="N49" s="97">
        <f>IFERROR(VLOOKUP($E49, V一般接種!$A:$G, N$4, FALSE), 0)</f>
        <v>10038</v>
      </c>
      <c r="O49" s="97">
        <f>SUMIF(V職域接種!$C:$C, 'Conv-vaccine'!$E49, V職域接種!F:F)</f>
        <v>0</v>
      </c>
      <c r="P49" s="97">
        <f>SUMIF(V職域接種!$C:$C, 'Conv-vaccine'!$E49, V職域接種!G:G)</f>
        <v>0</v>
      </c>
      <c r="Q49" s="97">
        <f>SUMIF(V重複!$C:$C, 'Conv-vaccine'!$E49, V重複!F:F)</f>
        <v>0</v>
      </c>
      <c r="R49" s="97">
        <f>SUMIF(V重複!$C:$C, 'Conv-vaccine'!$E49, V重複!G:G)</f>
        <v>0</v>
      </c>
      <c r="S49" s="111">
        <f>SUMIF(V3回目!$A:$A, 'Conv-vaccine'!$E49, V3回目!C:C)</f>
        <v>0</v>
      </c>
    </row>
    <row r="50" spans="1:19" ht="17.7">
      <c r="A50" s="94">
        <f t="shared" si="0"/>
        <v>44341</v>
      </c>
      <c r="B50" s="49">
        <f t="shared" si="1"/>
        <v>609151</v>
      </c>
      <c r="C50" s="49">
        <f t="shared" si="2"/>
        <v>62820</v>
      </c>
      <c r="D50" s="49">
        <f t="shared" si="3"/>
        <v>0</v>
      </c>
      <c r="E50" s="95">
        <v>44341</v>
      </c>
      <c r="F50" s="96" t="str">
        <f>IFERROR(VLOOKUP($E50, V医療従事者等!$A:$J, $F$4, FALSE), TEXT(E50, "aaa"))</f>
        <v>(火)</v>
      </c>
      <c r="G50" s="96">
        <f>IFERROR(VLOOKUP($E50, V医療従事者等!$A:$J, $G$4, FALSE), 0)</f>
        <v>87114</v>
      </c>
      <c r="H50" s="96">
        <f>IFERROR(VLOOKUP($E50, V医療従事者等!$A:$J, $H$4, FALSE), 0)</f>
        <v>476</v>
      </c>
      <c r="I50" s="96">
        <f>IFERROR(VLOOKUP($E50, V医療従事者等!$A:$J, $I$4, FALSE), 0)</f>
        <v>52062</v>
      </c>
      <c r="J50" s="96">
        <f>IFERROR(VLOOKUP($E50, V医療従事者等!$A:$J, $J$4, FALSE), 0)</f>
        <v>0</v>
      </c>
      <c r="K50" s="97">
        <f>IFERROR(VLOOKUP($E50, V一般接種!$A:$G, K$4, FALSE), 0)</f>
        <v>512237</v>
      </c>
      <c r="L50" s="97">
        <f>IFERROR(VLOOKUP($E50, V一般接種!$A:$G, L$4, FALSE), 0)</f>
        <v>9324</v>
      </c>
      <c r="M50" s="97">
        <f>IFERROR(VLOOKUP($E50, V一般接種!$A:$G, M$4, FALSE), 0)</f>
        <v>0</v>
      </c>
      <c r="N50" s="97">
        <f>IFERROR(VLOOKUP($E50, V一般接種!$A:$G, N$4, FALSE), 0)</f>
        <v>10758</v>
      </c>
      <c r="O50" s="97">
        <f>SUMIF(V職域接種!$C:$C, 'Conv-vaccine'!$E50, V職域接種!F:F)</f>
        <v>0</v>
      </c>
      <c r="P50" s="97">
        <f>SUMIF(V職域接種!$C:$C, 'Conv-vaccine'!$E50, V職域接種!G:G)</f>
        <v>0</v>
      </c>
      <c r="Q50" s="97">
        <f>SUMIF(V重複!$C:$C, 'Conv-vaccine'!$E50, V重複!F:F)</f>
        <v>0</v>
      </c>
      <c r="R50" s="97">
        <f>SUMIF(V重複!$C:$C, 'Conv-vaccine'!$E50, V重複!G:G)</f>
        <v>0</v>
      </c>
      <c r="S50" s="111">
        <f>SUMIF(V3回目!$A:$A, 'Conv-vaccine'!$E50, V3回目!C:C)</f>
        <v>0</v>
      </c>
    </row>
    <row r="51" spans="1:19" ht="17.7">
      <c r="A51" s="94">
        <f t="shared" si="0"/>
        <v>44342</v>
      </c>
      <c r="B51" s="49">
        <f t="shared" si="1"/>
        <v>671150</v>
      </c>
      <c r="C51" s="49">
        <f t="shared" si="2"/>
        <v>61567</v>
      </c>
      <c r="D51" s="49">
        <f t="shared" si="3"/>
        <v>0</v>
      </c>
      <c r="E51" s="95">
        <v>44342</v>
      </c>
      <c r="F51" s="96" t="str">
        <f>IFERROR(VLOOKUP($E51, V医療従事者等!$A:$J, $F$4, FALSE), TEXT(E51, "aaa"))</f>
        <v>(水)</v>
      </c>
      <c r="G51" s="96">
        <f>IFERROR(VLOOKUP($E51, V医療従事者等!$A:$J, $G$4, FALSE), 0)</f>
        <v>93243</v>
      </c>
      <c r="H51" s="96">
        <f>IFERROR(VLOOKUP($E51, V医療従事者等!$A:$J, $H$4, FALSE), 0)</f>
        <v>172</v>
      </c>
      <c r="I51" s="96">
        <f>IFERROR(VLOOKUP($E51, V医療従事者等!$A:$J, $I$4, FALSE), 0)</f>
        <v>49174</v>
      </c>
      <c r="J51" s="96">
        <f>IFERROR(VLOOKUP($E51, V医療従事者等!$A:$J, $J$4, FALSE), 0)</f>
        <v>0</v>
      </c>
      <c r="K51" s="97">
        <f>IFERROR(VLOOKUP($E51, V一般接種!$A:$G, K$4, FALSE), 0)</f>
        <v>566568</v>
      </c>
      <c r="L51" s="97">
        <f>IFERROR(VLOOKUP($E51, V一般接種!$A:$G, L$4, FALSE), 0)</f>
        <v>11167</v>
      </c>
      <c r="M51" s="97">
        <f>IFERROR(VLOOKUP($E51, V一般接種!$A:$G, M$4, FALSE), 0)</f>
        <v>0</v>
      </c>
      <c r="N51" s="97">
        <f>IFERROR(VLOOKUP($E51, V一般接種!$A:$G, N$4, FALSE), 0)</f>
        <v>12393</v>
      </c>
      <c r="O51" s="97">
        <f>SUMIF(V職域接種!$C:$C, 'Conv-vaccine'!$E51, V職域接種!F:F)</f>
        <v>0</v>
      </c>
      <c r="P51" s="97">
        <f>SUMIF(V職域接種!$C:$C, 'Conv-vaccine'!$E51, V職域接種!G:G)</f>
        <v>0</v>
      </c>
      <c r="Q51" s="97">
        <f>SUMIF(V重複!$C:$C, 'Conv-vaccine'!$E51, V重複!F:F)</f>
        <v>0</v>
      </c>
      <c r="R51" s="97">
        <f>SUMIF(V重複!$C:$C, 'Conv-vaccine'!$E51, V重複!G:G)</f>
        <v>0</v>
      </c>
      <c r="S51" s="111">
        <f>SUMIF(V3回目!$A:$A, 'Conv-vaccine'!$E51, V3回目!C:C)</f>
        <v>0</v>
      </c>
    </row>
    <row r="52" spans="1:19" ht="17.7">
      <c r="A52" s="94">
        <f t="shared" si="0"/>
        <v>44343</v>
      </c>
      <c r="B52" s="49">
        <f t="shared" si="1"/>
        <v>643275</v>
      </c>
      <c r="C52" s="49">
        <f t="shared" si="2"/>
        <v>105177</v>
      </c>
      <c r="D52" s="49">
        <f t="shared" si="3"/>
        <v>0</v>
      </c>
      <c r="E52" s="95">
        <v>44343</v>
      </c>
      <c r="F52" s="96" t="str">
        <f>IFERROR(VLOOKUP($E52, V医療従事者等!$A:$J, $F$4, FALSE), TEXT(E52, "aaa"))</f>
        <v>(木)</v>
      </c>
      <c r="G52" s="96">
        <f>IFERROR(VLOOKUP($E52, V医療従事者等!$A:$J, $G$4, FALSE), 0)</f>
        <v>84217</v>
      </c>
      <c r="H52" s="96">
        <f>IFERROR(VLOOKUP($E52, V医療従事者等!$A:$J, $H$4, FALSE), 0)</f>
        <v>40</v>
      </c>
      <c r="I52" s="96">
        <f>IFERROR(VLOOKUP($E52, V医療従事者等!$A:$J, $I$4, FALSE), 0)</f>
        <v>60892</v>
      </c>
      <c r="J52" s="96">
        <f>IFERROR(VLOOKUP($E52, V医療従事者等!$A:$J, $J$4, FALSE), 0)</f>
        <v>0</v>
      </c>
      <c r="K52" s="97">
        <f>IFERROR(VLOOKUP($E52, V一般接種!$A:$G, K$4, FALSE), 0)</f>
        <v>546933</v>
      </c>
      <c r="L52" s="97">
        <f>IFERROR(VLOOKUP($E52, V一般接種!$A:$G, L$4, FALSE), 0)</f>
        <v>12085</v>
      </c>
      <c r="M52" s="97">
        <f>IFERROR(VLOOKUP($E52, V一般接種!$A:$G, M$4, FALSE), 0)</f>
        <v>0</v>
      </c>
      <c r="N52" s="97">
        <f>IFERROR(VLOOKUP($E52, V一般接種!$A:$G, N$4, FALSE), 0)</f>
        <v>44285</v>
      </c>
      <c r="O52" s="97">
        <f>SUMIF(V職域接種!$C:$C, 'Conv-vaccine'!$E52, V職域接種!F:F)</f>
        <v>0</v>
      </c>
      <c r="P52" s="97">
        <f>SUMIF(V職域接種!$C:$C, 'Conv-vaccine'!$E52, V職域接種!G:G)</f>
        <v>0</v>
      </c>
      <c r="Q52" s="97">
        <f>SUMIF(V重複!$C:$C, 'Conv-vaccine'!$E52, V重複!F:F)</f>
        <v>0</v>
      </c>
      <c r="R52" s="97">
        <f>SUMIF(V重複!$C:$C, 'Conv-vaccine'!$E52, V重複!G:G)</f>
        <v>0</v>
      </c>
      <c r="S52" s="111">
        <f>SUMIF(V3回目!$A:$A, 'Conv-vaccine'!$E52, V3回目!C:C)</f>
        <v>0</v>
      </c>
    </row>
    <row r="53" spans="1:19" ht="17.7">
      <c r="A53" s="94">
        <f t="shared" si="0"/>
        <v>44344</v>
      </c>
      <c r="B53" s="49">
        <f t="shared" si="1"/>
        <v>621656</v>
      </c>
      <c r="C53" s="49">
        <f t="shared" si="2"/>
        <v>123649</v>
      </c>
      <c r="D53" s="49">
        <f t="shared" si="3"/>
        <v>0</v>
      </c>
      <c r="E53" s="95">
        <v>44344</v>
      </c>
      <c r="F53" s="96" t="str">
        <f>IFERROR(VLOOKUP($E53, V医療従事者等!$A:$J, $F$4, FALSE), TEXT(E53, "aaa"))</f>
        <v>(金)</v>
      </c>
      <c r="G53" s="96">
        <f>IFERROR(VLOOKUP($E53, V医療従事者等!$A:$J, $G$4, FALSE), 0)</f>
        <v>87584</v>
      </c>
      <c r="H53" s="96">
        <f>IFERROR(VLOOKUP($E53, V医療従事者等!$A:$J, $H$4, FALSE), 0)</f>
        <v>157</v>
      </c>
      <c r="I53" s="96">
        <f>IFERROR(VLOOKUP($E53, V医療従事者等!$A:$J, $I$4, FALSE), 0)</f>
        <v>76775</v>
      </c>
      <c r="J53" s="96">
        <f>IFERROR(VLOOKUP($E53, V医療従事者等!$A:$J, $J$4, FALSE), 0)</f>
        <v>0</v>
      </c>
      <c r="K53" s="97">
        <f>IFERROR(VLOOKUP($E53, V一般接種!$A:$G, K$4, FALSE), 0)</f>
        <v>520149</v>
      </c>
      <c r="L53" s="97">
        <f>IFERROR(VLOOKUP($E53, V一般接種!$A:$G, L$4, FALSE), 0)</f>
        <v>13766</v>
      </c>
      <c r="M53" s="97">
        <f>IFERROR(VLOOKUP($E53, V一般接種!$A:$G, M$4, FALSE), 0)</f>
        <v>0</v>
      </c>
      <c r="N53" s="97">
        <f>IFERROR(VLOOKUP($E53, V一般接種!$A:$G, N$4, FALSE), 0)</f>
        <v>46874</v>
      </c>
      <c r="O53" s="97">
        <f>SUMIF(V職域接種!$C:$C, 'Conv-vaccine'!$E53, V職域接種!F:F)</f>
        <v>0</v>
      </c>
      <c r="P53" s="97">
        <f>SUMIF(V職域接種!$C:$C, 'Conv-vaccine'!$E53, V職域接種!G:G)</f>
        <v>0</v>
      </c>
      <c r="Q53" s="97">
        <f>SUMIF(V重複!$C:$C, 'Conv-vaccine'!$E53, V重複!F:F)</f>
        <v>0</v>
      </c>
      <c r="R53" s="97">
        <f>SUMIF(V重複!$C:$C, 'Conv-vaccine'!$E53, V重複!G:G)</f>
        <v>0</v>
      </c>
      <c r="S53" s="111">
        <f>SUMIF(V3回目!$A:$A, 'Conv-vaccine'!$E53, V3回目!C:C)</f>
        <v>0</v>
      </c>
    </row>
    <row r="54" spans="1:19" ht="17.7">
      <c r="A54" s="94">
        <f t="shared" si="0"/>
        <v>44345</v>
      </c>
      <c r="B54" s="49">
        <f t="shared" si="1"/>
        <v>476045</v>
      </c>
      <c r="C54" s="49">
        <f t="shared" si="2"/>
        <v>58857</v>
      </c>
      <c r="D54" s="49">
        <f t="shared" si="3"/>
        <v>0</v>
      </c>
      <c r="E54" s="95">
        <v>44345</v>
      </c>
      <c r="F54" s="96" t="str">
        <f>IFERROR(VLOOKUP($E54, V医療従事者等!$A:$J, $F$4, FALSE), TEXT(E54, "aaa"))</f>
        <v>土</v>
      </c>
      <c r="G54" s="96">
        <f>IFERROR(VLOOKUP($E54, V医療従事者等!$A:$J, $G$4, FALSE), 0)</f>
        <v>0</v>
      </c>
      <c r="H54" s="96">
        <f>IFERROR(VLOOKUP($E54, V医療従事者等!$A:$J, $H$4, FALSE), 0)</f>
        <v>0</v>
      </c>
      <c r="I54" s="96">
        <f>IFERROR(VLOOKUP($E54, V医療従事者等!$A:$J, $I$4, FALSE), 0)</f>
        <v>0</v>
      </c>
      <c r="J54" s="96">
        <f>IFERROR(VLOOKUP($E54, V医療従事者等!$A:$J, $J$4, FALSE), 0)</f>
        <v>0</v>
      </c>
      <c r="K54" s="97">
        <f>IFERROR(VLOOKUP($E54, V一般接種!$A:$G, K$4, FALSE), 0)</f>
        <v>460973</v>
      </c>
      <c r="L54" s="97">
        <f>IFERROR(VLOOKUP($E54, V一般接種!$A:$G, L$4, FALSE), 0)</f>
        <v>15072</v>
      </c>
      <c r="M54" s="97">
        <f>IFERROR(VLOOKUP($E54, V一般接種!$A:$G, M$4, FALSE), 0)</f>
        <v>0</v>
      </c>
      <c r="N54" s="97">
        <f>IFERROR(VLOOKUP($E54, V一般接種!$A:$G, N$4, FALSE), 0)</f>
        <v>58857</v>
      </c>
      <c r="O54" s="97">
        <f>SUMIF(V職域接種!$C:$C, 'Conv-vaccine'!$E54, V職域接種!F:F)</f>
        <v>0</v>
      </c>
      <c r="P54" s="97">
        <f>SUMIF(V職域接種!$C:$C, 'Conv-vaccine'!$E54, V職域接種!G:G)</f>
        <v>0</v>
      </c>
      <c r="Q54" s="97">
        <f>SUMIF(V重複!$C:$C, 'Conv-vaccine'!$E54, V重複!F:F)</f>
        <v>0</v>
      </c>
      <c r="R54" s="97">
        <f>SUMIF(V重複!$C:$C, 'Conv-vaccine'!$E54, V重複!G:G)</f>
        <v>0</v>
      </c>
      <c r="S54" s="111">
        <f>SUMIF(V3回目!$A:$A, 'Conv-vaccine'!$E54, V3回目!C:C)</f>
        <v>0</v>
      </c>
    </row>
    <row r="55" spans="1:19" ht="17.7">
      <c r="A55" s="94">
        <f t="shared" si="0"/>
        <v>44346</v>
      </c>
      <c r="B55" s="49">
        <f t="shared" si="1"/>
        <v>463632</v>
      </c>
      <c r="C55" s="49">
        <f t="shared" si="2"/>
        <v>67449</v>
      </c>
      <c r="D55" s="49">
        <f t="shared" si="3"/>
        <v>0</v>
      </c>
      <c r="E55" s="95">
        <v>44346</v>
      </c>
      <c r="F55" s="96" t="str">
        <f>IFERROR(VLOOKUP($E55, V医療従事者等!$A:$J, $F$4, FALSE), TEXT(E55, "aaa"))</f>
        <v>日</v>
      </c>
      <c r="G55" s="96">
        <f>IFERROR(VLOOKUP($E55, V医療従事者等!$A:$J, $G$4, FALSE), 0)</f>
        <v>0</v>
      </c>
      <c r="H55" s="96">
        <f>IFERROR(VLOOKUP($E55, V医療従事者等!$A:$J, $H$4, FALSE), 0)</f>
        <v>0</v>
      </c>
      <c r="I55" s="96">
        <f>IFERROR(VLOOKUP($E55, V医療従事者等!$A:$J, $I$4, FALSE), 0)</f>
        <v>0</v>
      </c>
      <c r="J55" s="96">
        <f>IFERROR(VLOOKUP($E55, V医療従事者等!$A:$J, $J$4, FALSE), 0)</f>
        <v>0</v>
      </c>
      <c r="K55" s="97">
        <f>IFERROR(VLOOKUP($E55, V一般接種!$A:$G, K$4, FALSE), 0)</f>
        <v>448037</v>
      </c>
      <c r="L55" s="97">
        <f>IFERROR(VLOOKUP($E55, V一般接種!$A:$G, L$4, FALSE), 0)</f>
        <v>15595</v>
      </c>
      <c r="M55" s="97">
        <f>IFERROR(VLOOKUP($E55, V一般接種!$A:$G, M$4, FALSE), 0)</f>
        <v>0</v>
      </c>
      <c r="N55" s="97">
        <f>IFERROR(VLOOKUP($E55, V一般接種!$A:$G, N$4, FALSE), 0)</f>
        <v>67449</v>
      </c>
      <c r="O55" s="97">
        <f>SUMIF(V職域接種!$C:$C, 'Conv-vaccine'!$E55, V職域接種!F:F)</f>
        <v>0</v>
      </c>
      <c r="P55" s="97">
        <f>SUMIF(V職域接種!$C:$C, 'Conv-vaccine'!$E55, V職域接種!G:G)</f>
        <v>0</v>
      </c>
      <c r="Q55" s="97">
        <f>SUMIF(V重複!$C:$C, 'Conv-vaccine'!$E55, V重複!F:F)</f>
        <v>0</v>
      </c>
      <c r="R55" s="97">
        <f>SUMIF(V重複!$C:$C, 'Conv-vaccine'!$E55, V重複!G:G)</f>
        <v>0</v>
      </c>
      <c r="S55" s="111">
        <f>SUMIF(V3回目!$A:$A, 'Conv-vaccine'!$E55, V3回目!C:C)</f>
        <v>0</v>
      </c>
    </row>
    <row r="56" spans="1:19" ht="17.7">
      <c r="A56" s="94">
        <f t="shared" si="0"/>
        <v>44347</v>
      </c>
      <c r="B56" s="49">
        <f t="shared" si="1"/>
        <v>667657</v>
      </c>
      <c r="C56" s="49">
        <f t="shared" si="2"/>
        <v>235758</v>
      </c>
      <c r="D56" s="49">
        <f t="shared" si="3"/>
        <v>0</v>
      </c>
      <c r="E56" s="95">
        <v>44347</v>
      </c>
      <c r="F56" s="96" t="str">
        <f>IFERROR(VLOOKUP($E56, V医療従事者等!$A:$J, $F$4, FALSE), TEXT(E56, "aaa"))</f>
        <v>(月)</v>
      </c>
      <c r="G56" s="96">
        <f>IFERROR(VLOOKUP($E56, V医療従事者等!$A:$J, $G$4, FALSE), 0)</f>
        <v>131423</v>
      </c>
      <c r="H56" s="96">
        <f>IFERROR(VLOOKUP($E56, V医療従事者等!$A:$J, $H$4, FALSE), 0)</f>
        <v>582</v>
      </c>
      <c r="I56" s="96">
        <f>IFERROR(VLOOKUP($E56, V医療従事者等!$A:$J, $I$4, FALSE), 0)</f>
        <v>141250</v>
      </c>
      <c r="J56" s="96">
        <f>IFERROR(VLOOKUP($E56, V医療従事者等!$A:$J, $J$4, FALSE), 0)</f>
        <v>0</v>
      </c>
      <c r="K56" s="97">
        <f>IFERROR(VLOOKUP($E56, V一般接種!$A:$G, K$4, FALSE), 0)</f>
        <v>517609</v>
      </c>
      <c r="L56" s="97">
        <f>IFERROR(VLOOKUP($E56, V一般接種!$A:$G, L$4, FALSE), 0)</f>
        <v>18043</v>
      </c>
      <c r="M56" s="97">
        <f>IFERROR(VLOOKUP($E56, V一般接種!$A:$G, M$4, FALSE), 0)</f>
        <v>0</v>
      </c>
      <c r="N56" s="97">
        <f>IFERROR(VLOOKUP($E56, V一般接種!$A:$G, N$4, FALSE), 0)</f>
        <v>94508</v>
      </c>
      <c r="O56" s="97">
        <f>SUMIF(V職域接種!$C:$C, 'Conv-vaccine'!$E56, V職域接種!F:F)</f>
        <v>0</v>
      </c>
      <c r="P56" s="97">
        <f>SUMIF(V職域接種!$C:$C, 'Conv-vaccine'!$E56, V職域接種!G:G)</f>
        <v>0</v>
      </c>
      <c r="Q56" s="97">
        <f>SUMIF(V重複!$C:$C, 'Conv-vaccine'!$E56, V重複!F:F)</f>
        <v>0</v>
      </c>
      <c r="R56" s="97">
        <f>SUMIF(V重複!$C:$C, 'Conv-vaccine'!$E56, V重複!G:G)</f>
        <v>0</v>
      </c>
      <c r="S56" s="111">
        <f>SUMIF(V3回目!$A:$A, 'Conv-vaccine'!$E56, V3回目!C:C)</f>
        <v>0</v>
      </c>
    </row>
    <row r="57" spans="1:19" ht="17.7">
      <c r="A57" s="94">
        <f t="shared" si="0"/>
        <v>44348</v>
      </c>
      <c r="B57" s="49">
        <f t="shared" si="1"/>
        <v>721876</v>
      </c>
      <c r="C57" s="49">
        <f t="shared" si="2"/>
        <v>213008</v>
      </c>
      <c r="D57" s="49">
        <f t="shared" si="3"/>
        <v>0</v>
      </c>
      <c r="E57" s="95">
        <v>44348</v>
      </c>
      <c r="F57" s="96" t="str">
        <f>IFERROR(VLOOKUP($E57, V医療従事者等!$A:$J, $F$4, FALSE), TEXT(E57, "aaa"))</f>
        <v>(火)</v>
      </c>
      <c r="G57" s="96">
        <f>IFERROR(VLOOKUP($E57, V医療従事者等!$A:$J, $G$4, FALSE), 0)</f>
        <v>66264</v>
      </c>
      <c r="H57" s="96">
        <f>IFERROR(VLOOKUP($E57, V医療従事者等!$A:$J, $H$4, FALSE), 0)</f>
        <v>123</v>
      </c>
      <c r="I57" s="96">
        <f>IFERROR(VLOOKUP($E57, V医療従事者等!$A:$J, $I$4, FALSE), 0)</f>
        <v>92670</v>
      </c>
      <c r="J57" s="96">
        <f>IFERROR(VLOOKUP($E57, V医療従事者等!$A:$J, $J$4, FALSE), 0)</f>
        <v>0</v>
      </c>
      <c r="K57" s="97">
        <f>IFERROR(VLOOKUP($E57, V一般接種!$A:$G, K$4, FALSE), 0)</f>
        <v>636212</v>
      </c>
      <c r="L57" s="97">
        <f>IFERROR(VLOOKUP($E57, V一般接種!$A:$G, L$4, FALSE), 0)</f>
        <v>19277</v>
      </c>
      <c r="M57" s="97">
        <f>IFERROR(VLOOKUP($E57, V一般接種!$A:$G, M$4, FALSE), 0)</f>
        <v>0</v>
      </c>
      <c r="N57" s="97">
        <f>IFERROR(VLOOKUP($E57, V一般接種!$A:$G, N$4, FALSE), 0)</f>
        <v>120338</v>
      </c>
      <c r="O57" s="97">
        <f>SUMIF(V職域接種!$C:$C, 'Conv-vaccine'!$E57, V職域接種!F:F)</f>
        <v>0</v>
      </c>
      <c r="P57" s="97">
        <f>SUMIF(V職域接種!$C:$C, 'Conv-vaccine'!$E57, V職域接種!G:G)</f>
        <v>0</v>
      </c>
      <c r="Q57" s="97">
        <f>SUMIF(V重複!$C:$C, 'Conv-vaccine'!$E57, V重複!F:F)</f>
        <v>0</v>
      </c>
      <c r="R57" s="97">
        <f>SUMIF(V重複!$C:$C, 'Conv-vaccine'!$E57, V重複!G:G)</f>
        <v>0</v>
      </c>
      <c r="S57" s="111">
        <f>SUMIF(V3回目!$A:$A, 'Conv-vaccine'!$E57, V3回目!C:C)</f>
        <v>0</v>
      </c>
    </row>
    <row r="58" spans="1:19" ht="17.7">
      <c r="A58" s="94">
        <f t="shared" si="0"/>
        <v>44349</v>
      </c>
      <c r="B58" s="49">
        <f t="shared" si="1"/>
        <v>749116</v>
      </c>
      <c r="C58" s="49">
        <f t="shared" si="2"/>
        <v>235306</v>
      </c>
      <c r="D58" s="49">
        <f t="shared" si="3"/>
        <v>0</v>
      </c>
      <c r="E58" s="95">
        <v>44349</v>
      </c>
      <c r="F58" s="96" t="str">
        <f>IFERROR(VLOOKUP($E58, V医療従事者等!$A:$J, $F$4, FALSE), TEXT(E58, "aaa"))</f>
        <v>(水)</v>
      </c>
      <c r="G58" s="96">
        <f>IFERROR(VLOOKUP($E58, V医療従事者等!$A:$J, $G$4, FALSE), 0)</f>
        <v>71140</v>
      </c>
      <c r="H58" s="96">
        <f>IFERROR(VLOOKUP($E58, V医療従事者等!$A:$J, $H$4, FALSE), 0)</f>
        <v>316</v>
      </c>
      <c r="I58" s="96">
        <f>IFERROR(VLOOKUP($E58, V医療従事者等!$A:$J, $I$4, FALSE), 0)</f>
        <v>87670</v>
      </c>
      <c r="J58" s="96">
        <f>IFERROR(VLOOKUP($E58, V医療従事者等!$A:$J, $J$4, FALSE), 0)</f>
        <v>0</v>
      </c>
      <c r="K58" s="97">
        <f>IFERROR(VLOOKUP($E58, V一般接種!$A:$G, K$4, FALSE), 0)</f>
        <v>658011</v>
      </c>
      <c r="L58" s="97">
        <f>IFERROR(VLOOKUP($E58, V一般接種!$A:$G, L$4, FALSE), 0)</f>
        <v>19649</v>
      </c>
      <c r="M58" s="97">
        <f>IFERROR(VLOOKUP($E58, V一般接種!$A:$G, M$4, FALSE), 0)</f>
        <v>0</v>
      </c>
      <c r="N58" s="97">
        <f>IFERROR(VLOOKUP($E58, V一般接種!$A:$G, N$4, FALSE), 0)</f>
        <v>147636</v>
      </c>
      <c r="O58" s="97">
        <f>SUMIF(V職域接種!$C:$C, 'Conv-vaccine'!$E58, V職域接種!F:F)</f>
        <v>0</v>
      </c>
      <c r="P58" s="97">
        <f>SUMIF(V職域接種!$C:$C, 'Conv-vaccine'!$E58, V職域接種!G:G)</f>
        <v>0</v>
      </c>
      <c r="Q58" s="97">
        <f>SUMIF(V重複!$C:$C, 'Conv-vaccine'!$E58, V重複!F:F)</f>
        <v>0</v>
      </c>
      <c r="R58" s="97">
        <f>SUMIF(V重複!$C:$C, 'Conv-vaccine'!$E58, V重複!G:G)</f>
        <v>0</v>
      </c>
      <c r="S58" s="111">
        <f>SUMIF(V3回目!$A:$A, 'Conv-vaccine'!$E58, V3回目!C:C)</f>
        <v>0</v>
      </c>
    </row>
    <row r="59" spans="1:19" ht="17.7">
      <c r="A59" s="94">
        <f t="shared" si="0"/>
        <v>44350</v>
      </c>
      <c r="B59" s="49">
        <f t="shared" si="1"/>
        <v>741131</v>
      </c>
      <c r="C59" s="49">
        <f t="shared" si="2"/>
        <v>229277</v>
      </c>
      <c r="D59" s="49">
        <f t="shared" si="3"/>
        <v>0</v>
      </c>
      <c r="E59" s="95">
        <v>44350</v>
      </c>
      <c r="F59" s="96" t="str">
        <f>IFERROR(VLOOKUP($E59, V医療従事者等!$A:$J, $F$4, FALSE), TEXT(E59, "aaa"))</f>
        <v>(木)</v>
      </c>
      <c r="G59" s="96">
        <f>IFERROR(VLOOKUP($E59, V医療従事者等!$A:$J, $G$4, FALSE), 0)</f>
        <v>59654</v>
      </c>
      <c r="H59" s="96">
        <f>IFERROR(VLOOKUP($E59, V医療従事者等!$A:$J, $H$4, FALSE), 0)</f>
        <v>112</v>
      </c>
      <c r="I59" s="96">
        <f>IFERROR(VLOOKUP($E59, V医療従事者等!$A:$J, $I$4, FALSE), 0)</f>
        <v>83391</v>
      </c>
      <c r="J59" s="96">
        <f>IFERROR(VLOOKUP($E59, V医療従事者等!$A:$J, $J$4, FALSE), 0)</f>
        <v>0</v>
      </c>
      <c r="K59" s="97">
        <f>IFERROR(VLOOKUP($E59, V一般接種!$A:$G, K$4, FALSE), 0)</f>
        <v>661298</v>
      </c>
      <c r="L59" s="97">
        <f>IFERROR(VLOOKUP($E59, V一般接種!$A:$G, L$4, FALSE), 0)</f>
        <v>20067</v>
      </c>
      <c r="M59" s="97">
        <f>IFERROR(VLOOKUP($E59, V一般接種!$A:$G, M$4, FALSE), 0)</f>
        <v>0</v>
      </c>
      <c r="N59" s="97">
        <f>IFERROR(VLOOKUP($E59, V一般接種!$A:$G, N$4, FALSE), 0)</f>
        <v>145886</v>
      </c>
      <c r="O59" s="97">
        <f>SUMIF(V職域接種!$C:$C, 'Conv-vaccine'!$E59, V職域接種!F:F)</f>
        <v>0</v>
      </c>
      <c r="P59" s="97">
        <f>SUMIF(V職域接種!$C:$C, 'Conv-vaccine'!$E59, V職域接種!G:G)</f>
        <v>0</v>
      </c>
      <c r="Q59" s="97">
        <f>SUMIF(V重複!$C:$C, 'Conv-vaccine'!$E59, V重複!F:F)</f>
        <v>0</v>
      </c>
      <c r="R59" s="97">
        <f>SUMIF(V重複!$C:$C, 'Conv-vaccine'!$E59, V重複!G:G)</f>
        <v>0</v>
      </c>
      <c r="S59" s="111">
        <f>SUMIF(V3回目!$A:$A, 'Conv-vaccine'!$E59, V3回目!C:C)</f>
        <v>0</v>
      </c>
    </row>
    <row r="60" spans="1:19" ht="17.7">
      <c r="A60" s="94">
        <f t="shared" si="0"/>
        <v>44351</v>
      </c>
      <c r="B60" s="49">
        <f t="shared" si="1"/>
        <v>727248</v>
      </c>
      <c r="C60" s="49">
        <f t="shared" si="2"/>
        <v>219678</v>
      </c>
      <c r="D60" s="49">
        <f t="shared" si="3"/>
        <v>0</v>
      </c>
      <c r="E60" s="95">
        <v>44351</v>
      </c>
      <c r="F60" s="96" t="str">
        <f>IFERROR(VLOOKUP($E60, V医療従事者等!$A:$J, $F$4, FALSE), TEXT(E60, "aaa"))</f>
        <v>(金)</v>
      </c>
      <c r="G60" s="96">
        <f>IFERROR(VLOOKUP($E60, V医療従事者等!$A:$J, $G$4, FALSE), 0)</f>
        <v>62634</v>
      </c>
      <c r="H60" s="96">
        <f>IFERROR(VLOOKUP($E60, V医療従事者等!$A:$J, $H$4, FALSE), 0)</f>
        <v>929</v>
      </c>
      <c r="I60" s="96">
        <f>IFERROR(VLOOKUP($E60, V医療従事者等!$A:$J, $I$4, FALSE), 0)</f>
        <v>95640</v>
      </c>
      <c r="J60" s="96">
        <f>IFERROR(VLOOKUP($E60, V医療従事者等!$A:$J, $J$4, FALSE), 0)</f>
        <v>0</v>
      </c>
      <c r="K60" s="97">
        <f>IFERROR(VLOOKUP($E60, V一般接種!$A:$G, K$4, FALSE), 0)</f>
        <v>643425</v>
      </c>
      <c r="L60" s="97">
        <f>IFERROR(VLOOKUP($E60, V一般接種!$A:$G, L$4, FALSE), 0)</f>
        <v>20260</v>
      </c>
      <c r="M60" s="97">
        <f>IFERROR(VLOOKUP($E60, V一般接種!$A:$G, M$4, FALSE), 0)</f>
        <v>0</v>
      </c>
      <c r="N60" s="97">
        <f>IFERROR(VLOOKUP($E60, V一般接種!$A:$G, N$4, FALSE), 0)</f>
        <v>124038</v>
      </c>
      <c r="O60" s="97">
        <f>SUMIF(V職域接種!$C:$C, 'Conv-vaccine'!$E60, V職域接種!F:F)</f>
        <v>0</v>
      </c>
      <c r="P60" s="97">
        <f>SUMIF(V職域接種!$C:$C, 'Conv-vaccine'!$E60, V職域接種!G:G)</f>
        <v>0</v>
      </c>
      <c r="Q60" s="97">
        <f>SUMIF(V重複!$C:$C, 'Conv-vaccine'!$E60, V重複!F:F)</f>
        <v>0</v>
      </c>
      <c r="R60" s="97">
        <f>SUMIF(V重複!$C:$C, 'Conv-vaccine'!$E60, V重複!G:G)</f>
        <v>0</v>
      </c>
      <c r="S60" s="111">
        <f>SUMIF(V3回目!$A:$A, 'Conv-vaccine'!$E60, V3回目!C:C)</f>
        <v>0</v>
      </c>
    </row>
    <row r="61" spans="1:19" ht="17.7">
      <c r="A61" s="94">
        <f t="shared" si="0"/>
        <v>44352</v>
      </c>
      <c r="B61" s="49">
        <f t="shared" si="1"/>
        <v>623116</v>
      </c>
      <c r="C61" s="49">
        <f t="shared" si="2"/>
        <v>129844</v>
      </c>
      <c r="D61" s="49">
        <f t="shared" si="3"/>
        <v>0</v>
      </c>
      <c r="E61" s="95">
        <v>44352</v>
      </c>
      <c r="F61" s="96" t="str">
        <f>IFERROR(VLOOKUP($E61, V医療従事者等!$A:$J, $F$4, FALSE), TEXT(E61, "aaa"))</f>
        <v>土</v>
      </c>
      <c r="G61" s="96">
        <f>IFERROR(VLOOKUP($E61, V医療従事者等!$A:$J, $G$4, FALSE), 0)</f>
        <v>0</v>
      </c>
      <c r="H61" s="96">
        <f>IFERROR(VLOOKUP($E61, V医療従事者等!$A:$J, $H$4, FALSE), 0)</f>
        <v>0</v>
      </c>
      <c r="I61" s="96">
        <f>IFERROR(VLOOKUP($E61, V医療従事者等!$A:$J, $I$4, FALSE), 0)</f>
        <v>0</v>
      </c>
      <c r="J61" s="96">
        <f>IFERROR(VLOOKUP($E61, V医療従事者等!$A:$J, $J$4, FALSE), 0)</f>
        <v>0</v>
      </c>
      <c r="K61" s="97">
        <f>IFERROR(VLOOKUP($E61, V一般接種!$A:$G, K$4, FALSE), 0)</f>
        <v>602613</v>
      </c>
      <c r="L61" s="97">
        <f>IFERROR(VLOOKUP($E61, V一般接種!$A:$G, L$4, FALSE), 0)</f>
        <v>20503</v>
      </c>
      <c r="M61" s="97">
        <f>IFERROR(VLOOKUP($E61, V一般接種!$A:$G, M$4, FALSE), 0)</f>
        <v>0</v>
      </c>
      <c r="N61" s="97">
        <f>IFERROR(VLOOKUP($E61, V一般接種!$A:$G, N$4, FALSE), 0)</f>
        <v>129844</v>
      </c>
      <c r="O61" s="97">
        <f>SUMIF(V職域接種!$C:$C, 'Conv-vaccine'!$E61, V職域接種!F:F)</f>
        <v>0</v>
      </c>
      <c r="P61" s="97">
        <f>SUMIF(V職域接種!$C:$C, 'Conv-vaccine'!$E61, V職域接種!G:G)</f>
        <v>0</v>
      </c>
      <c r="Q61" s="97">
        <f>SUMIF(V重複!$C:$C, 'Conv-vaccine'!$E61, V重複!F:F)</f>
        <v>0</v>
      </c>
      <c r="R61" s="97">
        <f>SUMIF(V重複!$C:$C, 'Conv-vaccine'!$E61, V重複!G:G)</f>
        <v>0</v>
      </c>
      <c r="S61" s="111">
        <f>SUMIF(V3回目!$A:$A, 'Conv-vaccine'!$E61, V3回目!C:C)</f>
        <v>0</v>
      </c>
    </row>
    <row r="62" spans="1:19" ht="17.7">
      <c r="A62" s="94">
        <f t="shared" si="0"/>
        <v>44353</v>
      </c>
      <c r="B62" s="49">
        <f t="shared" si="1"/>
        <v>567514</v>
      </c>
      <c r="C62" s="49">
        <f t="shared" si="2"/>
        <v>182077</v>
      </c>
      <c r="D62" s="49">
        <f t="shared" si="3"/>
        <v>0</v>
      </c>
      <c r="E62" s="95">
        <v>44353</v>
      </c>
      <c r="F62" s="96" t="str">
        <f>IFERROR(VLOOKUP($E62, V医療従事者等!$A:$J, $F$4, FALSE), TEXT(E62, "aaa"))</f>
        <v>日</v>
      </c>
      <c r="G62" s="96">
        <f>IFERROR(VLOOKUP($E62, V医療従事者等!$A:$J, $G$4, FALSE), 0)</f>
        <v>0</v>
      </c>
      <c r="H62" s="96">
        <f>IFERROR(VLOOKUP($E62, V医療従事者等!$A:$J, $H$4, FALSE), 0)</f>
        <v>0</v>
      </c>
      <c r="I62" s="96">
        <f>IFERROR(VLOOKUP($E62, V医療従事者等!$A:$J, $I$4, FALSE), 0)</f>
        <v>0</v>
      </c>
      <c r="J62" s="96">
        <f>IFERROR(VLOOKUP($E62, V医療従事者等!$A:$J, $J$4, FALSE), 0)</f>
        <v>0</v>
      </c>
      <c r="K62" s="97">
        <f>IFERROR(VLOOKUP($E62, V一般接種!$A:$G, K$4, FALSE), 0)</f>
        <v>544498</v>
      </c>
      <c r="L62" s="97">
        <f>IFERROR(VLOOKUP($E62, V一般接種!$A:$G, L$4, FALSE), 0)</f>
        <v>23016</v>
      </c>
      <c r="M62" s="97">
        <f>IFERROR(VLOOKUP($E62, V一般接種!$A:$G, M$4, FALSE), 0)</f>
        <v>0</v>
      </c>
      <c r="N62" s="97">
        <f>IFERROR(VLOOKUP($E62, V一般接種!$A:$G, N$4, FALSE), 0)</f>
        <v>182077</v>
      </c>
      <c r="O62" s="97">
        <f>SUMIF(V職域接種!$C:$C, 'Conv-vaccine'!$E62, V職域接種!F:F)</f>
        <v>0</v>
      </c>
      <c r="P62" s="97">
        <f>SUMIF(V職域接種!$C:$C, 'Conv-vaccine'!$E62, V職域接種!G:G)</f>
        <v>0</v>
      </c>
      <c r="Q62" s="97">
        <f>SUMIF(V重複!$C:$C, 'Conv-vaccine'!$E62, V重複!F:F)</f>
        <v>0</v>
      </c>
      <c r="R62" s="97">
        <f>SUMIF(V重複!$C:$C, 'Conv-vaccine'!$E62, V重複!G:G)</f>
        <v>0</v>
      </c>
      <c r="S62" s="111">
        <f>SUMIF(V3回目!$A:$A, 'Conv-vaccine'!$E62, V3回目!C:C)</f>
        <v>0</v>
      </c>
    </row>
    <row r="63" spans="1:19" ht="17.7">
      <c r="A63" s="94">
        <f t="shared" si="0"/>
        <v>44354</v>
      </c>
      <c r="B63" s="49">
        <f t="shared" si="1"/>
        <v>778295</v>
      </c>
      <c r="C63" s="49">
        <f t="shared" si="2"/>
        <v>326799</v>
      </c>
      <c r="D63" s="49">
        <f t="shared" si="3"/>
        <v>0</v>
      </c>
      <c r="E63" s="95">
        <v>44354</v>
      </c>
      <c r="F63" s="96" t="str">
        <f>IFERROR(VLOOKUP($E63, V医療従事者等!$A:$J, $F$4, FALSE), TEXT(E63, "aaa"))</f>
        <v>(月)</v>
      </c>
      <c r="G63" s="96">
        <f>IFERROR(VLOOKUP($E63, V医療従事者等!$A:$J, $G$4, FALSE), 0)</f>
        <v>104435</v>
      </c>
      <c r="H63" s="96">
        <f>IFERROR(VLOOKUP($E63, V医療従事者等!$A:$J, $H$4, FALSE), 0)</f>
        <v>2146</v>
      </c>
      <c r="I63" s="96">
        <f>IFERROR(VLOOKUP($E63, V医療従事者等!$A:$J, $I$4, FALSE), 0)</f>
        <v>132756</v>
      </c>
      <c r="J63" s="96">
        <f>IFERROR(VLOOKUP($E63, V医療従事者等!$A:$J, $J$4, FALSE), 0)</f>
        <v>0</v>
      </c>
      <c r="K63" s="97">
        <f>IFERROR(VLOOKUP($E63, V一般接種!$A:$G, K$4, FALSE), 0)</f>
        <v>642315</v>
      </c>
      <c r="L63" s="97">
        <f>IFERROR(VLOOKUP($E63, V一般接種!$A:$G, L$4, FALSE), 0)</f>
        <v>29399</v>
      </c>
      <c r="M63" s="97">
        <f>IFERROR(VLOOKUP($E63, V一般接種!$A:$G, M$4, FALSE), 0)</f>
        <v>0</v>
      </c>
      <c r="N63" s="97">
        <f>IFERROR(VLOOKUP($E63, V一般接種!$A:$G, N$4, FALSE), 0)</f>
        <v>194043</v>
      </c>
      <c r="O63" s="97">
        <f>SUMIF(V職域接種!$C:$C, 'Conv-vaccine'!$E63, V職域接種!F:F)</f>
        <v>0</v>
      </c>
      <c r="P63" s="97">
        <f>SUMIF(V職域接種!$C:$C, 'Conv-vaccine'!$E63, V職域接種!G:G)</f>
        <v>0</v>
      </c>
      <c r="Q63" s="97">
        <f>SUMIF(V重複!$C:$C, 'Conv-vaccine'!$E63, V重複!F:F)</f>
        <v>0</v>
      </c>
      <c r="R63" s="97">
        <f>SUMIF(V重複!$C:$C, 'Conv-vaccine'!$E63, V重複!G:G)</f>
        <v>0</v>
      </c>
      <c r="S63" s="111">
        <f>SUMIF(V3回目!$A:$A, 'Conv-vaccine'!$E63, V3回目!C:C)</f>
        <v>0</v>
      </c>
    </row>
    <row r="64" spans="1:19" ht="17.7">
      <c r="A64" s="94">
        <f t="shared" si="0"/>
        <v>44355</v>
      </c>
      <c r="B64" s="49">
        <f t="shared" si="1"/>
        <v>807173</v>
      </c>
      <c r="C64" s="49">
        <f t="shared" si="2"/>
        <v>325902</v>
      </c>
      <c r="D64" s="49">
        <f t="shared" si="3"/>
        <v>0</v>
      </c>
      <c r="E64" s="95">
        <v>44355</v>
      </c>
      <c r="F64" s="96" t="str">
        <f>IFERROR(VLOOKUP($E64, V医療従事者等!$A:$J, $F$4, FALSE), TEXT(E64, "aaa"))</f>
        <v>(火)</v>
      </c>
      <c r="G64" s="96">
        <f>IFERROR(VLOOKUP($E64, V医療従事者等!$A:$J, $G$4, FALSE), 0)</f>
        <v>71689</v>
      </c>
      <c r="H64" s="96">
        <f>IFERROR(VLOOKUP($E64, V医療従事者等!$A:$J, $H$4, FALSE), 0)</f>
        <v>990</v>
      </c>
      <c r="I64" s="96">
        <f>IFERROR(VLOOKUP($E64, V医療従事者等!$A:$J, $I$4, FALSE), 0)</f>
        <v>89243</v>
      </c>
      <c r="J64" s="96">
        <f>IFERROR(VLOOKUP($E64, V医療従事者等!$A:$J, $J$4, FALSE), 0)</f>
        <v>0</v>
      </c>
      <c r="K64" s="97">
        <f>IFERROR(VLOOKUP($E64, V一般接種!$A:$G, K$4, FALSE), 0)</f>
        <v>702187</v>
      </c>
      <c r="L64" s="97">
        <f>IFERROR(VLOOKUP($E64, V一般接種!$A:$G, L$4, FALSE), 0)</f>
        <v>32307</v>
      </c>
      <c r="M64" s="97">
        <f>IFERROR(VLOOKUP($E64, V一般接種!$A:$G, M$4, FALSE), 0)</f>
        <v>0</v>
      </c>
      <c r="N64" s="97">
        <f>IFERROR(VLOOKUP($E64, V一般接種!$A:$G, N$4, FALSE), 0)</f>
        <v>236659</v>
      </c>
      <c r="O64" s="97">
        <f>SUMIF(V職域接種!$C:$C, 'Conv-vaccine'!$E64, V職域接種!F:F)</f>
        <v>0</v>
      </c>
      <c r="P64" s="97">
        <f>SUMIF(V職域接種!$C:$C, 'Conv-vaccine'!$E64, V職域接種!G:G)</f>
        <v>0</v>
      </c>
      <c r="Q64" s="97">
        <f>SUMIF(V重複!$C:$C, 'Conv-vaccine'!$E64, V重複!F:F)</f>
        <v>0</v>
      </c>
      <c r="R64" s="97">
        <f>SUMIF(V重複!$C:$C, 'Conv-vaccine'!$E64, V重複!G:G)</f>
        <v>0</v>
      </c>
      <c r="S64" s="111">
        <f>SUMIF(V3回目!$A:$A, 'Conv-vaccine'!$E64, V3回目!C:C)</f>
        <v>0</v>
      </c>
    </row>
    <row r="65" spans="1:19" ht="17.7">
      <c r="A65" s="94">
        <f t="shared" si="0"/>
        <v>44356</v>
      </c>
      <c r="B65" s="49">
        <f t="shared" si="1"/>
        <v>788855</v>
      </c>
      <c r="C65" s="49">
        <f t="shared" si="2"/>
        <v>390418</v>
      </c>
      <c r="D65" s="49">
        <f t="shared" si="3"/>
        <v>0</v>
      </c>
      <c r="E65" s="95">
        <v>44356</v>
      </c>
      <c r="F65" s="96" t="str">
        <f>IFERROR(VLOOKUP($E65, V医療従事者等!$A:$J, $F$4, FALSE), TEXT(E65, "aaa"))</f>
        <v>(水)</v>
      </c>
      <c r="G65" s="96">
        <f>IFERROR(VLOOKUP($E65, V医療従事者等!$A:$J, $G$4, FALSE), 0)</f>
        <v>67694</v>
      </c>
      <c r="H65" s="96">
        <f>IFERROR(VLOOKUP($E65, V医療従事者等!$A:$J, $H$4, FALSE), 0)</f>
        <v>1047</v>
      </c>
      <c r="I65" s="96">
        <f>IFERROR(VLOOKUP($E65, V医療従事者等!$A:$J, $I$4, FALSE), 0)</f>
        <v>98643</v>
      </c>
      <c r="J65" s="96">
        <f>IFERROR(VLOOKUP($E65, V医療従事者等!$A:$J, $J$4, FALSE), 0)</f>
        <v>0</v>
      </c>
      <c r="K65" s="97">
        <f>IFERROR(VLOOKUP($E65, V一般接種!$A:$G, K$4, FALSE), 0)</f>
        <v>689220</v>
      </c>
      <c r="L65" s="97">
        <f>IFERROR(VLOOKUP($E65, V一般接種!$A:$G, L$4, FALSE), 0)</f>
        <v>30894</v>
      </c>
      <c r="M65" s="97">
        <f>IFERROR(VLOOKUP($E65, V一般接種!$A:$G, M$4, FALSE), 0)</f>
        <v>0</v>
      </c>
      <c r="N65" s="97">
        <f>IFERROR(VLOOKUP($E65, V一般接種!$A:$G, N$4, FALSE), 0)</f>
        <v>291775</v>
      </c>
      <c r="O65" s="97">
        <f>SUMIF(V職域接種!$C:$C, 'Conv-vaccine'!$E65, V職域接種!F:F)</f>
        <v>0</v>
      </c>
      <c r="P65" s="97">
        <f>SUMIF(V職域接種!$C:$C, 'Conv-vaccine'!$E65, V職域接種!G:G)</f>
        <v>0</v>
      </c>
      <c r="Q65" s="97">
        <f>SUMIF(V重複!$C:$C, 'Conv-vaccine'!$E65, V重複!F:F)</f>
        <v>0</v>
      </c>
      <c r="R65" s="97">
        <f>SUMIF(V重複!$C:$C, 'Conv-vaccine'!$E65, V重複!G:G)</f>
        <v>0</v>
      </c>
      <c r="S65" s="111">
        <f>SUMIF(V3回目!$A:$A, 'Conv-vaccine'!$E65, V3回目!C:C)</f>
        <v>0</v>
      </c>
    </row>
    <row r="66" spans="1:19" ht="17.7">
      <c r="A66" s="94">
        <f t="shared" si="0"/>
        <v>44357</v>
      </c>
      <c r="B66" s="49">
        <f t="shared" si="1"/>
        <v>756911</v>
      </c>
      <c r="C66" s="49">
        <f t="shared" si="2"/>
        <v>390871</v>
      </c>
      <c r="D66" s="49">
        <f t="shared" si="3"/>
        <v>0</v>
      </c>
      <c r="E66" s="95">
        <v>44357</v>
      </c>
      <c r="F66" s="96" t="str">
        <f>IFERROR(VLOOKUP($E66, V医療従事者等!$A:$J, $F$4, FALSE), TEXT(E66, "aaa"))</f>
        <v>(木)</v>
      </c>
      <c r="G66" s="96">
        <f>IFERROR(VLOOKUP($E66, V医療従事者等!$A:$J, $G$4, FALSE), 0)</f>
        <v>52250</v>
      </c>
      <c r="H66" s="96">
        <f>IFERROR(VLOOKUP($E66, V医療従事者等!$A:$J, $H$4, FALSE), 0)</f>
        <v>1719</v>
      </c>
      <c r="I66" s="96">
        <f>IFERROR(VLOOKUP($E66, V医療従事者等!$A:$J, $I$4, FALSE), 0)</f>
        <v>82622</v>
      </c>
      <c r="J66" s="96">
        <f>IFERROR(VLOOKUP($E66, V医療従事者等!$A:$J, $J$4, FALSE), 0)</f>
        <v>0</v>
      </c>
      <c r="K66" s="97">
        <f>IFERROR(VLOOKUP($E66, V一般接種!$A:$G, K$4, FALSE), 0)</f>
        <v>669773</v>
      </c>
      <c r="L66" s="97">
        <f>IFERROR(VLOOKUP($E66, V一般接種!$A:$G, L$4, FALSE), 0)</f>
        <v>33169</v>
      </c>
      <c r="M66" s="97">
        <f>IFERROR(VLOOKUP($E66, V一般接種!$A:$G, M$4, FALSE), 0)</f>
        <v>0</v>
      </c>
      <c r="N66" s="97">
        <f>IFERROR(VLOOKUP($E66, V一般接種!$A:$G, N$4, FALSE), 0)</f>
        <v>308249</v>
      </c>
      <c r="O66" s="97">
        <f>SUMIF(V職域接種!$C:$C, 'Conv-vaccine'!$E66, V職域接種!F:F)</f>
        <v>0</v>
      </c>
      <c r="P66" s="97">
        <f>SUMIF(V職域接種!$C:$C, 'Conv-vaccine'!$E66, V職域接種!G:G)</f>
        <v>0</v>
      </c>
      <c r="Q66" s="97">
        <f>SUMIF(V重複!$C:$C, 'Conv-vaccine'!$E66, V重複!F:F)</f>
        <v>0</v>
      </c>
      <c r="R66" s="97">
        <f>SUMIF(V重複!$C:$C, 'Conv-vaccine'!$E66, V重複!G:G)</f>
        <v>0</v>
      </c>
      <c r="S66" s="111">
        <f>SUMIF(V3回目!$A:$A, 'Conv-vaccine'!$E66, V3回目!C:C)</f>
        <v>0</v>
      </c>
    </row>
    <row r="67" spans="1:19" ht="17.7">
      <c r="A67" s="94">
        <f t="shared" si="0"/>
        <v>44358</v>
      </c>
      <c r="B67" s="49">
        <f t="shared" si="1"/>
        <v>766740</v>
      </c>
      <c r="C67" s="49">
        <f t="shared" si="2"/>
        <v>363314</v>
      </c>
      <c r="D67" s="49">
        <f t="shared" si="3"/>
        <v>0</v>
      </c>
      <c r="E67" s="95">
        <v>44358</v>
      </c>
      <c r="F67" s="96" t="str">
        <f>IFERROR(VLOOKUP($E67, V医療従事者等!$A:$J, $F$4, FALSE), TEXT(E67, "aaa"))</f>
        <v>(金)</v>
      </c>
      <c r="G67" s="96">
        <f>IFERROR(VLOOKUP($E67, V医療従事者等!$A:$J, $G$4, FALSE), 0)</f>
        <v>54834</v>
      </c>
      <c r="H67" s="96">
        <f>IFERROR(VLOOKUP($E67, V医療従事者等!$A:$J, $H$4, FALSE), 0)</f>
        <v>1669</v>
      </c>
      <c r="I67" s="96">
        <f>IFERROR(VLOOKUP($E67, V医療従事者等!$A:$J, $I$4, FALSE), 0)</f>
        <v>91480</v>
      </c>
      <c r="J67" s="96">
        <f>IFERROR(VLOOKUP($E67, V医療従事者等!$A:$J, $J$4, FALSE), 0)</f>
        <v>0</v>
      </c>
      <c r="K67" s="97">
        <f>IFERROR(VLOOKUP($E67, V一般接種!$A:$G, K$4, FALSE), 0)</f>
        <v>674039</v>
      </c>
      <c r="L67" s="97">
        <f>IFERROR(VLOOKUP($E67, V一般接種!$A:$G, L$4, FALSE), 0)</f>
        <v>36198</v>
      </c>
      <c r="M67" s="97">
        <f>IFERROR(VLOOKUP($E67, V一般接種!$A:$G, M$4, FALSE), 0)</f>
        <v>0</v>
      </c>
      <c r="N67" s="97">
        <f>IFERROR(VLOOKUP($E67, V一般接種!$A:$G, N$4, FALSE), 0)</f>
        <v>271834</v>
      </c>
      <c r="O67" s="97">
        <f>SUMIF(V職域接種!$C:$C, 'Conv-vaccine'!$E67, V職域接種!F:F)</f>
        <v>0</v>
      </c>
      <c r="P67" s="97">
        <f>SUMIF(V職域接種!$C:$C, 'Conv-vaccine'!$E67, V職域接種!G:G)</f>
        <v>0</v>
      </c>
      <c r="Q67" s="97">
        <f>SUMIF(V重複!$C:$C, 'Conv-vaccine'!$E67, V重複!F:F)</f>
        <v>0</v>
      </c>
      <c r="R67" s="97">
        <f>SUMIF(V重複!$C:$C, 'Conv-vaccine'!$E67, V重複!G:G)</f>
        <v>0</v>
      </c>
      <c r="S67" s="111">
        <f>SUMIF(V3回目!$A:$A, 'Conv-vaccine'!$E67, V3回目!C:C)</f>
        <v>0</v>
      </c>
    </row>
    <row r="68" spans="1:19" ht="17.7">
      <c r="A68" s="94">
        <f t="shared" si="0"/>
        <v>44359</v>
      </c>
      <c r="B68" s="49">
        <f t="shared" si="1"/>
        <v>667274</v>
      </c>
      <c r="C68" s="49">
        <f t="shared" si="2"/>
        <v>277357</v>
      </c>
      <c r="D68" s="49">
        <f t="shared" si="3"/>
        <v>0</v>
      </c>
      <c r="E68" s="95">
        <v>44359</v>
      </c>
      <c r="F68" s="96" t="str">
        <f>IFERROR(VLOOKUP($E68, V医療従事者等!$A:$J, $F$4, FALSE), TEXT(E68, "aaa"))</f>
        <v>土</v>
      </c>
      <c r="G68" s="96">
        <f>IFERROR(VLOOKUP($E68, V医療従事者等!$A:$J, $G$4, FALSE), 0)</f>
        <v>0</v>
      </c>
      <c r="H68" s="96">
        <f>IFERROR(VLOOKUP($E68, V医療従事者等!$A:$J, $H$4, FALSE), 0)</f>
        <v>0</v>
      </c>
      <c r="I68" s="96">
        <f>IFERROR(VLOOKUP($E68, V医療従事者等!$A:$J, $I$4, FALSE), 0)</f>
        <v>0</v>
      </c>
      <c r="J68" s="96">
        <f>IFERROR(VLOOKUP($E68, V医療従事者等!$A:$J, $J$4, FALSE), 0)</f>
        <v>0</v>
      </c>
      <c r="K68" s="97">
        <f>IFERROR(VLOOKUP($E68, V一般接種!$A:$G, K$4, FALSE), 0)</f>
        <v>628828</v>
      </c>
      <c r="L68" s="97">
        <f>IFERROR(VLOOKUP($E68, V一般接種!$A:$G, L$4, FALSE), 0)</f>
        <v>38446</v>
      </c>
      <c r="M68" s="97">
        <f>IFERROR(VLOOKUP($E68, V一般接種!$A:$G, M$4, FALSE), 0)</f>
        <v>0</v>
      </c>
      <c r="N68" s="97">
        <f>IFERROR(VLOOKUP($E68, V一般接種!$A:$G, N$4, FALSE), 0)</f>
        <v>277357</v>
      </c>
      <c r="O68" s="97">
        <f>SUMIF(V職域接種!$C:$C, 'Conv-vaccine'!$E68, V職域接種!F:F)</f>
        <v>0</v>
      </c>
      <c r="P68" s="97">
        <f>SUMIF(V職域接種!$C:$C, 'Conv-vaccine'!$E68, V職域接種!G:G)</f>
        <v>0</v>
      </c>
      <c r="Q68" s="97">
        <f>SUMIF(V重複!$C:$C, 'Conv-vaccine'!$E68, V重複!F:F)</f>
        <v>0</v>
      </c>
      <c r="R68" s="97">
        <f>SUMIF(V重複!$C:$C, 'Conv-vaccine'!$E68, V重複!G:G)</f>
        <v>0</v>
      </c>
      <c r="S68" s="111">
        <f>SUMIF(V3回目!$A:$A, 'Conv-vaccine'!$E68, V3回目!C:C)</f>
        <v>0</v>
      </c>
    </row>
    <row r="69" spans="1:19" ht="17.7">
      <c r="A69" s="94">
        <f t="shared" si="0"/>
        <v>44360</v>
      </c>
      <c r="B69" s="49">
        <f t="shared" si="1"/>
        <v>607203</v>
      </c>
      <c r="C69" s="49">
        <f t="shared" si="2"/>
        <v>317289</v>
      </c>
      <c r="D69" s="49">
        <f t="shared" si="3"/>
        <v>0</v>
      </c>
      <c r="E69" s="95">
        <v>44360</v>
      </c>
      <c r="F69" s="96" t="str">
        <f>IFERROR(VLOOKUP($E69, V医療従事者等!$A:$J, $F$4, FALSE), TEXT(E69, "aaa"))</f>
        <v>日</v>
      </c>
      <c r="G69" s="96">
        <f>IFERROR(VLOOKUP($E69, V医療従事者等!$A:$J, $G$4, FALSE), 0)</f>
        <v>0</v>
      </c>
      <c r="H69" s="96">
        <f>IFERROR(VLOOKUP($E69, V医療従事者等!$A:$J, $H$4, FALSE), 0)</f>
        <v>0</v>
      </c>
      <c r="I69" s="96">
        <f>IFERROR(VLOOKUP($E69, V医療従事者等!$A:$J, $I$4, FALSE), 0)</f>
        <v>0</v>
      </c>
      <c r="J69" s="96">
        <f>IFERROR(VLOOKUP($E69, V医療従事者等!$A:$J, $J$4, FALSE), 0)</f>
        <v>0</v>
      </c>
      <c r="K69" s="97">
        <f>IFERROR(VLOOKUP($E69, V一般接種!$A:$G, K$4, FALSE), 0)</f>
        <v>567531</v>
      </c>
      <c r="L69" s="97">
        <f>IFERROR(VLOOKUP($E69, V一般接種!$A:$G, L$4, FALSE), 0)</f>
        <v>39672</v>
      </c>
      <c r="M69" s="97">
        <f>IFERROR(VLOOKUP($E69, V一般接種!$A:$G, M$4, FALSE), 0)</f>
        <v>0</v>
      </c>
      <c r="N69" s="97">
        <f>IFERROR(VLOOKUP($E69, V一般接種!$A:$G, N$4, FALSE), 0)</f>
        <v>317289</v>
      </c>
      <c r="O69" s="97">
        <f>SUMIF(V職域接種!$C:$C, 'Conv-vaccine'!$E69, V職域接種!F:F)</f>
        <v>0</v>
      </c>
      <c r="P69" s="97">
        <f>SUMIF(V職域接種!$C:$C, 'Conv-vaccine'!$E69, V職域接種!G:G)</f>
        <v>0</v>
      </c>
      <c r="Q69" s="97">
        <f>SUMIF(V重複!$C:$C, 'Conv-vaccine'!$E69, V重複!F:F)</f>
        <v>0</v>
      </c>
      <c r="R69" s="97">
        <f>SUMIF(V重複!$C:$C, 'Conv-vaccine'!$E69, V重複!G:G)</f>
        <v>0</v>
      </c>
      <c r="S69" s="111">
        <f>SUMIF(V3回目!$A:$A, 'Conv-vaccine'!$E69, V3回目!C:C)</f>
        <v>0</v>
      </c>
    </row>
    <row r="70" spans="1:19" ht="17.7">
      <c r="A70" s="94">
        <f t="shared" si="0"/>
        <v>44361</v>
      </c>
      <c r="B70" s="49">
        <f t="shared" si="1"/>
        <v>706376</v>
      </c>
      <c r="C70" s="49">
        <f t="shared" si="2"/>
        <v>543494</v>
      </c>
      <c r="D70" s="49">
        <f t="shared" si="3"/>
        <v>0</v>
      </c>
      <c r="E70" s="95">
        <v>44361</v>
      </c>
      <c r="F70" s="96" t="str">
        <f>IFERROR(VLOOKUP($E70, V医療従事者等!$A:$J, $F$4, FALSE), TEXT(E70, "aaa"))</f>
        <v>(月)</v>
      </c>
      <c r="G70" s="96">
        <f>IFERROR(VLOOKUP($E70, V医療従事者等!$A:$J, $G$4, FALSE), 0)</f>
        <v>85819</v>
      </c>
      <c r="H70" s="96">
        <f>IFERROR(VLOOKUP($E70, V医療従事者等!$A:$J, $H$4, FALSE), 0)</f>
        <v>5610</v>
      </c>
      <c r="I70" s="96">
        <f>IFERROR(VLOOKUP($E70, V医療従事者等!$A:$J, $I$4, FALSE), 0)</f>
        <v>123536</v>
      </c>
      <c r="J70" s="96">
        <f>IFERROR(VLOOKUP($E70, V医療従事者等!$A:$J, $J$4, FALSE), 0)</f>
        <v>0</v>
      </c>
      <c r="K70" s="97">
        <f>IFERROR(VLOOKUP($E70, V一般接種!$A:$G, K$4, FALSE), 0)</f>
        <v>577647</v>
      </c>
      <c r="L70" s="97">
        <f>IFERROR(VLOOKUP($E70, V一般接種!$A:$G, L$4, FALSE), 0)</f>
        <v>37300</v>
      </c>
      <c r="M70" s="97">
        <f>IFERROR(VLOOKUP($E70, V一般接種!$A:$G, M$4, FALSE), 0)</f>
        <v>0</v>
      </c>
      <c r="N70" s="97">
        <f>IFERROR(VLOOKUP($E70, V一般接種!$A:$G, N$4, FALSE), 0)</f>
        <v>419958</v>
      </c>
      <c r="O70" s="97">
        <f>SUMIF(V職域接種!$C:$C, 'Conv-vaccine'!$E70, V職域接種!F:F)</f>
        <v>0</v>
      </c>
      <c r="P70" s="97">
        <f>SUMIF(V職域接種!$C:$C, 'Conv-vaccine'!$E70, V職域接種!G:G)</f>
        <v>0</v>
      </c>
      <c r="Q70" s="97">
        <f>SUMIF(V重複!$C:$C, 'Conv-vaccine'!$E70, V重複!F:F)</f>
        <v>0</v>
      </c>
      <c r="R70" s="97">
        <f>SUMIF(V重複!$C:$C, 'Conv-vaccine'!$E70, V重複!G:G)</f>
        <v>0</v>
      </c>
      <c r="S70" s="111">
        <f>SUMIF(V3回目!$A:$A, 'Conv-vaccine'!$E70, V3回目!C:C)</f>
        <v>0</v>
      </c>
    </row>
    <row r="71" spans="1:19" ht="17.7">
      <c r="A71" s="94">
        <f t="shared" ref="A71:A134" si="4">E71</f>
        <v>44362</v>
      </c>
      <c r="B71" s="49">
        <f t="shared" si="1"/>
        <v>706875</v>
      </c>
      <c r="C71" s="49">
        <f t="shared" si="2"/>
        <v>559548</v>
      </c>
      <c r="D71" s="49">
        <f t="shared" si="3"/>
        <v>0</v>
      </c>
      <c r="E71" s="95">
        <v>44362</v>
      </c>
      <c r="F71" s="96" t="str">
        <f>IFERROR(VLOOKUP($E71, V医療従事者等!$A:$J, $F$4, FALSE), TEXT(E71, "aaa"))</f>
        <v>(火)</v>
      </c>
      <c r="G71" s="96">
        <f>IFERROR(VLOOKUP($E71, V医療従事者等!$A:$J, $G$4, FALSE), 0)</f>
        <v>40459</v>
      </c>
      <c r="H71" s="96">
        <f>IFERROR(VLOOKUP($E71, V医療従事者等!$A:$J, $H$4, FALSE), 0)</f>
        <v>2956</v>
      </c>
      <c r="I71" s="96">
        <f>IFERROR(VLOOKUP($E71, V医療従事者等!$A:$J, $I$4, FALSE), 0)</f>
        <v>71948</v>
      </c>
      <c r="J71" s="96">
        <f>IFERROR(VLOOKUP($E71, V医療従事者等!$A:$J, $J$4, FALSE), 0)</f>
        <v>0</v>
      </c>
      <c r="K71" s="97">
        <f>IFERROR(VLOOKUP($E71, V一般接種!$A:$G, K$4, FALSE), 0)</f>
        <v>625345</v>
      </c>
      <c r="L71" s="97">
        <f>IFERROR(VLOOKUP($E71, V一般接種!$A:$G, L$4, FALSE), 0)</f>
        <v>38115</v>
      </c>
      <c r="M71" s="97">
        <f>IFERROR(VLOOKUP($E71, V一般接種!$A:$G, M$4, FALSE), 0)</f>
        <v>0</v>
      </c>
      <c r="N71" s="97">
        <f>IFERROR(VLOOKUP($E71, V一般接種!$A:$G, N$4, FALSE), 0)</f>
        <v>487600</v>
      </c>
      <c r="O71" s="97">
        <f>SUMIF(V職域接種!$C:$C, 'Conv-vaccine'!$E71, V職域接種!F:F)</f>
        <v>0</v>
      </c>
      <c r="P71" s="97">
        <f>SUMIF(V職域接種!$C:$C, 'Conv-vaccine'!$E71, V職域接種!G:G)</f>
        <v>0</v>
      </c>
      <c r="Q71" s="97">
        <f>SUMIF(V重複!$C:$C, 'Conv-vaccine'!$E71, V重複!F:F)</f>
        <v>0</v>
      </c>
      <c r="R71" s="97">
        <f>SUMIF(V重複!$C:$C, 'Conv-vaccine'!$E71, V重複!G:G)</f>
        <v>0</v>
      </c>
      <c r="S71" s="111">
        <f>SUMIF(V3回目!$A:$A, 'Conv-vaccine'!$E71, V3回目!C:C)</f>
        <v>0</v>
      </c>
    </row>
    <row r="72" spans="1:19" ht="17.7">
      <c r="A72" s="94">
        <f t="shared" si="4"/>
        <v>44363</v>
      </c>
      <c r="B72" s="49">
        <f t="shared" ref="B72:B135" si="5">IF($E72="","",G72+H72+K72+L72+O72-Q72)</f>
        <v>690799</v>
      </c>
      <c r="C72" s="49">
        <f t="shared" ref="C72:C135" si="6">IF($E72="", "", I72+J72+M72+N72+P72-R72)</f>
        <v>612318</v>
      </c>
      <c r="D72" s="49">
        <f t="shared" ref="D72:D135" si="7">S72</f>
        <v>0</v>
      </c>
      <c r="E72" s="95">
        <v>44363</v>
      </c>
      <c r="F72" s="96" t="str">
        <f>IFERROR(VLOOKUP($E72, V医療従事者等!$A:$J, $F$4, FALSE), TEXT(E72, "aaa"))</f>
        <v>(水)</v>
      </c>
      <c r="G72" s="96">
        <f>IFERROR(VLOOKUP($E72, V医療従事者等!$A:$J, $G$4, FALSE), 0)</f>
        <v>43912</v>
      </c>
      <c r="H72" s="96">
        <f>IFERROR(VLOOKUP($E72, V医療従事者等!$A:$J, $H$4, FALSE), 0)</f>
        <v>2782</v>
      </c>
      <c r="I72" s="96">
        <f>IFERROR(VLOOKUP($E72, V医療従事者等!$A:$J, $I$4, FALSE), 0)</f>
        <v>72041</v>
      </c>
      <c r="J72" s="96">
        <f>IFERROR(VLOOKUP($E72, V医療従事者等!$A:$J, $J$4, FALSE), 0)</f>
        <v>0</v>
      </c>
      <c r="K72" s="97">
        <f>IFERROR(VLOOKUP($E72, V一般接種!$A:$G, K$4, FALSE), 0)</f>
        <v>604705</v>
      </c>
      <c r="L72" s="97">
        <f>IFERROR(VLOOKUP($E72, V一般接種!$A:$G, L$4, FALSE), 0)</f>
        <v>39400</v>
      </c>
      <c r="M72" s="97">
        <f>IFERROR(VLOOKUP($E72, V一般接種!$A:$G, M$4, FALSE), 0)</f>
        <v>0</v>
      </c>
      <c r="N72" s="97">
        <f>IFERROR(VLOOKUP($E72, V一般接種!$A:$G, N$4, FALSE), 0)</f>
        <v>540277</v>
      </c>
      <c r="O72" s="97">
        <f>SUMIF(V職域接種!$C:$C, 'Conv-vaccine'!$E72, V職域接種!F:F)</f>
        <v>0</v>
      </c>
      <c r="P72" s="97">
        <f>SUMIF(V職域接種!$C:$C, 'Conv-vaccine'!$E72, V職域接種!G:G)</f>
        <v>0</v>
      </c>
      <c r="Q72" s="97">
        <f>SUMIF(V重複!$C:$C, 'Conv-vaccine'!$E72, V重複!F:F)</f>
        <v>0</v>
      </c>
      <c r="R72" s="97">
        <f>SUMIF(V重複!$C:$C, 'Conv-vaccine'!$E72, V重複!G:G)</f>
        <v>0</v>
      </c>
      <c r="S72" s="111">
        <f>SUMIF(V3回目!$A:$A, 'Conv-vaccine'!$E72, V3回目!C:C)</f>
        <v>0</v>
      </c>
    </row>
    <row r="73" spans="1:19" ht="17.7">
      <c r="A73" s="94">
        <f t="shared" si="4"/>
        <v>44364</v>
      </c>
      <c r="B73" s="49">
        <f t="shared" si="5"/>
        <v>702408</v>
      </c>
      <c r="C73" s="49">
        <f t="shared" si="6"/>
        <v>603879</v>
      </c>
      <c r="D73" s="49">
        <f t="shared" si="7"/>
        <v>0</v>
      </c>
      <c r="E73" s="95">
        <v>44364</v>
      </c>
      <c r="F73" s="96" t="str">
        <f>IFERROR(VLOOKUP($E73, V医療従事者等!$A:$J, $F$4, FALSE), TEXT(E73, "aaa"))</f>
        <v>(木)</v>
      </c>
      <c r="G73" s="96">
        <f>IFERROR(VLOOKUP($E73, V医療従事者等!$A:$J, $G$4, FALSE), 0)</f>
        <v>46926</v>
      </c>
      <c r="H73" s="96">
        <f>IFERROR(VLOOKUP($E73, V医療従事者等!$A:$J, $H$4, FALSE), 0)</f>
        <v>4611</v>
      </c>
      <c r="I73" s="96">
        <f>IFERROR(VLOOKUP($E73, V医療従事者等!$A:$J, $I$4, FALSE), 0)</f>
        <v>77793</v>
      </c>
      <c r="J73" s="96">
        <f>IFERROR(VLOOKUP($E73, V医療従事者等!$A:$J, $J$4, FALSE), 0)</f>
        <v>0</v>
      </c>
      <c r="K73" s="97">
        <f>IFERROR(VLOOKUP($E73, V一般接種!$A:$G, K$4, FALSE), 0)</f>
        <v>610704</v>
      </c>
      <c r="L73" s="97">
        <f>IFERROR(VLOOKUP($E73, V一般接種!$A:$G, L$4, FALSE), 0)</f>
        <v>40167</v>
      </c>
      <c r="M73" s="97">
        <f>IFERROR(VLOOKUP($E73, V一般接種!$A:$G, M$4, FALSE), 0)</f>
        <v>0</v>
      </c>
      <c r="N73" s="97">
        <f>IFERROR(VLOOKUP($E73, V一般接種!$A:$G, N$4, FALSE), 0)</f>
        <v>526086</v>
      </c>
      <c r="O73" s="97">
        <f>SUMIF(V職域接種!$C:$C, 'Conv-vaccine'!$E73, V職域接種!F:F)</f>
        <v>0</v>
      </c>
      <c r="P73" s="97">
        <f>SUMIF(V職域接種!$C:$C, 'Conv-vaccine'!$E73, V職域接種!G:G)</f>
        <v>0</v>
      </c>
      <c r="Q73" s="97">
        <f>SUMIF(V重複!$C:$C, 'Conv-vaccine'!$E73, V重複!F:F)</f>
        <v>0</v>
      </c>
      <c r="R73" s="97">
        <f>SUMIF(V重複!$C:$C, 'Conv-vaccine'!$E73, V重複!G:G)</f>
        <v>0</v>
      </c>
      <c r="S73" s="111">
        <f>SUMIF(V3回目!$A:$A, 'Conv-vaccine'!$E73, V3回目!C:C)</f>
        <v>0</v>
      </c>
    </row>
    <row r="74" spans="1:19" ht="17.7">
      <c r="A74" s="94">
        <f t="shared" si="4"/>
        <v>44365</v>
      </c>
      <c r="B74" s="49">
        <f t="shared" si="5"/>
        <v>685925</v>
      </c>
      <c r="C74" s="49">
        <f t="shared" si="6"/>
        <v>578165</v>
      </c>
      <c r="D74" s="49">
        <f t="shared" si="7"/>
        <v>0</v>
      </c>
      <c r="E74" s="95">
        <v>44365</v>
      </c>
      <c r="F74" s="96" t="str">
        <f>IFERROR(VLOOKUP($E74, V医療従事者等!$A:$J, $F$4, FALSE), TEXT(E74, "aaa"))</f>
        <v>(金)</v>
      </c>
      <c r="G74" s="96">
        <f>IFERROR(VLOOKUP($E74, V医療従事者等!$A:$J, $G$4, FALSE), 0)</f>
        <v>50112</v>
      </c>
      <c r="H74" s="96">
        <f>IFERROR(VLOOKUP($E74, V医療従事者等!$A:$J, $H$4, FALSE), 0)</f>
        <v>2145</v>
      </c>
      <c r="I74" s="96">
        <f>IFERROR(VLOOKUP($E74, V医療従事者等!$A:$J, $I$4, FALSE), 0)</f>
        <v>73691</v>
      </c>
      <c r="J74" s="96">
        <f>IFERROR(VLOOKUP($E74, V医療従事者等!$A:$J, $J$4, FALSE), 0)</f>
        <v>0</v>
      </c>
      <c r="K74" s="97">
        <f>IFERROR(VLOOKUP($E74, V一般接種!$A:$G, K$4, FALSE), 0)</f>
        <v>594621</v>
      </c>
      <c r="L74" s="97">
        <f>IFERROR(VLOOKUP($E74, V一般接種!$A:$G, L$4, FALSE), 0)</f>
        <v>39047</v>
      </c>
      <c r="M74" s="97">
        <f>IFERROR(VLOOKUP($E74, V一般接種!$A:$G, M$4, FALSE), 0)</f>
        <v>0</v>
      </c>
      <c r="N74" s="97">
        <f>IFERROR(VLOOKUP($E74, V一般接種!$A:$G, N$4, FALSE), 0)</f>
        <v>504474</v>
      </c>
      <c r="O74" s="97">
        <f>SUMIF(V職域接種!$C:$C, 'Conv-vaccine'!$E74, V職域接種!F:F)</f>
        <v>0</v>
      </c>
      <c r="P74" s="97">
        <f>SUMIF(V職域接種!$C:$C, 'Conv-vaccine'!$E74, V職域接種!G:G)</f>
        <v>0</v>
      </c>
      <c r="Q74" s="97">
        <f>SUMIF(V重複!$C:$C, 'Conv-vaccine'!$E74, V重複!F:F)</f>
        <v>0</v>
      </c>
      <c r="R74" s="97">
        <f>SUMIF(V重複!$C:$C, 'Conv-vaccine'!$E74, V重複!G:G)</f>
        <v>0</v>
      </c>
      <c r="S74" s="111">
        <f>SUMIF(V3回目!$A:$A, 'Conv-vaccine'!$E74, V3回目!C:C)</f>
        <v>0</v>
      </c>
    </row>
    <row r="75" spans="1:19" ht="17.7">
      <c r="A75" s="94">
        <f t="shared" si="4"/>
        <v>44366</v>
      </c>
      <c r="B75" s="49">
        <f t="shared" si="5"/>
        <v>670117</v>
      </c>
      <c r="C75" s="49">
        <f t="shared" si="6"/>
        <v>445928</v>
      </c>
      <c r="D75" s="49">
        <f t="shared" si="7"/>
        <v>0</v>
      </c>
      <c r="E75" s="95">
        <v>44366</v>
      </c>
      <c r="F75" s="96" t="str">
        <f>IFERROR(VLOOKUP($E75, V医療従事者等!$A:$J, $F$4, FALSE), TEXT(E75, "aaa"))</f>
        <v>土</v>
      </c>
      <c r="G75" s="96">
        <f>IFERROR(VLOOKUP($E75, V医療従事者等!$A:$J, $G$4, FALSE), 0)</f>
        <v>0</v>
      </c>
      <c r="H75" s="96">
        <f>IFERROR(VLOOKUP($E75, V医療従事者等!$A:$J, $H$4, FALSE), 0)</f>
        <v>0</v>
      </c>
      <c r="I75" s="96">
        <f>IFERROR(VLOOKUP($E75, V医療従事者等!$A:$J, $I$4, FALSE), 0)</f>
        <v>0</v>
      </c>
      <c r="J75" s="96">
        <f>IFERROR(VLOOKUP($E75, V医療従事者等!$A:$J, $J$4, FALSE), 0)</f>
        <v>0</v>
      </c>
      <c r="K75" s="97">
        <f>IFERROR(VLOOKUP($E75, V一般接種!$A:$G, K$4, FALSE), 0)</f>
        <v>623685</v>
      </c>
      <c r="L75" s="97">
        <f>IFERROR(VLOOKUP($E75, V一般接種!$A:$G, L$4, FALSE), 0)</f>
        <v>46432</v>
      </c>
      <c r="M75" s="97">
        <f>IFERROR(VLOOKUP($E75, V一般接種!$A:$G, M$4, FALSE), 0)</f>
        <v>0</v>
      </c>
      <c r="N75" s="97">
        <f>IFERROR(VLOOKUP($E75, V一般接種!$A:$G, N$4, FALSE), 0)</f>
        <v>445928</v>
      </c>
      <c r="O75" s="97">
        <f>SUMIF(V職域接種!$C:$C, 'Conv-vaccine'!$E75, V職域接種!F:F)</f>
        <v>0</v>
      </c>
      <c r="P75" s="97">
        <f>SUMIF(V職域接種!$C:$C, 'Conv-vaccine'!$E75, V職域接種!G:G)</f>
        <v>0</v>
      </c>
      <c r="Q75" s="97">
        <f>SUMIF(V重複!$C:$C, 'Conv-vaccine'!$E75, V重複!F:F)</f>
        <v>0</v>
      </c>
      <c r="R75" s="97">
        <f>SUMIF(V重複!$C:$C, 'Conv-vaccine'!$E75, V重複!G:G)</f>
        <v>0</v>
      </c>
      <c r="S75" s="111">
        <f>SUMIF(V3回目!$A:$A, 'Conv-vaccine'!$E75, V3回目!C:C)</f>
        <v>0</v>
      </c>
    </row>
    <row r="76" spans="1:19" ht="17.7">
      <c r="A76" s="94">
        <f t="shared" si="4"/>
        <v>44367</v>
      </c>
      <c r="B76" s="49">
        <f t="shared" si="5"/>
        <v>670056</v>
      </c>
      <c r="C76" s="49">
        <f t="shared" si="6"/>
        <v>440151</v>
      </c>
      <c r="D76" s="49">
        <f t="shared" si="7"/>
        <v>0</v>
      </c>
      <c r="E76" s="95">
        <v>44367</v>
      </c>
      <c r="F76" s="96" t="str">
        <f>IFERROR(VLOOKUP($E76, V医療従事者等!$A:$J, $F$4, FALSE), TEXT(E76, "aaa"))</f>
        <v>日</v>
      </c>
      <c r="G76" s="96">
        <f>IFERROR(VLOOKUP($E76, V医療従事者等!$A:$J, $G$4, FALSE), 0)</f>
        <v>0</v>
      </c>
      <c r="H76" s="96">
        <f>IFERROR(VLOOKUP($E76, V医療従事者等!$A:$J, $H$4, FALSE), 0)</f>
        <v>0</v>
      </c>
      <c r="I76" s="96">
        <f>IFERROR(VLOOKUP($E76, V医療従事者等!$A:$J, $I$4, FALSE), 0)</f>
        <v>0</v>
      </c>
      <c r="J76" s="96">
        <f>IFERROR(VLOOKUP($E76, V医療従事者等!$A:$J, $J$4, FALSE), 0)</f>
        <v>0</v>
      </c>
      <c r="K76" s="97">
        <f>IFERROR(VLOOKUP($E76, V一般接種!$A:$G, K$4, FALSE), 0)</f>
        <v>620573</v>
      </c>
      <c r="L76" s="97">
        <f>IFERROR(VLOOKUP($E76, V一般接種!$A:$G, L$4, FALSE), 0)</f>
        <v>49483</v>
      </c>
      <c r="M76" s="97">
        <f>IFERROR(VLOOKUP($E76, V一般接種!$A:$G, M$4, FALSE), 0)</f>
        <v>0</v>
      </c>
      <c r="N76" s="97">
        <f>IFERROR(VLOOKUP($E76, V一般接種!$A:$G, N$4, FALSE), 0)</f>
        <v>440151</v>
      </c>
      <c r="O76" s="97">
        <f>SUMIF(V職域接種!$C:$C, 'Conv-vaccine'!$E76, V職域接種!F:F)</f>
        <v>0</v>
      </c>
      <c r="P76" s="97">
        <f>SUMIF(V職域接種!$C:$C, 'Conv-vaccine'!$E76, V職域接種!G:G)</f>
        <v>0</v>
      </c>
      <c r="Q76" s="97">
        <f>SUMIF(V重複!$C:$C, 'Conv-vaccine'!$E76, V重複!F:F)</f>
        <v>0</v>
      </c>
      <c r="R76" s="97">
        <f>SUMIF(V重複!$C:$C, 'Conv-vaccine'!$E76, V重複!G:G)</f>
        <v>0</v>
      </c>
      <c r="S76" s="111">
        <f>SUMIF(V3回目!$A:$A, 'Conv-vaccine'!$E76, V3回目!C:C)</f>
        <v>0</v>
      </c>
    </row>
    <row r="77" spans="1:19" ht="17.7">
      <c r="A77" s="94">
        <f t="shared" si="4"/>
        <v>44368</v>
      </c>
      <c r="B77" s="49">
        <f t="shared" si="5"/>
        <v>773606</v>
      </c>
      <c r="C77" s="49">
        <f t="shared" si="6"/>
        <v>627906</v>
      </c>
      <c r="D77" s="49">
        <f t="shared" si="7"/>
        <v>0</v>
      </c>
      <c r="E77" s="95">
        <v>44368</v>
      </c>
      <c r="F77" s="96" t="str">
        <f>IFERROR(VLOOKUP($E77, V医療従事者等!$A:$J, $F$4, FALSE), TEXT(E77, "aaa"))</f>
        <v>(月)</v>
      </c>
      <c r="G77" s="96">
        <f>IFERROR(VLOOKUP($E77, V医療従事者等!$A:$J, $G$4, FALSE), 0)</f>
        <v>67154</v>
      </c>
      <c r="H77" s="96">
        <f>IFERROR(VLOOKUP($E77, V医療従事者等!$A:$J, $H$4, FALSE), 0)</f>
        <v>7843</v>
      </c>
      <c r="I77" s="96">
        <f>IFERROR(VLOOKUP($E77, V医療従事者等!$A:$J, $I$4, FALSE), 0)</f>
        <v>123679</v>
      </c>
      <c r="J77" s="96">
        <f>IFERROR(VLOOKUP($E77, V医療従事者等!$A:$J, $J$4, FALSE), 0)</f>
        <v>104</v>
      </c>
      <c r="K77" s="97">
        <f>IFERROR(VLOOKUP($E77, V一般接種!$A:$G, K$4, FALSE), 0)</f>
        <v>604145</v>
      </c>
      <c r="L77" s="97">
        <f>IFERROR(VLOOKUP($E77, V一般接種!$A:$G, L$4, FALSE), 0)</f>
        <v>94464</v>
      </c>
      <c r="M77" s="97">
        <f>IFERROR(VLOOKUP($E77, V一般接種!$A:$G, M$4, FALSE), 0)</f>
        <v>0</v>
      </c>
      <c r="N77" s="97">
        <f>IFERROR(VLOOKUP($E77, V一般接種!$A:$G, N$4, FALSE), 0)</f>
        <v>504123</v>
      </c>
      <c r="O77" s="97">
        <f>SUMIF(V職域接種!$C:$C, 'Conv-vaccine'!$E77, V職域接種!F:F)</f>
        <v>0</v>
      </c>
      <c r="P77" s="97">
        <f>SUMIF(V職域接種!$C:$C, 'Conv-vaccine'!$E77, V職域接種!G:G)</f>
        <v>0</v>
      </c>
      <c r="Q77" s="97">
        <f>SUMIF(V重複!$C:$C, 'Conv-vaccine'!$E77, V重複!F:F)</f>
        <v>0</v>
      </c>
      <c r="R77" s="97">
        <f>SUMIF(V重複!$C:$C, 'Conv-vaccine'!$E77, V重複!G:G)</f>
        <v>0</v>
      </c>
      <c r="S77" s="111">
        <f>SUMIF(V3回目!$A:$A, 'Conv-vaccine'!$E77, V3回目!C:C)</f>
        <v>0</v>
      </c>
    </row>
    <row r="78" spans="1:19" ht="17.7">
      <c r="A78" s="94">
        <f t="shared" si="4"/>
        <v>44369</v>
      </c>
      <c r="B78" s="49">
        <f t="shared" si="5"/>
        <v>780233</v>
      </c>
      <c r="C78" s="49">
        <f t="shared" si="6"/>
        <v>661635</v>
      </c>
      <c r="D78" s="49">
        <f t="shared" si="7"/>
        <v>0</v>
      </c>
      <c r="E78" s="95">
        <v>44369</v>
      </c>
      <c r="F78" s="96" t="str">
        <f>IFERROR(VLOOKUP($E78, V医療従事者等!$A:$J, $F$4, FALSE), TEXT(E78, "aaa"))</f>
        <v>(火)</v>
      </c>
      <c r="G78" s="96">
        <f>IFERROR(VLOOKUP($E78, V医療従事者等!$A:$J, $G$4, FALSE), 0)</f>
        <v>44473</v>
      </c>
      <c r="H78" s="96">
        <f>IFERROR(VLOOKUP($E78, V医療従事者等!$A:$J, $H$4, FALSE), 0)</f>
        <v>1946</v>
      </c>
      <c r="I78" s="96">
        <f>IFERROR(VLOOKUP($E78, V医療従事者等!$A:$J, $I$4, FALSE), 0)</f>
        <v>47609</v>
      </c>
      <c r="J78" s="96">
        <f>IFERROR(VLOOKUP($E78, V医療従事者等!$A:$J, $J$4, FALSE), 0)</f>
        <v>107</v>
      </c>
      <c r="K78" s="97">
        <f>IFERROR(VLOOKUP($E78, V一般接種!$A:$G, K$4, FALSE), 0)</f>
        <v>627095</v>
      </c>
      <c r="L78" s="97">
        <f>IFERROR(VLOOKUP($E78, V一般接種!$A:$G, L$4, FALSE), 0)</f>
        <v>106719</v>
      </c>
      <c r="M78" s="97">
        <f>IFERROR(VLOOKUP($E78, V一般接種!$A:$G, M$4, FALSE), 0)</f>
        <v>0</v>
      </c>
      <c r="N78" s="97">
        <f>IFERROR(VLOOKUP($E78, V一般接種!$A:$G, N$4, FALSE), 0)</f>
        <v>613919</v>
      </c>
      <c r="O78" s="97">
        <f>SUMIF(V職域接種!$C:$C, 'Conv-vaccine'!$E78, V職域接種!F:F)</f>
        <v>0</v>
      </c>
      <c r="P78" s="97">
        <f>SUMIF(V職域接種!$C:$C, 'Conv-vaccine'!$E78, V職域接種!G:G)</f>
        <v>0</v>
      </c>
      <c r="Q78" s="97">
        <f>SUMIF(V重複!$C:$C, 'Conv-vaccine'!$E78, V重複!F:F)</f>
        <v>0</v>
      </c>
      <c r="R78" s="97">
        <f>SUMIF(V重複!$C:$C, 'Conv-vaccine'!$E78, V重複!G:G)</f>
        <v>0</v>
      </c>
      <c r="S78" s="111">
        <f>SUMIF(V3回目!$A:$A, 'Conv-vaccine'!$E78, V3回目!C:C)</f>
        <v>0</v>
      </c>
    </row>
    <row r="79" spans="1:19" ht="17.7">
      <c r="A79" s="94">
        <f t="shared" si="4"/>
        <v>44370</v>
      </c>
      <c r="B79" s="49">
        <f t="shared" si="5"/>
        <v>796769</v>
      </c>
      <c r="C79" s="49">
        <f t="shared" si="6"/>
        <v>694840</v>
      </c>
      <c r="D79" s="49">
        <f t="shared" si="7"/>
        <v>0</v>
      </c>
      <c r="E79" s="95">
        <v>44370</v>
      </c>
      <c r="F79" s="96" t="str">
        <f>IFERROR(VLOOKUP($E79, V医療従事者等!$A:$J, $F$4, FALSE), TEXT(E79, "aaa"))</f>
        <v>(水)</v>
      </c>
      <c r="G79" s="96">
        <f>IFERROR(VLOOKUP($E79, V医療従事者等!$A:$J, $G$4, FALSE), 0)</f>
        <v>46971</v>
      </c>
      <c r="H79" s="96">
        <f>IFERROR(VLOOKUP($E79, V医療従事者等!$A:$J, $H$4, FALSE), 0)</f>
        <v>4683</v>
      </c>
      <c r="I79" s="96">
        <f>IFERROR(VLOOKUP($E79, V医療従事者等!$A:$J, $I$4, FALSE), 0)</f>
        <v>59733</v>
      </c>
      <c r="J79" s="96">
        <f>IFERROR(VLOOKUP($E79, V医療従事者等!$A:$J, $J$4, FALSE), 0)</f>
        <v>99</v>
      </c>
      <c r="K79" s="97">
        <f>IFERROR(VLOOKUP($E79, V一般接種!$A:$G, K$4, FALSE), 0)</f>
        <v>631448</v>
      </c>
      <c r="L79" s="97">
        <f>IFERROR(VLOOKUP($E79, V一般接種!$A:$G, L$4, FALSE), 0)</f>
        <v>113667</v>
      </c>
      <c r="M79" s="97">
        <f>IFERROR(VLOOKUP($E79, V一般接種!$A:$G, M$4, FALSE), 0)</f>
        <v>0</v>
      </c>
      <c r="N79" s="97">
        <f>IFERROR(VLOOKUP($E79, V一般接種!$A:$G, N$4, FALSE), 0)</f>
        <v>635008</v>
      </c>
      <c r="O79" s="97">
        <f>SUMIF(V職域接種!$C:$C, 'Conv-vaccine'!$E79, V職域接種!F:F)</f>
        <v>0</v>
      </c>
      <c r="P79" s="97">
        <f>SUMIF(V職域接種!$C:$C, 'Conv-vaccine'!$E79, V職域接種!G:G)</f>
        <v>0</v>
      </c>
      <c r="Q79" s="97">
        <f>SUMIF(V重複!$C:$C, 'Conv-vaccine'!$E79, V重複!F:F)</f>
        <v>0</v>
      </c>
      <c r="R79" s="97">
        <f>SUMIF(V重複!$C:$C, 'Conv-vaccine'!$E79, V重複!G:G)</f>
        <v>0</v>
      </c>
      <c r="S79" s="111">
        <f>SUMIF(V3回目!$A:$A, 'Conv-vaccine'!$E79, V3回目!C:C)</f>
        <v>0</v>
      </c>
    </row>
    <row r="80" spans="1:19" ht="17.7">
      <c r="A80" s="94">
        <f t="shared" si="4"/>
        <v>44371</v>
      </c>
      <c r="B80" s="49">
        <f t="shared" si="5"/>
        <v>768534</v>
      </c>
      <c r="C80" s="49">
        <f t="shared" si="6"/>
        <v>700114</v>
      </c>
      <c r="D80" s="49">
        <f t="shared" si="7"/>
        <v>0</v>
      </c>
      <c r="E80" s="95">
        <v>44371</v>
      </c>
      <c r="F80" s="96" t="str">
        <f>IFERROR(VLOOKUP($E80, V医療従事者等!$A:$J, $F$4, FALSE), TEXT(E80, "aaa"))</f>
        <v>(木)</v>
      </c>
      <c r="G80" s="96">
        <f>IFERROR(VLOOKUP($E80, V医療従事者等!$A:$J, $G$4, FALSE), 0)</f>
        <v>43798</v>
      </c>
      <c r="H80" s="96">
        <f>IFERROR(VLOOKUP($E80, V医療従事者等!$A:$J, $H$4, FALSE), 0)</f>
        <v>1584</v>
      </c>
      <c r="I80" s="96">
        <f>IFERROR(VLOOKUP($E80, V医療従事者等!$A:$J, $I$4, FALSE), 0)</f>
        <v>63930</v>
      </c>
      <c r="J80" s="96">
        <f>IFERROR(VLOOKUP($E80, V医療従事者等!$A:$J, $J$4, FALSE), 0)</f>
        <v>109</v>
      </c>
      <c r="K80" s="97">
        <f>IFERROR(VLOOKUP($E80, V一般接種!$A:$G, K$4, FALSE), 0)</f>
        <v>616810</v>
      </c>
      <c r="L80" s="97">
        <f>IFERROR(VLOOKUP($E80, V一般接種!$A:$G, L$4, FALSE), 0)</f>
        <v>106342</v>
      </c>
      <c r="M80" s="97">
        <f>IFERROR(VLOOKUP($E80, V一般接種!$A:$G, M$4, FALSE), 0)</f>
        <v>0</v>
      </c>
      <c r="N80" s="97">
        <f>IFERROR(VLOOKUP($E80, V一般接種!$A:$G, N$4, FALSE), 0)</f>
        <v>636075</v>
      </c>
      <c r="O80" s="97">
        <f>SUMIF(V職域接種!$C:$C, 'Conv-vaccine'!$E80, V職域接種!F:F)</f>
        <v>0</v>
      </c>
      <c r="P80" s="97">
        <f>SUMIF(V職域接種!$C:$C, 'Conv-vaccine'!$E80, V職域接種!G:G)</f>
        <v>0</v>
      </c>
      <c r="Q80" s="97">
        <f>SUMIF(V重複!$C:$C, 'Conv-vaccine'!$E80, V重複!F:F)</f>
        <v>0</v>
      </c>
      <c r="R80" s="97">
        <f>SUMIF(V重複!$C:$C, 'Conv-vaccine'!$E80, V重複!G:G)</f>
        <v>0</v>
      </c>
      <c r="S80" s="111">
        <f>SUMIF(V3回目!$A:$A, 'Conv-vaccine'!$E80, V3回目!C:C)</f>
        <v>0</v>
      </c>
    </row>
    <row r="81" spans="1:19" ht="17.7">
      <c r="A81" s="94">
        <f t="shared" si="4"/>
        <v>44372</v>
      </c>
      <c r="B81" s="49">
        <f t="shared" si="5"/>
        <v>764133</v>
      </c>
      <c r="C81" s="49">
        <f t="shared" si="6"/>
        <v>703906</v>
      </c>
      <c r="D81" s="49">
        <f t="shared" si="7"/>
        <v>0</v>
      </c>
      <c r="E81" s="95">
        <v>44372</v>
      </c>
      <c r="F81" s="96" t="str">
        <f>IFERROR(VLOOKUP($E81, V医療従事者等!$A:$J, $F$4, FALSE), TEXT(E81, "aaa"))</f>
        <v>(金)</v>
      </c>
      <c r="G81" s="96">
        <f>IFERROR(VLOOKUP($E81, V医療従事者等!$A:$J, $G$4, FALSE), 0)</f>
        <v>47766</v>
      </c>
      <c r="H81" s="96">
        <f>IFERROR(VLOOKUP($E81, V医療従事者等!$A:$J, $H$4, FALSE), 0)</f>
        <v>5529</v>
      </c>
      <c r="I81" s="96">
        <f>IFERROR(VLOOKUP($E81, V医療従事者等!$A:$J, $I$4, FALSE), 0)</f>
        <v>74926</v>
      </c>
      <c r="J81" s="96">
        <f>IFERROR(VLOOKUP($E81, V医療従事者等!$A:$J, $J$4, FALSE), 0)</f>
        <v>134</v>
      </c>
      <c r="K81" s="97">
        <f>IFERROR(VLOOKUP($E81, V一般接種!$A:$G, K$4, FALSE), 0)</f>
        <v>595689</v>
      </c>
      <c r="L81" s="97">
        <f>IFERROR(VLOOKUP($E81, V一般接種!$A:$G, L$4, FALSE), 0)</f>
        <v>115149</v>
      </c>
      <c r="M81" s="97">
        <f>IFERROR(VLOOKUP($E81, V一般接種!$A:$G, M$4, FALSE), 0)</f>
        <v>0</v>
      </c>
      <c r="N81" s="97">
        <f>IFERROR(VLOOKUP($E81, V一般接種!$A:$G, N$4, FALSE), 0)</f>
        <v>628846</v>
      </c>
      <c r="O81" s="97">
        <f>SUMIF(V職域接種!$C:$C, 'Conv-vaccine'!$E81, V職域接種!F:F)</f>
        <v>0</v>
      </c>
      <c r="P81" s="97">
        <f>SUMIF(V職域接種!$C:$C, 'Conv-vaccine'!$E81, V職域接種!G:G)</f>
        <v>0</v>
      </c>
      <c r="Q81" s="97">
        <f>SUMIF(V重複!$C:$C, 'Conv-vaccine'!$E81, V重複!F:F)</f>
        <v>0</v>
      </c>
      <c r="R81" s="97">
        <f>SUMIF(V重複!$C:$C, 'Conv-vaccine'!$E81, V重複!G:G)</f>
        <v>0</v>
      </c>
      <c r="S81" s="111">
        <f>SUMIF(V3回目!$A:$A, 'Conv-vaccine'!$E81, V3回目!C:C)</f>
        <v>0</v>
      </c>
    </row>
    <row r="82" spans="1:19" ht="17.7">
      <c r="A82" s="94">
        <f t="shared" si="4"/>
        <v>44373</v>
      </c>
      <c r="B82" s="49">
        <f t="shared" si="5"/>
        <v>752052</v>
      </c>
      <c r="C82" s="49">
        <f t="shared" si="6"/>
        <v>588696</v>
      </c>
      <c r="D82" s="49">
        <f t="shared" si="7"/>
        <v>0</v>
      </c>
      <c r="E82" s="95">
        <v>44373</v>
      </c>
      <c r="F82" s="96" t="str">
        <f>IFERROR(VLOOKUP($E82, V医療従事者等!$A:$J, $F$4, FALSE), TEXT(E82, "aaa"))</f>
        <v>土</v>
      </c>
      <c r="G82" s="96">
        <f>IFERROR(VLOOKUP($E82, V医療従事者等!$A:$J, $G$4, FALSE), 0)</f>
        <v>0</v>
      </c>
      <c r="H82" s="96">
        <f>IFERROR(VLOOKUP($E82, V医療従事者等!$A:$J, $H$4, FALSE), 0)</f>
        <v>0</v>
      </c>
      <c r="I82" s="96">
        <f>IFERROR(VLOOKUP($E82, V医療従事者等!$A:$J, $I$4, FALSE), 0)</f>
        <v>0</v>
      </c>
      <c r="J82" s="96">
        <f>IFERROR(VLOOKUP($E82, V医療従事者等!$A:$J, $J$4, FALSE), 0)</f>
        <v>0</v>
      </c>
      <c r="K82" s="97">
        <f>IFERROR(VLOOKUP($E82, V一般接種!$A:$G, K$4, FALSE), 0)</f>
        <v>644596</v>
      </c>
      <c r="L82" s="97">
        <f>IFERROR(VLOOKUP($E82, V一般接種!$A:$G, L$4, FALSE), 0)</f>
        <v>107456</v>
      </c>
      <c r="M82" s="97">
        <f>IFERROR(VLOOKUP($E82, V一般接種!$A:$G, M$4, FALSE), 0)</f>
        <v>0</v>
      </c>
      <c r="N82" s="97">
        <f>IFERROR(VLOOKUP($E82, V一般接種!$A:$G, N$4, FALSE), 0)</f>
        <v>588696</v>
      </c>
      <c r="O82" s="97">
        <f>SUMIF(V職域接種!$C:$C, 'Conv-vaccine'!$E82, V職域接種!F:F)</f>
        <v>0</v>
      </c>
      <c r="P82" s="97">
        <f>SUMIF(V職域接種!$C:$C, 'Conv-vaccine'!$E82, V職域接種!G:G)</f>
        <v>0</v>
      </c>
      <c r="Q82" s="97">
        <f>SUMIF(V重複!$C:$C, 'Conv-vaccine'!$E82, V重複!F:F)</f>
        <v>0</v>
      </c>
      <c r="R82" s="97">
        <f>SUMIF(V重複!$C:$C, 'Conv-vaccine'!$E82, V重複!G:G)</f>
        <v>0</v>
      </c>
      <c r="S82" s="111">
        <f>SUMIF(V3回目!$A:$A, 'Conv-vaccine'!$E82, V3回目!C:C)</f>
        <v>0</v>
      </c>
    </row>
    <row r="83" spans="1:19" ht="17.7">
      <c r="A83" s="94">
        <f t="shared" si="4"/>
        <v>44374</v>
      </c>
      <c r="B83" s="49">
        <f t="shared" si="5"/>
        <v>779243</v>
      </c>
      <c r="C83" s="49">
        <f t="shared" si="6"/>
        <v>541657</v>
      </c>
      <c r="D83" s="49">
        <f t="shared" si="7"/>
        <v>0</v>
      </c>
      <c r="E83" s="95">
        <v>44374</v>
      </c>
      <c r="F83" s="96" t="str">
        <f>IFERROR(VLOOKUP($E83, V医療従事者等!$A:$J, $F$4, FALSE), TEXT(E83, "aaa"))</f>
        <v>日</v>
      </c>
      <c r="G83" s="96">
        <f>IFERROR(VLOOKUP($E83, V医療従事者等!$A:$J, $G$4, FALSE), 0)</f>
        <v>0</v>
      </c>
      <c r="H83" s="96">
        <f>IFERROR(VLOOKUP($E83, V医療従事者等!$A:$J, $H$4, FALSE), 0)</f>
        <v>0</v>
      </c>
      <c r="I83" s="96">
        <f>IFERROR(VLOOKUP($E83, V医療従事者等!$A:$J, $I$4, FALSE), 0)</f>
        <v>0</v>
      </c>
      <c r="J83" s="96">
        <f>IFERROR(VLOOKUP($E83, V医療従事者等!$A:$J, $J$4, FALSE), 0)</f>
        <v>0</v>
      </c>
      <c r="K83" s="97">
        <f>IFERROR(VLOOKUP($E83, V一般接種!$A:$G, K$4, FALSE), 0)</f>
        <v>675065</v>
      </c>
      <c r="L83" s="97">
        <f>IFERROR(VLOOKUP($E83, V一般接種!$A:$G, L$4, FALSE), 0)</f>
        <v>104178</v>
      </c>
      <c r="M83" s="97">
        <f>IFERROR(VLOOKUP($E83, V一般接種!$A:$G, M$4, FALSE), 0)</f>
        <v>0</v>
      </c>
      <c r="N83" s="97">
        <f>IFERROR(VLOOKUP($E83, V一般接種!$A:$G, N$4, FALSE), 0)</f>
        <v>541657</v>
      </c>
      <c r="O83" s="97">
        <f>SUMIF(V職域接種!$C:$C, 'Conv-vaccine'!$E83, V職域接種!F:F)</f>
        <v>0</v>
      </c>
      <c r="P83" s="97">
        <f>SUMIF(V職域接種!$C:$C, 'Conv-vaccine'!$E83, V職域接種!G:G)</f>
        <v>0</v>
      </c>
      <c r="Q83" s="97">
        <f>SUMIF(V重複!$C:$C, 'Conv-vaccine'!$E83, V重複!F:F)</f>
        <v>0</v>
      </c>
      <c r="R83" s="97">
        <f>SUMIF(V重複!$C:$C, 'Conv-vaccine'!$E83, V重複!G:G)</f>
        <v>0</v>
      </c>
      <c r="S83" s="111">
        <f>SUMIF(V3回目!$A:$A, 'Conv-vaccine'!$E83, V3回目!C:C)</f>
        <v>0</v>
      </c>
    </row>
    <row r="84" spans="1:19" ht="17.7">
      <c r="A84" s="94">
        <f t="shared" si="4"/>
        <v>44375</v>
      </c>
      <c r="B84" s="49">
        <f t="shared" si="5"/>
        <v>802656</v>
      </c>
      <c r="C84" s="49">
        <f t="shared" si="6"/>
        <v>707756</v>
      </c>
      <c r="D84" s="49">
        <f t="shared" si="7"/>
        <v>0</v>
      </c>
      <c r="E84" s="95">
        <v>44375</v>
      </c>
      <c r="F84" s="96" t="str">
        <f>IFERROR(VLOOKUP($E84, V医療従事者等!$A:$J, $F$4, FALSE), TEXT(E84, "aaa"))</f>
        <v>(月)</v>
      </c>
      <c r="G84" s="96">
        <f>IFERROR(VLOOKUP($E84, V医療従事者等!$A:$J, $G$4, FALSE), 0)</f>
        <v>71303</v>
      </c>
      <c r="H84" s="96">
        <f>IFERROR(VLOOKUP($E84, V医療従事者等!$A:$J, $H$4, FALSE), 0)</f>
        <v>7806</v>
      </c>
      <c r="I84" s="96">
        <f>IFERROR(VLOOKUP($E84, V医療従事者等!$A:$J, $I$4, FALSE), 0)</f>
        <v>80018</v>
      </c>
      <c r="J84" s="96">
        <f>IFERROR(VLOOKUP($E84, V医療従事者等!$A:$J, $J$4, FALSE), 0)</f>
        <v>528</v>
      </c>
      <c r="K84" s="97">
        <f>IFERROR(VLOOKUP($E84, V一般接種!$A:$G, K$4, FALSE), 0)</f>
        <v>566332</v>
      </c>
      <c r="L84" s="97">
        <f>IFERROR(VLOOKUP($E84, V一般接種!$A:$G, L$4, FALSE), 0)</f>
        <v>157215</v>
      </c>
      <c r="M84" s="97">
        <f>IFERROR(VLOOKUP($E84, V一般接種!$A:$G, M$4, FALSE), 0)</f>
        <v>0</v>
      </c>
      <c r="N84" s="97">
        <f>IFERROR(VLOOKUP($E84, V一般接種!$A:$G, N$4, FALSE), 0)</f>
        <v>627210</v>
      </c>
      <c r="O84" s="97">
        <f>SUMIF(V職域接種!$C:$C, 'Conv-vaccine'!$E84, V職域接種!F:F)</f>
        <v>0</v>
      </c>
      <c r="P84" s="97">
        <f>SUMIF(V職域接種!$C:$C, 'Conv-vaccine'!$E84, V職域接種!G:G)</f>
        <v>0</v>
      </c>
      <c r="Q84" s="97">
        <f>SUMIF(V重複!$C:$C, 'Conv-vaccine'!$E84, V重複!F:F)</f>
        <v>0</v>
      </c>
      <c r="R84" s="97">
        <f>SUMIF(V重複!$C:$C, 'Conv-vaccine'!$E84, V重複!G:G)</f>
        <v>0</v>
      </c>
      <c r="S84" s="111">
        <f>SUMIF(V3回目!$A:$A, 'Conv-vaccine'!$E84, V3回目!C:C)</f>
        <v>0</v>
      </c>
    </row>
    <row r="85" spans="1:19" ht="17.7">
      <c r="A85" s="94">
        <f t="shared" si="4"/>
        <v>44376</v>
      </c>
      <c r="B85" s="49">
        <f t="shared" si="5"/>
        <v>816700</v>
      </c>
      <c r="C85" s="49">
        <f t="shared" si="6"/>
        <v>744530</v>
      </c>
      <c r="D85" s="49">
        <f t="shared" si="7"/>
        <v>0</v>
      </c>
      <c r="E85" s="95">
        <v>44376</v>
      </c>
      <c r="F85" s="96" t="str">
        <f>IFERROR(VLOOKUP($E85, V医療従事者等!$A:$J, $F$4, FALSE), TEXT(E85, "aaa"))</f>
        <v>(火)</v>
      </c>
      <c r="G85" s="96">
        <f>IFERROR(VLOOKUP($E85, V医療従事者等!$A:$J, $G$4, FALSE), 0)</f>
        <v>36069</v>
      </c>
      <c r="H85" s="96">
        <f>IFERROR(VLOOKUP($E85, V医療従事者等!$A:$J, $H$4, FALSE), 0)</f>
        <v>3367</v>
      </c>
      <c r="I85" s="96">
        <f>IFERROR(VLOOKUP($E85, V医療従事者等!$A:$J, $I$4, FALSE), 0)</f>
        <v>53790</v>
      </c>
      <c r="J85" s="96">
        <f>IFERROR(VLOOKUP($E85, V医療従事者等!$A:$J, $J$4, FALSE), 0)</f>
        <v>1255</v>
      </c>
      <c r="K85" s="97">
        <f>IFERROR(VLOOKUP($E85, V一般接種!$A:$G, K$4, FALSE), 0)</f>
        <v>606283</v>
      </c>
      <c r="L85" s="97">
        <f>IFERROR(VLOOKUP($E85, V一般接種!$A:$G, L$4, FALSE), 0)</f>
        <v>170981</v>
      </c>
      <c r="M85" s="97">
        <f>IFERROR(VLOOKUP($E85, V一般接種!$A:$G, M$4, FALSE), 0)</f>
        <v>0</v>
      </c>
      <c r="N85" s="97">
        <f>IFERROR(VLOOKUP($E85, V一般接種!$A:$G, N$4, FALSE), 0)</f>
        <v>689485</v>
      </c>
      <c r="O85" s="97">
        <f>SUMIF(V職域接種!$C:$C, 'Conv-vaccine'!$E85, V職域接種!F:F)</f>
        <v>0</v>
      </c>
      <c r="P85" s="97">
        <f>SUMIF(V職域接種!$C:$C, 'Conv-vaccine'!$E85, V職域接種!G:G)</f>
        <v>0</v>
      </c>
      <c r="Q85" s="97">
        <f>SUMIF(V重複!$C:$C, 'Conv-vaccine'!$E85, V重複!F:F)</f>
        <v>0</v>
      </c>
      <c r="R85" s="97">
        <f>SUMIF(V重複!$C:$C, 'Conv-vaccine'!$E85, V重複!G:G)</f>
        <v>0</v>
      </c>
      <c r="S85" s="111">
        <f>SUMIF(V3回目!$A:$A, 'Conv-vaccine'!$E85, V3回目!C:C)</f>
        <v>0</v>
      </c>
    </row>
    <row r="86" spans="1:19" ht="17.7">
      <c r="A86" s="94">
        <f t="shared" si="4"/>
        <v>44377</v>
      </c>
      <c r="B86" s="49">
        <f t="shared" si="5"/>
        <v>849959</v>
      </c>
      <c r="C86" s="49">
        <f t="shared" si="6"/>
        <v>733098</v>
      </c>
      <c r="D86" s="49">
        <f t="shared" si="7"/>
        <v>0</v>
      </c>
      <c r="E86" s="95">
        <v>44377</v>
      </c>
      <c r="F86" s="96" t="str">
        <f>IFERROR(VLOOKUP($E86, V医療従事者等!$A:$J, $F$4, FALSE), TEXT(E86, "aaa"))</f>
        <v>(水)</v>
      </c>
      <c r="G86" s="96">
        <f>IFERROR(VLOOKUP($E86, V医療従事者等!$A:$J, $G$4, FALSE), 0)</f>
        <v>30313</v>
      </c>
      <c r="H86" s="96">
        <f>IFERROR(VLOOKUP($E86, V医療従事者等!$A:$J, $H$4, FALSE), 0)</f>
        <v>1788</v>
      </c>
      <c r="I86" s="96">
        <f>IFERROR(VLOOKUP($E86, V医療従事者等!$A:$J, $I$4, FALSE), 0)</f>
        <v>46697</v>
      </c>
      <c r="J86" s="96">
        <f>IFERROR(VLOOKUP($E86, V医療従事者等!$A:$J, $J$4, FALSE), 0)</f>
        <v>381</v>
      </c>
      <c r="K86" s="97">
        <f>IFERROR(VLOOKUP($E86, V一般接種!$A:$G, K$4, FALSE), 0)</f>
        <v>624507</v>
      </c>
      <c r="L86" s="97">
        <f>IFERROR(VLOOKUP($E86, V一般接種!$A:$G, L$4, FALSE), 0)</f>
        <v>193351</v>
      </c>
      <c r="M86" s="97">
        <f>IFERROR(VLOOKUP($E86, V一般接種!$A:$G, M$4, FALSE), 0)</f>
        <v>0</v>
      </c>
      <c r="N86" s="97">
        <f>IFERROR(VLOOKUP($E86, V一般接種!$A:$G, N$4, FALSE), 0)</f>
        <v>686020</v>
      </c>
      <c r="O86" s="97">
        <f>SUMIF(V職域接種!$C:$C, 'Conv-vaccine'!$E86, V職域接種!F:F)</f>
        <v>0</v>
      </c>
      <c r="P86" s="97">
        <f>SUMIF(V職域接種!$C:$C, 'Conv-vaccine'!$E86, V職域接種!G:G)</f>
        <v>0</v>
      </c>
      <c r="Q86" s="97">
        <f>SUMIF(V重複!$C:$C, 'Conv-vaccine'!$E86, V重複!F:F)</f>
        <v>0</v>
      </c>
      <c r="R86" s="97">
        <f>SUMIF(V重複!$C:$C, 'Conv-vaccine'!$E86, V重複!G:G)</f>
        <v>0</v>
      </c>
      <c r="S86" s="111">
        <f>SUMIF(V3回目!$A:$A, 'Conv-vaccine'!$E86, V3回目!C:C)</f>
        <v>0</v>
      </c>
    </row>
    <row r="87" spans="1:19" ht="17.7">
      <c r="A87" s="94">
        <f t="shared" si="4"/>
        <v>44378</v>
      </c>
      <c r="B87" s="49">
        <f t="shared" si="5"/>
        <v>662059</v>
      </c>
      <c r="C87" s="49">
        <f t="shared" si="6"/>
        <v>713591</v>
      </c>
      <c r="D87" s="49">
        <f t="shared" si="7"/>
        <v>0</v>
      </c>
      <c r="E87" s="95">
        <v>44378</v>
      </c>
      <c r="F87" s="96" t="str">
        <f>IFERROR(VLOOKUP($E87, V医療従事者等!$A:$J, $F$4, FALSE), TEXT(E87, "aaa"))</f>
        <v>(木)</v>
      </c>
      <c r="G87" s="96">
        <f>IFERROR(VLOOKUP($E87, V医療従事者等!$A:$J, $G$4, FALSE), 0)</f>
        <v>36346</v>
      </c>
      <c r="H87" s="96">
        <f>IFERROR(VLOOKUP($E87, V医療従事者等!$A:$J, $H$4, FALSE), 0)</f>
        <v>589</v>
      </c>
      <c r="I87" s="96">
        <f>IFERROR(VLOOKUP($E87, V医療従事者等!$A:$J, $I$4, FALSE), 0)</f>
        <v>57754</v>
      </c>
      <c r="J87" s="96">
        <f>IFERROR(VLOOKUP($E87, V医療従事者等!$A:$J, $J$4, FALSE), 0)</f>
        <v>108</v>
      </c>
      <c r="K87" s="97">
        <f>IFERROR(VLOOKUP($E87, V一般接種!$A:$G, K$4, FALSE), 0)</f>
        <v>415773</v>
      </c>
      <c r="L87" s="97">
        <f>IFERROR(VLOOKUP($E87, V一般接種!$A:$G, L$4, FALSE), 0)</f>
        <v>209351</v>
      </c>
      <c r="M87" s="97">
        <f>IFERROR(VLOOKUP($E87, V一般接種!$A:$G, M$4, FALSE), 0)</f>
        <v>0</v>
      </c>
      <c r="N87" s="97">
        <f>IFERROR(VLOOKUP($E87, V一般接種!$A:$G, N$4, FALSE), 0)</f>
        <v>655729</v>
      </c>
      <c r="O87" s="97">
        <f>SUMIF(V職域接種!$C:$C, 'Conv-vaccine'!$E87, V職域接種!F:F)</f>
        <v>0</v>
      </c>
      <c r="P87" s="97">
        <f>SUMIF(V職域接種!$C:$C, 'Conv-vaccine'!$E87, V職域接種!G:G)</f>
        <v>0</v>
      </c>
      <c r="Q87" s="97">
        <f>SUMIF(V重複!$C:$C, 'Conv-vaccine'!$E87, V重複!F:F)</f>
        <v>0</v>
      </c>
      <c r="R87" s="97">
        <f>SUMIF(V重複!$C:$C, 'Conv-vaccine'!$E87, V重複!G:G)</f>
        <v>0</v>
      </c>
      <c r="S87" s="111">
        <f>SUMIF(V3回目!$A:$A, 'Conv-vaccine'!$E87, V3回目!C:C)</f>
        <v>0</v>
      </c>
    </row>
    <row r="88" spans="1:19" ht="17.7">
      <c r="A88" s="94">
        <f t="shared" si="4"/>
        <v>44379</v>
      </c>
      <c r="B88" s="49">
        <f t="shared" si="5"/>
        <v>612072</v>
      </c>
      <c r="C88" s="49">
        <f t="shared" si="6"/>
        <v>722883</v>
      </c>
      <c r="D88" s="49">
        <f t="shared" si="7"/>
        <v>0</v>
      </c>
      <c r="E88" s="95">
        <v>44379</v>
      </c>
      <c r="F88" s="96" t="str">
        <f>IFERROR(VLOOKUP($E88, V医療従事者等!$A:$J, $F$4, FALSE), TEXT(E88, "aaa"))</f>
        <v>(金)</v>
      </c>
      <c r="G88" s="96">
        <f>IFERROR(VLOOKUP($E88, V医療従事者等!$A:$J, $G$4, FALSE), 0)</f>
        <v>25406</v>
      </c>
      <c r="H88" s="96">
        <f>IFERROR(VLOOKUP($E88, V医療従事者等!$A:$J, $H$4, FALSE), 0)</f>
        <v>978</v>
      </c>
      <c r="I88" s="96">
        <f>IFERROR(VLOOKUP($E88, V医療従事者等!$A:$J, $I$4, FALSE), 0)</f>
        <v>55293</v>
      </c>
      <c r="J88" s="96">
        <f>IFERROR(VLOOKUP($E88, V医療従事者等!$A:$J, $J$4, FALSE), 0)</f>
        <v>147</v>
      </c>
      <c r="K88" s="97">
        <f>IFERROR(VLOOKUP($E88, V一般接種!$A:$G, K$4, FALSE), 0)</f>
        <v>355841</v>
      </c>
      <c r="L88" s="97">
        <f>IFERROR(VLOOKUP($E88, V一般接種!$A:$G, L$4, FALSE), 0)</f>
        <v>229847</v>
      </c>
      <c r="M88" s="97">
        <f>IFERROR(VLOOKUP($E88, V一般接種!$A:$G, M$4, FALSE), 0)</f>
        <v>0</v>
      </c>
      <c r="N88" s="97">
        <f>IFERROR(VLOOKUP($E88, V一般接種!$A:$G, N$4, FALSE), 0)</f>
        <v>667443</v>
      </c>
      <c r="O88" s="97">
        <f>SUMIF(V職域接種!$C:$C, 'Conv-vaccine'!$E88, V職域接種!F:F)</f>
        <v>0</v>
      </c>
      <c r="P88" s="97">
        <f>SUMIF(V職域接種!$C:$C, 'Conv-vaccine'!$E88, V職域接種!G:G)</f>
        <v>0</v>
      </c>
      <c r="Q88" s="97">
        <f>SUMIF(V重複!$C:$C, 'Conv-vaccine'!$E88, V重複!F:F)</f>
        <v>0</v>
      </c>
      <c r="R88" s="97">
        <f>SUMIF(V重複!$C:$C, 'Conv-vaccine'!$E88, V重複!G:G)</f>
        <v>0</v>
      </c>
      <c r="S88" s="111">
        <f>SUMIF(V3回目!$A:$A, 'Conv-vaccine'!$E88, V3回目!C:C)</f>
        <v>0</v>
      </c>
    </row>
    <row r="89" spans="1:19" ht="17.7">
      <c r="A89" s="94">
        <f t="shared" si="4"/>
        <v>44380</v>
      </c>
      <c r="B89" s="49">
        <f t="shared" si="5"/>
        <v>878911</v>
      </c>
      <c r="C89" s="49">
        <f t="shared" si="6"/>
        <v>611210</v>
      </c>
      <c r="D89" s="49">
        <f t="shared" si="7"/>
        <v>0</v>
      </c>
      <c r="E89" s="95">
        <v>44380</v>
      </c>
      <c r="F89" s="96" t="str">
        <f>IFERROR(VLOOKUP($E89, V医療従事者等!$A:$J, $F$4, FALSE), TEXT(E89, "aaa"))</f>
        <v>土</v>
      </c>
      <c r="G89" s="96">
        <f>IFERROR(VLOOKUP($E89, V医療従事者等!$A:$J, $G$4, FALSE), 0)</f>
        <v>0</v>
      </c>
      <c r="H89" s="96">
        <f>IFERROR(VLOOKUP($E89, V医療従事者等!$A:$J, $H$4, FALSE), 0)</f>
        <v>0</v>
      </c>
      <c r="I89" s="96">
        <f>IFERROR(VLOOKUP($E89, V医療従事者等!$A:$J, $I$4, FALSE), 0)</f>
        <v>0</v>
      </c>
      <c r="J89" s="96">
        <f>IFERROR(VLOOKUP($E89, V医療従事者等!$A:$J, $J$4, FALSE), 0)</f>
        <v>0</v>
      </c>
      <c r="K89" s="97">
        <f>IFERROR(VLOOKUP($E89, V一般接種!$A:$G, K$4, FALSE), 0)</f>
        <v>685812</v>
      </c>
      <c r="L89" s="97">
        <f>IFERROR(VLOOKUP($E89, V一般接種!$A:$G, L$4, FALSE), 0)</f>
        <v>193099</v>
      </c>
      <c r="M89" s="97">
        <f>IFERROR(VLOOKUP($E89, V一般接種!$A:$G, M$4, FALSE), 0)</f>
        <v>0</v>
      </c>
      <c r="N89" s="97">
        <f>IFERROR(VLOOKUP($E89, V一般接種!$A:$G, N$4, FALSE), 0)</f>
        <v>611210</v>
      </c>
      <c r="O89" s="97">
        <f>SUMIF(V職域接種!$C:$C, 'Conv-vaccine'!$E89, V職域接種!F:F)</f>
        <v>0</v>
      </c>
      <c r="P89" s="97">
        <f>SUMIF(V職域接種!$C:$C, 'Conv-vaccine'!$E89, V職域接種!G:G)</f>
        <v>0</v>
      </c>
      <c r="Q89" s="97">
        <f>SUMIF(V重複!$C:$C, 'Conv-vaccine'!$E89, V重複!F:F)</f>
        <v>0</v>
      </c>
      <c r="R89" s="97">
        <f>SUMIF(V重複!$C:$C, 'Conv-vaccine'!$E89, V重複!G:G)</f>
        <v>0</v>
      </c>
      <c r="S89" s="111">
        <f>SUMIF(V3回目!$A:$A, 'Conv-vaccine'!$E89, V3回目!C:C)</f>
        <v>0</v>
      </c>
    </row>
    <row r="90" spans="1:19" ht="17.7">
      <c r="A90" s="94">
        <f t="shared" si="4"/>
        <v>44381</v>
      </c>
      <c r="B90" s="49">
        <f t="shared" si="5"/>
        <v>832701</v>
      </c>
      <c r="C90" s="49">
        <f t="shared" si="6"/>
        <v>542090</v>
      </c>
      <c r="D90" s="49">
        <f t="shared" si="7"/>
        <v>0</v>
      </c>
      <c r="E90" s="95">
        <v>44381</v>
      </c>
      <c r="F90" s="96" t="str">
        <f>IFERROR(VLOOKUP($E90, V医療従事者等!$A:$J, $F$4, FALSE), TEXT(E90, "aaa"))</f>
        <v>日</v>
      </c>
      <c r="G90" s="96">
        <f>IFERROR(VLOOKUP($E90, V医療従事者等!$A:$J, $G$4, FALSE), 0)</f>
        <v>0</v>
      </c>
      <c r="H90" s="96">
        <f>IFERROR(VLOOKUP($E90, V医療従事者等!$A:$J, $H$4, FALSE), 0)</f>
        <v>0</v>
      </c>
      <c r="I90" s="96">
        <f>IFERROR(VLOOKUP($E90, V医療従事者等!$A:$J, $I$4, FALSE), 0)</f>
        <v>0</v>
      </c>
      <c r="J90" s="96">
        <f>IFERROR(VLOOKUP($E90, V医療従事者等!$A:$J, $J$4, FALSE), 0)</f>
        <v>0</v>
      </c>
      <c r="K90" s="97">
        <f>IFERROR(VLOOKUP($E90, V一般接種!$A:$G, K$4, FALSE), 0)</f>
        <v>683276</v>
      </c>
      <c r="L90" s="97">
        <f>IFERROR(VLOOKUP($E90, V一般接種!$A:$G, L$4, FALSE), 0)</f>
        <v>149425</v>
      </c>
      <c r="M90" s="97">
        <f>IFERROR(VLOOKUP($E90, V一般接種!$A:$G, M$4, FALSE), 0)</f>
        <v>0</v>
      </c>
      <c r="N90" s="97">
        <f>IFERROR(VLOOKUP($E90, V一般接種!$A:$G, N$4, FALSE), 0)</f>
        <v>542090</v>
      </c>
      <c r="O90" s="97">
        <f>SUMIF(V職域接種!$C:$C, 'Conv-vaccine'!$E90, V職域接種!F:F)</f>
        <v>0</v>
      </c>
      <c r="P90" s="97">
        <f>SUMIF(V職域接種!$C:$C, 'Conv-vaccine'!$E90, V職域接種!G:G)</f>
        <v>0</v>
      </c>
      <c r="Q90" s="97">
        <f>SUMIF(V重複!$C:$C, 'Conv-vaccine'!$E90, V重複!F:F)</f>
        <v>0</v>
      </c>
      <c r="R90" s="97">
        <f>SUMIF(V重複!$C:$C, 'Conv-vaccine'!$E90, V重複!G:G)</f>
        <v>0</v>
      </c>
      <c r="S90" s="111">
        <f>SUMIF(V3回目!$A:$A, 'Conv-vaccine'!$E90, V3回目!C:C)</f>
        <v>0</v>
      </c>
    </row>
    <row r="91" spans="1:19" ht="17.7">
      <c r="A91" s="94">
        <f t="shared" si="4"/>
        <v>44382</v>
      </c>
      <c r="B91" s="49">
        <f t="shared" si="5"/>
        <v>989510</v>
      </c>
      <c r="C91" s="49">
        <f t="shared" si="6"/>
        <v>658428</v>
      </c>
      <c r="D91" s="49">
        <f t="shared" si="7"/>
        <v>0</v>
      </c>
      <c r="E91" s="95">
        <v>44382</v>
      </c>
      <c r="F91" s="96" t="str">
        <f>IFERROR(VLOOKUP($E91, V医療従事者等!$A:$J, $F$4, FALSE), TEXT(E91, "aaa"))</f>
        <v>(月)</v>
      </c>
      <c r="G91" s="96">
        <f>IFERROR(VLOOKUP($E91, V医療従事者等!$A:$J, $G$4, FALSE), 0)</f>
        <v>57890</v>
      </c>
      <c r="H91" s="96">
        <f>IFERROR(VLOOKUP($E91, V医療従事者等!$A:$J, $H$4, FALSE), 0)</f>
        <v>5788</v>
      </c>
      <c r="I91" s="96">
        <f>IFERROR(VLOOKUP($E91, V医療従事者等!$A:$J, $I$4, FALSE), 0)</f>
        <v>79320</v>
      </c>
      <c r="J91" s="96">
        <f>IFERROR(VLOOKUP($E91, V医療従事者等!$A:$J, $J$4, FALSE), 0)</f>
        <v>2091</v>
      </c>
      <c r="K91" s="97">
        <f>IFERROR(VLOOKUP($E91, V一般接種!$A:$G, K$4, FALSE), 0)</f>
        <v>681131</v>
      </c>
      <c r="L91" s="97">
        <f>IFERROR(VLOOKUP($E91, V一般接種!$A:$G, L$4, FALSE), 0)</f>
        <v>244701</v>
      </c>
      <c r="M91" s="97">
        <f>IFERROR(VLOOKUP($E91, V一般接種!$A:$G, M$4, FALSE), 0)</f>
        <v>0</v>
      </c>
      <c r="N91" s="97">
        <f>IFERROR(VLOOKUP($E91, V一般接種!$A:$G, N$4, FALSE), 0)</f>
        <v>577017</v>
      </c>
      <c r="O91" s="97">
        <f>SUMIF(V職域接種!$C:$C, 'Conv-vaccine'!$E91, V職域接種!F:F)</f>
        <v>0</v>
      </c>
      <c r="P91" s="97">
        <f>SUMIF(V職域接種!$C:$C, 'Conv-vaccine'!$E91, V職域接種!G:G)</f>
        <v>0</v>
      </c>
      <c r="Q91" s="97">
        <f>SUMIF(V重複!$C:$C, 'Conv-vaccine'!$E91, V重複!F:F)</f>
        <v>0</v>
      </c>
      <c r="R91" s="97">
        <f>SUMIF(V重複!$C:$C, 'Conv-vaccine'!$E91, V重複!G:G)</f>
        <v>0</v>
      </c>
      <c r="S91" s="111">
        <f>SUMIF(V3回目!$A:$A, 'Conv-vaccine'!$E91, V3回目!C:C)</f>
        <v>0</v>
      </c>
    </row>
    <row r="92" spans="1:19" ht="17.7">
      <c r="A92" s="94">
        <f t="shared" si="4"/>
        <v>44383</v>
      </c>
      <c r="B92" s="49">
        <f t="shared" si="5"/>
        <v>1026723</v>
      </c>
      <c r="C92" s="49">
        <f t="shared" si="6"/>
        <v>673523</v>
      </c>
      <c r="D92" s="49">
        <f t="shared" si="7"/>
        <v>0</v>
      </c>
      <c r="E92" s="95">
        <v>44383</v>
      </c>
      <c r="F92" s="96" t="str">
        <f>IFERROR(VLOOKUP($E92, V医療従事者等!$A:$J, $F$4, FALSE), TEXT(E92, "aaa"))</f>
        <v>(火)</v>
      </c>
      <c r="G92" s="96">
        <f>IFERROR(VLOOKUP($E92, V医療従事者等!$A:$J, $G$4, FALSE), 0)</f>
        <v>45037</v>
      </c>
      <c r="H92" s="96">
        <f>IFERROR(VLOOKUP($E92, V医療従事者等!$A:$J, $H$4, FALSE), 0)</f>
        <v>1554</v>
      </c>
      <c r="I92" s="96">
        <f>IFERROR(VLOOKUP($E92, V医療従事者等!$A:$J, $I$4, FALSE), 0)</f>
        <v>52475</v>
      </c>
      <c r="J92" s="96">
        <f>IFERROR(VLOOKUP($E92, V医療従事者等!$A:$J, $J$4, FALSE), 0)</f>
        <v>699</v>
      </c>
      <c r="K92" s="97">
        <f>IFERROR(VLOOKUP($E92, V一般接種!$A:$G, K$4, FALSE), 0)</f>
        <v>721261</v>
      </c>
      <c r="L92" s="97">
        <f>IFERROR(VLOOKUP($E92, V一般接種!$A:$G, L$4, FALSE), 0)</f>
        <v>258871</v>
      </c>
      <c r="M92" s="97">
        <f>IFERROR(VLOOKUP($E92, V一般接種!$A:$G, M$4, FALSE), 0)</f>
        <v>0</v>
      </c>
      <c r="N92" s="97">
        <f>IFERROR(VLOOKUP($E92, V一般接種!$A:$G, N$4, FALSE), 0)</f>
        <v>620349</v>
      </c>
      <c r="O92" s="97">
        <f>SUMIF(V職域接種!$C:$C, 'Conv-vaccine'!$E92, V職域接種!F:F)</f>
        <v>0</v>
      </c>
      <c r="P92" s="97">
        <f>SUMIF(V職域接種!$C:$C, 'Conv-vaccine'!$E92, V職域接種!G:G)</f>
        <v>0</v>
      </c>
      <c r="Q92" s="97">
        <f>SUMIF(V重複!$C:$C, 'Conv-vaccine'!$E92, V重複!F:F)</f>
        <v>0</v>
      </c>
      <c r="R92" s="97">
        <f>SUMIF(V重複!$C:$C, 'Conv-vaccine'!$E92, V重複!G:G)</f>
        <v>0</v>
      </c>
      <c r="S92" s="111">
        <f>SUMIF(V3回目!$A:$A, 'Conv-vaccine'!$E92, V3回目!C:C)</f>
        <v>0</v>
      </c>
    </row>
    <row r="93" spans="1:19" ht="17.7">
      <c r="A93" s="94">
        <f t="shared" si="4"/>
        <v>44384</v>
      </c>
      <c r="B93" s="49">
        <f t="shared" si="5"/>
        <v>1040065</v>
      </c>
      <c r="C93" s="49">
        <f t="shared" si="6"/>
        <v>648401</v>
      </c>
      <c r="D93" s="49">
        <f t="shared" si="7"/>
        <v>0</v>
      </c>
      <c r="E93" s="95">
        <v>44384</v>
      </c>
      <c r="F93" s="96" t="str">
        <f>IFERROR(VLOOKUP($E93, V医療従事者等!$A:$J, $F$4, FALSE), TEXT(E93, "aaa"))</f>
        <v>(水)</v>
      </c>
      <c r="G93" s="96">
        <f>IFERROR(VLOOKUP($E93, V医療従事者等!$A:$J, $G$4, FALSE), 0)</f>
        <v>28661</v>
      </c>
      <c r="H93" s="96">
        <f>IFERROR(VLOOKUP($E93, V医療従事者等!$A:$J, $H$4, FALSE), 0)</f>
        <v>2304</v>
      </c>
      <c r="I93" s="96">
        <f>IFERROR(VLOOKUP($E93, V医療従事者等!$A:$J, $I$4, FALSE), 0)</f>
        <v>44525</v>
      </c>
      <c r="J93" s="96">
        <f>IFERROR(VLOOKUP($E93, V医療従事者等!$A:$J, $J$4, FALSE), 0)</f>
        <v>1163</v>
      </c>
      <c r="K93" s="97">
        <f>IFERROR(VLOOKUP($E93, V一般接種!$A:$G, K$4, FALSE), 0)</f>
        <v>749866</v>
      </c>
      <c r="L93" s="97">
        <f>IFERROR(VLOOKUP($E93, V一般接種!$A:$G, L$4, FALSE), 0)</f>
        <v>259234</v>
      </c>
      <c r="M93" s="97">
        <f>IFERROR(VLOOKUP($E93, V一般接種!$A:$G, M$4, FALSE), 0)</f>
        <v>0</v>
      </c>
      <c r="N93" s="97">
        <f>IFERROR(VLOOKUP($E93, V一般接種!$A:$G, N$4, FALSE), 0)</f>
        <v>602713</v>
      </c>
      <c r="O93" s="97">
        <f>SUMIF(V職域接種!$C:$C, 'Conv-vaccine'!$E93, V職域接種!F:F)</f>
        <v>0</v>
      </c>
      <c r="P93" s="97">
        <f>SUMIF(V職域接種!$C:$C, 'Conv-vaccine'!$E93, V職域接種!G:G)</f>
        <v>0</v>
      </c>
      <c r="Q93" s="97">
        <f>SUMIF(V重複!$C:$C, 'Conv-vaccine'!$E93, V重複!F:F)</f>
        <v>0</v>
      </c>
      <c r="R93" s="97">
        <f>SUMIF(V重複!$C:$C, 'Conv-vaccine'!$E93, V重複!G:G)</f>
        <v>0</v>
      </c>
      <c r="S93" s="111">
        <f>SUMIF(V3回目!$A:$A, 'Conv-vaccine'!$E93, V3回目!C:C)</f>
        <v>0</v>
      </c>
    </row>
    <row r="94" spans="1:19" ht="17.7">
      <c r="A94" s="94">
        <f t="shared" si="4"/>
        <v>44385</v>
      </c>
      <c r="B94" s="49">
        <f t="shared" si="5"/>
        <v>1045354</v>
      </c>
      <c r="C94" s="49">
        <f t="shared" si="6"/>
        <v>645087</v>
      </c>
      <c r="D94" s="49">
        <f t="shared" si="7"/>
        <v>0</v>
      </c>
      <c r="E94" s="95">
        <v>44385</v>
      </c>
      <c r="F94" s="96" t="str">
        <f>IFERROR(VLOOKUP($E94, V医療従事者等!$A:$J, $F$4, FALSE), TEXT(E94, "aaa"))</f>
        <v>(木)</v>
      </c>
      <c r="G94" s="96">
        <f>IFERROR(VLOOKUP($E94, V医療従事者等!$A:$J, $G$4, FALSE), 0)</f>
        <v>34199</v>
      </c>
      <c r="H94" s="96">
        <f>IFERROR(VLOOKUP($E94, V医療従事者等!$A:$J, $H$4, FALSE), 0)</f>
        <v>2537</v>
      </c>
      <c r="I94" s="96">
        <f>IFERROR(VLOOKUP($E94, V医療従事者等!$A:$J, $I$4, FALSE), 0)</f>
        <v>44991</v>
      </c>
      <c r="J94" s="96">
        <f>IFERROR(VLOOKUP($E94, V医療従事者等!$A:$J, $J$4, FALSE), 0)</f>
        <v>1613</v>
      </c>
      <c r="K94" s="97">
        <f>IFERROR(VLOOKUP($E94, V一般接種!$A:$G, K$4, FALSE), 0)</f>
        <v>722575</v>
      </c>
      <c r="L94" s="97">
        <f>IFERROR(VLOOKUP($E94, V一般接種!$A:$G, L$4, FALSE), 0)</f>
        <v>286043</v>
      </c>
      <c r="M94" s="97">
        <f>IFERROR(VLOOKUP($E94, V一般接種!$A:$G, M$4, FALSE), 0)</f>
        <v>0</v>
      </c>
      <c r="N94" s="97">
        <f>IFERROR(VLOOKUP($E94, V一般接種!$A:$G, N$4, FALSE), 0)</f>
        <v>598483</v>
      </c>
      <c r="O94" s="97">
        <f>SUMIF(V職域接種!$C:$C, 'Conv-vaccine'!$E94, V職域接種!F:F)</f>
        <v>0</v>
      </c>
      <c r="P94" s="97">
        <f>SUMIF(V職域接種!$C:$C, 'Conv-vaccine'!$E94, V職域接種!G:G)</f>
        <v>0</v>
      </c>
      <c r="Q94" s="97">
        <f>SUMIF(V重複!$C:$C, 'Conv-vaccine'!$E94, V重複!F:F)</f>
        <v>0</v>
      </c>
      <c r="R94" s="97">
        <f>SUMIF(V重複!$C:$C, 'Conv-vaccine'!$E94, V重複!G:G)</f>
        <v>0</v>
      </c>
      <c r="S94" s="111">
        <f>SUMIF(V3回目!$A:$A, 'Conv-vaccine'!$E94, V3回目!C:C)</f>
        <v>0</v>
      </c>
    </row>
    <row r="95" spans="1:19" ht="17.7">
      <c r="A95" s="94">
        <f t="shared" si="4"/>
        <v>44386</v>
      </c>
      <c r="B95" s="49">
        <f t="shared" si="5"/>
        <v>1052177</v>
      </c>
      <c r="C95" s="49">
        <f t="shared" si="6"/>
        <v>644586</v>
      </c>
      <c r="D95" s="49">
        <f t="shared" si="7"/>
        <v>0</v>
      </c>
      <c r="E95" s="95">
        <v>44386</v>
      </c>
      <c r="F95" s="96" t="str">
        <f>IFERROR(VLOOKUP($E95, V医療従事者等!$A:$J, $F$4, FALSE), TEXT(E95, "aaa"))</f>
        <v>(金)</v>
      </c>
      <c r="G95" s="96">
        <f>IFERROR(VLOOKUP($E95, V医療従事者等!$A:$J, $G$4, FALSE), 0)</f>
        <v>31738</v>
      </c>
      <c r="H95" s="96">
        <f>IFERROR(VLOOKUP($E95, V医療従事者等!$A:$J, $H$4, FALSE), 0)</f>
        <v>221</v>
      </c>
      <c r="I95" s="96">
        <f>IFERROR(VLOOKUP($E95, V医療従事者等!$A:$J, $I$4, FALSE), 0)</f>
        <v>44589</v>
      </c>
      <c r="J95" s="96">
        <f>IFERROR(VLOOKUP($E95, V医療従事者等!$A:$J, $J$4, FALSE), 0)</f>
        <v>1764</v>
      </c>
      <c r="K95" s="97">
        <f>IFERROR(VLOOKUP($E95, V一般接種!$A:$G, K$4, FALSE), 0)</f>
        <v>722853</v>
      </c>
      <c r="L95" s="97">
        <f>IFERROR(VLOOKUP($E95, V一般接種!$A:$G, L$4, FALSE), 0)</f>
        <v>297365</v>
      </c>
      <c r="M95" s="97">
        <f>IFERROR(VLOOKUP($E95, V一般接種!$A:$G, M$4, FALSE), 0)</f>
        <v>0</v>
      </c>
      <c r="N95" s="97">
        <f>IFERROR(VLOOKUP($E95, V一般接種!$A:$G, N$4, FALSE), 0)</f>
        <v>598233</v>
      </c>
      <c r="O95" s="97">
        <f>SUMIF(V職域接種!$C:$C, 'Conv-vaccine'!$E95, V職域接種!F:F)</f>
        <v>0</v>
      </c>
      <c r="P95" s="97">
        <f>SUMIF(V職域接種!$C:$C, 'Conv-vaccine'!$E95, V職域接種!G:G)</f>
        <v>0</v>
      </c>
      <c r="Q95" s="97">
        <f>SUMIF(V重複!$C:$C, 'Conv-vaccine'!$E95, V重複!F:F)</f>
        <v>0</v>
      </c>
      <c r="R95" s="97">
        <f>SUMIF(V重複!$C:$C, 'Conv-vaccine'!$E95, V重複!G:G)</f>
        <v>0</v>
      </c>
      <c r="S95" s="111">
        <f>SUMIF(V3回目!$A:$A, 'Conv-vaccine'!$E95, V3回目!C:C)</f>
        <v>0</v>
      </c>
    </row>
    <row r="96" spans="1:19" ht="17.7">
      <c r="A96" s="94">
        <f t="shared" si="4"/>
        <v>44387</v>
      </c>
      <c r="B96" s="49">
        <f t="shared" si="5"/>
        <v>1025810</v>
      </c>
      <c r="C96" s="49">
        <f t="shared" si="6"/>
        <v>618883</v>
      </c>
      <c r="D96" s="49">
        <f t="shared" si="7"/>
        <v>0</v>
      </c>
      <c r="E96" s="95">
        <v>44387</v>
      </c>
      <c r="F96" s="96" t="str">
        <f>IFERROR(VLOOKUP($E96, V医療従事者等!$A:$J, $F$4, FALSE), TEXT(E96, "aaa"))</f>
        <v>土</v>
      </c>
      <c r="G96" s="96">
        <f>IFERROR(VLOOKUP($E96, V医療従事者等!$A:$J, $G$4, FALSE), 0)</f>
        <v>0</v>
      </c>
      <c r="H96" s="96">
        <f>IFERROR(VLOOKUP($E96, V医療従事者等!$A:$J, $H$4, FALSE), 0)</f>
        <v>0</v>
      </c>
      <c r="I96" s="96">
        <f>IFERROR(VLOOKUP($E96, V医療従事者等!$A:$J, $I$4, FALSE), 0)</f>
        <v>0</v>
      </c>
      <c r="J96" s="96">
        <f>IFERROR(VLOOKUP($E96, V医療従事者等!$A:$J, $J$4, FALSE), 0)</f>
        <v>0</v>
      </c>
      <c r="K96" s="97">
        <f>IFERROR(VLOOKUP($E96, V一般接種!$A:$G, K$4, FALSE), 0)</f>
        <v>771291</v>
      </c>
      <c r="L96" s="97">
        <f>IFERROR(VLOOKUP($E96, V一般接種!$A:$G, L$4, FALSE), 0)</f>
        <v>254519</v>
      </c>
      <c r="M96" s="97">
        <f>IFERROR(VLOOKUP($E96, V一般接種!$A:$G, M$4, FALSE), 0)</f>
        <v>0</v>
      </c>
      <c r="N96" s="97">
        <f>IFERROR(VLOOKUP($E96, V一般接種!$A:$G, N$4, FALSE), 0)</f>
        <v>618883</v>
      </c>
      <c r="O96" s="97">
        <f>SUMIF(V職域接種!$C:$C, 'Conv-vaccine'!$E96, V職域接種!F:F)</f>
        <v>0</v>
      </c>
      <c r="P96" s="97">
        <f>SUMIF(V職域接種!$C:$C, 'Conv-vaccine'!$E96, V職域接種!G:G)</f>
        <v>0</v>
      </c>
      <c r="Q96" s="97">
        <f>SUMIF(V重複!$C:$C, 'Conv-vaccine'!$E96, V重複!F:F)</f>
        <v>0</v>
      </c>
      <c r="R96" s="97">
        <f>SUMIF(V重複!$C:$C, 'Conv-vaccine'!$E96, V重複!G:G)</f>
        <v>0</v>
      </c>
      <c r="S96" s="111">
        <f>SUMIF(V3回目!$A:$A, 'Conv-vaccine'!$E96, V3回目!C:C)</f>
        <v>0</v>
      </c>
    </row>
    <row r="97" spans="1:19" ht="17.7">
      <c r="A97" s="94">
        <f t="shared" si="4"/>
        <v>44388</v>
      </c>
      <c r="B97" s="49">
        <f t="shared" si="5"/>
        <v>757381</v>
      </c>
      <c r="C97" s="49">
        <f t="shared" si="6"/>
        <v>626703</v>
      </c>
      <c r="D97" s="49">
        <f t="shared" si="7"/>
        <v>0</v>
      </c>
      <c r="E97" s="95">
        <v>44388</v>
      </c>
      <c r="F97" s="96" t="str">
        <f>IFERROR(VLOOKUP($E97, V医療従事者等!$A:$J, $F$4, FALSE), TEXT(E97, "aaa"))</f>
        <v>日</v>
      </c>
      <c r="G97" s="96">
        <f>IFERROR(VLOOKUP($E97, V医療従事者等!$A:$J, $G$4, FALSE), 0)</f>
        <v>0</v>
      </c>
      <c r="H97" s="96">
        <f>IFERROR(VLOOKUP($E97, V医療従事者等!$A:$J, $H$4, FALSE), 0)</f>
        <v>0</v>
      </c>
      <c r="I97" s="96">
        <f>IFERROR(VLOOKUP($E97, V医療従事者等!$A:$J, $I$4, FALSE), 0)</f>
        <v>0</v>
      </c>
      <c r="J97" s="96">
        <f>IFERROR(VLOOKUP($E97, V医療従事者等!$A:$J, $J$4, FALSE), 0)</f>
        <v>0</v>
      </c>
      <c r="K97" s="97">
        <f>IFERROR(VLOOKUP($E97, V一般接種!$A:$G, K$4, FALSE), 0)</f>
        <v>565096</v>
      </c>
      <c r="L97" s="97">
        <f>IFERROR(VLOOKUP($E97, V一般接種!$A:$G, L$4, FALSE), 0)</f>
        <v>192285</v>
      </c>
      <c r="M97" s="97">
        <f>IFERROR(VLOOKUP($E97, V一般接種!$A:$G, M$4, FALSE), 0)</f>
        <v>0</v>
      </c>
      <c r="N97" s="97">
        <f>IFERROR(VLOOKUP($E97, V一般接種!$A:$G, N$4, FALSE), 0)</f>
        <v>626703</v>
      </c>
      <c r="O97" s="97">
        <f>SUMIF(V職域接種!$C:$C, 'Conv-vaccine'!$E97, V職域接種!F:F)</f>
        <v>0</v>
      </c>
      <c r="P97" s="97">
        <f>SUMIF(V職域接種!$C:$C, 'Conv-vaccine'!$E97, V職域接種!G:G)</f>
        <v>0</v>
      </c>
      <c r="Q97" s="97">
        <f>SUMIF(V重複!$C:$C, 'Conv-vaccine'!$E97, V重複!F:F)</f>
        <v>0</v>
      </c>
      <c r="R97" s="97">
        <f>SUMIF(V重複!$C:$C, 'Conv-vaccine'!$E97, V重複!G:G)</f>
        <v>0</v>
      </c>
      <c r="S97" s="111">
        <f>SUMIF(V3回目!$A:$A, 'Conv-vaccine'!$E97, V3回目!C:C)</f>
        <v>0</v>
      </c>
    </row>
    <row r="98" spans="1:19" ht="17.7">
      <c r="A98" s="94">
        <f t="shared" si="4"/>
        <v>44389</v>
      </c>
      <c r="B98" s="49">
        <f t="shared" si="5"/>
        <v>860305</v>
      </c>
      <c r="C98" s="49">
        <f t="shared" si="6"/>
        <v>681993</v>
      </c>
      <c r="D98" s="49">
        <f t="shared" si="7"/>
        <v>0</v>
      </c>
      <c r="E98" s="95">
        <v>44389</v>
      </c>
      <c r="F98" s="96" t="str">
        <f>IFERROR(VLOOKUP($E98, V医療従事者等!$A:$J, $F$4, FALSE), TEXT(E98, "aaa"))</f>
        <v>(月)</v>
      </c>
      <c r="G98" s="96">
        <f>IFERROR(VLOOKUP($E98, V医療従事者等!$A:$J, $G$4, FALSE), 0)</f>
        <v>47667</v>
      </c>
      <c r="H98" s="96">
        <f>IFERROR(VLOOKUP($E98, V医療従事者等!$A:$J, $H$4, FALSE), 0)</f>
        <v>22048</v>
      </c>
      <c r="I98" s="96">
        <f>IFERROR(VLOOKUP($E98, V医療従事者等!$A:$J, $I$4, FALSE), 0)</f>
        <v>67841</v>
      </c>
      <c r="J98" s="96">
        <f>IFERROR(VLOOKUP($E98, V医療従事者等!$A:$J, $J$4, FALSE), 0)</f>
        <v>4028</v>
      </c>
      <c r="K98" s="97">
        <f>IFERROR(VLOOKUP($E98, V一般接種!$A:$G, K$4, FALSE), 0)</f>
        <v>571677</v>
      </c>
      <c r="L98" s="97">
        <f>IFERROR(VLOOKUP($E98, V一般接種!$A:$G, L$4, FALSE), 0)</f>
        <v>218913</v>
      </c>
      <c r="M98" s="97">
        <f>IFERROR(VLOOKUP($E98, V一般接種!$A:$G, M$4, FALSE), 0)</f>
        <v>0</v>
      </c>
      <c r="N98" s="97">
        <f>IFERROR(VLOOKUP($E98, V一般接種!$A:$G, N$4, FALSE), 0)</f>
        <v>610124</v>
      </c>
      <c r="O98" s="97">
        <f>SUMIF(V職域接種!$C:$C, 'Conv-vaccine'!$E98, V職域接種!F:F)</f>
        <v>0</v>
      </c>
      <c r="P98" s="97">
        <f>SUMIF(V職域接種!$C:$C, 'Conv-vaccine'!$E98, V職域接種!G:G)</f>
        <v>0</v>
      </c>
      <c r="Q98" s="97">
        <f>SUMIF(V重複!$C:$C, 'Conv-vaccine'!$E98, V重複!F:F)</f>
        <v>0</v>
      </c>
      <c r="R98" s="97">
        <f>SUMIF(V重複!$C:$C, 'Conv-vaccine'!$E98, V重複!G:G)</f>
        <v>0</v>
      </c>
      <c r="S98" s="111">
        <f>SUMIF(V3回目!$A:$A, 'Conv-vaccine'!$E98, V3回目!C:C)</f>
        <v>0</v>
      </c>
    </row>
    <row r="99" spans="1:19" ht="17.7">
      <c r="A99" s="94">
        <f t="shared" si="4"/>
        <v>44390</v>
      </c>
      <c r="B99" s="49">
        <f t="shared" si="5"/>
        <v>894588</v>
      </c>
      <c r="C99" s="49">
        <f t="shared" si="6"/>
        <v>669260</v>
      </c>
      <c r="D99" s="49">
        <f t="shared" si="7"/>
        <v>0</v>
      </c>
      <c r="E99" s="95">
        <v>44390</v>
      </c>
      <c r="F99" s="96" t="str">
        <f>IFERROR(VLOOKUP($E99, V医療従事者等!$A:$J, $F$4, FALSE), TEXT(E99, "aaa"))</f>
        <v>(火)</v>
      </c>
      <c r="G99" s="96">
        <f>IFERROR(VLOOKUP($E99, V医療従事者等!$A:$J, $G$4, FALSE), 0)</f>
        <v>25653</v>
      </c>
      <c r="H99" s="96">
        <f>IFERROR(VLOOKUP($E99, V医療従事者等!$A:$J, $H$4, FALSE), 0)</f>
        <v>9453</v>
      </c>
      <c r="I99" s="96">
        <f>IFERROR(VLOOKUP($E99, V医療従事者等!$A:$J, $I$4, FALSE), 0)</f>
        <v>37198</v>
      </c>
      <c r="J99" s="96">
        <f>IFERROR(VLOOKUP($E99, V医療従事者等!$A:$J, $J$4, FALSE), 0)</f>
        <v>1141</v>
      </c>
      <c r="K99" s="97">
        <f>IFERROR(VLOOKUP($E99, V一般接種!$A:$G, K$4, FALSE), 0)</f>
        <v>608440</v>
      </c>
      <c r="L99" s="97">
        <f>IFERROR(VLOOKUP($E99, V一般接種!$A:$G, L$4, FALSE), 0)</f>
        <v>251042</v>
      </c>
      <c r="M99" s="97">
        <f>IFERROR(VLOOKUP($E99, V一般接種!$A:$G, M$4, FALSE), 0)</f>
        <v>0</v>
      </c>
      <c r="N99" s="97">
        <f>IFERROR(VLOOKUP($E99, V一般接種!$A:$G, N$4, FALSE), 0)</f>
        <v>630921</v>
      </c>
      <c r="O99" s="97">
        <f>SUMIF(V職域接種!$C:$C, 'Conv-vaccine'!$E99, V職域接種!F:F)</f>
        <v>0</v>
      </c>
      <c r="P99" s="97">
        <f>SUMIF(V職域接種!$C:$C, 'Conv-vaccine'!$E99, V職域接種!G:G)</f>
        <v>0</v>
      </c>
      <c r="Q99" s="97">
        <f>SUMIF(V重複!$C:$C, 'Conv-vaccine'!$E99, V重複!F:F)</f>
        <v>0</v>
      </c>
      <c r="R99" s="97">
        <f>SUMIF(V重複!$C:$C, 'Conv-vaccine'!$E99, V重複!G:G)</f>
        <v>0</v>
      </c>
      <c r="S99" s="111">
        <f>SUMIF(V3回目!$A:$A, 'Conv-vaccine'!$E99, V3回目!C:C)</f>
        <v>0</v>
      </c>
    </row>
    <row r="100" spans="1:19" ht="17.7">
      <c r="A100" s="94">
        <f t="shared" si="4"/>
        <v>44391</v>
      </c>
      <c r="B100" s="49">
        <f t="shared" si="5"/>
        <v>869369</v>
      </c>
      <c r="C100" s="49">
        <f t="shared" si="6"/>
        <v>677821</v>
      </c>
      <c r="D100" s="49">
        <f t="shared" si="7"/>
        <v>0</v>
      </c>
      <c r="E100" s="95">
        <v>44391</v>
      </c>
      <c r="F100" s="96" t="str">
        <f>IFERROR(VLOOKUP($E100, V医療従事者等!$A:$J, $F$4, FALSE), TEXT(E100, "aaa"))</f>
        <v>(水)</v>
      </c>
      <c r="G100" s="96">
        <f>IFERROR(VLOOKUP($E100, V医療従事者等!$A:$J, $G$4, FALSE), 0)</f>
        <v>22176</v>
      </c>
      <c r="H100" s="96">
        <f>IFERROR(VLOOKUP($E100, V医療従事者等!$A:$J, $H$4, FALSE), 0)</f>
        <v>178</v>
      </c>
      <c r="I100" s="96">
        <f>IFERROR(VLOOKUP($E100, V医療従事者等!$A:$J, $I$4, FALSE), 0)</f>
        <v>37839</v>
      </c>
      <c r="J100" s="96">
        <f>IFERROR(VLOOKUP($E100, V医療従事者等!$A:$J, $J$4, FALSE), 0)</f>
        <v>1964</v>
      </c>
      <c r="K100" s="97">
        <f>IFERROR(VLOOKUP($E100, V一般接種!$A:$G, K$4, FALSE), 0)</f>
        <v>606718</v>
      </c>
      <c r="L100" s="97">
        <f>IFERROR(VLOOKUP($E100, V一般接種!$A:$G, L$4, FALSE), 0)</f>
        <v>240297</v>
      </c>
      <c r="M100" s="97">
        <f>IFERROR(VLOOKUP($E100, V一般接種!$A:$G, M$4, FALSE), 0)</f>
        <v>0</v>
      </c>
      <c r="N100" s="97">
        <f>IFERROR(VLOOKUP($E100, V一般接種!$A:$G, N$4, FALSE), 0)</f>
        <v>638018</v>
      </c>
      <c r="O100" s="97">
        <f>SUMIF(V職域接種!$C:$C, 'Conv-vaccine'!$E100, V職域接種!F:F)</f>
        <v>0</v>
      </c>
      <c r="P100" s="97">
        <f>SUMIF(V職域接種!$C:$C, 'Conv-vaccine'!$E100, V職域接種!G:G)</f>
        <v>0</v>
      </c>
      <c r="Q100" s="97">
        <f>SUMIF(V重複!$C:$C, 'Conv-vaccine'!$E100, V重複!F:F)</f>
        <v>0</v>
      </c>
      <c r="R100" s="97">
        <f>SUMIF(V重複!$C:$C, 'Conv-vaccine'!$E100, V重複!G:G)</f>
        <v>0</v>
      </c>
      <c r="S100" s="111">
        <f>SUMIF(V3回目!$A:$A, 'Conv-vaccine'!$E100, V3回目!C:C)</f>
        <v>0</v>
      </c>
    </row>
    <row r="101" spans="1:19" ht="17.7">
      <c r="A101" s="94">
        <f t="shared" si="4"/>
        <v>44392</v>
      </c>
      <c r="B101" s="49">
        <f t="shared" si="5"/>
        <v>852860</v>
      </c>
      <c r="C101" s="49">
        <f t="shared" si="6"/>
        <v>654028</v>
      </c>
      <c r="D101" s="49">
        <f t="shared" si="7"/>
        <v>0</v>
      </c>
      <c r="E101" s="95">
        <v>44392</v>
      </c>
      <c r="F101" s="96" t="str">
        <f>IFERROR(VLOOKUP($E101, V医療従事者等!$A:$J, $F$4, FALSE), TEXT(E101, "aaa"))</f>
        <v>(木)</v>
      </c>
      <c r="G101" s="96">
        <f>IFERROR(VLOOKUP($E101, V医療従事者等!$A:$J, $G$4, FALSE), 0)</f>
        <v>24563</v>
      </c>
      <c r="H101" s="96">
        <f>IFERROR(VLOOKUP($E101, V医療従事者等!$A:$J, $H$4, FALSE), 0)</f>
        <v>533</v>
      </c>
      <c r="I101" s="96">
        <f>IFERROR(VLOOKUP($E101, V医療従事者等!$A:$J, $I$4, FALSE), 0)</f>
        <v>31996</v>
      </c>
      <c r="J101" s="96">
        <f>IFERROR(VLOOKUP($E101, V医療従事者等!$A:$J, $J$4, FALSE), 0)</f>
        <v>1195</v>
      </c>
      <c r="K101" s="97">
        <f>IFERROR(VLOOKUP($E101, V一般接種!$A:$G, K$4, FALSE), 0)</f>
        <v>591430</v>
      </c>
      <c r="L101" s="97">
        <f>IFERROR(VLOOKUP($E101, V一般接種!$A:$G, L$4, FALSE), 0)</f>
        <v>236334</v>
      </c>
      <c r="M101" s="97">
        <f>IFERROR(VLOOKUP($E101, V一般接種!$A:$G, M$4, FALSE), 0)</f>
        <v>0</v>
      </c>
      <c r="N101" s="97">
        <f>IFERROR(VLOOKUP($E101, V一般接種!$A:$G, N$4, FALSE), 0)</f>
        <v>620837</v>
      </c>
      <c r="O101" s="97">
        <f>SUMIF(V職域接種!$C:$C, 'Conv-vaccine'!$E101, V職域接種!F:F)</f>
        <v>0</v>
      </c>
      <c r="P101" s="97">
        <f>SUMIF(V職域接種!$C:$C, 'Conv-vaccine'!$E101, V職域接種!G:G)</f>
        <v>0</v>
      </c>
      <c r="Q101" s="97">
        <f>SUMIF(V重複!$C:$C, 'Conv-vaccine'!$E101, V重複!F:F)</f>
        <v>0</v>
      </c>
      <c r="R101" s="97">
        <f>SUMIF(V重複!$C:$C, 'Conv-vaccine'!$E101, V重複!G:G)</f>
        <v>0</v>
      </c>
      <c r="S101" s="111">
        <f>SUMIF(V3回目!$A:$A, 'Conv-vaccine'!$E101, V3回目!C:C)</f>
        <v>0</v>
      </c>
    </row>
    <row r="102" spans="1:19" ht="17.7">
      <c r="A102" s="94">
        <f t="shared" si="4"/>
        <v>44393</v>
      </c>
      <c r="B102" s="49">
        <f t="shared" si="5"/>
        <v>885992</v>
      </c>
      <c r="C102" s="49">
        <f t="shared" si="6"/>
        <v>644670</v>
      </c>
      <c r="D102" s="49">
        <f t="shared" si="7"/>
        <v>0</v>
      </c>
      <c r="E102" s="95">
        <v>44393</v>
      </c>
      <c r="F102" s="96" t="str">
        <f>IFERROR(VLOOKUP($E102, V医療従事者等!$A:$J, $F$4, FALSE), TEXT(E102, "aaa"))</f>
        <v>(金)</v>
      </c>
      <c r="G102" s="96">
        <f>IFERROR(VLOOKUP($E102, V医療従事者等!$A:$J, $G$4, FALSE), 0)</f>
        <v>23717</v>
      </c>
      <c r="H102" s="96">
        <f>IFERROR(VLOOKUP($E102, V医療従事者等!$A:$J, $H$4, FALSE), 0)</f>
        <v>4551</v>
      </c>
      <c r="I102" s="96">
        <f>IFERROR(VLOOKUP($E102, V医療従事者等!$A:$J, $I$4, FALSE), 0)</f>
        <v>35455</v>
      </c>
      <c r="J102" s="96">
        <f>IFERROR(VLOOKUP($E102, V医療従事者等!$A:$J, $J$4, FALSE), 0)</f>
        <v>1731</v>
      </c>
      <c r="K102" s="97">
        <f>IFERROR(VLOOKUP($E102, V一般接種!$A:$G, K$4, FALSE), 0)</f>
        <v>616639</v>
      </c>
      <c r="L102" s="97">
        <f>IFERROR(VLOOKUP($E102, V一般接種!$A:$G, L$4, FALSE), 0)</f>
        <v>241085</v>
      </c>
      <c r="M102" s="97">
        <f>IFERROR(VLOOKUP($E102, V一般接種!$A:$G, M$4, FALSE), 0)</f>
        <v>0</v>
      </c>
      <c r="N102" s="97">
        <f>IFERROR(VLOOKUP($E102, V一般接種!$A:$G, N$4, FALSE), 0)</f>
        <v>607484</v>
      </c>
      <c r="O102" s="97">
        <f>SUMIF(V職域接種!$C:$C, 'Conv-vaccine'!$E102, V職域接種!F:F)</f>
        <v>0</v>
      </c>
      <c r="P102" s="97">
        <f>SUMIF(V職域接種!$C:$C, 'Conv-vaccine'!$E102, V職域接種!G:G)</f>
        <v>0</v>
      </c>
      <c r="Q102" s="97">
        <f>SUMIF(V重複!$C:$C, 'Conv-vaccine'!$E102, V重複!F:F)</f>
        <v>0</v>
      </c>
      <c r="R102" s="97">
        <f>SUMIF(V重複!$C:$C, 'Conv-vaccine'!$E102, V重複!G:G)</f>
        <v>0</v>
      </c>
      <c r="S102" s="111">
        <f>SUMIF(V3回目!$A:$A, 'Conv-vaccine'!$E102, V3回目!C:C)</f>
        <v>0</v>
      </c>
    </row>
    <row r="103" spans="1:19" ht="17.7">
      <c r="A103" s="94">
        <f t="shared" si="4"/>
        <v>44394</v>
      </c>
      <c r="B103" s="49">
        <f t="shared" si="5"/>
        <v>817754</v>
      </c>
      <c r="C103" s="49">
        <f t="shared" si="6"/>
        <v>645556</v>
      </c>
      <c r="D103" s="49">
        <f t="shared" si="7"/>
        <v>0</v>
      </c>
      <c r="E103" s="95">
        <v>44394</v>
      </c>
      <c r="F103" s="96" t="str">
        <f>IFERROR(VLOOKUP($E103, V医療従事者等!$A:$J, $F$4, FALSE), TEXT(E103, "aaa"))</f>
        <v>土</v>
      </c>
      <c r="G103" s="96">
        <f>IFERROR(VLOOKUP($E103, V医療従事者等!$A:$J, $G$4, FALSE), 0)</f>
        <v>0</v>
      </c>
      <c r="H103" s="96">
        <f>IFERROR(VLOOKUP($E103, V医療従事者等!$A:$J, $H$4, FALSE), 0)</f>
        <v>0</v>
      </c>
      <c r="I103" s="96">
        <f>IFERROR(VLOOKUP($E103, V医療従事者等!$A:$J, $I$4, FALSE), 0)</f>
        <v>0</v>
      </c>
      <c r="J103" s="96">
        <f>IFERROR(VLOOKUP($E103, V医療従事者等!$A:$J, $J$4, FALSE), 0)</f>
        <v>0</v>
      </c>
      <c r="K103" s="97">
        <f>IFERROR(VLOOKUP($E103, V一般接種!$A:$G, K$4, FALSE), 0)</f>
        <v>629118</v>
      </c>
      <c r="L103" s="97">
        <f>IFERROR(VLOOKUP($E103, V一般接種!$A:$G, L$4, FALSE), 0)</f>
        <v>188636</v>
      </c>
      <c r="M103" s="97">
        <f>IFERROR(VLOOKUP($E103, V一般接種!$A:$G, M$4, FALSE), 0)</f>
        <v>0</v>
      </c>
      <c r="N103" s="97">
        <f>IFERROR(VLOOKUP($E103, V一般接種!$A:$G, N$4, FALSE), 0)</f>
        <v>645556</v>
      </c>
      <c r="O103" s="97">
        <f>SUMIF(V職域接種!$C:$C, 'Conv-vaccine'!$E103, V職域接種!F:F)</f>
        <v>0</v>
      </c>
      <c r="P103" s="97">
        <f>SUMIF(V職域接種!$C:$C, 'Conv-vaccine'!$E103, V職域接種!G:G)</f>
        <v>0</v>
      </c>
      <c r="Q103" s="97">
        <f>SUMIF(V重複!$C:$C, 'Conv-vaccine'!$E103, V重複!F:F)</f>
        <v>0</v>
      </c>
      <c r="R103" s="97">
        <f>SUMIF(V重複!$C:$C, 'Conv-vaccine'!$E103, V重複!G:G)</f>
        <v>0</v>
      </c>
      <c r="S103" s="111">
        <f>SUMIF(V3回目!$A:$A, 'Conv-vaccine'!$E103, V3回目!C:C)</f>
        <v>0</v>
      </c>
    </row>
    <row r="104" spans="1:19" ht="17.7">
      <c r="A104" s="94">
        <f t="shared" si="4"/>
        <v>44395</v>
      </c>
      <c r="B104" s="49">
        <f t="shared" si="5"/>
        <v>608664</v>
      </c>
      <c r="C104" s="49">
        <f t="shared" si="6"/>
        <v>661547</v>
      </c>
      <c r="D104" s="49">
        <f t="shared" si="7"/>
        <v>0</v>
      </c>
      <c r="E104" s="95">
        <v>44395</v>
      </c>
      <c r="F104" s="96" t="str">
        <f>IFERROR(VLOOKUP($E104, V医療従事者等!$A:$J, $F$4, FALSE), TEXT(E104, "aaa"))</f>
        <v>日</v>
      </c>
      <c r="G104" s="96">
        <f>IFERROR(VLOOKUP($E104, V医療従事者等!$A:$J, $G$4, FALSE), 0)</f>
        <v>0</v>
      </c>
      <c r="H104" s="96">
        <f>IFERROR(VLOOKUP($E104, V医療従事者等!$A:$J, $H$4, FALSE), 0)</f>
        <v>0</v>
      </c>
      <c r="I104" s="96">
        <f>IFERROR(VLOOKUP($E104, V医療従事者等!$A:$J, $I$4, FALSE), 0)</f>
        <v>0</v>
      </c>
      <c r="J104" s="96">
        <f>IFERROR(VLOOKUP($E104, V医療従事者等!$A:$J, $J$4, FALSE), 0)</f>
        <v>0</v>
      </c>
      <c r="K104" s="97">
        <f>IFERROR(VLOOKUP($E104, V一般接種!$A:$G, K$4, FALSE), 0)</f>
        <v>460140</v>
      </c>
      <c r="L104" s="97">
        <f>IFERROR(VLOOKUP($E104, V一般接種!$A:$G, L$4, FALSE), 0)</f>
        <v>148524</v>
      </c>
      <c r="M104" s="97">
        <f>IFERROR(VLOOKUP($E104, V一般接種!$A:$G, M$4, FALSE), 0)</f>
        <v>0</v>
      </c>
      <c r="N104" s="97">
        <f>IFERROR(VLOOKUP($E104, V一般接種!$A:$G, N$4, FALSE), 0)</f>
        <v>661547</v>
      </c>
      <c r="O104" s="97">
        <f>SUMIF(V職域接種!$C:$C, 'Conv-vaccine'!$E104, V職域接種!F:F)</f>
        <v>0</v>
      </c>
      <c r="P104" s="97">
        <f>SUMIF(V職域接種!$C:$C, 'Conv-vaccine'!$E104, V職域接種!G:G)</f>
        <v>0</v>
      </c>
      <c r="Q104" s="97">
        <f>SUMIF(V重複!$C:$C, 'Conv-vaccine'!$E104, V重複!F:F)</f>
        <v>0</v>
      </c>
      <c r="R104" s="97">
        <f>SUMIF(V重複!$C:$C, 'Conv-vaccine'!$E104, V重複!G:G)</f>
        <v>0</v>
      </c>
      <c r="S104" s="111">
        <f>SUMIF(V3回目!$A:$A, 'Conv-vaccine'!$E104, V3回目!C:C)</f>
        <v>0</v>
      </c>
    </row>
    <row r="105" spans="1:19" ht="17.7">
      <c r="A105" s="94">
        <f t="shared" si="4"/>
        <v>44396</v>
      </c>
      <c r="B105" s="49">
        <f t="shared" si="5"/>
        <v>534711</v>
      </c>
      <c r="C105" s="49">
        <f t="shared" si="6"/>
        <v>639551</v>
      </c>
      <c r="D105" s="49">
        <f t="shared" si="7"/>
        <v>0</v>
      </c>
      <c r="E105" s="95">
        <v>44396</v>
      </c>
      <c r="F105" s="96" t="str">
        <f>IFERROR(VLOOKUP($E105, V医療従事者等!$A:$J, $F$4, FALSE), TEXT(E105, "aaa"))</f>
        <v>(月)</v>
      </c>
      <c r="G105" s="96">
        <f>IFERROR(VLOOKUP($E105, V医療従事者等!$A:$J, $G$4, FALSE), 0)</f>
        <v>29457</v>
      </c>
      <c r="H105" s="96">
        <f>IFERROR(VLOOKUP($E105, V医療従事者等!$A:$J, $H$4, FALSE), 0)</f>
        <v>14740</v>
      </c>
      <c r="I105" s="96">
        <f>IFERROR(VLOOKUP($E105, V医療従事者等!$A:$J, $I$4, FALSE), 0)</f>
        <v>60294</v>
      </c>
      <c r="J105" s="96">
        <f>IFERROR(VLOOKUP($E105, V医療従事者等!$A:$J, $J$4, FALSE), 0)</f>
        <v>7677</v>
      </c>
      <c r="K105" s="97">
        <f>IFERROR(VLOOKUP($E105, V一般接種!$A:$G, K$4, FALSE), 0)</f>
        <v>273599</v>
      </c>
      <c r="L105" s="97">
        <f>IFERROR(VLOOKUP($E105, V一般接種!$A:$G, L$4, FALSE), 0)</f>
        <v>216915</v>
      </c>
      <c r="M105" s="97">
        <f>IFERROR(VLOOKUP($E105, V一般接種!$A:$G, M$4, FALSE), 0)</f>
        <v>0</v>
      </c>
      <c r="N105" s="97">
        <f>IFERROR(VLOOKUP($E105, V一般接種!$A:$G, N$4, FALSE), 0)</f>
        <v>571580</v>
      </c>
      <c r="O105" s="97">
        <f>SUMIF(V職域接種!$C:$C, 'Conv-vaccine'!$E105, V職域接種!F:F)</f>
        <v>0</v>
      </c>
      <c r="P105" s="97">
        <f>SUMIF(V職域接種!$C:$C, 'Conv-vaccine'!$E105, V職域接種!G:G)</f>
        <v>0</v>
      </c>
      <c r="Q105" s="97">
        <f>SUMIF(V重複!$C:$C, 'Conv-vaccine'!$E105, V重複!F:F)</f>
        <v>0</v>
      </c>
      <c r="R105" s="97">
        <f>SUMIF(V重複!$C:$C, 'Conv-vaccine'!$E105, V重複!G:G)</f>
        <v>0</v>
      </c>
      <c r="S105" s="111">
        <f>SUMIF(V3回目!$A:$A, 'Conv-vaccine'!$E105, V3回目!C:C)</f>
        <v>0</v>
      </c>
    </row>
    <row r="106" spans="1:19" ht="17.7">
      <c r="A106" s="94">
        <f t="shared" si="4"/>
        <v>44397</v>
      </c>
      <c r="B106" s="49">
        <f t="shared" si="5"/>
        <v>803754</v>
      </c>
      <c r="C106" s="49">
        <f t="shared" si="6"/>
        <v>655112</v>
      </c>
      <c r="D106" s="49">
        <f t="shared" si="7"/>
        <v>0</v>
      </c>
      <c r="E106" s="95">
        <v>44397</v>
      </c>
      <c r="F106" s="96" t="str">
        <f>IFERROR(VLOOKUP($E106, V医療従事者等!$A:$J, $F$4, FALSE), TEXT(E106, "aaa"))</f>
        <v>(火)</v>
      </c>
      <c r="G106" s="96">
        <f>IFERROR(VLOOKUP($E106, V医療従事者等!$A:$J, $G$4, FALSE), 0)</f>
        <v>34550</v>
      </c>
      <c r="H106" s="96">
        <f>IFERROR(VLOOKUP($E106, V医療従事者等!$A:$J, $H$4, FALSE), 0)</f>
        <v>5981</v>
      </c>
      <c r="I106" s="96">
        <f>IFERROR(VLOOKUP($E106, V医療従事者等!$A:$J, $I$4, FALSE), 0)</f>
        <v>30208</v>
      </c>
      <c r="J106" s="96">
        <f>IFERROR(VLOOKUP($E106, V医療従事者等!$A:$J, $J$4, FALSE), 0)</f>
        <v>2832</v>
      </c>
      <c r="K106" s="97">
        <f>IFERROR(VLOOKUP($E106, V一般接種!$A:$G, K$4, FALSE), 0)</f>
        <v>532941</v>
      </c>
      <c r="L106" s="97">
        <f>IFERROR(VLOOKUP($E106, V一般接種!$A:$G, L$4, FALSE), 0)</f>
        <v>230282</v>
      </c>
      <c r="M106" s="97">
        <f>IFERROR(VLOOKUP($E106, V一般接種!$A:$G, M$4, FALSE), 0)</f>
        <v>0</v>
      </c>
      <c r="N106" s="97">
        <f>IFERROR(VLOOKUP($E106, V一般接種!$A:$G, N$4, FALSE), 0)</f>
        <v>622072</v>
      </c>
      <c r="O106" s="97">
        <f>SUMIF(V職域接種!$C:$C, 'Conv-vaccine'!$E106, V職域接種!F:F)</f>
        <v>0</v>
      </c>
      <c r="P106" s="97">
        <f>SUMIF(V職域接種!$C:$C, 'Conv-vaccine'!$E106, V職域接種!G:G)</f>
        <v>0</v>
      </c>
      <c r="Q106" s="97">
        <f>SUMIF(V重複!$C:$C, 'Conv-vaccine'!$E106, V重複!F:F)</f>
        <v>0</v>
      </c>
      <c r="R106" s="97">
        <f>SUMIF(V重複!$C:$C, 'Conv-vaccine'!$E106, V重複!G:G)</f>
        <v>0</v>
      </c>
      <c r="S106" s="111">
        <f>SUMIF(V3回目!$A:$A, 'Conv-vaccine'!$E106, V3回目!C:C)</f>
        <v>0</v>
      </c>
    </row>
    <row r="107" spans="1:19" ht="17.7">
      <c r="A107" s="94">
        <f t="shared" si="4"/>
        <v>44398</v>
      </c>
      <c r="B107" s="49">
        <f t="shared" si="5"/>
        <v>735588</v>
      </c>
      <c r="C107" s="49">
        <f t="shared" si="6"/>
        <v>701900</v>
      </c>
      <c r="D107" s="49">
        <f t="shared" si="7"/>
        <v>0</v>
      </c>
      <c r="E107" s="95">
        <v>44398</v>
      </c>
      <c r="F107" s="96" t="str">
        <f>IFERROR(VLOOKUP($E107, V医療従事者等!$A:$J, $F$4, FALSE), TEXT(E107, "aaa"))</f>
        <v>(水)</v>
      </c>
      <c r="G107" s="96">
        <f>IFERROR(VLOOKUP($E107, V医療従事者等!$A:$J, $G$4, FALSE), 0)</f>
        <v>371</v>
      </c>
      <c r="H107" s="96">
        <f>IFERROR(VLOOKUP($E107, V医療従事者等!$A:$J, $H$4, FALSE), 0)</f>
        <v>3619</v>
      </c>
      <c r="I107" s="96">
        <f>IFERROR(VLOOKUP($E107, V医療従事者等!$A:$J, $I$4, FALSE), 0)</f>
        <v>35406</v>
      </c>
      <c r="J107" s="96">
        <f>IFERROR(VLOOKUP($E107, V医療従事者等!$A:$J, $J$4, FALSE), 0)</f>
        <v>7470</v>
      </c>
      <c r="K107" s="97">
        <f>IFERROR(VLOOKUP($E107, V一般接種!$A:$G, K$4, FALSE), 0)</f>
        <v>495358</v>
      </c>
      <c r="L107" s="97">
        <f>IFERROR(VLOOKUP($E107, V一般接種!$A:$G, L$4, FALSE), 0)</f>
        <v>236240</v>
      </c>
      <c r="M107" s="97">
        <f>IFERROR(VLOOKUP($E107, V一般接種!$A:$G, M$4, FALSE), 0)</f>
        <v>0</v>
      </c>
      <c r="N107" s="97">
        <f>IFERROR(VLOOKUP($E107, V一般接種!$A:$G, N$4, FALSE), 0)</f>
        <v>659024</v>
      </c>
      <c r="O107" s="97">
        <f>SUMIF(V職域接種!$C:$C, 'Conv-vaccine'!$E107, V職域接種!F:F)</f>
        <v>0</v>
      </c>
      <c r="P107" s="97">
        <f>SUMIF(V職域接種!$C:$C, 'Conv-vaccine'!$E107, V職域接種!G:G)</f>
        <v>0</v>
      </c>
      <c r="Q107" s="97">
        <f>SUMIF(V重複!$C:$C, 'Conv-vaccine'!$E107, V重複!F:F)</f>
        <v>0</v>
      </c>
      <c r="R107" s="97">
        <f>SUMIF(V重複!$C:$C, 'Conv-vaccine'!$E107, V重複!G:G)</f>
        <v>0</v>
      </c>
      <c r="S107" s="111">
        <f>SUMIF(V3回目!$A:$A, 'Conv-vaccine'!$E107, V3回目!C:C)</f>
        <v>0</v>
      </c>
    </row>
    <row r="108" spans="1:19" ht="17.7">
      <c r="A108" s="94">
        <f t="shared" si="4"/>
        <v>44399</v>
      </c>
      <c r="B108" s="49">
        <f t="shared" si="5"/>
        <v>316443</v>
      </c>
      <c r="C108" s="49">
        <f t="shared" si="6"/>
        <v>277746</v>
      </c>
      <c r="D108" s="49">
        <f t="shared" si="7"/>
        <v>0</v>
      </c>
      <c r="E108" s="95">
        <v>44399</v>
      </c>
      <c r="F108" s="96" t="str">
        <f>IFERROR(VLOOKUP($E108, V医療従事者等!$A:$J, $F$4, FALSE), TEXT(E108, "aaa"))</f>
        <v>木</v>
      </c>
      <c r="G108" s="96">
        <f>IFERROR(VLOOKUP($E108, V医療従事者等!$A:$J, $G$4, FALSE), 0)</f>
        <v>0</v>
      </c>
      <c r="H108" s="96">
        <f>IFERROR(VLOOKUP($E108, V医療従事者等!$A:$J, $H$4, FALSE), 0)</f>
        <v>0</v>
      </c>
      <c r="I108" s="96">
        <f>IFERROR(VLOOKUP($E108, V医療従事者等!$A:$J, $I$4, FALSE), 0)</f>
        <v>0</v>
      </c>
      <c r="J108" s="96">
        <f>IFERROR(VLOOKUP($E108, V医療従事者等!$A:$J, $J$4, FALSE), 0)</f>
        <v>0</v>
      </c>
      <c r="K108" s="97">
        <f>IFERROR(VLOOKUP($E108, V一般接種!$A:$G, K$4, FALSE), 0)</f>
        <v>186627</v>
      </c>
      <c r="L108" s="97">
        <f>IFERROR(VLOOKUP($E108, V一般接種!$A:$G, L$4, FALSE), 0)</f>
        <v>129816</v>
      </c>
      <c r="M108" s="97">
        <f>IFERROR(VLOOKUP($E108, V一般接種!$A:$G, M$4, FALSE), 0)</f>
        <v>0</v>
      </c>
      <c r="N108" s="97">
        <f>IFERROR(VLOOKUP($E108, V一般接種!$A:$G, N$4, FALSE), 0)</f>
        <v>277746</v>
      </c>
      <c r="O108" s="97">
        <f>SUMIF(V職域接種!$C:$C, 'Conv-vaccine'!$E108, V職域接種!F:F)</f>
        <v>0</v>
      </c>
      <c r="P108" s="97">
        <f>SUMIF(V職域接種!$C:$C, 'Conv-vaccine'!$E108, V職域接種!G:G)</f>
        <v>0</v>
      </c>
      <c r="Q108" s="97">
        <f>SUMIF(V重複!$C:$C, 'Conv-vaccine'!$E108, V重複!F:F)</f>
        <v>0</v>
      </c>
      <c r="R108" s="97">
        <f>SUMIF(V重複!$C:$C, 'Conv-vaccine'!$E108, V重複!G:G)</f>
        <v>0</v>
      </c>
      <c r="S108" s="111">
        <f>SUMIF(V3回目!$A:$A, 'Conv-vaccine'!$E108, V3回目!C:C)</f>
        <v>0</v>
      </c>
    </row>
    <row r="109" spans="1:19" ht="17.7">
      <c r="A109" s="94">
        <f t="shared" si="4"/>
        <v>44400</v>
      </c>
      <c r="B109" s="49">
        <f t="shared" si="5"/>
        <v>247929</v>
      </c>
      <c r="C109" s="49">
        <f t="shared" si="6"/>
        <v>198135</v>
      </c>
      <c r="D109" s="49">
        <f t="shared" si="7"/>
        <v>0</v>
      </c>
      <c r="E109" s="95">
        <v>44400</v>
      </c>
      <c r="F109" s="96" t="str">
        <f>IFERROR(VLOOKUP($E109, V医療従事者等!$A:$J, $F$4, FALSE), TEXT(E109, "aaa"))</f>
        <v>金</v>
      </c>
      <c r="G109" s="96">
        <f>IFERROR(VLOOKUP($E109, V医療従事者等!$A:$J, $G$4, FALSE), 0)</f>
        <v>0</v>
      </c>
      <c r="H109" s="96">
        <f>IFERROR(VLOOKUP($E109, V医療従事者等!$A:$J, $H$4, FALSE), 0)</f>
        <v>0</v>
      </c>
      <c r="I109" s="96">
        <f>IFERROR(VLOOKUP($E109, V医療従事者等!$A:$J, $I$4, FALSE), 0)</f>
        <v>0</v>
      </c>
      <c r="J109" s="96">
        <f>IFERROR(VLOOKUP($E109, V医療従事者等!$A:$J, $J$4, FALSE), 0)</f>
        <v>0</v>
      </c>
      <c r="K109" s="97">
        <f>IFERROR(VLOOKUP($E109, V一般接種!$A:$G, K$4, FALSE), 0)</f>
        <v>127074</v>
      </c>
      <c r="L109" s="97">
        <f>IFERROR(VLOOKUP($E109, V一般接種!$A:$G, L$4, FALSE), 0)</f>
        <v>120855</v>
      </c>
      <c r="M109" s="97">
        <f>IFERROR(VLOOKUP($E109, V一般接種!$A:$G, M$4, FALSE), 0)</f>
        <v>0</v>
      </c>
      <c r="N109" s="97">
        <f>IFERROR(VLOOKUP($E109, V一般接種!$A:$G, N$4, FALSE), 0)</f>
        <v>198135</v>
      </c>
      <c r="O109" s="97">
        <f>SUMIF(V職域接種!$C:$C, 'Conv-vaccine'!$E109, V職域接種!F:F)</f>
        <v>0</v>
      </c>
      <c r="P109" s="97">
        <f>SUMIF(V職域接種!$C:$C, 'Conv-vaccine'!$E109, V職域接種!G:G)</f>
        <v>0</v>
      </c>
      <c r="Q109" s="97">
        <f>SUMIF(V重複!$C:$C, 'Conv-vaccine'!$E109, V重複!F:F)</f>
        <v>0</v>
      </c>
      <c r="R109" s="97">
        <f>SUMIF(V重複!$C:$C, 'Conv-vaccine'!$E109, V重複!G:G)</f>
        <v>0</v>
      </c>
      <c r="S109" s="111">
        <f>SUMIF(V3回目!$A:$A, 'Conv-vaccine'!$E109, V3回目!C:C)</f>
        <v>0</v>
      </c>
    </row>
    <row r="110" spans="1:19" ht="17.7">
      <c r="A110" s="94">
        <f t="shared" si="4"/>
        <v>44401</v>
      </c>
      <c r="B110" s="49">
        <f t="shared" si="5"/>
        <v>459706</v>
      </c>
      <c r="C110" s="49">
        <f t="shared" si="6"/>
        <v>743994</v>
      </c>
      <c r="D110" s="49">
        <f t="shared" si="7"/>
        <v>0</v>
      </c>
      <c r="E110" s="95">
        <v>44401</v>
      </c>
      <c r="F110" s="96" t="str">
        <f>IFERROR(VLOOKUP($E110, V医療従事者等!$A:$J, $F$4, FALSE), TEXT(E110, "aaa"))</f>
        <v>土</v>
      </c>
      <c r="G110" s="96">
        <f>IFERROR(VLOOKUP($E110, V医療従事者等!$A:$J, $G$4, FALSE), 0)</f>
        <v>0</v>
      </c>
      <c r="H110" s="96">
        <f>IFERROR(VLOOKUP($E110, V医療従事者等!$A:$J, $H$4, FALSE), 0)</f>
        <v>0</v>
      </c>
      <c r="I110" s="96">
        <f>IFERROR(VLOOKUP($E110, V医療従事者等!$A:$J, $I$4, FALSE), 0)</f>
        <v>0</v>
      </c>
      <c r="J110" s="96">
        <f>IFERROR(VLOOKUP($E110, V医療従事者等!$A:$J, $J$4, FALSE), 0)</f>
        <v>0</v>
      </c>
      <c r="K110" s="97">
        <f>IFERROR(VLOOKUP($E110, V一般接種!$A:$G, K$4, FALSE), 0)</f>
        <v>301371</v>
      </c>
      <c r="L110" s="97">
        <f>IFERROR(VLOOKUP($E110, V一般接種!$A:$G, L$4, FALSE), 0)</f>
        <v>158335</v>
      </c>
      <c r="M110" s="97">
        <f>IFERROR(VLOOKUP($E110, V一般接種!$A:$G, M$4, FALSE), 0)</f>
        <v>0</v>
      </c>
      <c r="N110" s="97">
        <f>IFERROR(VLOOKUP($E110, V一般接種!$A:$G, N$4, FALSE), 0)</f>
        <v>743994</v>
      </c>
      <c r="O110" s="97">
        <f>SUMIF(V職域接種!$C:$C, 'Conv-vaccine'!$E110, V職域接種!F:F)</f>
        <v>0</v>
      </c>
      <c r="P110" s="97">
        <f>SUMIF(V職域接種!$C:$C, 'Conv-vaccine'!$E110, V職域接種!G:G)</f>
        <v>0</v>
      </c>
      <c r="Q110" s="97">
        <f>SUMIF(V重複!$C:$C, 'Conv-vaccine'!$E110, V重複!F:F)</f>
        <v>0</v>
      </c>
      <c r="R110" s="97">
        <f>SUMIF(V重複!$C:$C, 'Conv-vaccine'!$E110, V重複!G:G)</f>
        <v>0</v>
      </c>
      <c r="S110" s="111">
        <f>SUMIF(V3回目!$A:$A, 'Conv-vaccine'!$E110, V3回目!C:C)</f>
        <v>0</v>
      </c>
    </row>
    <row r="111" spans="1:19" ht="17.7">
      <c r="A111" s="94">
        <f t="shared" si="4"/>
        <v>44402</v>
      </c>
      <c r="B111" s="49">
        <f t="shared" si="5"/>
        <v>412326</v>
      </c>
      <c r="C111" s="49">
        <f t="shared" si="6"/>
        <v>688251</v>
      </c>
      <c r="D111" s="49">
        <f t="shared" si="7"/>
        <v>0</v>
      </c>
      <c r="E111" s="95">
        <v>44402</v>
      </c>
      <c r="F111" s="96" t="str">
        <f>IFERROR(VLOOKUP($E111, V医療従事者等!$A:$J, $F$4, FALSE), TEXT(E111, "aaa"))</f>
        <v>日</v>
      </c>
      <c r="G111" s="96">
        <f>IFERROR(VLOOKUP($E111, V医療従事者等!$A:$J, $G$4, FALSE), 0)</f>
        <v>0</v>
      </c>
      <c r="H111" s="96">
        <f>IFERROR(VLOOKUP($E111, V医療従事者等!$A:$J, $H$4, FALSE), 0)</f>
        <v>0</v>
      </c>
      <c r="I111" s="96">
        <f>IFERROR(VLOOKUP($E111, V医療従事者等!$A:$J, $I$4, FALSE), 0)</f>
        <v>0</v>
      </c>
      <c r="J111" s="96">
        <f>IFERROR(VLOOKUP($E111, V医療従事者等!$A:$J, $J$4, FALSE), 0)</f>
        <v>0</v>
      </c>
      <c r="K111" s="97">
        <f>IFERROR(VLOOKUP($E111, V一般接種!$A:$G, K$4, FALSE), 0)</f>
        <v>269834</v>
      </c>
      <c r="L111" s="97">
        <f>IFERROR(VLOOKUP($E111, V一般接種!$A:$G, L$4, FALSE), 0)</f>
        <v>142492</v>
      </c>
      <c r="M111" s="97">
        <f>IFERROR(VLOOKUP($E111, V一般接種!$A:$G, M$4, FALSE), 0)</f>
        <v>0</v>
      </c>
      <c r="N111" s="97">
        <f>IFERROR(VLOOKUP($E111, V一般接種!$A:$G, N$4, FALSE), 0)</f>
        <v>688251</v>
      </c>
      <c r="O111" s="97">
        <f>SUMIF(V職域接種!$C:$C, 'Conv-vaccine'!$E111, V職域接種!F:F)</f>
        <v>0</v>
      </c>
      <c r="P111" s="97">
        <f>SUMIF(V職域接種!$C:$C, 'Conv-vaccine'!$E111, V職域接種!G:G)</f>
        <v>0</v>
      </c>
      <c r="Q111" s="97">
        <f>SUMIF(V重複!$C:$C, 'Conv-vaccine'!$E111, V重複!F:F)</f>
        <v>0</v>
      </c>
      <c r="R111" s="97">
        <f>SUMIF(V重複!$C:$C, 'Conv-vaccine'!$E111, V重複!G:G)</f>
        <v>0</v>
      </c>
      <c r="S111" s="111">
        <f>SUMIF(V3回目!$A:$A, 'Conv-vaccine'!$E111, V3回目!C:C)</f>
        <v>0</v>
      </c>
    </row>
    <row r="112" spans="1:19" ht="17.7">
      <c r="A112" s="94">
        <f t="shared" si="4"/>
        <v>44403</v>
      </c>
      <c r="B112" s="49">
        <f t="shared" si="5"/>
        <v>578153</v>
      </c>
      <c r="C112" s="49">
        <f t="shared" si="6"/>
        <v>781740</v>
      </c>
      <c r="D112" s="49">
        <f t="shared" si="7"/>
        <v>0</v>
      </c>
      <c r="E112" s="95">
        <v>44403</v>
      </c>
      <c r="F112" s="96" t="str">
        <f>IFERROR(VLOOKUP($E112, V医療従事者等!$A:$J, $F$4, FALSE), TEXT(E112, "aaa"))</f>
        <v>(月)</v>
      </c>
      <c r="G112" s="96">
        <f>IFERROR(VLOOKUP($E112, V医療従事者等!$A:$J, $G$4, FALSE), 0)</f>
        <v>20343</v>
      </c>
      <c r="H112" s="96">
        <f>IFERROR(VLOOKUP($E112, V医療従事者等!$A:$J, $H$4, FALSE), 0)</f>
        <v>5887</v>
      </c>
      <c r="I112" s="96">
        <f>IFERROR(VLOOKUP($E112, V医療従事者等!$A:$J, $I$4, FALSE), 0)</f>
        <v>40920</v>
      </c>
      <c r="J112" s="96">
        <f>IFERROR(VLOOKUP($E112, V医療従事者等!$A:$J, $J$4, FALSE), 0)</f>
        <v>1995</v>
      </c>
      <c r="K112" s="97">
        <f>IFERROR(VLOOKUP($E112, V一般接種!$A:$G, K$4, FALSE), 0)</f>
        <v>367696</v>
      </c>
      <c r="L112" s="97">
        <f>IFERROR(VLOOKUP($E112, V一般接種!$A:$G, L$4, FALSE), 0)</f>
        <v>184227</v>
      </c>
      <c r="M112" s="97">
        <f>IFERROR(VLOOKUP($E112, V一般接種!$A:$G, M$4, FALSE), 0)</f>
        <v>0</v>
      </c>
      <c r="N112" s="97">
        <f>IFERROR(VLOOKUP($E112, V一般接種!$A:$G, N$4, FALSE), 0)</f>
        <v>738825</v>
      </c>
      <c r="O112" s="97">
        <f>SUMIF(V職域接種!$C:$C, 'Conv-vaccine'!$E112, V職域接種!F:F)</f>
        <v>0</v>
      </c>
      <c r="P112" s="97">
        <f>SUMIF(V職域接種!$C:$C, 'Conv-vaccine'!$E112, V職域接種!G:G)</f>
        <v>0</v>
      </c>
      <c r="Q112" s="97">
        <f>SUMIF(V重複!$C:$C, 'Conv-vaccine'!$E112, V重複!F:F)</f>
        <v>0</v>
      </c>
      <c r="R112" s="97">
        <f>SUMIF(V重複!$C:$C, 'Conv-vaccine'!$E112, V重複!G:G)</f>
        <v>0</v>
      </c>
      <c r="S112" s="111">
        <f>SUMIF(V3回目!$A:$A, 'Conv-vaccine'!$E112, V3回目!C:C)</f>
        <v>0</v>
      </c>
    </row>
    <row r="113" spans="1:19" ht="17.7">
      <c r="A113" s="94">
        <f t="shared" si="4"/>
        <v>44404</v>
      </c>
      <c r="B113" s="49">
        <f t="shared" si="5"/>
        <v>616901</v>
      </c>
      <c r="C113" s="49">
        <f t="shared" si="6"/>
        <v>782009</v>
      </c>
      <c r="D113" s="49">
        <f t="shared" si="7"/>
        <v>0</v>
      </c>
      <c r="E113" s="95">
        <v>44404</v>
      </c>
      <c r="F113" s="96" t="str">
        <f>IFERROR(VLOOKUP($E113, V医療従事者等!$A:$J, $F$4, FALSE), TEXT(E113, "aaa"))</f>
        <v>(火)</v>
      </c>
      <c r="G113" s="96">
        <f>IFERROR(VLOOKUP($E113, V医療従事者等!$A:$J, $G$4, FALSE), 0)</f>
        <v>7285</v>
      </c>
      <c r="H113" s="96">
        <f>IFERROR(VLOOKUP($E113, V医療従事者等!$A:$J, $H$4, FALSE), 0)</f>
        <v>9238</v>
      </c>
      <c r="I113" s="96">
        <f>IFERROR(VLOOKUP($E113, V医療従事者等!$A:$J, $I$4, FALSE), 0)</f>
        <v>19283</v>
      </c>
      <c r="J113" s="96">
        <f>IFERROR(VLOOKUP($E113, V医療従事者等!$A:$J, $J$4, FALSE), 0)</f>
        <v>6915</v>
      </c>
      <c r="K113" s="97">
        <f>IFERROR(VLOOKUP($E113, V一般接種!$A:$G, K$4, FALSE), 0)</f>
        <v>435964</v>
      </c>
      <c r="L113" s="97">
        <f>IFERROR(VLOOKUP($E113, V一般接種!$A:$G, L$4, FALSE), 0)</f>
        <v>164414</v>
      </c>
      <c r="M113" s="97">
        <f>IFERROR(VLOOKUP($E113, V一般接種!$A:$G, M$4, FALSE), 0)</f>
        <v>0</v>
      </c>
      <c r="N113" s="97">
        <f>IFERROR(VLOOKUP($E113, V一般接種!$A:$G, N$4, FALSE), 0)</f>
        <v>755811</v>
      </c>
      <c r="O113" s="97">
        <f>SUMIF(V職域接種!$C:$C, 'Conv-vaccine'!$E113, V職域接種!F:F)</f>
        <v>0</v>
      </c>
      <c r="P113" s="97">
        <f>SUMIF(V職域接種!$C:$C, 'Conv-vaccine'!$E113, V職域接種!G:G)</f>
        <v>0</v>
      </c>
      <c r="Q113" s="97">
        <f>SUMIF(V重複!$C:$C, 'Conv-vaccine'!$E113, V重複!F:F)</f>
        <v>0</v>
      </c>
      <c r="R113" s="97">
        <f>SUMIF(V重複!$C:$C, 'Conv-vaccine'!$E113, V重複!G:G)</f>
        <v>0</v>
      </c>
      <c r="S113" s="111">
        <f>SUMIF(V3回目!$A:$A, 'Conv-vaccine'!$E113, V3回目!C:C)</f>
        <v>0</v>
      </c>
    </row>
    <row r="114" spans="1:19" ht="17.7">
      <c r="A114" s="94">
        <f t="shared" si="4"/>
        <v>44405</v>
      </c>
      <c r="B114" s="49">
        <f t="shared" si="5"/>
        <v>605534</v>
      </c>
      <c r="C114" s="49">
        <f t="shared" si="6"/>
        <v>787894</v>
      </c>
      <c r="D114" s="49">
        <f t="shared" si="7"/>
        <v>0</v>
      </c>
      <c r="E114" s="95">
        <v>44405</v>
      </c>
      <c r="F114" s="96" t="str">
        <f>IFERROR(VLOOKUP($E114, V医療従事者等!$A:$J, $F$4, FALSE), TEXT(E114, "aaa"))</f>
        <v>(水)</v>
      </c>
      <c r="G114" s="96">
        <f>IFERROR(VLOOKUP($E114, V医療従事者等!$A:$J, $G$4, FALSE), 0)</f>
        <v>11517</v>
      </c>
      <c r="H114" s="96">
        <f>IFERROR(VLOOKUP($E114, V医療従事者等!$A:$J, $H$4, FALSE), 0)</f>
        <v>283</v>
      </c>
      <c r="I114" s="96">
        <f>IFERROR(VLOOKUP($E114, V医療従事者等!$A:$J, $I$4, FALSE), 0)</f>
        <v>18441</v>
      </c>
      <c r="J114" s="96">
        <f>IFERROR(VLOOKUP($E114, V医療従事者等!$A:$J, $J$4, FALSE), 0)</f>
        <v>6</v>
      </c>
      <c r="K114" s="97">
        <f>IFERROR(VLOOKUP($E114, V一般接種!$A:$G, K$4, FALSE), 0)</f>
        <v>430212</v>
      </c>
      <c r="L114" s="97">
        <f>IFERROR(VLOOKUP($E114, V一般接種!$A:$G, L$4, FALSE), 0)</f>
        <v>163522</v>
      </c>
      <c r="M114" s="97">
        <f>IFERROR(VLOOKUP($E114, V一般接種!$A:$G, M$4, FALSE), 0)</f>
        <v>0</v>
      </c>
      <c r="N114" s="97">
        <f>IFERROR(VLOOKUP($E114, V一般接種!$A:$G, N$4, FALSE), 0)</f>
        <v>769447</v>
      </c>
      <c r="O114" s="97">
        <f>SUMIF(V職域接種!$C:$C, 'Conv-vaccine'!$E114, V職域接種!F:F)</f>
        <v>0</v>
      </c>
      <c r="P114" s="97">
        <f>SUMIF(V職域接種!$C:$C, 'Conv-vaccine'!$E114, V職域接種!G:G)</f>
        <v>0</v>
      </c>
      <c r="Q114" s="97">
        <f>SUMIF(V重複!$C:$C, 'Conv-vaccine'!$E114, V重複!F:F)</f>
        <v>0</v>
      </c>
      <c r="R114" s="97">
        <f>SUMIF(V重複!$C:$C, 'Conv-vaccine'!$E114, V重複!G:G)</f>
        <v>0</v>
      </c>
      <c r="S114" s="111">
        <f>SUMIF(V3回目!$A:$A, 'Conv-vaccine'!$E114, V3回目!C:C)</f>
        <v>0</v>
      </c>
    </row>
    <row r="115" spans="1:19" ht="17.7">
      <c r="A115" s="94">
        <f t="shared" si="4"/>
        <v>44406</v>
      </c>
      <c r="B115" s="49">
        <f t="shared" si="5"/>
        <v>607093</v>
      </c>
      <c r="C115" s="49">
        <f t="shared" si="6"/>
        <v>773809</v>
      </c>
      <c r="D115" s="49">
        <f t="shared" si="7"/>
        <v>0</v>
      </c>
      <c r="E115" s="95">
        <v>44406</v>
      </c>
      <c r="F115" s="96" t="str">
        <f>IFERROR(VLOOKUP($E115, V医療従事者等!$A:$J, $F$4, FALSE), TEXT(E115, "aaa"))</f>
        <v>(木)</v>
      </c>
      <c r="G115" s="96">
        <f>IFERROR(VLOOKUP($E115, V医療従事者等!$A:$J, $G$4, FALSE), 0)</f>
        <v>9074</v>
      </c>
      <c r="H115" s="96">
        <f>IFERROR(VLOOKUP($E115, V医療従事者等!$A:$J, $H$4, FALSE), 0)</f>
        <v>23</v>
      </c>
      <c r="I115" s="96">
        <f>IFERROR(VLOOKUP($E115, V医療従事者等!$A:$J, $I$4, FALSE), 0)</f>
        <v>21242</v>
      </c>
      <c r="J115" s="96">
        <f>IFERROR(VLOOKUP($E115, V医療従事者等!$A:$J, $J$4, FALSE), 0)</f>
        <v>33</v>
      </c>
      <c r="K115" s="97">
        <f>IFERROR(VLOOKUP($E115, V一般接種!$A:$G, K$4, FALSE), 0)</f>
        <v>429038</v>
      </c>
      <c r="L115" s="97">
        <f>IFERROR(VLOOKUP($E115, V一般接種!$A:$G, L$4, FALSE), 0)</f>
        <v>168958</v>
      </c>
      <c r="M115" s="97">
        <f>IFERROR(VLOOKUP($E115, V一般接種!$A:$G, M$4, FALSE), 0)</f>
        <v>0</v>
      </c>
      <c r="N115" s="97">
        <f>IFERROR(VLOOKUP($E115, V一般接種!$A:$G, N$4, FALSE), 0)</f>
        <v>752534</v>
      </c>
      <c r="O115" s="97">
        <f>SUMIF(V職域接種!$C:$C, 'Conv-vaccine'!$E115, V職域接種!F:F)</f>
        <v>0</v>
      </c>
      <c r="P115" s="97">
        <f>SUMIF(V職域接種!$C:$C, 'Conv-vaccine'!$E115, V職域接種!G:G)</f>
        <v>0</v>
      </c>
      <c r="Q115" s="97">
        <f>SUMIF(V重複!$C:$C, 'Conv-vaccine'!$E115, V重複!F:F)</f>
        <v>0</v>
      </c>
      <c r="R115" s="97">
        <f>SUMIF(V重複!$C:$C, 'Conv-vaccine'!$E115, V重複!G:G)</f>
        <v>0</v>
      </c>
      <c r="S115" s="111">
        <f>SUMIF(V3回目!$A:$A, 'Conv-vaccine'!$E115, V3回目!C:C)</f>
        <v>0</v>
      </c>
    </row>
    <row r="116" spans="1:19" ht="17.7">
      <c r="A116" s="94">
        <f t="shared" si="4"/>
        <v>44407</v>
      </c>
      <c r="B116" s="49">
        <f t="shared" si="5"/>
        <v>638286</v>
      </c>
      <c r="C116" s="49">
        <f t="shared" si="6"/>
        <v>780769</v>
      </c>
      <c r="D116" s="49">
        <f t="shared" si="7"/>
        <v>0</v>
      </c>
      <c r="E116" s="95">
        <v>44407</v>
      </c>
      <c r="F116" s="96" t="str">
        <f>IFERROR(VLOOKUP($E116, V医療従事者等!$A:$J, $F$4, FALSE), TEXT(E116, "aaa"))</f>
        <v>(金)</v>
      </c>
      <c r="G116" s="96">
        <f>IFERROR(VLOOKUP($E116, V医療従事者等!$A:$J, $G$4, FALSE), 0)</f>
        <v>11403</v>
      </c>
      <c r="H116" s="96">
        <f>IFERROR(VLOOKUP($E116, V医療従事者等!$A:$J, $H$4, FALSE), 0)</f>
        <v>57</v>
      </c>
      <c r="I116" s="96">
        <f>IFERROR(VLOOKUP($E116, V医療従事者等!$A:$J, $I$4, FALSE), 0)</f>
        <v>23694</v>
      </c>
      <c r="J116" s="96">
        <f>IFERROR(VLOOKUP($E116, V医療従事者等!$A:$J, $J$4, FALSE), 0)</f>
        <v>5434</v>
      </c>
      <c r="K116" s="97">
        <f>IFERROR(VLOOKUP($E116, V一般接種!$A:$G, K$4, FALSE), 0)</f>
        <v>459671</v>
      </c>
      <c r="L116" s="97">
        <f>IFERROR(VLOOKUP($E116, V一般接種!$A:$G, L$4, FALSE), 0)</f>
        <v>167155</v>
      </c>
      <c r="M116" s="97">
        <f>IFERROR(VLOOKUP($E116, V一般接種!$A:$G, M$4, FALSE), 0)</f>
        <v>0</v>
      </c>
      <c r="N116" s="97">
        <f>IFERROR(VLOOKUP($E116, V一般接種!$A:$G, N$4, FALSE), 0)</f>
        <v>751641</v>
      </c>
      <c r="O116" s="97">
        <f>SUMIF(V職域接種!$C:$C, 'Conv-vaccine'!$E116, V職域接種!F:F)</f>
        <v>0</v>
      </c>
      <c r="P116" s="97">
        <f>SUMIF(V職域接種!$C:$C, 'Conv-vaccine'!$E116, V職域接種!G:G)</f>
        <v>0</v>
      </c>
      <c r="Q116" s="97">
        <f>SUMIF(V重複!$C:$C, 'Conv-vaccine'!$E116, V重複!F:F)</f>
        <v>0</v>
      </c>
      <c r="R116" s="97">
        <f>SUMIF(V重複!$C:$C, 'Conv-vaccine'!$E116, V重複!G:G)</f>
        <v>0</v>
      </c>
      <c r="S116" s="111">
        <f>SUMIF(V3回目!$A:$A, 'Conv-vaccine'!$E116, V3回目!C:C)</f>
        <v>0</v>
      </c>
    </row>
    <row r="117" spans="1:19" ht="17.7">
      <c r="A117" s="94">
        <f t="shared" si="4"/>
        <v>44408</v>
      </c>
      <c r="B117" s="49">
        <f t="shared" si="5"/>
        <v>632991</v>
      </c>
      <c r="C117" s="49">
        <f t="shared" si="6"/>
        <v>798685</v>
      </c>
      <c r="D117" s="49">
        <f t="shared" si="7"/>
        <v>0</v>
      </c>
      <c r="E117" s="95">
        <v>44408</v>
      </c>
      <c r="F117" s="96" t="str">
        <f>IFERROR(VLOOKUP($E117, V医療従事者等!$A:$J, $F$4, FALSE), TEXT(E117, "aaa"))</f>
        <v>土</v>
      </c>
      <c r="G117" s="96">
        <f>IFERROR(VLOOKUP($E117, V医療従事者等!$A:$J, $G$4, FALSE), 0)</f>
        <v>0</v>
      </c>
      <c r="H117" s="96">
        <f>IFERROR(VLOOKUP($E117, V医療従事者等!$A:$J, $H$4, FALSE), 0)</f>
        <v>0</v>
      </c>
      <c r="I117" s="96">
        <f>IFERROR(VLOOKUP($E117, V医療従事者等!$A:$J, $I$4, FALSE), 0)</f>
        <v>0</v>
      </c>
      <c r="J117" s="96">
        <f>IFERROR(VLOOKUP($E117, V医療従事者等!$A:$J, $J$4, FALSE), 0)</f>
        <v>0</v>
      </c>
      <c r="K117" s="97">
        <f>IFERROR(VLOOKUP($E117, V一般接種!$A:$G, K$4, FALSE), 0)</f>
        <v>499344</v>
      </c>
      <c r="L117" s="97">
        <f>IFERROR(VLOOKUP($E117, V一般接種!$A:$G, L$4, FALSE), 0)</f>
        <v>133647</v>
      </c>
      <c r="M117" s="97">
        <f>IFERROR(VLOOKUP($E117, V一般接種!$A:$G, M$4, FALSE), 0)</f>
        <v>0</v>
      </c>
      <c r="N117" s="97">
        <f>IFERROR(VLOOKUP($E117, V一般接種!$A:$G, N$4, FALSE), 0)</f>
        <v>798685</v>
      </c>
      <c r="O117" s="97">
        <f>SUMIF(V職域接種!$C:$C, 'Conv-vaccine'!$E117, V職域接種!F:F)</f>
        <v>0</v>
      </c>
      <c r="P117" s="97">
        <f>SUMIF(V職域接種!$C:$C, 'Conv-vaccine'!$E117, V職域接種!G:G)</f>
        <v>0</v>
      </c>
      <c r="Q117" s="97">
        <f>SUMIF(V重複!$C:$C, 'Conv-vaccine'!$E117, V重複!F:F)</f>
        <v>0</v>
      </c>
      <c r="R117" s="97">
        <f>SUMIF(V重複!$C:$C, 'Conv-vaccine'!$E117, V重複!G:G)</f>
        <v>0</v>
      </c>
      <c r="S117" s="111">
        <f>SUMIF(V3回目!$A:$A, 'Conv-vaccine'!$E117, V3回目!C:C)</f>
        <v>0</v>
      </c>
    </row>
    <row r="118" spans="1:19" ht="17.7">
      <c r="A118" s="94">
        <f t="shared" si="4"/>
        <v>44409</v>
      </c>
      <c r="B118" s="49">
        <f t="shared" si="5"/>
        <v>455947</v>
      </c>
      <c r="C118" s="49">
        <f t="shared" si="6"/>
        <v>1066959</v>
      </c>
      <c r="D118" s="49">
        <f t="shared" si="7"/>
        <v>0</v>
      </c>
      <c r="E118" s="95">
        <v>44409</v>
      </c>
      <c r="F118" s="96" t="str">
        <f>IFERROR(VLOOKUP($E118, V医療従事者等!$A:$J, $F$4, FALSE), TEXT(E118, "aaa"))</f>
        <v>日</v>
      </c>
      <c r="G118" s="96">
        <f>IFERROR(VLOOKUP($E118, V医療従事者等!$A:$J, $G$4, FALSE), 0)</f>
        <v>0</v>
      </c>
      <c r="H118" s="96">
        <f>IFERROR(VLOOKUP($E118, V医療従事者等!$A:$J, $H$4, FALSE), 0)</f>
        <v>0</v>
      </c>
      <c r="I118" s="96">
        <f>IFERROR(VLOOKUP($E118, V医療従事者等!$A:$J, $I$4, FALSE), 0)</f>
        <v>0</v>
      </c>
      <c r="J118" s="96">
        <f>IFERROR(VLOOKUP($E118, V医療従事者等!$A:$J, $J$4, FALSE), 0)</f>
        <v>0</v>
      </c>
      <c r="K118" s="97">
        <f>IFERROR(VLOOKUP($E118, V一般接種!$A:$G, K$4, FALSE), 0)</f>
        <v>433751</v>
      </c>
      <c r="L118" s="97">
        <f>IFERROR(VLOOKUP($E118, V一般接種!$A:$G, L$4, FALSE), 0)</f>
        <v>119851</v>
      </c>
      <c r="M118" s="97">
        <f>IFERROR(VLOOKUP($E118, V一般接種!$A:$G, M$4, FALSE), 0)</f>
        <v>0</v>
      </c>
      <c r="N118" s="97">
        <f>IFERROR(VLOOKUP($E118, V一般接種!$A:$G, N$4, FALSE), 0)</f>
        <v>540544</v>
      </c>
      <c r="O118" s="97">
        <f>SUMIF(V職域接種!$C:$C, 'Conv-vaccine'!$E118, V職域接種!F:F)</f>
        <v>6269246</v>
      </c>
      <c r="P118" s="97">
        <f>SUMIF(V職域接種!$C:$C, 'Conv-vaccine'!$E118, V職域接種!G:G)</f>
        <v>1454134</v>
      </c>
      <c r="Q118" s="97">
        <f>SUMIF(V重複!$C:$C, 'Conv-vaccine'!$E118, V重複!F:F)</f>
        <v>6366901</v>
      </c>
      <c r="R118" s="97">
        <f>SUMIF(V重複!$C:$C, 'Conv-vaccine'!$E118, V重複!G:G)</f>
        <v>927719</v>
      </c>
      <c r="S118" s="111">
        <f>SUMIF(V3回目!$A:$A, 'Conv-vaccine'!$E118, V3回目!C:C)</f>
        <v>0</v>
      </c>
    </row>
    <row r="119" spans="1:19" ht="17.7">
      <c r="A119" s="94">
        <f t="shared" si="4"/>
        <v>44410</v>
      </c>
      <c r="B119" s="49">
        <f t="shared" si="5"/>
        <v>563370</v>
      </c>
      <c r="C119" s="49">
        <f t="shared" si="6"/>
        <v>569965</v>
      </c>
      <c r="D119" s="49">
        <f t="shared" si="7"/>
        <v>0</v>
      </c>
      <c r="E119" s="95">
        <v>44410</v>
      </c>
      <c r="F119" s="96" t="str">
        <f>IFERROR(VLOOKUP($E119, V医療従事者等!$A:$J, $F$4, FALSE), TEXT(E119, "aaa"))</f>
        <v>月</v>
      </c>
      <c r="G119" s="96">
        <f>IFERROR(VLOOKUP($E119, V医療従事者等!$A:$J, $G$4, FALSE), 0)</f>
        <v>0</v>
      </c>
      <c r="H119" s="96">
        <f>IFERROR(VLOOKUP($E119, V医療従事者等!$A:$J, $H$4, FALSE), 0)</f>
        <v>0</v>
      </c>
      <c r="I119" s="96">
        <f>IFERROR(VLOOKUP($E119, V医療従事者等!$A:$J, $I$4, FALSE), 0)</f>
        <v>0</v>
      </c>
      <c r="J119" s="96">
        <f>IFERROR(VLOOKUP($E119, V医療従事者等!$A:$J, $J$4, FALSE), 0)</f>
        <v>0</v>
      </c>
      <c r="K119" s="97">
        <f>IFERROR(VLOOKUP($E119, V一般接種!$A:$G, K$4, FALSE), 0)</f>
        <v>438906</v>
      </c>
      <c r="L119" s="97">
        <f>IFERROR(VLOOKUP($E119, V一般接種!$A:$G, L$4, FALSE), 0)</f>
        <v>124464</v>
      </c>
      <c r="M119" s="97">
        <f>IFERROR(VLOOKUP($E119, V一般接種!$A:$G, M$4, FALSE), 0)</f>
        <v>0</v>
      </c>
      <c r="N119" s="97">
        <f>IFERROR(VLOOKUP($E119, V一般接種!$A:$G, N$4, FALSE), 0)</f>
        <v>569965</v>
      </c>
      <c r="O119" s="97">
        <f>SUMIF(V職域接種!$C:$C, 'Conv-vaccine'!$E119, V職域接種!F:F)</f>
        <v>0</v>
      </c>
      <c r="P119" s="97">
        <f>SUMIF(V職域接種!$C:$C, 'Conv-vaccine'!$E119, V職域接種!G:G)</f>
        <v>0</v>
      </c>
      <c r="Q119" s="97">
        <f>SUMIF(V重複!$C:$C, 'Conv-vaccine'!$E119, V重複!F:F)</f>
        <v>0</v>
      </c>
      <c r="R119" s="97">
        <f>SUMIF(V重複!$C:$C, 'Conv-vaccine'!$E119, V重複!G:G)</f>
        <v>0</v>
      </c>
      <c r="S119" s="111">
        <f>SUMIF(V3回目!$A:$A, 'Conv-vaccine'!$E119, V3回目!C:C)</f>
        <v>0</v>
      </c>
    </row>
    <row r="120" spans="1:19" ht="17.7">
      <c r="A120" s="94">
        <f t="shared" si="4"/>
        <v>44411</v>
      </c>
      <c r="B120" s="49">
        <f t="shared" si="5"/>
        <v>580774</v>
      </c>
      <c r="C120" s="49">
        <f t="shared" si="6"/>
        <v>605755</v>
      </c>
      <c r="D120" s="49">
        <f t="shared" si="7"/>
        <v>0</v>
      </c>
      <c r="E120" s="95">
        <v>44411</v>
      </c>
      <c r="F120" s="96" t="str">
        <f>IFERROR(VLOOKUP($E120, V医療従事者等!$A:$J, $F$4, FALSE), TEXT(E120, "aaa"))</f>
        <v>火</v>
      </c>
      <c r="G120" s="96">
        <f>IFERROR(VLOOKUP($E120, V医療従事者等!$A:$J, $G$4, FALSE), 0)</f>
        <v>0</v>
      </c>
      <c r="H120" s="96">
        <f>IFERROR(VLOOKUP($E120, V医療従事者等!$A:$J, $H$4, FALSE), 0)</f>
        <v>0</v>
      </c>
      <c r="I120" s="96">
        <f>IFERROR(VLOOKUP($E120, V医療従事者等!$A:$J, $I$4, FALSE), 0)</f>
        <v>0</v>
      </c>
      <c r="J120" s="96">
        <f>IFERROR(VLOOKUP($E120, V医療従事者等!$A:$J, $J$4, FALSE), 0)</f>
        <v>0</v>
      </c>
      <c r="K120" s="97">
        <f>IFERROR(VLOOKUP($E120, V一般接種!$A:$G, K$4, FALSE), 0)</f>
        <v>460866</v>
      </c>
      <c r="L120" s="97">
        <f>IFERROR(VLOOKUP($E120, V一般接種!$A:$G, L$4, FALSE), 0)</f>
        <v>119908</v>
      </c>
      <c r="M120" s="97">
        <f>IFERROR(VLOOKUP($E120, V一般接種!$A:$G, M$4, FALSE), 0)</f>
        <v>0</v>
      </c>
      <c r="N120" s="97">
        <f>IFERROR(VLOOKUP($E120, V一般接種!$A:$G, N$4, FALSE), 0)</f>
        <v>605755</v>
      </c>
      <c r="O120" s="97">
        <f>SUMIF(V職域接種!$C:$C, 'Conv-vaccine'!$E120, V職域接種!F:F)</f>
        <v>0</v>
      </c>
      <c r="P120" s="97">
        <f>SUMIF(V職域接種!$C:$C, 'Conv-vaccine'!$E120, V職域接種!G:G)</f>
        <v>0</v>
      </c>
      <c r="Q120" s="97">
        <f>SUMIF(V重複!$C:$C, 'Conv-vaccine'!$E120, V重複!F:F)</f>
        <v>0</v>
      </c>
      <c r="R120" s="97">
        <f>SUMIF(V重複!$C:$C, 'Conv-vaccine'!$E120, V重複!G:G)</f>
        <v>0</v>
      </c>
      <c r="S120" s="111">
        <f>SUMIF(V3回目!$A:$A, 'Conv-vaccine'!$E120, V3回目!C:C)</f>
        <v>0</v>
      </c>
    </row>
    <row r="121" spans="1:19" ht="17.7">
      <c r="A121" s="94">
        <f t="shared" si="4"/>
        <v>44412</v>
      </c>
      <c r="B121" s="49">
        <f t="shared" si="5"/>
        <v>568954</v>
      </c>
      <c r="C121" s="49">
        <f t="shared" si="6"/>
        <v>599247</v>
      </c>
      <c r="D121" s="49">
        <f t="shared" si="7"/>
        <v>0</v>
      </c>
      <c r="E121" s="95">
        <v>44412</v>
      </c>
      <c r="F121" s="96" t="str">
        <f>IFERROR(VLOOKUP($E121, V医療従事者等!$A:$J, $F$4, FALSE), TEXT(E121, "aaa"))</f>
        <v>水</v>
      </c>
      <c r="G121" s="96">
        <f>IFERROR(VLOOKUP($E121, V医療従事者等!$A:$J, $G$4, FALSE), 0)</f>
        <v>0</v>
      </c>
      <c r="H121" s="96">
        <f>IFERROR(VLOOKUP($E121, V医療従事者等!$A:$J, $H$4, FALSE), 0)</f>
        <v>0</v>
      </c>
      <c r="I121" s="96">
        <f>IFERROR(VLOOKUP($E121, V医療従事者等!$A:$J, $I$4, FALSE), 0)</f>
        <v>0</v>
      </c>
      <c r="J121" s="96">
        <f>IFERROR(VLOOKUP($E121, V医療従事者等!$A:$J, $J$4, FALSE), 0)</f>
        <v>0</v>
      </c>
      <c r="K121" s="97">
        <f>IFERROR(VLOOKUP($E121, V一般接種!$A:$G, K$4, FALSE), 0)</f>
        <v>456438</v>
      </c>
      <c r="L121" s="97">
        <f>IFERROR(VLOOKUP($E121, V一般接種!$A:$G, L$4, FALSE), 0)</f>
        <v>112516</v>
      </c>
      <c r="M121" s="97">
        <f>IFERROR(VLOOKUP($E121, V一般接種!$A:$G, M$4, FALSE), 0)</f>
        <v>0</v>
      </c>
      <c r="N121" s="97">
        <f>IFERROR(VLOOKUP($E121, V一般接種!$A:$G, N$4, FALSE), 0)</f>
        <v>599247</v>
      </c>
      <c r="O121" s="97">
        <f>SUMIF(V職域接種!$C:$C, 'Conv-vaccine'!$E121, V職域接種!F:F)</f>
        <v>0</v>
      </c>
      <c r="P121" s="97">
        <f>SUMIF(V職域接種!$C:$C, 'Conv-vaccine'!$E121, V職域接種!G:G)</f>
        <v>0</v>
      </c>
      <c r="Q121" s="97">
        <f>SUMIF(V重複!$C:$C, 'Conv-vaccine'!$E121, V重複!F:F)</f>
        <v>0</v>
      </c>
      <c r="R121" s="97">
        <f>SUMIF(V重複!$C:$C, 'Conv-vaccine'!$E121, V重複!G:G)</f>
        <v>0</v>
      </c>
      <c r="S121" s="111">
        <f>SUMIF(V3回目!$A:$A, 'Conv-vaccine'!$E121, V3回目!C:C)</f>
        <v>0</v>
      </c>
    </row>
    <row r="122" spans="1:19" ht="17.7">
      <c r="A122" s="94">
        <f t="shared" si="4"/>
        <v>44413</v>
      </c>
      <c r="B122" s="49">
        <f t="shared" si="5"/>
        <v>556278</v>
      </c>
      <c r="C122" s="49">
        <f t="shared" si="6"/>
        <v>587860</v>
      </c>
      <c r="D122" s="49">
        <f t="shared" si="7"/>
        <v>0</v>
      </c>
      <c r="E122" s="95">
        <v>44413</v>
      </c>
      <c r="F122" s="96" t="str">
        <f>IFERROR(VLOOKUP($E122, V医療従事者等!$A:$J, $F$4, FALSE), TEXT(E122, "aaa"))</f>
        <v>木</v>
      </c>
      <c r="G122" s="96">
        <f>IFERROR(VLOOKUP($E122, V医療従事者等!$A:$J, $G$4, FALSE), 0)</f>
        <v>0</v>
      </c>
      <c r="H122" s="96">
        <f>IFERROR(VLOOKUP($E122, V医療従事者等!$A:$J, $H$4, FALSE), 0)</f>
        <v>0</v>
      </c>
      <c r="I122" s="96">
        <f>IFERROR(VLOOKUP($E122, V医療従事者等!$A:$J, $I$4, FALSE), 0)</f>
        <v>0</v>
      </c>
      <c r="J122" s="96">
        <f>IFERROR(VLOOKUP($E122, V医療従事者等!$A:$J, $J$4, FALSE), 0)</f>
        <v>0</v>
      </c>
      <c r="K122" s="97">
        <f>IFERROR(VLOOKUP($E122, V一般接種!$A:$G, K$4, FALSE), 0)</f>
        <v>441710</v>
      </c>
      <c r="L122" s="97">
        <f>IFERROR(VLOOKUP($E122, V一般接種!$A:$G, L$4, FALSE), 0)</f>
        <v>114568</v>
      </c>
      <c r="M122" s="97">
        <f>IFERROR(VLOOKUP($E122, V一般接種!$A:$G, M$4, FALSE), 0)</f>
        <v>0</v>
      </c>
      <c r="N122" s="97">
        <f>IFERROR(VLOOKUP($E122, V一般接種!$A:$G, N$4, FALSE), 0)</f>
        <v>587860</v>
      </c>
      <c r="O122" s="97">
        <f>SUMIF(V職域接種!$C:$C, 'Conv-vaccine'!$E122, V職域接種!F:F)</f>
        <v>0</v>
      </c>
      <c r="P122" s="97">
        <f>SUMIF(V職域接種!$C:$C, 'Conv-vaccine'!$E122, V職域接種!G:G)</f>
        <v>0</v>
      </c>
      <c r="Q122" s="97">
        <f>SUMIF(V重複!$C:$C, 'Conv-vaccine'!$E122, V重複!F:F)</f>
        <v>0</v>
      </c>
      <c r="R122" s="97">
        <f>SUMIF(V重複!$C:$C, 'Conv-vaccine'!$E122, V重複!G:G)</f>
        <v>0</v>
      </c>
      <c r="S122" s="111">
        <f>SUMIF(V3回目!$A:$A, 'Conv-vaccine'!$E122, V3回目!C:C)</f>
        <v>0</v>
      </c>
    </row>
    <row r="123" spans="1:19" ht="17.7">
      <c r="A123" s="94">
        <f t="shared" si="4"/>
        <v>44414</v>
      </c>
      <c r="B123" s="49">
        <f t="shared" si="5"/>
        <v>576967</v>
      </c>
      <c r="C123" s="49">
        <f t="shared" si="6"/>
        <v>623506</v>
      </c>
      <c r="D123" s="49">
        <f t="shared" si="7"/>
        <v>0</v>
      </c>
      <c r="E123" s="95">
        <v>44414</v>
      </c>
      <c r="F123" s="96" t="str">
        <f>IFERROR(VLOOKUP($E123, V医療従事者等!$A:$J, $F$4, FALSE), TEXT(E123, "aaa"))</f>
        <v>金</v>
      </c>
      <c r="G123" s="96">
        <f>IFERROR(VLOOKUP($E123, V医療従事者等!$A:$J, $G$4, FALSE), 0)</f>
        <v>0</v>
      </c>
      <c r="H123" s="96">
        <f>IFERROR(VLOOKUP($E123, V医療従事者等!$A:$J, $H$4, FALSE), 0)</f>
        <v>0</v>
      </c>
      <c r="I123" s="96">
        <f>IFERROR(VLOOKUP($E123, V医療従事者等!$A:$J, $I$4, FALSE), 0)</f>
        <v>0</v>
      </c>
      <c r="J123" s="96">
        <f>IFERROR(VLOOKUP($E123, V医療従事者等!$A:$J, $J$4, FALSE), 0)</f>
        <v>0</v>
      </c>
      <c r="K123" s="97">
        <f>IFERROR(VLOOKUP($E123, V一般接種!$A:$G, K$4, FALSE), 0)</f>
        <v>469445</v>
      </c>
      <c r="L123" s="97">
        <f>IFERROR(VLOOKUP($E123, V一般接種!$A:$G, L$4, FALSE), 0)</f>
        <v>107522</v>
      </c>
      <c r="M123" s="97">
        <f>IFERROR(VLOOKUP($E123, V一般接種!$A:$G, M$4, FALSE), 0)</f>
        <v>0</v>
      </c>
      <c r="N123" s="97">
        <f>IFERROR(VLOOKUP($E123, V一般接種!$A:$G, N$4, FALSE), 0)</f>
        <v>623506</v>
      </c>
      <c r="O123" s="97">
        <f>SUMIF(V職域接種!$C:$C, 'Conv-vaccine'!$E123, V職域接種!F:F)</f>
        <v>0</v>
      </c>
      <c r="P123" s="97">
        <f>SUMIF(V職域接種!$C:$C, 'Conv-vaccine'!$E123, V職域接種!G:G)</f>
        <v>0</v>
      </c>
      <c r="Q123" s="97">
        <f>SUMIF(V重複!$C:$C, 'Conv-vaccine'!$E123, V重複!F:F)</f>
        <v>0</v>
      </c>
      <c r="R123" s="97">
        <f>SUMIF(V重複!$C:$C, 'Conv-vaccine'!$E123, V重複!G:G)</f>
        <v>0</v>
      </c>
      <c r="S123" s="111">
        <f>SUMIF(V3回目!$A:$A, 'Conv-vaccine'!$E123, V3回目!C:C)</f>
        <v>0</v>
      </c>
    </row>
    <row r="124" spans="1:19" ht="17.7">
      <c r="A124" s="94">
        <f t="shared" si="4"/>
        <v>44415</v>
      </c>
      <c r="B124" s="49">
        <f t="shared" si="5"/>
        <v>692935</v>
      </c>
      <c r="C124" s="49">
        <f t="shared" si="6"/>
        <v>635407</v>
      </c>
      <c r="D124" s="49">
        <f t="shared" si="7"/>
        <v>0</v>
      </c>
      <c r="E124" s="95">
        <v>44415</v>
      </c>
      <c r="F124" s="96" t="str">
        <f>IFERROR(VLOOKUP($E124, V医療従事者等!$A:$J, $F$4, FALSE), TEXT(E124, "aaa"))</f>
        <v>土</v>
      </c>
      <c r="G124" s="96">
        <f>IFERROR(VLOOKUP($E124, V医療従事者等!$A:$J, $G$4, FALSE), 0)</f>
        <v>0</v>
      </c>
      <c r="H124" s="96">
        <f>IFERROR(VLOOKUP($E124, V医療従事者等!$A:$J, $H$4, FALSE), 0)</f>
        <v>0</v>
      </c>
      <c r="I124" s="96">
        <f>IFERROR(VLOOKUP($E124, V医療従事者等!$A:$J, $I$4, FALSE), 0)</f>
        <v>0</v>
      </c>
      <c r="J124" s="96">
        <f>IFERROR(VLOOKUP($E124, V医療従事者等!$A:$J, $J$4, FALSE), 0)</f>
        <v>0</v>
      </c>
      <c r="K124" s="97">
        <f>IFERROR(VLOOKUP($E124, V一般接種!$A:$G, K$4, FALSE), 0)</f>
        <v>584328</v>
      </c>
      <c r="L124" s="97">
        <f>IFERROR(VLOOKUP($E124, V一般接種!$A:$G, L$4, FALSE), 0)</f>
        <v>108607</v>
      </c>
      <c r="M124" s="97">
        <f>IFERROR(VLOOKUP($E124, V一般接種!$A:$G, M$4, FALSE), 0)</f>
        <v>0</v>
      </c>
      <c r="N124" s="97">
        <f>IFERROR(VLOOKUP($E124, V一般接種!$A:$G, N$4, FALSE), 0)</f>
        <v>635407</v>
      </c>
      <c r="O124" s="97">
        <f>SUMIF(V職域接種!$C:$C, 'Conv-vaccine'!$E124, V職域接種!F:F)</f>
        <v>0</v>
      </c>
      <c r="P124" s="97">
        <f>SUMIF(V職域接種!$C:$C, 'Conv-vaccine'!$E124, V職域接種!G:G)</f>
        <v>0</v>
      </c>
      <c r="Q124" s="97">
        <f>SUMIF(V重複!$C:$C, 'Conv-vaccine'!$E124, V重複!F:F)</f>
        <v>0</v>
      </c>
      <c r="R124" s="97">
        <f>SUMIF(V重複!$C:$C, 'Conv-vaccine'!$E124, V重複!G:G)</f>
        <v>0</v>
      </c>
      <c r="S124" s="111">
        <f>SUMIF(V3回目!$A:$A, 'Conv-vaccine'!$E124, V3回目!C:C)</f>
        <v>0</v>
      </c>
    </row>
    <row r="125" spans="1:19" ht="17.7">
      <c r="A125" s="94">
        <f t="shared" si="4"/>
        <v>44416</v>
      </c>
      <c r="B125" s="49">
        <f t="shared" si="5"/>
        <v>-3890963</v>
      </c>
      <c r="C125" s="49">
        <f t="shared" si="6"/>
        <v>-308158</v>
      </c>
      <c r="D125" s="49">
        <f t="shared" si="7"/>
        <v>0</v>
      </c>
      <c r="E125" s="95">
        <v>44416</v>
      </c>
      <c r="F125" s="96" t="str">
        <f>IFERROR(VLOOKUP($E125, V医療従事者等!$A:$J, $F$4, FALSE), TEXT(E125, "aaa"))</f>
        <v>日</v>
      </c>
      <c r="G125" s="96">
        <f>IFERROR(VLOOKUP($E125, V医療従事者等!$A:$J, $G$4, FALSE), 0)</f>
        <v>0</v>
      </c>
      <c r="H125" s="96">
        <f>IFERROR(VLOOKUP($E125, V医療従事者等!$A:$J, $H$4, FALSE), 0)</f>
        <v>0</v>
      </c>
      <c r="I125" s="96">
        <f>IFERROR(VLOOKUP($E125, V医療従事者等!$A:$J, $I$4, FALSE), 0)</f>
        <v>0</v>
      </c>
      <c r="J125" s="96">
        <f>IFERROR(VLOOKUP($E125, V医療従事者等!$A:$J, $J$4, FALSE), 0)</f>
        <v>0</v>
      </c>
      <c r="K125" s="97">
        <f>IFERROR(VLOOKUP($E125, V一般接種!$A:$G, K$4, FALSE), 0)</f>
        <v>493508</v>
      </c>
      <c r="L125" s="97">
        <f>IFERROR(VLOOKUP($E125, V一般接種!$A:$G, L$4, FALSE), 0)</f>
        <v>110570</v>
      </c>
      <c r="M125" s="97">
        <f>IFERROR(VLOOKUP($E125, V一般接種!$A:$G, M$4, FALSE), 0)</f>
        <v>0</v>
      </c>
      <c r="N125" s="97">
        <f>IFERROR(VLOOKUP($E125, V一般接種!$A:$G, N$4, FALSE), 0)</f>
        <v>444060</v>
      </c>
      <c r="O125" s="97">
        <f>SUMIF(V職域接種!$C:$C, 'Conv-vaccine'!$E125, V職域接種!F:F)</f>
        <v>6577221</v>
      </c>
      <c r="P125" s="97">
        <f>SUMIF(V職域接種!$C:$C, 'Conv-vaccine'!$E125, V職域接種!G:G)</f>
        <v>2704798</v>
      </c>
      <c r="Q125" s="97">
        <f>SUMIF(V重複!$C:$C, 'Conv-vaccine'!$E125, V重複!F:F)</f>
        <v>11072262</v>
      </c>
      <c r="R125" s="97">
        <f>SUMIF(V重複!$C:$C, 'Conv-vaccine'!$E125, V重複!G:G)</f>
        <v>3457016</v>
      </c>
      <c r="S125" s="111">
        <f>SUMIF(V3回目!$A:$A, 'Conv-vaccine'!$E125, V3回目!C:C)</f>
        <v>0</v>
      </c>
    </row>
    <row r="126" spans="1:19" ht="17.7">
      <c r="A126" s="94">
        <f t="shared" si="4"/>
        <v>44417</v>
      </c>
      <c r="B126" s="49">
        <f t="shared" si="5"/>
        <v>165969</v>
      </c>
      <c r="C126" s="49">
        <f t="shared" si="6"/>
        <v>102401</v>
      </c>
      <c r="D126" s="49">
        <f t="shared" si="7"/>
        <v>0</v>
      </c>
      <c r="E126" s="95">
        <v>44417</v>
      </c>
      <c r="F126" s="96" t="str">
        <f>IFERROR(VLOOKUP($E126, V医療従事者等!$A:$J, $F$4, FALSE), TEXT(E126, "aaa"))</f>
        <v>月</v>
      </c>
      <c r="G126" s="96">
        <f>IFERROR(VLOOKUP($E126, V医療従事者等!$A:$J, $G$4, FALSE), 0)</f>
        <v>0</v>
      </c>
      <c r="H126" s="96">
        <f>IFERROR(VLOOKUP($E126, V医療従事者等!$A:$J, $H$4, FALSE), 0)</f>
        <v>0</v>
      </c>
      <c r="I126" s="96">
        <f>IFERROR(VLOOKUP($E126, V医療従事者等!$A:$J, $I$4, FALSE), 0)</f>
        <v>0</v>
      </c>
      <c r="J126" s="96">
        <f>IFERROR(VLOOKUP($E126, V医療従事者等!$A:$J, $J$4, FALSE), 0)</f>
        <v>0</v>
      </c>
      <c r="K126" s="97">
        <f>IFERROR(VLOOKUP($E126, V一般接種!$A:$G, K$4, FALSE), 0)</f>
        <v>102351</v>
      </c>
      <c r="L126" s="97">
        <f>IFERROR(VLOOKUP($E126, V一般接種!$A:$G, L$4, FALSE), 0)</f>
        <v>63618</v>
      </c>
      <c r="M126" s="97">
        <f>IFERROR(VLOOKUP($E126, V一般接種!$A:$G, M$4, FALSE), 0)</f>
        <v>0</v>
      </c>
      <c r="N126" s="97">
        <f>IFERROR(VLOOKUP($E126, V一般接種!$A:$G, N$4, FALSE), 0)</f>
        <v>102401</v>
      </c>
      <c r="O126" s="97">
        <f>SUMIF(V職域接種!$C:$C, 'Conv-vaccine'!$E126, V職域接種!F:F)</f>
        <v>0</v>
      </c>
      <c r="P126" s="97">
        <f>SUMIF(V職域接種!$C:$C, 'Conv-vaccine'!$E126, V職域接種!G:G)</f>
        <v>0</v>
      </c>
      <c r="Q126" s="97">
        <f>SUMIF(V重複!$C:$C, 'Conv-vaccine'!$E126, V重複!F:F)</f>
        <v>0</v>
      </c>
      <c r="R126" s="97">
        <f>SUMIF(V重複!$C:$C, 'Conv-vaccine'!$E126, V重複!G:G)</f>
        <v>0</v>
      </c>
      <c r="S126" s="111">
        <f>SUMIF(V3回目!$A:$A, 'Conv-vaccine'!$E126, V3回目!C:C)</f>
        <v>0</v>
      </c>
    </row>
    <row r="127" spans="1:19" ht="17.7">
      <c r="A127" s="94">
        <f t="shared" si="4"/>
        <v>44418</v>
      </c>
      <c r="B127" s="49">
        <f t="shared" si="5"/>
        <v>483561</v>
      </c>
      <c r="C127" s="49">
        <f t="shared" si="6"/>
        <v>580409</v>
      </c>
      <c r="D127" s="49">
        <f t="shared" si="7"/>
        <v>0</v>
      </c>
      <c r="E127" s="95">
        <v>44418</v>
      </c>
      <c r="F127" s="96" t="str">
        <f>IFERROR(VLOOKUP($E127, V医療従事者等!$A:$J, $F$4, FALSE), TEXT(E127, "aaa"))</f>
        <v>火</v>
      </c>
      <c r="G127" s="96">
        <f>IFERROR(VLOOKUP($E127, V医療従事者等!$A:$J, $G$4, FALSE), 0)</f>
        <v>0</v>
      </c>
      <c r="H127" s="96">
        <f>IFERROR(VLOOKUP($E127, V医療従事者等!$A:$J, $H$4, FALSE), 0)</f>
        <v>0</v>
      </c>
      <c r="I127" s="96">
        <f>IFERROR(VLOOKUP($E127, V医療従事者等!$A:$J, $I$4, FALSE), 0)</f>
        <v>0</v>
      </c>
      <c r="J127" s="96">
        <f>IFERROR(VLOOKUP($E127, V医療従事者等!$A:$J, $J$4, FALSE), 0)</f>
        <v>0</v>
      </c>
      <c r="K127" s="97">
        <f>IFERROR(VLOOKUP($E127, V一般接種!$A:$G, K$4, FALSE), 0)</f>
        <v>394023</v>
      </c>
      <c r="L127" s="97">
        <f>IFERROR(VLOOKUP($E127, V一般接種!$A:$G, L$4, FALSE), 0)</f>
        <v>89538</v>
      </c>
      <c r="M127" s="97">
        <f>IFERROR(VLOOKUP($E127, V一般接種!$A:$G, M$4, FALSE), 0)</f>
        <v>0</v>
      </c>
      <c r="N127" s="97">
        <f>IFERROR(VLOOKUP($E127, V一般接種!$A:$G, N$4, FALSE), 0)</f>
        <v>580409</v>
      </c>
      <c r="O127" s="97">
        <f>SUMIF(V職域接種!$C:$C, 'Conv-vaccine'!$E127, V職域接種!F:F)</f>
        <v>0</v>
      </c>
      <c r="P127" s="97">
        <f>SUMIF(V職域接種!$C:$C, 'Conv-vaccine'!$E127, V職域接種!G:G)</f>
        <v>0</v>
      </c>
      <c r="Q127" s="97">
        <f>SUMIF(V重複!$C:$C, 'Conv-vaccine'!$E127, V重複!F:F)</f>
        <v>0</v>
      </c>
      <c r="R127" s="97">
        <f>SUMIF(V重複!$C:$C, 'Conv-vaccine'!$E127, V重複!G:G)</f>
        <v>0</v>
      </c>
      <c r="S127" s="111">
        <f>SUMIF(V3回目!$A:$A, 'Conv-vaccine'!$E127, V3回目!C:C)</f>
        <v>0</v>
      </c>
    </row>
    <row r="128" spans="1:19" ht="17.7">
      <c r="A128" s="94">
        <f t="shared" si="4"/>
        <v>44419</v>
      </c>
      <c r="B128" s="49">
        <f t="shared" si="5"/>
        <v>493175</v>
      </c>
      <c r="C128" s="49">
        <f t="shared" si="6"/>
        <v>503335</v>
      </c>
      <c r="D128" s="49">
        <f t="shared" si="7"/>
        <v>0</v>
      </c>
      <c r="E128" s="95">
        <v>44419</v>
      </c>
      <c r="F128" s="96" t="str">
        <f>IFERROR(VLOOKUP($E128, V医療従事者等!$A:$J, $F$4, FALSE), TEXT(E128, "aaa"))</f>
        <v>水</v>
      </c>
      <c r="G128" s="96">
        <f>IFERROR(VLOOKUP($E128, V医療従事者等!$A:$J, $G$4, FALSE), 0)</f>
        <v>0</v>
      </c>
      <c r="H128" s="96">
        <f>IFERROR(VLOOKUP($E128, V医療従事者等!$A:$J, $H$4, FALSE), 0)</f>
        <v>0</v>
      </c>
      <c r="I128" s="96">
        <f>IFERROR(VLOOKUP($E128, V医療従事者等!$A:$J, $I$4, FALSE), 0)</f>
        <v>0</v>
      </c>
      <c r="J128" s="96">
        <f>IFERROR(VLOOKUP($E128, V医療従事者等!$A:$J, $J$4, FALSE), 0)</f>
        <v>0</v>
      </c>
      <c r="K128" s="97">
        <f>IFERROR(VLOOKUP($E128, V一般接種!$A:$G, K$4, FALSE), 0)</f>
        <v>404687</v>
      </c>
      <c r="L128" s="97">
        <f>IFERROR(VLOOKUP($E128, V一般接種!$A:$G, L$4, FALSE), 0)</f>
        <v>88488</v>
      </c>
      <c r="M128" s="97">
        <f>IFERROR(VLOOKUP($E128, V一般接種!$A:$G, M$4, FALSE), 0)</f>
        <v>0</v>
      </c>
      <c r="N128" s="97">
        <f>IFERROR(VLOOKUP($E128, V一般接種!$A:$G, N$4, FALSE), 0)</f>
        <v>503335</v>
      </c>
      <c r="O128" s="97">
        <f>SUMIF(V職域接種!$C:$C, 'Conv-vaccine'!$E128, V職域接種!F:F)</f>
        <v>0</v>
      </c>
      <c r="P128" s="97">
        <f>SUMIF(V職域接種!$C:$C, 'Conv-vaccine'!$E128, V職域接種!G:G)</f>
        <v>0</v>
      </c>
      <c r="Q128" s="97">
        <f>SUMIF(V重複!$C:$C, 'Conv-vaccine'!$E128, V重複!F:F)</f>
        <v>0</v>
      </c>
      <c r="R128" s="97">
        <f>SUMIF(V重複!$C:$C, 'Conv-vaccine'!$E128, V重複!G:G)</f>
        <v>0</v>
      </c>
      <c r="S128" s="111">
        <f>SUMIF(V3回目!$A:$A, 'Conv-vaccine'!$E128, V3回目!C:C)</f>
        <v>0</v>
      </c>
    </row>
    <row r="129" spans="1:19" ht="17.7">
      <c r="A129" s="94">
        <f t="shared" si="4"/>
        <v>44420</v>
      </c>
      <c r="B129" s="49">
        <f t="shared" si="5"/>
        <v>486141</v>
      </c>
      <c r="C129" s="49">
        <f t="shared" si="6"/>
        <v>228443</v>
      </c>
      <c r="D129" s="49">
        <f t="shared" si="7"/>
        <v>0</v>
      </c>
      <c r="E129" s="95">
        <v>44420</v>
      </c>
      <c r="F129" s="96" t="str">
        <f>IFERROR(VLOOKUP($E129, V医療従事者等!$A:$J, $F$4, FALSE), TEXT(E129, "aaa"))</f>
        <v>木</v>
      </c>
      <c r="G129" s="96">
        <f>IFERROR(VLOOKUP($E129, V医療従事者等!$A:$J, $G$4, FALSE), 0)</f>
        <v>0</v>
      </c>
      <c r="H129" s="96">
        <f>IFERROR(VLOOKUP($E129, V医療従事者等!$A:$J, $H$4, FALSE), 0)</f>
        <v>0</v>
      </c>
      <c r="I129" s="96">
        <f>IFERROR(VLOOKUP($E129, V医療従事者等!$A:$J, $I$4, FALSE), 0)</f>
        <v>0</v>
      </c>
      <c r="J129" s="96">
        <f>IFERROR(VLOOKUP($E129, V医療従事者等!$A:$J, $J$4, FALSE), 0)</f>
        <v>0</v>
      </c>
      <c r="K129" s="97">
        <f>IFERROR(VLOOKUP($E129, V一般接種!$A:$G, K$4, FALSE), 0)</f>
        <v>399610</v>
      </c>
      <c r="L129" s="97">
        <f>IFERROR(VLOOKUP($E129, V一般接種!$A:$G, L$4, FALSE), 0)</f>
        <v>86531</v>
      </c>
      <c r="M129" s="97">
        <f>IFERROR(VLOOKUP($E129, V一般接種!$A:$G, M$4, FALSE), 0)</f>
        <v>0</v>
      </c>
      <c r="N129" s="97">
        <f>IFERROR(VLOOKUP($E129, V一般接種!$A:$G, N$4, FALSE), 0)</f>
        <v>228443</v>
      </c>
      <c r="O129" s="97">
        <f>SUMIF(V職域接種!$C:$C, 'Conv-vaccine'!$E129, V職域接種!F:F)</f>
        <v>0</v>
      </c>
      <c r="P129" s="97">
        <f>SUMIF(V職域接種!$C:$C, 'Conv-vaccine'!$E129, V職域接種!G:G)</f>
        <v>0</v>
      </c>
      <c r="Q129" s="97">
        <f>SUMIF(V重複!$C:$C, 'Conv-vaccine'!$E129, V重複!F:F)</f>
        <v>0</v>
      </c>
      <c r="R129" s="97">
        <f>SUMIF(V重複!$C:$C, 'Conv-vaccine'!$E129, V重複!G:G)</f>
        <v>0</v>
      </c>
      <c r="S129" s="111">
        <f>SUMIF(V3回目!$A:$A, 'Conv-vaccine'!$E129, V3回目!C:C)</f>
        <v>0</v>
      </c>
    </row>
    <row r="130" spans="1:19" ht="17.7">
      <c r="A130" s="94">
        <f t="shared" si="4"/>
        <v>44421</v>
      </c>
      <c r="B130" s="49">
        <f t="shared" si="5"/>
        <v>341638</v>
      </c>
      <c r="C130" s="49">
        <f t="shared" si="6"/>
        <v>137694</v>
      </c>
      <c r="D130" s="49">
        <f t="shared" si="7"/>
        <v>0</v>
      </c>
      <c r="E130" s="95">
        <v>44421</v>
      </c>
      <c r="F130" s="96" t="str">
        <f>IFERROR(VLOOKUP($E130, V医療従事者等!$A:$J, $F$4, FALSE), TEXT(E130, "aaa"))</f>
        <v>金</v>
      </c>
      <c r="G130" s="96">
        <f>IFERROR(VLOOKUP($E130, V医療従事者等!$A:$J, $G$4, FALSE), 0)</f>
        <v>0</v>
      </c>
      <c r="H130" s="96">
        <f>IFERROR(VLOOKUP($E130, V医療従事者等!$A:$J, $H$4, FALSE), 0)</f>
        <v>0</v>
      </c>
      <c r="I130" s="96">
        <f>IFERROR(VLOOKUP($E130, V医療従事者等!$A:$J, $I$4, FALSE), 0)</f>
        <v>0</v>
      </c>
      <c r="J130" s="96">
        <f>IFERROR(VLOOKUP($E130, V医療従事者等!$A:$J, $J$4, FALSE), 0)</f>
        <v>0</v>
      </c>
      <c r="K130" s="97">
        <f>IFERROR(VLOOKUP($E130, V一般接種!$A:$G, K$4, FALSE), 0)</f>
        <v>264740</v>
      </c>
      <c r="L130" s="97">
        <f>IFERROR(VLOOKUP($E130, V一般接種!$A:$G, L$4, FALSE), 0)</f>
        <v>76898</v>
      </c>
      <c r="M130" s="97">
        <f>IFERROR(VLOOKUP($E130, V一般接種!$A:$G, M$4, FALSE), 0)</f>
        <v>0</v>
      </c>
      <c r="N130" s="97">
        <f>IFERROR(VLOOKUP($E130, V一般接種!$A:$G, N$4, FALSE), 0)</f>
        <v>137694</v>
      </c>
      <c r="O130" s="97">
        <f>SUMIF(V職域接種!$C:$C, 'Conv-vaccine'!$E130, V職域接種!F:F)</f>
        <v>0</v>
      </c>
      <c r="P130" s="97">
        <f>SUMIF(V職域接種!$C:$C, 'Conv-vaccine'!$E130, V職域接種!G:G)</f>
        <v>0</v>
      </c>
      <c r="Q130" s="97">
        <f>SUMIF(V重複!$C:$C, 'Conv-vaccine'!$E130, V重複!F:F)</f>
        <v>0</v>
      </c>
      <c r="R130" s="97">
        <f>SUMIF(V重複!$C:$C, 'Conv-vaccine'!$E130, V重複!G:G)</f>
        <v>0</v>
      </c>
      <c r="S130" s="111">
        <f>SUMIF(V3回目!$A:$A, 'Conv-vaccine'!$E130, V3回目!C:C)</f>
        <v>0</v>
      </c>
    </row>
    <row r="131" spans="1:19" ht="17.7">
      <c r="A131" s="94">
        <f t="shared" si="4"/>
        <v>44422</v>
      </c>
      <c r="B131" s="49">
        <f t="shared" si="5"/>
        <v>350590</v>
      </c>
      <c r="C131" s="49">
        <f t="shared" si="6"/>
        <v>254566</v>
      </c>
      <c r="D131" s="49">
        <f t="shared" si="7"/>
        <v>0</v>
      </c>
      <c r="E131" s="95">
        <v>44422</v>
      </c>
      <c r="F131" s="96" t="str">
        <f>IFERROR(VLOOKUP($E131, V医療従事者等!$A:$J, $F$4, FALSE), TEXT(E131, "aaa"))</f>
        <v>土</v>
      </c>
      <c r="G131" s="96">
        <f>IFERROR(VLOOKUP($E131, V医療従事者等!$A:$J, $G$4, FALSE), 0)</f>
        <v>0</v>
      </c>
      <c r="H131" s="96">
        <f>IFERROR(VLOOKUP($E131, V医療従事者等!$A:$J, $H$4, FALSE), 0)</f>
        <v>0</v>
      </c>
      <c r="I131" s="96">
        <f>IFERROR(VLOOKUP($E131, V医療従事者等!$A:$J, $I$4, FALSE), 0)</f>
        <v>0</v>
      </c>
      <c r="J131" s="96">
        <f>IFERROR(VLOOKUP($E131, V医療従事者等!$A:$J, $J$4, FALSE), 0)</f>
        <v>0</v>
      </c>
      <c r="K131" s="97">
        <f>IFERROR(VLOOKUP($E131, V一般接種!$A:$G, K$4, FALSE), 0)</f>
        <v>267047</v>
      </c>
      <c r="L131" s="97">
        <f>IFERROR(VLOOKUP($E131, V一般接種!$A:$G, L$4, FALSE), 0)</f>
        <v>83543</v>
      </c>
      <c r="M131" s="97">
        <f>IFERROR(VLOOKUP($E131, V一般接種!$A:$G, M$4, FALSE), 0)</f>
        <v>0</v>
      </c>
      <c r="N131" s="97">
        <f>IFERROR(VLOOKUP($E131, V一般接種!$A:$G, N$4, FALSE), 0)</f>
        <v>254566</v>
      </c>
      <c r="O131" s="97">
        <f>SUMIF(V職域接種!$C:$C, 'Conv-vaccine'!$E131, V職域接種!F:F)</f>
        <v>0</v>
      </c>
      <c r="P131" s="97">
        <f>SUMIF(V職域接種!$C:$C, 'Conv-vaccine'!$E131, V職域接種!G:G)</f>
        <v>0</v>
      </c>
      <c r="Q131" s="97">
        <f>SUMIF(V重複!$C:$C, 'Conv-vaccine'!$E131, V重複!F:F)</f>
        <v>0</v>
      </c>
      <c r="R131" s="97">
        <f>SUMIF(V重複!$C:$C, 'Conv-vaccine'!$E131, V重複!G:G)</f>
        <v>0</v>
      </c>
      <c r="S131" s="111">
        <f>SUMIF(V3回目!$A:$A, 'Conv-vaccine'!$E131, V3回目!C:C)</f>
        <v>0</v>
      </c>
    </row>
    <row r="132" spans="1:19" ht="17.7">
      <c r="A132" s="94">
        <f t="shared" si="4"/>
        <v>44423</v>
      </c>
      <c r="B132" s="49">
        <f t="shared" si="5"/>
        <v>-7100671</v>
      </c>
      <c r="C132" s="49">
        <f t="shared" si="6"/>
        <v>-2490345</v>
      </c>
      <c r="D132" s="49">
        <f t="shared" si="7"/>
        <v>0</v>
      </c>
      <c r="E132" s="95">
        <v>44423</v>
      </c>
      <c r="F132" s="96" t="str">
        <f>IFERROR(VLOOKUP($E132, V医療従事者等!$A:$J, $F$4, FALSE), TEXT(E132, "aaa"))</f>
        <v>日</v>
      </c>
      <c r="G132" s="96">
        <f>IFERROR(VLOOKUP($E132, V医療従事者等!$A:$J, $G$4, FALSE), 0)</f>
        <v>0</v>
      </c>
      <c r="H132" s="96">
        <f>IFERROR(VLOOKUP($E132, V医療従事者等!$A:$J, $H$4, FALSE), 0)</f>
        <v>0</v>
      </c>
      <c r="I132" s="96">
        <f>IFERROR(VLOOKUP($E132, V医療従事者等!$A:$J, $I$4, FALSE), 0)</f>
        <v>0</v>
      </c>
      <c r="J132" s="96">
        <f>IFERROR(VLOOKUP($E132, V医療従事者等!$A:$J, $J$4, FALSE), 0)</f>
        <v>0</v>
      </c>
      <c r="K132" s="97">
        <f>IFERROR(VLOOKUP($E132, V一般接種!$A:$G, K$4, FALSE), 0)</f>
        <v>277952</v>
      </c>
      <c r="L132" s="97">
        <f>IFERROR(VLOOKUP($E132, V一般接種!$A:$G, L$4, FALSE), 0)</f>
        <v>87294</v>
      </c>
      <c r="M132" s="97">
        <f>IFERROR(VLOOKUP($E132, V一般接種!$A:$G, M$4, FALSE), 0)</f>
        <v>0</v>
      </c>
      <c r="N132" s="97">
        <f>IFERROR(VLOOKUP($E132, V一般接種!$A:$G, N$4, FALSE), 0)</f>
        <v>245733</v>
      </c>
      <c r="O132" s="97">
        <f>SUMIF(V職域接種!$C:$C, 'Conv-vaccine'!$E132, V職域接種!F:F)</f>
        <v>6761659</v>
      </c>
      <c r="P132" s="97">
        <f>SUMIF(V職域接種!$C:$C, 'Conv-vaccine'!$E132, V職域接種!G:G)</f>
        <v>3818043</v>
      </c>
      <c r="Q132" s="97">
        <f>SUMIF(V重複!$C:$C, 'Conv-vaccine'!$E132, V重複!F:F)</f>
        <v>14227576</v>
      </c>
      <c r="R132" s="97">
        <f>SUMIF(V重複!$C:$C, 'Conv-vaccine'!$E132, V重複!G:G)</f>
        <v>6554121</v>
      </c>
      <c r="S132" s="111">
        <f>SUMIF(V3回目!$A:$A, 'Conv-vaccine'!$E132, V3回目!C:C)</f>
        <v>0</v>
      </c>
    </row>
    <row r="133" spans="1:19" ht="17.7">
      <c r="A133" s="94">
        <f t="shared" si="4"/>
        <v>44424</v>
      </c>
      <c r="B133" s="49">
        <f t="shared" si="5"/>
        <v>430252</v>
      </c>
      <c r="C133" s="49">
        <f t="shared" si="6"/>
        <v>366417</v>
      </c>
      <c r="D133" s="49">
        <f t="shared" si="7"/>
        <v>0</v>
      </c>
      <c r="E133" s="95">
        <v>44424</v>
      </c>
      <c r="F133" s="96" t="str">
        <f>IFERROR(VLOOKUP($E133, V医療従事者等!$A:$J, $F$4, FALSE), TEXT(E133, "aaa"))</f>
        <v>月</v>
      </c>
      <c r="G133" s="96">
        <f>IFERROR(VLOOKUP($E133, V医療従事者等!$A:$J, $G$4, FALSE), 0)</f>
        <v>0</v>
      </c>
      <c r="H133" s="96">
        <f>IFERROR(VLOOKUP($E133, V医療従事者等!$A:$J, $H$4, FALSE), 0)</f>
        <v>0</v>
      </c>
      <c r="I133" s="96">
        <f>IFERROR(VLOOKUP($E133, V医療従事者等!$A:$J, $I$4, FALSE), 0)</f>
        <v>0</v>
      </c>
      <c r="J133" s="96">
        <f>IFERROR(VLOOKUP($E133, V医療従事者等!$A:$J, $J$4, FALSE), 0)</f>
        <v>0</v>
      </c>
      <c r="K133" s="97">
        <f>IFERROR(VLOOKUP($E133, V一般接種!$A:$G, K$4, FALSE), 0)</f>
        <v>352394</v>
      </c>
      <c r="L133" s="97">
        <f>IFERROR(VLOOKUP($E133, V一般接種!$A:$G, L$4, FALSE), 0)</f>
        <v>77858</v>
      </c>
      <c r="M133" s="97">
        <f>IFERROR(VLOOKUP($E133, V一般接種!$A:$G, M$4, FALSE), 0)</f>
        <v>0</v>
      </c>
      <c r="N133" s="97">
        <f>IFERROR(VLOOKUP($E133, V一般接種!$A:$G, N$4, FALSE), 0)</f>
        <v>366417</v>
      </c>
      <c r="O133" s="97">
        <f>SUMIF(V職域接種!$C:$C, 'Conv-vaccine'!$E133, V職域接種!F:F)</f>
        <v>0</v>
      </c>
      <c r="P133" s="97">
        <f>SUMIF(V職域接種!$C:$C, 'Conv-vaccine'!$E133, V職域接種!G:G)</f>
        <v>0</v>
      </c>
      <c r="Q133" s="97">
        <f>SUMIF(V重複!$C:$C, 'Conv-vaccine'!$E133, V重複!F:F)</f>
        <v>0</v>
      </c>
      <c r="R133" s="97">
        <f>SUMIF(V重複!$C:$C, 'Conv-vaccine'!$E133, V重複!G:G)</f>
        <v>0</v>
      </c>
      <c r="S133" s="111">
        <f>SUMIF(V3回目!$A:$A, 'Conv-vaccine'!$E133, V3回目!C:C)</f>
        <v>0</v>
      </c>
    </row>
    <row r="134" spans="1:19" ht="17.7">
      <c r="A134" s="94">
        <f t="shared" si="4"/>
        <v>44425</v>
      </c>
      <c r="B134" s="49">
        <f t="shared" si="5"/>
        <v>540777</v>
      </c>
      <c r="C134" s="49">
        <f t="shared" si="6"/>
        <v>453507</v>
      </c>
      <c r="D134" s="49">
        <f t="shared" si="7"/>
        <v>0</v>
      </c>
      <c r="E134" s="95">
        <v>44425</v>
      </c>
      <c r="F134" s="96" t="str">
        <f>IFERROR(VLOOKUP($E134, V医療従事者等!$A:$J, $F$4, FALSE), TEXT(E134, "aaa"))</f>
        <v>火</v>
      </c>
      <c r="G134" s="96">
        <f>IFERROR(VLOOKUP($E134, V医療従事者等!$A:$J, $G$4, FALSE), 0)</f>
        <v>0</v>
      </c>
      <c r="H134" s="96">
        <f>IFERROR(VLOOKUP($E134, V医療従事者等!$A:$J, $H$4, FALSE), 0)</f>
        <v>0</v>
      </c>
      <c r="I134" s="96">
        <f>IFERROR(VLOOKUP($E134, V医療従事者等!$A:$J, $I$4, FALSE), 0)</f>
        <v>0</v>
      </c>
      <c r="J134" s="96">
        <f>IFERROR(VLOOKUP($E134, V医療従事者等!$A:$J, $J$4, FALSE), 0)</f>
        <v>0</v>
      </c>
      <c r="K134" s="97">
        <f>IFERROR(VLOOKUP($E134, V一般接種!$A:$G, K$4, FALSE), 0)</f>
        <v>455295</v>
      </c>
      <c r="L134" s="97">
        <f>IFERROR(VLOOKUP($E134, V一般接種!$A:$G, L$4, FALSE), 0)</f>
        <v>85482</v>
      </c>
      <c r="M134" s="97">
        <f>IFERROR(VLOOKUP($E134, V一般接種!$A:$G, M$4, FALSE), 0)</f>
        <v>1</v>
      </c>
      <c r="N134" s="97">
        <f>IFERROR(VLOOKUP($E134, V一般接種!$A:$G, N$4, FALSE), 0)</f>
        <v>453506</v>
      </c>
      <c r="O134" s="97">
        <f>SUMIF(V職域接種!$C:$C, 'Conv-vaccine'!$E134, V職域接種!F:F)</f>
        <v>0</v>
      </c>
      <c r="P134" s="97">
        <f>SUMIF(V職域接種!$C:$C, 'Conv-vaccine'!$E134, V職域接種!G:G)</f>
        <v>0</v>
      </c>
      <c r="Q134" s="97">
        <f>SUMIF(V重複!$C:$C, 'Conv-vaccine'!$E134, V重複!F:F)</f>
        <v>0</v>
      </c>
      <c r="R134" s="97">
        <f>SUMIF(V重複!$C:$C, 'Conv-vaccine'!$E134, V重複!G:G)</f>
        <v>0</v>
      </c>
      <c r="S134" s="111">
        <f>SUMIF(V3回目!$A:$A, 'Conv-vaccine'!$E134, V3回目!C:C)</f>
        <v>0</v>
      </c>
    </row>
    <row r="135" spans="1:19" ht="17.7">
      <c r="A135" s="94">
        <f t="shared" ref="A135:A198" si="8">E135</f>
        <v>44426</v>
      </c>
      <c r="B135" s="49">
        <f t="shared" si="5"/>
        <v>570911</v>
      </c>
      <c r="C135" s="49">
        <f t="shared" si="6"/>
        <v>440629</v>
      </c>
      <c r="D135" s="49">
        <f t="shared" si="7"/>
        <v>0</v>
      </c>
      <c r="E135" s="95">
        <v>44426</v>
      </c>
      <c r="F135" s="96" t="str">
        <f>IFERROR(VLOOKUP($E135, V医療従事者等!$A:$J, $F$4, FALSE), TEXT(E135, "aaa"))</f>
        <v>水</v>
      </c>
      <c r="G135" s="96">
        <f>IFERROR(VLOOKUP($E135, V医療従事者等!$A:$J, $G$4, FALSE), 0)</f>
        <v>0</v>
      </c>
      <c r="H135" s="96">
        <f>IFERROR(VLOOKUP($E135, V医療従事者等!$A:$J, $H$4, FALSE), 0)</f>
        <v>0</v>
      </c>
      <c r="I135" s="96">
        <f>IFERROR(VLOOKUP($E135, V医療従事者等!$A:$J, $I$4, FALSE), 0)</f>
        <v>0</v>
      </c>
      <c r="J135" s="96">
        <f>IFERROR(VLOOKUP($E135, V医療従事者等!$A:$J, $J$4, FALSE), 0)</f>
        <v>0</v>
      </c>
      <c r="K135" s="97">
        <f>IFERROR(VLOOKUP($E135, V一般接種!$A:$G, K$4, FALSE), 0)</f>
        <v>483044</v>
      </c>
      <c r="L135" s="97">
        <f>IFERROR(VLOOKUP($E135, V一般接種!$A:$G, L$4, FALSE), 0)</f>
        <v>87867</v>
      </c>
      <c r="M135" s="97">
        <f>IFERROR(VLOOKUP($E135, V一般接種!$A:$G, M$4, FALSE), 0)</f>
        <v>0</v>
      </c>
      <c r="N135" s="97">
        <f>IFERROR(VLOOKUP($E135, V一般接種!$A:$G, N$4, FALSE), 0)</f>
        <v>440629</v>
      </c>
      <c r="O135" s="97">
        <f>SUMIF(V職域接種!$C:$C, 'Conv-vaccine'!$E135, V職域接種!F:F)</f>
        <v>0</v>
      </c>
      <c r="P135" s="97">
        <f>SUMIF(V職域接種!$C:$C, 'Conv-vaccine'!$E135, V職域接種!G:G)</f>
        <v>0</v>
      </c>
      <c r="Q135" s="97">
        <f>SUMIF(V重複!$C:$C, 'Conv-vaccine'!$E135, V重複!F:F)</f>
        <v>0</v>
      </c>
      <c r="R135" s="97">
        <f>SUMIF(V重複!$C:$C, 'Conv-vaccine'!$E135, V重複!G:G)</f>
        <v>0</v>
      </c>
      <c r="S135" s="111">
        <f>SUMIF(V3回目!$A:$A, 'Conv-vaccine'!$E135, V3回目!C:C)</f>
        <v>0</v>
      </c>
    </row>
    <row r="136" spans="1:19" ht="17.7">
      <c r="A136" s="94">
        <f t="shared" si="8"/>
        <v>44427</v>
      </c>
      <c r="B136" s="49">
        <f t="shared" ref="B136:B199" si="9">IF($E136="","",G136+H136+K136+L136+O136-Q136)</f>
        <v>570388</v>
      </c>
      <c r="C136" s="49">
        <f t="shared" ref="C136:C199" si="10">IF($E136="", "", I136+J136+M136+N136+P136-R136)</f>
        <v>430220</v>
      </c>
      <c r="D136" s="49">
        <f t="shared" ref="D136:D199" si="11">S136</f>
        <v>0</v>
      </c>
      <c r="E136" s="95">
        <v>44427</v>
      </c>
      <c r="F136" s="96" t="str">
        <f>IFERROR(VLOOKUP($E136, V医療従事者等!$A:$J, $F$4, FALSE), TEXT(E136, "aaa"))</f>
        <v>木</v>
      </c>
      <c r="G136" s="96">
        <f>IFERROR(VLOOKUP($E136, V医療従事者等!$A:$J, $G$4, FALSE), 0)</f>
        <v>0</v>
      </c>
      <c r="H136" s="96">
        <f>IFERROR(VLOOKUP($E136, V医療従事者等!$A:$J, $H$4, FALSE), 0)</f>
        <v>0</v>
      </c>
      <c r="I136" s="96">
        <f>IFERROR(VLOOKUP($E136, V医療従事者等!$A:$J, $I$4, FALSE), 0)</f>
        <v>0</v>
      </c>
      <c r="J136" s="96">
        <f>IFERROR(VLOOKUP($E136, V医療従事者等!$A:$J, $J$4, FALSE), 0)</f>
        <v>0</v>
      </c>
      <c r="K136" s="97">
        <f>IFERROR(VLOOKUP($E136, V一般接種!$A:$G, K$4, FALSE), 0)</f>
        <v>470812</v>
      </c>
      <c r="L136" s="97">
        <f>IFERROR(VLOOKUP($E136, V一般接種!$A:$G, L$4, FALSE), 0)</f>
        <v>99576</v>
      </c>
      <c r="M136" s="97">
        <f>IFERROR(VLOOKUP($E136, V一般接種!$A:$G, M$4, FALSE), 0)</f>
        <v>0</v>
      </c>
      <c r="N136" s="97">
        <f>IFERROR(VLOOKUP($E136, V一般接種!$A:$G, N$4, FALSE), 0)</f>
        <v>430220</v>
      </c>
      <c r="O136" s="97">
        <f>SUMIF(V職域接種!$C:$C, 'Conv-vaccine'!$E136, V職域接種!F:F)</f>
        <v>0</v>
      </c>
      <c r="P136" s="97">
        <f>SUMIF(V職域接種!$C:$C, 'Conv-vaccine'!$E136, V職域接種!G:G)</f>
        <v>0</v>
      </c>
      <c r="Q136" s="97">
        <f>SUMIF(V重複!$C:$C, 'Conv-vaccine'!$E136, V重複!F:F)</f>
        <v>0</v>
      </c>
      <c r="R136" s="97">
        <f>SUMIF(V重複!$C:$C, 'Conv-vaccine'!$E136, V重複!G:G)</f>
        <v>0</v>
      </c>
      <c r="S136" s="111">
        <f>SUMIF(V3回目!$A:$A, 'Conv-vaccine'!$E136, V3回目!C:C)</f>
        <v>0</v>
      </c>
    </row>
    <row r="137" spans="1:19" ht="17.7">
      <c r="A137" s="94">
        <f t="shared" si="8"/>
        <v>44428</v>
      </c>
      <c r="B137" s="49">
        <f t="shared" si="9"/>
        <v>608442</v>
      </c>
      <c r="C137" s="49">
        <f t="shared" si="10"/>
        <v>476181</v>
      </c>
      <c r="D137" s="49">
        <f t="shared" si="11"/>
        <v>0</v>
      </c>
      <c r="E137" s="95">
        <v>44428</v>
      </c>
      <c r="F137" s="96" t="str">
        <f>IFERROR(VLOOKUP($E137, V医療従事者等!$A:$J, $F$4, FALSE), TEXT(E137, "aaa"))</f>
        <v>金</v>
      </c>
      <c r="G137" s="96">
        <f>IFERROR(VLOOKUP($E137, V医療従事者等!$A:$J, $G$4, FALSE), 0)</f>
        <v>0</v>
      </c>
      <c r="H137" s="96">
        <f>IFERROR(VLOOKUP($E137, V医療従事者等!$A:$J, $H$4, FALSE), 0)</f>
        <v>0</v>
      </c>
      <c r="I137" s="96">
        <f>IFERROR(VLOOKUP($E137, V医療従事者等!$A:$J, $I$4, FALSE), 0)</f>
        <v>0</v>
      </c>
      <c r="J137" s="96">
        <f>IFERROR(VLOOKUP($E137, V医療従事者等!$A:$J, $J$4, FALSE), 0)</f>
        <v>0</v>
      </c>
      <c r="K137" s="97">
        <f>IFERROR(VLOOKUP($E137, V一般接種!$A:$G, K$4, FALSE), 0)</f>
        <v>513841</v>
      </c>
      <c r="L137" s="97">
        <f>IFERROR(VLOOKUP($E137, V一般接種!$A:$G, L$4, FALSE), 0)</f>
        <v>94601</v>
      </c>
      <c r="M137" s="97">
        <f>IFERROR(VLOOKUP($E137, V一般接種!$A:$G, M$4, FALSE), 0)</f>
        <v>0</v>
      </c>
      <c r="N137" s="97">
        <f>IFERROR(VLOOKUP($E137, V一般接種!$A:$G, N$4, FALSE), 0)</f>
        <v>476181</v>
      </c>
      <c r="O137" s="97">
        <f>SUMIF(V職域接種!$C:$C, 'Conv-vaccine'!$E137, V職域接種!F:F)</f>
        <v>0</v>
      </c>
      <c r="P137" s="97">
        <f>SUMIF(V職域接種!$C:$C, 'Conv-vaccine'!$E137, V職域接種!G:G)</f>
        <v>0</v>
      </c>
      <c r="Q137" s="97">
        <f>SUMIF(V重複!$C:$C, 'Conv-vaccine'!$E137, V重複!F:F)</f>
        <v>0</v>
      </c>
      <c r="R137" s="97">
        <f>SUMIF(V重複!$C:$C, 'Conv-vaccine'!$E137, V重複!G:G)</f>
        <v>0</v>
      </c>
      <c r="S137" s="111">
        <f>SUMIF(V3回目!$A:$A, 'Conv-vaccine'!$E137, V3回目!C:C)</f>
        <v>0</v>
      </c>
    </row>
    <row r="138" spans="1:19" ht="17.7">
      <c r="A138" s="94">
        <f t="shared" si="8"/>
        <v>44429</v>
      </c>
      <c r="B138" s="49">
        <f t="shared" si="9"/>
        <v>713772</v>
      </c>
      <c r="C138" s="49">
        <f t="shared" si="10"/>
        <v>534114</v>
      </c>
      <c r="D138" s="49">
        <f t="shared" si="11"/>
        <v>0</v>
      </c>
      <c r="E138" s="95">
        <v>44429</v>
      </c>
      <c r="F138" s="96" t="str">
        <f>IFERROR(VLOOKUP($E138, V医療従事者等!$A:$J, $F$4, FALSE), TEXT(E138, "aaa"))</f>
        <v>土</v>
      </c>
      <c r="G138" s="96">
        <f>IFERROR(VLOOKUP($E138, V医療従事者等!$A:$J, $G$4, FALSE), 0)</f>
        <v>0</v>
      </c>
      <c r="H138" s="96">
        <f>IFERROR(VLOOKUP($E138, V医療従事者等!$A:$J, $H$4, FALSE), 0)</f>
        <v>0</v>
      </c>
      <c r="I138" s="96">
        <f>IFERROR(VLOOKUP($E138, V医療従事者等!$A:$J, $I$4, FALSE), 0)</f>
        <v>0</v>
      </c>
      <c r="J138" s="96">
        <f>IFERROR(VLOOKUP($E138, V医療従事者等!$A:$J, $J$4, FALSE), 0)</f>
        <v>0</v>
      </c>
      <c r="K138" s="97">
        <f>IFERROR(VLOOKUP($E138, V一般接種!$A:$G, K$4, FALSE), 0)</f>
        <v>608465</v>
      </c>
      <c r="L138" s="97">
        <f>IFERROR(VLOOKUP($E138, V一般接種!$A:$G, L$4, FALSE), 0)</f>
        <v>105307</v>
      </c>
      <c r="M138" s="97">
        <f>IFERROR(VLOOKUP($E138, V一般接種!$A:$G, M$4, FALSE), 0)</f>
        <v>42</v>
      </c>
      <c r="N138" s="97">
        <f>IFERROR(VLOOKUP($E138, V一般接種!$A:$G, N$4, FALSE), 0)</f>
        <v>534072</v>
      </c>
      <c r="O138" s="97">
        <f>SUMIF(V職域接種!$C:$C, 'Conv-vaccine'!$E138, V職域接種!F:F)</f>
        <v>0</v>
      </c>
      <c r="P138" s="97">
        <f>SUMIF(V職域接種!$C:$C, 'Conv-vaccine'!$E138, V職域接種!G:G)</f>
        <v>0</v>
      </c>
      <c r="Q138" s="97">
        <f>SUMIF(V重複!$C:$C, 'Conv-vaccine'!$E138, V重複!F:F)</f>
        <v>0</v>
      </c>
      <c r="R138" s="97">
        <f>SUMIF(V重複!$C:$C, 'Conv-vaccine'!$E138, V重複!G:G)</f>
        <v>0</v>
      </c>
      <c r="S138" s="111">
        <f>SUMIF(V3回目!$A:$A, 'Conv-vaccine'!$E138, V3回目!C:C)</f>
        <v>0</v>
      </c>
    </row>
    <row r="139" spans="1:19" ht="17.7">
      <c r="A139" s="94">
        <f t="shared" si="8"/>
        <v>44430</v>
      </c>
      <c r="B139" s="49">
        <f t="shared" si="9"/>
        <v>-10554169</v>
      </c>
      <c r="C139" s="49">
        <f t="shared" si="10"/>
        <v>-5380110</v>
      </c>
      <c r="D139" s="49">
        <f t="shared" si="11"/>
        <v>0</v>
      </c>
      <c r="E139" s="95">
        <v>44430</v>
      </c>
      <c r="F139" s="96" t="str">
        <f>IFERROR(VLOOKUP($E139, V医療従事者等!$A:$J, $F$4, FALSE), TEXT(E139, "aaa"))</f>
        <v>日</v>
      </c>
      <c r="G139" s="96">
        <f>IFERROR(VLOOKUP($E139, V医療従事者等!$A:$J, $G$4, FALSE), 0)</f>
        <v>0</v>
      </c>
      <c r="H139" s="96">
        <f>IFERROR(VLOOKUP($E139, V医療従事者等!$A:$J, $H$4, FALSE), 0)</f>
        <v>0</v>
      </c>
      <c r="I139" s="96">
        <f>IFERROR(VLOOKUP($E139, V医療従事者等!$A:$J, $I$4, FALSE), 0)</f>
        <v>0</v>
      </c>
      <c r="J139" s="96">
        <f>IFERROR(VLOOKUP($E139, V医療従事者等!$A:$J, $J$4, FALSE), 0)</f>
        <v>0</v>
      </c>
      <c r="K139" s="97">
        <f>IFERROR(VLOOKUP($E139, V一般接種!$A:$G, K$4, FALSE), 0)</f>
        <v>514847</v>
      </c>
      <c r="L139" s="97">
        <f>IFERROR(VLOOKUP($E139, V一般接種!$A:$G, L$4, FALSE), 0)</f>
        <v>106726</v>
      </c>
      <c r="M139" s="97">
        <f>IFERROR(VLOOKUP($E139, V一般接種!$A:$G, M$4, FALSE), 0)</f>
        <v>0</v>
      </c>
      <c r="N139" s="97">
        <f>IFERROR(VLOOKUP($E139, V一般接種!$A:$G, N$4, FALSE), 0)</f>
        <v>446122</v>
      </c>
      <c r="O139" s="97">
        <f>SUMIF(V職域接種!$C:$C, 'Conv-vaccine'!$E139, V職域接種!F:F)</f>
        <v>7013578</v>
      </c>
      <c r="P139" s="97">
        <f>SUMIF(V職域接種!$C:$C, 'Conv-vaccine'!$E139, V職域接種!G:G)</f>
        <v>5015424</v>
      </c>
      <c r="Q139" s="97">
        <f>SUMIF(V重複!$C:$C, 'Conv-vaccine'!$E139, V重複!F:F)</f>
        <v>18189320</v>
      </c>
      <c r="R139" s="97">
        <f>SUMIF(V重複!$C:$C, 'Conv-vaccine'!$E139, V重複!G:G)</f>
        <v>10841656</v>
      </c>
      <c r="S139" s="111">
        <f>SUMIF(V3回目!$A:$A, 'Conv-vaccine'!$E139, V3回目!C:C)</f>
        <v>0</v>
      </c>
    </row>
    <row r="140" spans="1:19" ht="17.7">
      <c r="A140" s="94">
        <f t="shared" si="8"/>
        <v>44431</v>
      </c>
      <c r="B140" s="49">
        <f t="shared" si="9"/>
        <v>541464</v>
      </c>
      <c r="C140" s="49">
        <f t="shared" si="10"/>
        <v>442687</v>
      </c>
      <c r="D140" s="49">
        <f t="shared" si="11"/>
        <v>0</v>
      </c>
      <c r="E140" s="95">
        <v>44431</v>
      </c>
      <c r="F140" s="96" t="str">
        <f>IFERROR(VLOOKUP($E140, V医療従事者等!$A:$J, $F$4, FALSE), TEXT(E140, "aaa"))</f>
        <v>月</v>
      </c>
      <c r="G140" s="96">
        <f>IFERROR(VLOOKUP($E140, V医療従事者等!$A:$J, $G$4, FALSE), 0)</f>
        <v>0</v>
      </c>
      <c r="H140" s="96">
        <f>IFERROR(VLOOKUP($E140, V医療従事者等!$A:$J, $H$4, FALSE), 0)</f>
        <v>0</v>
      </c>
      <c r="I140" s="96">
        <f>IFERROR(VLOOKUP($E140, V医療従事者等!$A:$J, $I$4, FALSE), 0)</f>
        <v>0</v>
      </c>
      <c r="J140" s="96">
        <f>IFERROR(VLOOKUP($E140, V医療従事者等!$A:$J, $J$4, FALSE), 0)</f>
        <v>0</v>
      </c>
      <c r="K140" s="97">
        <f>IFERROR(VLOOKUP($E140, V一般接種!$A:$G, K$4, FALSE), 0)</f>
        <v>440951</v>
      </c>
      <c r="L140" s="97">
        <f>IFERROR(VLOOKUP($E140, V一般接種!$A:$G, L$4, FALSE), 0)</f>
        <v>100513</v>
      </c>
      <c r="M140" s="97">
        <f>IFERROR(VLOOKUP($E140, V一般接種!$A:$G, M$4, FALSE), 0)</f>
        <v>980</v>
      </c>
      <c r="N140" s="97">
        <f>IFERROR(VLOOKUP($E140, V一般接種!$A:$G, N$4, FALSE), 0)</f>
        <v>441707</v>
      </c>
      <c r="O140" s="97">
        <f>SUMIF(V職域接種!$C:$C, 'Conv-vaccine'!$E140, V職域接種!F:F)</f>
        <v>0</v>
      </c>
      <c r="P140" s="97">
        <f>SUMIF(V職域接種!$C:$C, 'Conv-vaccine'!$E140, V職域接種!G:G)</f>
        <v>0</v>
      </c>
      <c r="Q140" s="97">
        <f>SUMIF(V重複!$C:$C, 'Conv-vaccine'!$E140, V重複!F:F)</f>
        <v>0</v>
      </c>
      <c r="R140" s="97">
        <f>SUMIF(V重複!$C:$C, 'Conv-vaccine'!$E140, V重複!G:G)</f>
        <v>0</v>
      </c>
      <c r="S140" s="111">
        <f>SUMIF(V3回目!$A:$A, 'Conv-vaccine'!$E140, V3回目!C:C)</f>
        <v>0</v>
      </c>
    </row>
    <row r="141" spans="1:19" ht="17.7">
      <c r="A141" s="94">
        <f t="shared" si="8"/>
        <v>44432</v>
      </c>
      <c r="B141" s="49">
        <f t="shared" si="9"/>
        <v>604193</v>
      </c>
      <c r="C141" s="49">
        <f t="shared" si="10"/>
        <v>461822</v>
      </c>
      <c r="D141" s="49">
        <f t="shared" si="11"/>
        <v>0</v>
      </c>
      <c r="E141" s="95">
        <v>44432</v>
      </c>
      <c r="F141" s="96" t="str">
        <f>IFERROR(VLOOKUP($E141, V医療従事者等!$A:$J, $F$4, FALSE), TEXT(E141, "aaa"))</f>
        <v>火</v>
      </c>
      <c r="G141" s="96">
        <f>IFERROR(VLOOKUP($E141, V医療従事者等!$A:$J, $G$4, FALSE), 0)</f>
        <v>0</v>
      </c>
      <c r="H141" s="96">
        <f>IFERROR(VLOOKUP($E141, V医療従事者等!$A:$J, $H$4, FALSE), 0)</f>
        <v>0</v>
      </c>
      <c r="I141" s="96">
        <f>IFERROR(VLOOKUP($E141, V医療従事者等!$A:$J, $I$4, FALSE), 0)</f>
        <v>0</v>
      </c>
      <c r="J141" s="96">
        <f>IFERROR(VLOOKUP($E141, V医療従事者等!$A:$J, $J$4, FALSE), 0)</f>
        <v>0</v>
      </c>
      <c r="K141" s="97">
        <f>IFERROR(VLOOKUP($E141, V一般接種!$A:$G, K$4, FALSE), 0)</f>
        <v>479513</v>
      </c>
      <c r="L141" s="97">
        <f>IFERROR(VLOOKUP($E141, V一般接種!$A:$G, L$4, FALSE), 0)</f>
        <v>124680</v>
      </c>
      <c r="M141" s="97">
        <f>IFERROR(VLOOKUP($E141, V一般接種!$A:$G, M$4, FALSE), 0)</f>
        <v>970</v>
      </c>
      <c r="N141" s="97">
        <f>IFERROR(VLOOKUP($E141, V一般接種!$A:$G, N$4, FALSE), 0)</f>
        <v>460852</v>
      </c>
      <c r="O141" s="97">
        <f>SUMIF(V職域接種!$C:$C, 'Conv-vaccine'!$E141, V職域接種!F:F)</f>
        <v>0</v>
      </c>
      <c r="P141" s="97">
        <f>SUMIF(V職域接種!$C:$C, 'Conv-vaccine'!$E141, V職域接種!G:G)</f>
        <v>0</v>
      </c>
      <c r="Q141" s="97">
        <f>SUMIF(V重複!$C:$C, 'Conv-vaccine'!$E141, V重複!F:F)</f>
        <v>0</v>
      </c>
      <c r="R141" s="97">
        <f>SUMIF(V重複!$C:$C, 'Conv-vaccine'!$E141, V重複!G:G)</f>
        <v>0</v>
      </c>
      <c r="S141" s="111">
        <f>SUMIF(V3回目!$A:$A, 'Conv-vaccine'!$E141, V3回目!C:C)</f>
        <v>0</v>
      </c>
    </row>
    <row r="142" spans="1:19" ht="17.7">
      <c r="A142" s="94">
        <f t="shared" si="8"/>
        <v>44433</v>
      </c>
      <c r="B142" s="49">
        <f t="shared" si="9"/>
        <v>594806</v>
      </c>
      <c r="C142" s="49">
        <f t="shared" si="10"/>
        <v>454891</v>
      </c>
      <c r="D142" s="49">
        <f t="shared" si="11"/>
        <v>0</v>
      </c>
      <c r="E142" s="95">
        <v>44433</v>
      </c>
      <c r="F142" s="96" t="str">
        <f>IFERROR(VLOOKUP($E142, V医療従事者等!$A:$J, $F$4, FALSE), TEXT(E142, "aaa"))</f>
        <v>水</v>
      </c>
      <c r="G142" s="96">
        <f>IFERROR(VLOOKUP($E142, V医療従事者等!$A:$J, $G$4, FALSE), 0)</f>
        <v>0</v>
      </c>
      <c r="H142" s="96">
        <f>IFERROR(VLOOKUP($E142, V医療従事者等!$A:$J, $H$4, FALSE), 0)</f>
        <v>0</v>
      </c>
      <c r="I142" s="96">
        <f>IFERROR(VLOOKUP($E142, V医療従事者等!$A:$J, $I$4, FALSE), 0)</f>
        <v>0</v>
      </c>
      <c r="J142" s="96">
        <f>IFERROR(VLOOKUP($E142, V医療従事者等!$A:$J, $J$4, FALSE), 0)</f>
        <v>0</v>
      </c>
      <c r="K142" s="97">
        <f>IFERROR(VLOOKUP($E142, V一般接種!$A:$G, K$4, FALSE), 0)</f>
        <v>474748</v>
      </c>
      <c r="L142" s="97">
        <f>IFERROR(VLOOKUP($E142, V一般接種!$A:$G, L$4, FALSE), 0)</f>
        <v>120058</v>
      </c>
      <c r="M142" s="97">
        <f>IFERROR(VLOOKUP($E142, V一般接種!$A:$G, M$4, FALSE), 0)</f>
        <v>1921</v>
      </c>
      <c r="N142" s="97">
        <f>IFERROR(VLOOKUP($E142, V一般接種!$A:$G, N$4, FALSE), 0)</f>
        <v>452970</v>
      </c>
      <c r="O142" s="97">
        <f>SUMIF(V職域接種!$C:$C, 'Conv-vaccine'!$E142, V職域接種!F:F)</f>
        <v>0</v>
      </c>
      <c r="P142" s="97">
        <f>SUMIF(V職域接種!$C:$C, 'Conv-vaccine'!$E142, V職域接種!G:G)</f>
        <v>0</v>
      </c>
      <c r="Q142" s="97">
        <f>SUMIF(V重複!$C:$C, 'Conv-vaccine'!$E142, V重複!F:F)</f>
        <v>0</v>
      </c>
      <c r="R142" s="97">
        <f>SUMIF(V重複!$C:$C, 'Conv-vaccine'!$E142, V重複!G:G)</f>
        <v>0</v>
      </c>
      <c r="S142" s="111">
        <f>SUMIF(V3回目!$A:$A, 'Conv-vaccine'!$E142, V3回目!C:C)</f>
        <v>0</v>
      </c>
    </row>
    <row r="143" spans="1:19" ht="17.7">
      <c r="A143" s="94">
        <f t="shared" si="8"/>
        <v>44434</v>
      </c>
      <c r="B143" s="49">
        <f t="shared" si="9"/>
        <v>561600</v>
      </c>
      <c r="C143" s="49">
        <f t="shared" si="10"/>
        <v>439566</v>
      </c>
      <c r="D143" s="49">
        <f t="shared" si="11"/>
        <v>0</v>
      </c>
      <c r="E143" s="95">
        <v>44434</v>
      </c>
      <c r="F143" s="96" t="str">
        <f>IFERROR(VLOOKUP($E143, V医療従事者等!$A:$J, $F$4, FALSE), TEXT(E143, "aaa"))</f>
        <v>木</v>
      </c>
      <c r="G143" s="96">
        <f>IFERROR(VLOOKUP($E143, V医療従事者等!$A:$J, $G$4, FALSE), 0)</f>
        <v>0</v>
      </c>
      <c r="H143" s="96">
        <f>IFERROR(VLOOKUP($E143, V医療従事者等!$A:$J, $H$4, FALSE), 0)</f>
        <v>0</v>
      </c>
      <c r="I143" s="96">
        <f>IFERROR(VLOOKUP($E143, V医療従事者等!$A:$J, $I$4, FALSE), 0)</f>
        <v>0</v>
      </c>
      <c r="J143" s="96">
        <f>IFERROR(VLOOKUP($E143, V医療従事者等!$A:$J, $J$4, FALSE), 0)</f>
        <v>0</v>
      </c>
      <c r="K143" s="97">
        <f>IFERROR(VLOOKUP($E143, V一般接種!$A:$G, K$4, FALSE), 0)</f>
        <v>464012</v>
      </c>
      <c r="L143" s="97">
        <f>IFERROR(VLOOKUP($E143, V一般接種!$A:$G, L$4, FALSE), 0)</f>
        <v>97588</v>
      </c>
      <c r="M143" s="97">
        <f>IFERROR(VLOOKUP($E143, V一般接種!$A:$G, M$4, FALSE), 0)</f>
        <v>2019</v>
      </c>
      <c r="N143" s="97">
        <f>IFERROR(VLOOKUP($E143, V一般接種!$A:$G, N$4, FALSE), 0)</f>
        <v>437547</v>
      </c>
      <c r="O143" s="97">
        <f>SUMIF(V職域接種!$C:$C, 'Conv-vaccine'!$E143, V職域接種!F:F)</f>
        <v>0</v>
      </c>
      <c r="P143" s="97">
        <f>SUMIF(V職域接種!$C:$C, 'Conv-vaccine'!$E143, V職域接種!G:G)</f>
        <v>0</v>
      </c>
      <c r="Q143" s="97">
        <f>SUMIF(V重複!$C:$C, 'Conv-vaccine'!$E143, V重複!F:F)</f>
        <v>0</v>
      </c>
      <c r="R143" s="97">
        <f>SUMIF(V重複!$C:$C, 'Conv-vaccine'!$E143, V重複!G:G)</f>
        <v>0</v>
      </c>
      <c r="S143" s="111">
        <f>SUMIF(V3回目!$A:$A, 'Conv-vaccine'!$E143, V3回目!C:C)</f>
        <v>0</v>
      </c>
    </row>
    <row r="144" spans="1:19" ht="17.7">
      <c r="A144" s="94">
        <f t="shared" si="8"/>
        <v>44435</v>
      </c>
      <c r="B144" s="49">
        <f t="shared" si="9"/>
        <v>633586</v>
      </c>
      <c r="C144" s="49">
        <f t="shared" si="10"/>
        <v>485893</v>
      </c>
      <c r="D144" s="49">
        <f t="shared" si="11"/>
        <v>0</v>
      </c>
      <c r="E144" s="95">
        <v>44435</v>
      </c>
      <c r="F144" s="96" t="str">
        <f>IFERROR(VLOOKUP($E144, V医療従事者等!$A:$J, $F$4, FALSE), TEXT(E144, "aaa"))</f>
        <v>金</v>
      </c>
      <c r="G144" s="96">
        <f>IFERROR(VLOOKUP($E144, V医療従事者等!$A:$J, $G$4, FALSE), 0)</f>
        <v>0</v>
      </c>
      <c r="H144" s="96">
        <f>IFERROR(VLOOKUP($E144, V医療従事者等!$A:$J, $H$4, FALSE), 0)</f>
        <v>0</v>
      </c>
      <c r="I144" s="96">
        <f>IFERROR(VLOOKUP($E144, V医療従事者等!$A:$J, $I$4, FALSE), 0)</f>
        <v>0</v>
      </c>
      <c r="J144" s="96">
        <f>IFERROR(VLOOKUP($E144, V医療従事者等!$A:$J, $J$4, FALSE), 0)</f>
        <v>0</v>
      </c>
      <c r="K144" s="97">
        <f>IFERROR(VLOOKUP($E144, V一般接種!$A:$G, K$4, FALSE), 0)</f>
        <v>518688</v>
      </c>
      <c r="L144" s="97">
        <f>IFERROR(VLOOKUP($E144, V一般接種!$A:$G, L$4, FALSE), 0)</f>
        <v>114898</v>
      </c>
      <c r="M144" s="97">
        <f>IFERROR(VLOOKUP($E144, V一般接種!$A:$G, M$4, FALSE), 0)</f>
        <v>982</v>
      </c>
      <c r="N144" s="97">
        <f>IFERROR(VLOOKUP($E144, V一般接種!$A:$G, N$4, FALSE), 0)</f>
        <v>484911</v>
      </c>
      <c r="O144" s="97">
        <f>SUMIF(V職域接種!$C:$C, 'Conv-vaccine'!$E144, V職域接種!F:F)</f>
        <v>0</v>
      </c>
      <c r="P144" s="97">
        <f>SUMIF(V職域接種!$C:$C, 'Conv-vaccine'!$E144, V職域接種!G:G)</f>
        <v>0</v>
      </c>
      <c r="Q144" s="97">
        <f>SUMIF(V重複!$C:$C, 'Conv-vaccine'!$E144, V重複!F:F)</f>
        <v>0</v>
      </c>
      <c r="R144" s="97">
        <f>SUMIF(V重複!$C:$C, 'Conv-vaccine'!$E144, V重複!G:G)</f>
        <v>0</v>
      </c>
      <c r="S144" s="111">
        <f>SUMIF(V3回目!$A:$A, 'Conv-vaccine'!$E144, V3回目!C:C)</f>
        <v>0</v>
      </c>
    </row>
    <row r="145" spans="1:19" ht="17.7">
      <c r="A145" s="94">
        <f t="shared" si="8"/>
        <v>44436</v>
      </c>
      <c r="B145" s="49">
        <f t="shared" si="9"/>
        <v>722078</v>
      </c>
      <c r="C145" s="49">
        <f t="shared" si="10"/>
        <v>600751</v>
      </c>
      <c r="D145" s="49">
        <f t="shared" si="11"/>
        <v>0</v>
      </c>
      <c r="E145" s="95">
        <v>44436</v>
      </c>
      <c r="F145" s="96" t="str">
        <f>IFERROR(VLOOKUP($E145, V医療従事者等!$A:$J, $F$4, FALSE), TEXT(E145, "aaa"))</f>
        <v>土</v>
      </c>
      <c r="G145" s="96">
        <f>IFERROR(VLOOKUP($E145, V医療従事者等!$A:$J, $G$4, FALSE), 0)</f>
        <v>0</v>
      </c>
      <c r="H145" s="96">
        <f>IFERROR(VLOOKUP($E145, V医療従事者等!$A:$J, $H$4, FALSE), 0)</f>
        <v>0</v>
      </c>
      <c r="I145" s="96">
        <f>IFERROR(VLOOKUP($E145, V医療従事者等!$A:$J, $I$4, FALSE), 0)</f>
        <v>0</v>
      </c>
      <c r="J145" s="96">
        <f>IFERROR(VLOOKUP($E145, V医療従事者等!$A:$J, $J$4, FALSE), 0)</f>
        <v>0</v>
      </c>
      <c r="K145" s="97">
        <f>IFERROR(VLOOKUP($E145, V一般接種!$A:$G, K$4, FALSE), 0)</f>
        <v>585161</v>
      </c>
      <c r="L145" s="97">
        <f>IFERROR(VLOOKUP($E145, V一般接種!$A:$G, L$4, FALSE), 0)</f>
        <v>136917</v>
      </c>
      <c r="M145" s="97">
        <f>IFERROR(VLOOKUP($E145, V一般接種!$A:$G, M$4, FALSE), 0)</f>
        <v>541</v>
      </c>
      <c r="N145" s="97">
        <f>IFERROR(VLOOKUP($E145, V一般接種!$A:$G, N$4, FALSE), 0)</f>
        <v>600210</v>
      </c>
      <c r="O145" s="97">
        <f>SUMIF(V職域接種!$C:$C, 'Conv-vaccine'!$E145, V職域接種!F:F)</f>
        <v>0</v>
      </c>
      <c r="P145" s="97">
        <f>SUMIF(V職域接種!$C:$C, 'Conv-vaccine'!$E145, V職域接種!G:G)</f>
        <v>0</v>
      </c>
      <c r="Q145" s="97">
        <f>SUMIF(V重複!$C:$C, 'Conv-vaccine'!$E145, V重複!F:F)</f>
        <v>0</v>
      </c>
      <c r="R145" s="97">
        <f>SUMIF(V重複!$C:$C, 'Conv-vaccine'!$E145, V重複!G:G)</f>
        <v>0</v>
      </c>
      <c r="S145" s="111">
        <f>SUMIF(V3回目!$A:$A, 'Conv-vaccine'!$E145, V3回目!C:C)</f>
        <v>0</v>
      </c>
    </row>
    <row r="146" spans="1:19" ht="17.7">
      <c r="A146" s="94">
        <f t="shared" si="8"/>
        <v>44437</v>
      </c>
      <c r="B146" s="49">
        <f t="shared" si="9"/>
        <v>-14273522</v>
      </c>
      <c r="C146" s="49">
        <f t="shared" si="10"/>
        <v>-9131934</v>
      </c>
      <c r="D146" s="49">
        <f t="shared" si="11"/>
        <v>0</v>
      </c>
      <c r="E146" s="95">
        <v>44437</v>
      </c>
      <c r="F146" s="96" t="str">
        <f>IFERROR(VLOOKUP($E146, V医療従事者等!$A:$J, $F$4, FALSE), TEXT(E146, "aaa"))</f>
        <v>日</v>
      </c>
      <c r="G146" s="96">
        <f>IFERROR(VLOOKUP($E146, V医療従事者等!$A:$J, $G$4, FALSE), 0)</f>
        <v>0</v>
      </c>
      <c r="H146" s="96">
        <f>IFERROR(VLOOKUP($E146, V医療従事者等!$A:$J, $H$4, FALSE), 0)</f>
        <v>0</v>
      </c>
      <c r="I146" s="96">
        <f>IFERROR(VLOOKUP($E146, V医療従事者等!$A:$J, $I$4, FALSE), 0)</f>
        <v>0</v>
      </c>
      <c r="J146" s="96">
        <f>IFERROR(VLOOKUP($E146, V医療従事者等!$A:$J, $J$4, FALSE), 0)</f>
        <v>0</v>
      </c>
      <c r="K146" s="97">
        <f>IFERROR(VLOOKUP($E146, V一般接種!$A:$G, K$4, FALSE), 0)</f>
        <v>470269</v>
      </c>
      <c r="L146" s="97">
        <f>IFERROR(VLOOKUP($E146, V一般接種!$A:$G, L$4, FALSE), 0)</f>
        <v>121318</v>
      </c>
      <c r="M146" s="97">
        <f>IFERROR(VLOOKUP($E146, V一般接種!$A:$G, M$4, FALSE), 0)</f>
        <v>1118</v>
      </c>
      <c r="N146" s="97">
        <f>IFERROR(VLOOKUP($E146, V一般接種!$A:$G, N$4, FALSE), 0)</f>
        <v>499510</v>
      </c>
      <c r="O146" s="97">
        <f>SUMIF(V職域接種!$C:$C, 'Conv-vaccine'!$E146, V職域接種!F:F)</f>
        <v>7426698</v>
      </c>
      <c r="P146" s="97">
        <f>SUMIF(V職域接種!$C:$C, 'Conv-vaccine'!$E146, V職域接種!G:G)</f>
        <v>5798323</v>
      </c>
      <c r="Q146" s="97">
        <f>SUMIF(V重複!$C:$C, 'Conv-vaccine'!$E146, V重複!F:F)</f>
        <v>22291807</v>
      </c>
      <c r="R146" s="97">
        <f>SUMIF(V重複!$C:$C, 'Conv-vaccine'!$E146, V重複!G:G)</f>
        <v>15430885</v>
      </c>
      <c r="S146" s="111">
        <f>SUMIF(V3回目!$A:$A, 'Conv-vaccine'!$E146, V3回目!C:C)</f>
        <v>0</v>
      </c>
    </row>
    <row r="147" spans="1:19" ht="17.7">
      <c r="A147" s="94">
        <f t="shared" si="8"/>
        <v>44438</v>
      </c>
      <c r="B147" s="49">
        <f t="shared" si="9"/>
        <v>383657</v>
      </c>
      <c r="C147" s="49">
        <f t="shared" si="10"/>
        <v>138394</v>
      </c>
      <c r="D147" s="49">
        <f t="shared" si="11"/>
        <v>0</v>
      </c>
      <c r="E147" s="95">
        <v>44438</v>
      </c>
      <c r="F147" s="96" t="str">
        <f>IFERROR(VLOOKUP($E147, V医療従事者等!$A:$J, $F$4, FALSE), TEXT(E147, "aaa"))</f>
        <v>月</v>
      </c>
      <c r="G147" s="96">
        <f>IFERROR(VLOOKUP($E147, V医療従事者等!$A:$J, $G$4, FALSE), 0)</f>
        <v>0</v>
      </c>
      <c r="H147" s="96">
        <f>IFERROR(VLOOKUP($E147, V医療従事者等!$A:$J, $H$4, FALSE), 0)</f>
        <v>0</v>
      </c>
      <c r="I147" s="96">
        <f>IFERROR(VLOOKUP($E147, V医療従事者等!$A:$J, $I$4, FALSE), 0)</f>
        <v>0</v>
      </c>
      <c r="J147" s="96">
        <f>IFERROR(VLOOKUP($E147, V医療従事者等!$A:$J, $J$4, FALSE), 0)</f>
        <v>0</v>
      </c>
      <c r="K147" s="97">
        <f>IFERROR(VLOOKUP($E147, V一般接種!$A:$G, K$4, FALSE), 0)</f>
        <v>250816</v>
      </c>
      <c r="L147" s="97">
        <f>IFERROR(VLOOKUP($E147, V一般接種!$A:$G, L$4, FALSE), 0)</f>
        <v>132841</v>
      </c>
      <c r="M147" s="97">
        <f>IFERROR(VLOOKUP($E147, V一般接種!$A:$G, M$4, FALSE), 0)</f>
        <v>1314</v>
      </c>
      <c r="N147" s="97">
        <f>IFERROR(VLOOKUP($E147, V一般接種!$A:$G, N$4, FALSE), 0)</f>
        <v>137080</v>
      </c>
      <c r="O147" s="97">
        <f>SUMIF(V職域接種!$C:$C, 'Conv-vaccine'!$E147, V職域接種!F:F)</f>
        <v>0</v>
      </c>
      <c r="P147" s="97">
        <f>SUMIF(V職域接種!$C:$C, 'Conv-vaccine'!$E147, V職域接種!G:G)</f>
        <v>0</v>
      </c>
      <c r="Q147" s="97">
        <f>SUMIF(V重複!$C:$C, 'Conv-vaccine'!$E147, V重複!F:F)</f>
        <v>0</v>
      </c>
      <c r="R147" s="97">
        <f>SUMIF(V重複!$C:$C, 'Conv-vaccine'!$E147, V重複!G:G)</f>
        <v>0</v>
      </c>
      <c r="S147" s="111">
        <f>SUMIF(V3回目!$A:$A, 'Conv-vaccine'!$E147, V3回目!C:C)</f>
        <v>0</v>
      </c>
    </row>
    <row r="148" spans="1:19" ht="17.7">
      <c r="A148" s="94">
        <f t="shared" si="8"/>
        <v>44439</v>
      </c>
      <c r="B148" s="49">
        <f t="shared" si="9"/>
        <v>641588</v>
      </c>
      <c r="C148" s="49">
        <f t="shared" si="10"/>
        <v>393763</v>
      </c>
      <c r="D148" s="49">
        <f t="shared" si="11"/>
        <v>0</v>
      </c>
      <c r="E148" s="95">
        <v>44439</v>
      </c>
      <c r="F148" s="96" t="str">
        <f>IFERROR(VLOOKUP($E148, V医療従事者等!$A:$J, $F$4, FALSE), TEXT(E148, "aaa"))</f>
        <v>火</v>
      </c>
      <c r="G148" s="96">
        <f>IFERROR(VLOOKUP($E148, V医療従事者等!$A:$J, $G$4, FALSE), 0)</f>
        <v>0</v>
      </c>
      <c r="H148" s="96">
        <f>IFERROR(VLOOKUP($E148, V医療従事者等!$A:$J, $H$4, FALSE), 0)</f>
        <v>0</v>
      </c>
      <c r="I148" s="96">
        <f>IFERROR(VLOOKUP($E148, V医療従事者等!$A:$J, $I$4, FALSE), 0)</f>
        <v>0</v>
      </c>
      <c r="J148" s="96">
        <f>IFERROR(VLOOKUP($E148, V医療従事者等!$A:$J, $J$4, FALSE), 0)</f>
        <v>0</v>
      </c>
      <c r="K148" s="97">
        <f>IFERROR(VLOOKUP($E148, V一般接種!$A:$G, K$4, FALSE), 0)</f>
        <v>503710</v>
      </c>
      <c r="L148" s="97">
        <f>IFERROR(VLOOKUP($E148, V一般接種!$A:$G, L$4, FALSE), 0)</f>
        <v>137878</v>
      </c>
      <c r="M148" s="97">
        <f>IFERROR(VLOOKUP($E148, V一般接種!$A:$G, M$4, FALSE), 0)</f>
        <v>1615</v>
      </c>
      <c r="N148" s="97">
        <f>IFERROR(VLOOKUP($E148, V一般接種!$A:$G, N$4, FALSE), 0)</f>
        <v>392148</v>
      </c>
      <c r="O148" s="97">
        <f>SUMIF(V職域接種!$C:$C, 'Conv-vaccine'!$E148, V職域接種!F:F)</f>
        <v>0</v>
      </c>
      <c r="P148" s="97">
        <f>SUMIF(V職域接種!$C:$C, 'Conv-vaccine'!$E148, V職域接種!G:G)</f>
        <v>0</v>
      </c>
      <c r="Q148" s="97">
        <f>SUMIF(V重複!$C:$C, 'Conv-vaccine'!$E148, V重複!F:F)</f>
        <v>0</v>
      </c>
      <c r="R148" s="97">
        <f>SUMIF(V重複!$C:$C, 'Conv-vaccine'!$E148, V重複!G:G)</f>
        <v>0</v>
      </c>
      <c r="S148" s="111">
        <f>SUMIF(V3回目!$A:$A, 'Conv-vaccine'!$E148, V3回目!C:C)</f>
        <v>0</v>
      </c>
    </row>
    <row r="149" spans="1:19" ht="17.7">
      <c r="A149" s="94">
        <f t="shared" si="8"/>
        <v>44440</v>
      </c>
      <c r="B149" s="49">
        <f t="shared" si="9"/>
        <v>634628</v>
      </c>
      <c r="C149" s="49">
        <f t="shared" si="10"/>
        <v>375309</v>
      </c>
      <c r="D149" s="49">
        <f t="shared" si="11"/>
        <v>0</v>
      </c>
      <c r="E149" s="95">
        <v>44440</v>
      </c>
      <c r="F149" s="96" t="str">
        <f>IFERROR(VLOOKUP($E149, V医療従事者等!$A:$J, $F$4, FALSE), TEXT(E149, "aaa"))</f>
        <v>水</v>
      </c>
      <c r="G149" s="96">
        <f>IFERROR(VLOOKUP($E149, V医療従事者等!$A:$J, $G$4, FALSE), 0)</f>
        <v>0</v>
      </c>
      <c r="H149" s="96">
        <f>IFERROR(VLOOKUP($E149, V医療従事者等!$A:$J, $H$4, FALSE), 0)</f>
        <v>0</v>
      </c>
      <c r="I149" s="96">
        <f>IFERROR(VLOOKUP($E149, V医療従事者等!$A:$J, $I$4, FALSE), 0)</f>
        <v>0</v>
      </c>
      <c r="J149" s="96">
        <f>IFERROR(VLOOKUP($E149, V医療従事者等!$A:$J, $J$4, FALSE), 0)</f>
        <v>0</v>
      </c>
      <c r="K149" s="97">
        <f>IFERROR(VLOOKUP($E149, V一般接種!$A:$G, K$4, FALSE), 0)</f>
        <v>491103</v>
      </c>
      <c r="L149" s="97">
        <f>IFERROR(VLOOKUP($E149, V一般接種!$A:$G, L$4, FALSE), 0)</f>
        <v>143525</v>
      </c>
      <c r="M149" s="97">
        <f>IFERROR(VLOOKUP($E149, V一般接種!$A:$G, M$4, FALSE), 0)</f>
        <v>1817</v>
      </c>
      <c r="N149" s="97">
        <f>IFERROR(VLOOKUP($E149, V一般接種!$A:$G, N$4, FALSE), 0)</f>
        <v>373492</v>
      </c>
      <c r="O149" s="97">
        <f>SUMIF(V職域接種!$C:$C, 'Conv-vaccine'!$E149, V職域接種!F:F)</f>
        <v>0</v>
      </c>
      <c r="P149" s="97">
        <f>SUMIF(V職域接種!$C:$C, 'Conv-vaccine'!$E149, V職域接種!G:G)</f>
        <v>0</v>
      </c>
      <c r="Q149" s="97">
        <f>SUMIF(V重複!$C:$C, 'Conv-vaccine'!$E149, V重複!F:F)</f>
        <v>0</v>
      </c>
      <c r="R149" s="97">
        <f>SUMIF(V重複!$C:$C, 'Conv-vaccine'!$E149, V重複!G:G)</f>
        <v>0</v>
      </c>
      <c r="S149" s="111">
        <f>SUMIF(V3回目!$A:$A, 'Conv-vaccine'!$E149, V3回目!C:C)</f>
        <v>0</v>
      </c>
    </row>
    <row r="150" spans="1:19" ht="17.7">
      <c r="A150" s="94">
        <f t="shared" si="8"/>
        <v>44441</v>
      </c>
      <c r="B150" s="49">
        <f t="shared" si="9"/>
        <v>413827</v>
      </c>
      <c r="C150" s="49">
        <f t="shared" si="10"/>
        <v>376120</v>
      </c>
      <c r="D150" s="49">
        <f t="shared" si="11"/>
        <v>0</v>
      </c>
      <c r="E150" s="95">
        <v>44441</v>
      </c>
      <c r="F150" s="96" t="str">
        <f>IFERROR(VLOOKUP($E150, V医療従事者等!$A:$J, $F$4, FALSE), TEXT(E150, "aaa"))</f>
        <v>木</v>
      </c>
      <c r="G150" s="96">
        <f>IFERROR(VLOOKUP($E150, V医療従事者等!$A:$J, $G$4, FALSE), 0)</f>
        <v>0</v>
      </c>
      <c r="H150" s="96">
        <f>IFERROR(VLOOKUP($E150, V医療従事者等!$A:$J, $H$4, FALSE), 0)</f>
        <v>0</v>
      </c>
      <c r="I150" s="96">
        <f>IFERROR(VLOOKUP($E150, V医療従事者等!$A:$J, $I$4, FALSE), 0)</f>
        <v>0</v>
      </c>
      <c r="J150" s="96">
        <f>IFERROR(VLOOKUP($E150, V医療従事者等!$A:$J, $J$4, FALSE), 0)</f>
        <v>0</v>
      </c>
      <c r="K150" s="97">
        <f>IFERROR(VLOOKUP($E150, V一般接種!$A:$G, K$4, FALSE), 0)</f>
        <v>259691</v>
      </c>
      <c r="L150" s="97">
        <f>IFERROR(VLOOKUP($E150, V一般接種!$A:$G, L$4, FALSE), 0)</f>
        <v>154136</v>
      </c>
      <c r="M150" s="97">
        <f>IFERROR(VLOOKUP($E150, V一般接種!$A:$G, M$4, FALSE), 0)</f>
        <v>1977</v>
      </c>
      <c r="N150" s="97">
        <f>IFERROR(VLOOKUP($E150, V一般接種!$A:$G, N$4, FALSE), 0)</f>
        <v>374143</v>
      </c>
      <c r="O150" s="97">
        <f>SUMIF(V職域接種!$C:$C, 'Conv-vaccine'!$E150, V職域接種!F:F)</f>
        <v>0</v>
      </c>
      <c r="P150" s="97">
        <f>SUMIF(V職域接種!$C:$C, 'Conv-vaccine'!$E150, V職域接種!G:G)</f>
        <v>0</v>
      </c>
      <c r="Q150" s="97">
        <f>SUMIF(V重複!$C:$C, 'Conv-vaccine'!$E150, V重複!F:F)</f>
        <v>0</v>
      </c>
      <c r="R150" s="97">
        <f>SUMIF(V重複!$C:$C, 'Conv-vaccine'!$E150, V重複!G:G)</f>
        <v>0</v>
      </c>
      <c r="S150" s="111">
        <f>SUMIF(V3回目!$A:$A, 'Conv-vaccine'!$E150, V3回目!C:C)</f>
        <v>0</v>
      </c>
    </row>
    <row r="151" spans="1:19" ht="17.7">
      <c r="A151" s="94">
        <f t="shared" si="8"/>
        <v>44442</v>
      </c>
      <c r="B151" s="49">
        <f t="shared" si="9"/>
        <v>728892</v>
      </c>
      <c r="C151" s="49">
        <f t="shared" si="10"/>
        <v>287670</v>
      </c>
      <c r="D151" s="49">
        <f t="shared" si="11"/>
        <v>0</v>
      </c>
      <c r="E151" s="95">
        <v>44442</v>
      </c>
      <c r="F151" s="96" t="str">
        <f>IFERROR(VLOOKUP($E151, V医療従事者等!$A:$J, $F$4, FALSE), TEXT(E151, "aaa"))</f>
        <v>金</v>
      </c>
      <c r="G151" s="96">
        <f>IFERROR(VLOOKUP($E151, V医療従事者等!$A:$J, $G$4, FALSE), 0)</f>
        <v>0</v>
      </c>
      <c r="H151" s="96">
        <f>IFERROR(VLOOKUP($E151, V医療従事者等!$A:$J, $H$4, FALSE), 0)</f>
        <v>0</v>
      </c>
      <c r="I151" s="96">
        <f>IFERROR(VLOOKUP($E151, V医療従事者等!$A:$J, $I$4, FALSE), 0)</f>
        <v>0</v>
      </c>
      <c r="J151" s="96">
        <f>IFERROR(VLOOKUP($E151, V医療従事者等!$A:$J, $J$4, FALSE), 0)</f>
        <v>0</v>
      </c>
      <c r="K151" s="97">
        <f>IFERROR(VLOOKUP($E151, V一般接種!$A:$G, K$4, FALSE), 0)</f>
        <v>569088</v>
      </c>
      <c r="L151" s="97">
        <f>IFERROR(VLOOKUP($E151, V一般接種!$A:$G, L$4, FALSE), 0)</f>
        <v>159804</v>
      </c>
      <c r="M151" s="97">
        <f>IFERROR(VLOOKUP($E151, V一般接種!$A:$G, M$4, FALSE), 0)</f>
        <v>2051</v>
      </c>
      <c r="N151" s="97">
        <f>IFERROR(VLOOKUP($E151, V一般接種!$A:$G, N$4, FALSE), 0)</f>
        <v>285619</v>
      </c>
      <c r="O151" s="97">
        <f>SUMIF(V職域接種!$C:$C, 'Conv-vaccine'!$E151, V職域接種!F:F)</f>
        <v>0</v>
      </c>
      <c r="P151" s="97">
        <f>SUMIF(V職域接種!$C:$C, 'Conv-vaccine'!$E151, V職域接種!G:G)</f>
        <v>0</v>
      </c>
      <c r="Q151" s="97">
        <f>SUMIF(V重複!$C:$C, 'Conv-vaccine'!$E151, V重複!F:F)</f>
        <v>0</v>
      </c>
      <c r="R151" s="97">
        <f>SUMIF(V重複!$C:$C, 'Conv-vaccine'!$E151, V重複!G:G)</f>
        <v>0</v>
      </c>
      <c r="S151" s="111">
        <f>SUMIF(V3回目!$A:$A, 'Conv-vaccine'!$E151, V3回目!C:C)</f>
        <v>0</v>
      </c>
    </row>
    <row r="152" spans="1:19" ht="17.7">
      <c r="A152" s="94">
        <f t="shared" si="8"/>
        <v>44443</v>
      </c>
      <c r="B152" s="49">
        <f t="shared" si="9"/>
        <v>943655</v>
      </c>
      <c r="C152" s="49">
        <f t="shared" si="10"/>
        <v>328392</v>
      </c>
      <c r="D152" s="49">
        <f t="shared" si="11"/>
        <v>0</v>
      </c>
      <c r="E152" s="95">
        <v>44443</v>
      </c>
      <c r="F152" s="96" t="str">
        <f>IFERROR(VLOOKUP($E152, V医療従事者等!$A:$J, $F$4, FALSE), TEXT(E152, "aaa"))</f>
        <v>土</v>
      </c>
      <c r="G152" s="96">
        <f>IFERROR(VLOOKUP($E152, V医療従事者等!$A:$J, $G$4, FALSE), 0)</f>
        <v>0</v>
      </c>
      <c r="H152" s="96">
        <f>IFERROR(VLOOKUP($E152, V医療従事者等!$A:$J, $H$4, FALSE), 0)</f>
        <v>0</v>
      </c>
      <c r="I152" s="96">
        <f>IFERROR(VLOOKUP($E152, V医療従事者等!$A:$J, $I$4, FALSE), 0)</f>
        <v>0</v>
      </c>
      <c r="J152" s="96">
        <f>IFERROR(VLOOKUP($E152, V医療従事者等!$A:$J, $J$4, FALSE), 0)</f>
        <v>0</v>
      </c>
      <c r="K152" s="97">
        <f>IFERROR(VLOOKUP($E152, V一般接種!$A:$G, K$4, FALSE), 0)</f>
        <v>759112</v>
      </c>
      <c r="L152" s="97">
        <f>IFERROR(VLOOKUP($E152, V一般接種!$A:$G, L$4, FALSE), 0)</f>
        <v>184543</v>
      </c>
      <c r="M152" s="97">
        <f>IFERROR(VLOOKUP($E152, V一般接種!$A:$G, M$4, FALSE), 0)</f>
        <v>1929</v>
      </c>
      <c r="N152" s="97">
        <f>IFERROR(VLOOKUP($E152, V一般接種!$A:$G, N$4, FALSE), 0)</f>
        <v>326463</v>
      </c>
      <c r="O152" s="97">
        <f>SUMIF(V職域接種!$C:$C, 'Conv-vaccine'!$E152, V職域接種!F:F)</f>
        <v>0</v>
      </c>
      <c r="P152" s="97">
        <f>SUMIF(V職域接種!$C:$C, 'Conv-vaccine'!$E152, V職域接種!G:G)</f>
        <v>0</v>
      </c>
      <c r="Q152" s="97">
        <f>SUMIF(V重複!$C:$C, 'Conv-vaccine'!$E152, V重複!F:F)</f>
        <v>0</v>
      </c>
      <c r="R152" s="97">
        <f>SUMIF(V重複!$C:$C, 'Conv-vaccine'!$E152, V重複!G:G)</f>
        <v>0</v>
      </c>
      <c r="S152" s="111">
        <f>SUMIF(V3回目!$A:$A, 'Conv-vaccine'!$E152, V3回目!C:C)</f>
        <v>0</v>
      </c>
    </row>
    <row r="153" spans="1:19" ht="17.7">
      <c r="A153" s="94">
        <f t="shared" si="8"/>
        <v>44444</v>
      </c>
      <c r="B153" s="49">
        <f t="shared" si="9"/>
        <v>-18459227</v>
      </c>
      <c r="C153" s="49">
        <f t="shared" si="10"/>
        <v>-12984465</v>
      </c>
      <c r="D153" s="49">
        <f t="shared" si="11"/>
        <v>0</v>
      </c>
      <c r="E153" s="95">
        <v>44444</v>
      </c>
      <c r="F153" s="96" t="str">
        <f>IFERROR(VLOOKUP($E153, V医療従事者等!$A:$J, $F$4, FALSE), TEXT(E153, "aaa"))</f>
        <v>日</v>
      </c>
      <c r="G153" s="96">
        <f>IFERROR(VLOOKUP($E153, V医療従事者等!$A:$J, $G$4, FALSE), 0)</f>
        <v>0</v>
      </c>
      <c r="H153" s="96">
        <f>IFERROR(VLOOKUP($E153, V医療従事者等!$A:$J, $H$4, FALSE), 0)</f>
        <v>0</v>
      </c>
      <c r="I153" s="96">
        <f>IFERROR(VLOOKUP($E153, V医療従事者等!$A:$J, $I$4, FALSE), 0)</f>
        <v>0</v>
      </c>
      <c r="J153" s="96">
        <f>IFERROR(VLOOKUP($E153, V医療従事者等!$A:$J, $J$4, FALSE), 0)</f>
        <v>0</v>
      </c>
      <c r="K153" s="97">
        <f>IFERROR(VLOOKUP($E153, V一般接種!$A:$G, K$4, FALSE), 0)</f>
        <v>599166</v>
      </c>
      <c r="L153" s="97">
        <f>IFERROR(VLOOKUP($E153, V一般接種!$A:$G, L$4, FALSE), 0)</f>
        <v>167443</v>
      </c>
      <c r="M153" s="97">
        <f>IFERROR(VLOOKUP($E153, V一般接種!$A:$G, M$4, FALSE), 0)</f>
        <v>1560</v>
      </c>
      <c r="N153" s="97">
        <f>IFERROR(VLOOKUP($E153, V一般接種!$A:$G, N$4, FALSE), 0)</f>
        <v>282980</v>
      </c>
      <c r="O153" s="97">
        <f>SUMIF(V職域接種!$C:$C, 'Conv-vaccine'!$E153, V職域接種!F:F)</f>
        <v>8141454</v>
      </c>
      <c r="P153" s="97">
        <f>SUMIF(V職域接種!$C:$C, 'Conv-vaccine'!$E153, V職域接種!G:G)</f>
        <v>6220621</v>
      </c>
      <c r="Q153" s="97">
        <f>SUMIF(V重複!$C:$C, 'Conv-vaccine'!$E153, V重複!F:F)</f>
        <v>27367290</v>
      </c>
      <c r="R153" s="97">
        <f>SUMIF(V重複!$C:$C, 'Conv-vaccine'!$E153, V重複!G:G)</f>
        <v>19489626</v>
      </c>
      <c r="S153" s="111">
        <f>SUMIF(V3回目!$A:$A, 'Conv-vaccine'!$E153, V3回目!C:C)</f>
        <v>0</v>
      </c>
    </row>
    <row r="154" spans="1:19" ht="17.7">
      <c r="A154" s="94">
        <f t="shared" si="8"/>
        <v>44445</v>
      </c>
      <c r="B154" s="49">
        <f t="shared" si="9"/>
        <v>608563</v>
      </c>
      <c r="C154" s="49">
        <f t="shared" si="10"/>
        <v>339558</v>
      </c>
      <c r="D154" s="49">
        <f t="shared" si="11"/>
        <v>0</v>
      </c>
      <c r="E154" s="95">
        <v>44445</v>
      </c>
      <c r="F154" s="96" t="str">
        <f>IFERROR(VLOOKUP($E154, V医療従事者等!$A:$J, $F$4, FALSE), TEXT(E154, "aaa"))</f>
        <v>月</v>
      </c>
      <c r="G154" s="96">
        <f>IFERROR(VLOOKUP($E154, V医療従事者等!$A:$J, $G$4, FALSE), 0)</f>
        <v>0</v>
      </c>
      <c r="H154" s="96">
        <f>IFERROR(VLOOKUP($E154, V医療従事者等!$A:$J, $H$4, FALSE), 0)</f>
        <v>0</v>
      </c>
      <c r="I154" s="96">
        <f>IFERROR(VLOOKUP($E154, V医療従事者等!$A:$J, $I$4, FALSE), 0)</f>
        <v>0</v>
      </c>
      <c r="J154" s="96">
        <f>IFERROR(VLOOKUP($E154, V医療従事者等!$A:$J, $J$4, FALSE), 0)</f>
        <v>0</v>
      </c>
      <c r="K154" s="97">
        <f>IFERROR(VLOOKUP($E154, V一般接種!$A:$G, K$4, FALSE), 0)</f>
        <v>458210</v>
      </c>
      <c r="L154" s="97">
        <f>IFERROR(VLOOKUP($E154, V一般接種!$A:$G, L$4, FALSE), 0)</f>
        <v>150353</v>
      </c>
      <c r="M154" s="97">
        <f>IFERROR(VLOOKUP($E154, V一般接種!$A:$G, M$4, FALSE), 0)</f>
        <v>1489</v>
      </c>
      <c r="N154" s="97">
        <f>IFERROR(VLOOKUP($E154, V一般接種!$A:$G, N$4, FALSE), 0)</f>
        <v>338069</v>
      </c>
      <c r="O154" s="97">
        <f>SUMIF(V職域接種!$C:$C, 'Conv-vaccine'!$E154, V職域接種!F:F)</f>
        <v>0</v>
      </c>
      <c r="P154" s="97">
        <f>SUMIF(V職域接種!$C:$C, 'Conv-vaccine'!$E154, V職域接種!G:G)</f>
        <v>0</v>
      </c>
      <c r="Q154" s="97">
        <f>SUMIF(V重複!$C:$C, 'Conv-vaccine'!$E154, V重複!F:F)</f>
        <v>0</v>
      </c>
      <c r="R154" s="97">
        <f>SUMIF(V重複!$C:$C, 'Conv-vaccine'!$E154, V重複!G:G)</f>
        <v>0</v>
      </c>
      <c r="S154" s="111">
        <f>SUMIF(V3回目!$A:$A, 'Conv-vaccine'!$E154, V3回目!C:C)</f>
        <v>0</v>
      </c>
    </row>
    <row r="155" spans="1:19" ht="17.7">
      <c r="A155" s="94">
        <f t="shared" si="8"/>
        <v>44446</v>
      </c>
      <c r="B155" s="49">
        <f t="shared" si="9"/>
        <v>620656</v>
      </c>
      <c r="C155" s="49">
        <f t="shared" si="10"/>
        <v>431859</v>
      </c>
      <c r="D155" s="49">
        <f t="shared" si="11"/>
        <v>0</v>
      </c>
      <c r="E155" s="95">
        <v>44446</v>
      </c>
      <c r="F155" s="96" t="str">
        <f>IFERROR(VLOOKUP($E155, V医療従事者等!$A:$J, $F$4, FALSE), TEXT(E155, "aaa"))</f>
        <v>火</v>
      </c>
      <c r="G155" s="96">
        <f>IFERROR(VLOOKUP($E155, V医療従事者等!$A:$J, $G$4, FALSE), 0)</f>
        <v>0</v>
      </c>
      <c r="H155" s="96">
        <f>IFERROR(VLOOKUP($E155, V医療従事者等!$A:$J, $H$4, FALSE), 0)</f>
        <v>0</v>
      </c>
      <c r="I155" s="96">
        <f>IFERROR(VLOOKUP($E155, V医療従事者等!$A:$J, $I$4, FALSE), 0)</f>
        <v>0</v>
      </c>
      <c r="J155" s="96">
        <f>IFERROR(VLOOKUP($E155, V医療従事者等!$A:$J, $J$4, FALSE), 0)</f>
        <v>0</v>
      </c>
      <c r="K155" s="97">
        <f>IFERROR(VLOOKUP($E155, V一般接種!$A:$G, K$4, FALSE), 0)</f>
        <v>469242</v>
      </c>
      <c r="L155" s="97">
        <f>IFERROR(VLOOKUP($E155, V一般接種!$A:$G, L$4, FALSE), 0)</f>
        <v>151414</v>
      </c>
      <c r="M155" s="97">
        <f>IFERROR(VLOOKUP($E155, V一般接種!$A:$G, M$4, FALSE), 0)</f>
        <v>1719</v>
      </c>
      <c r="N155" s="97">
        <f>IFERROR(VLOOKUP($E155, V一般接種!$A:$G, N$4, FALSE), 0)</f>
        <v>430140</v>
      </c>
      <c r="O155" s="97">
        <f>SUMIF(V職域接種!$C:$C, 'Conv-vaccine'!$E155, V職域接種!F:F)</f>
        <v>0</v>
      </c>
      <c r="P155" s="97">
        <f>SUMIF(V職域接種!$C:$C, 'Conv-vaccine'!$E155, V職域接種!G:G)</f>
        <v>0</v>
      </c>
      <c r="Q155" s="97">
        <f>SUMIF(V重複!$C:$C, 'Conv-vaccine'!$E155, V重複!F:F)</f>
        <v>0</v>
      </c>
      <c r="R155" s="97">
        <f>SUMIF(V重複!$C:$C, 'Conv-vaccine'!$E155, V重複!G:G)</f>
        <v>0</v>
      </c>
      <c r="S155" s="111">
        <f>SUMIF(V3回目!$A:$A, 'Conv-vaccine'!$E155, V3回目!C:C)</f>
        <v>0</v>
      </c>
    </row>
    <row r="156" spans="1:19" ht="17.7">
      <c r="A156" s="94">
        <f t="shared" si="8"/>
        <v>44447</v>
      </c>
      <c r="B156" s="49">
        <f t="shared" si="9"/>
        <v>588288</v>
      </c>
      <c r="C156" s="49">
        <f t="shared" si="10"/>
        <v>459851</v>
      </c>
      <c r="D156" s="49">
        <f t="shared" si="11"/>
        <v>0</v>
      </c>
      <c r="E156" s="95">
        <v>44447</v>
      </c>
      <c r="F156" s="96" t="str">
        <f>IFERROR(VLOOKUP($E156, V医療従事者等!$A:$J, $F$4, FALSE), TEXT(E156, "aaa"))</f>
        <v>水</v>
      </c>
      <c r="G156" s="96">
        <f>IFERROR(VLOOKUP($E156, V医療従事者等!$A:$J, $G$4, FALSE), 0)</f>
        <v>0</v>
      </c>
      <c r="H156" s="96">
        <f>IFERROR(VLOOKUP($E156, V医療従事者等!$A:$J, $H$4, FALSE), 0)</f>
        <v>0</v>
      </c>
      <c r="I156" s="96">
        <f>IFERROR(VLOOKUP($E156, V医療従事者等!$A:$J, $I$4, FALSE), 0)</f>
        <v>0</v>
      </c>
      <c r="J156" s="96">
        <f>IFERROR(VLOOKUP($E156, V医療従事者等!$A:$J, $J$4, FALSE), 0)</f>
        <v>0</v>
      </c>
      <c r="K156" s="97">
        <f>IFERROR(VLOOKUP($E156, V一般接種!$A:$G, K$4, FALSE), 0)</f>
        <v>440906</v>
      </c>
      <c r="L156" s="97">
        <f>IFERROR(VLOOKUP($E156, V一般接種!$A:$G, L$4, FALSE), 0)</f>
        <v>147382</v>
      </c>
      <c r="M156" s="97">
        <f>IFERROR(VLOOKUP($E156, V一般接種!$A:$G, M$4, FALSE), 0)</f>
        <v>1503</v>
      </c>
      <c r="N156" s="97">
        <f>IFERROR(VLOOKUP($E156, V一般接種!$A:$G, N$4, FALSE), 0)</f>
        <v>458348</v>
      </c>
      <c r="O156" s="97">
        <f>SUMIF(V職域接種!$C:$C, 'Conv-vaccine'!$E156, V職域接種!F:F)</f>
        <v>0</v>
      </c>
      <c r="P156" s="97">
        <f>SUMIF(V職域接種!$C:$C, 'Conv-vaccine'!$E156, V職域接種!G:G)</f>
        <v>0</v>
      </c>
      <c r="Q156" s="97">
        <f>SUMIF(V重複!$C:$C, 'Conv-vaccine'!$E156, V重複!F:F)</f>
        <v>0</v>
      </c>
      <c r="R156" s="97">
        <f>SUMIF(V重複!$C:$C, 'Conv-vaccine'!$E156, V重複!G:G)</f>
        <v>0</v>
      </c>
      <c r="S156" s="111">
        <f>SUMIF(V3回目!$A:$A, 'Conv-vaccine'!$E156, V3回目!C:C)</f>
        <v>0</v>
      </c>
    </row>
    <row r="157" spans="1:19" ht="17.7">
      <c r="A157" s="94">
        <f t="shared" si="8"/>
        <v>44448</v>
      </c>
      <c r="B157" s="49">
        <f t="shared" si="9"/>
        <v>575324</v>
      </c>
      <c r="C157" s="49">
        <f t="shared" si="10"/>
        <v>445863</v>
      </c>
      <c r="D157" s="49">
        <f t="shared" si="11"/>
        <v>0</v>
      </c>
      <c r="E157" s="95">
        <v>44448</v>
      </c>
      <c r="F157" s="96" t="str">
        <f>IFERROR(VLOOKUP($E157, V医療従事者等!$A:$J, $F$4, FALSE), TEXT(E157, "aaa"))</f>
        <v>木</v>
      </c>
      <c r="G157" s="96">
        <f>IFERROR(VLOOKUP($E157, V医療従事者等!$A:$J, $G$4, FALSE), 0)</f>
        <v>0</v>
      </c>
      <c r="H157" s="96">
        <f>IFERROR(VLOOKUP($E157, V医療従事者等!$A:$J, $H$4, FALSE), 0)</f>
        <v>0</v>
      </c>
      <c r="I157" s="96">
        <f>IFERROR(VLOOKUP($E157, V医療従事者等!$A:$J, $I$4, FALSE), 0)</f>
        <v>0</v>
      </c>
      <c r="J157" s="96">
        <f>IFERROR(VLOOKUP($E157, V医療従事者等!$A:$J, $J$4, FALSE), 0)</f>
        <v>0</v>
      </c>
      <c r="K157" s="97">
        <f>IFERROR(VLOOKUP($E157, V一般接種!$A:$G, K$4, FALSE), 0)</f>
        <v>418527</v>
      </c>
      <c r="L157" s="97">
        <f>IFERROR(VLOOKUP($E157, V一般接種!$A:$G, L$4, FALSE), 0)</f>
        <v>156797</v>
      </c>
      <c r="M157" s="97">
        <f>IFERROR(VLOOKUP($E157, V一般接種!$A:$G, M$4, FALSE), 0)</f>
        <v>1834</v>
      </c>
      <c r="N157" s="97">
        <f>IFERROR(VLOOKUP($E157, V一般接種!$A:$G, N$4, FALSE), 0)</f>
        <v>444029</v>
      </c>
      <c r="O157" s="97">
        <f>SUMIF(V職域接種!$C:$C, 'Conv-vaccine'!$E157, V職域接種!F:F)</f>
        <v>0</v>
      </c>
      <c r="P157" s="97">
        <f>SUMIF(V職域接種!$C:$C, 'Conv-vaccine'!$E157, V職域接種!G:G)</f>
        <v>0</v>
      </c>
      <c r="Q157" s="97">
        <f>SUMIF(V重複!$C:$C, 'Conv-vaccine'!$E157, V重複!F:F)</f>
        <v>0</v>
      </c>
      <c r="R157" s="97">
        <f>SUMIF(V重複!$C:$C, 'Conv-vaccine'!$E157, V重複!G:G)</f>
        <v>0</v>
      </c>
      <c r="S157" s="111">
        <f>SUMIF(V3回目!$A:$A, 'Conv-vaccine'!$E157, V3回目!C:C)</f>
        <v>0</v>
      </c>
    </row>
    <row r="158" spans="1:19" ht="17.7">
      <c r="A158" s="94">
        <f t="shared" si="8"/>
        <v>44449</v>
      </c>
      <c r="B158" s="49">
        <f t="shared" si="9"/>
        <v>639556</v>
      </c>
      <c r="C158" s="49">
        <f t="shared" si="10"/>
        <v>513361</v>
      </c>
      <c r="D158" s="49">
        <f t="shared" si="11"/>
        <v>0</v>
      </c>
      <c r="E158" s="95">
        <v>44449</v>
      </c>
      <c r="F158" s="96" t="str">
        <f>IFERROR(VLOOKUP($E158, V医療従事者等!$A:$J, $F$4, FALSE), TEXT(E158, "aaa"))</f>
        <v>金</v>
      </c>
      <c r="G158" s="96">
        <f>IFERROR(VLOOKUP($E158, V医療従事者等!$A:$J, $G$4, FALSE), 0)</f>
        <v>0</v>
      </c>
      <c r="H158" s="96">
        <f>IFERROR(VLOOKUP($E158, V医療従事者等!$A:$J, $H$4, FALSE), 0)</f>
        <v>0</v>
      </c>
      <c r="I158" s="96">
        <f>IFERROR(VLOOKUP($E158, V医療従事者等!$A:$J, $I$4, FALSE), 0)</f>
        <v>0</v>
      </c>
      <c r="J158" s="96">
        <f>IFERROR(VLOOKUP($E158, V医療従事者等!$A:$J, $J$4, FALSE), 0)</f>
        <v>0</v>
      </c>
      <c r="K158" s="97">
        <f>IFERROR(VLOOKUP($E158, V一般接種!$A:$G, K$4, FALSE), 0)</f>
        <v>461718</v>
      </c>
      <c r="L158" s="97">
        <f>IFERROR(VLOOKUP($E158, V一般接種!$A:$G, L$4, FALSE), 0)</f>
        <v>177838</v>
      </c>
      <c r="M158" s="97">
        <f>IFERROR(VLOOKUP($E158, V一般接種!$A:$G, M$4, FALSE), 0)</f>
        <v>1611</v>
      </c>
      <c r="N158" s="97">
        <f>IFERROR(VLOOKUP($E158, V一般接種!$A:$G, N$4, FALSE), 0)</f>
        <v>511750</v>
      </c>
      <c r="O158" s="97">
        <f>SUMIF(V職域接種!$C:$C, 'Conv-vaccine'!$E158, V職域接種!F:F)</f>
        <v>0</v>
      </c>
      <c r="P158" s="97">
        <f>SUMIF(V職域接種!$C:$C, 'Conv-vaccine'!$E158, V職域接種!G:G)</f>
        <v>0</v>
      </c>
      <c r="Q158" s="97">
        <f>SUMIF(V重複!$C:$C, 'Conv-vaccine'!$E158, V重複!F:F)</f>
        <v>0</v>
      </c>
      <c r="R158" s="97">
        <f>SUMIF(V重複!$C:$C, 'Conv-vaccine'!$E158, V重複!G:G)</f>
        <v>0</v>
      </c>
      <c r="S158" s="111">
        <f>SUMIF(V3回目!$A:$A, 'Conv-vaccine'!$E158, V3回目!C:C)</f>
        <v>0</v>
      </c>
    </row>
    <row r="159" spans="1:19" ht="17.7">
      <c r="A159" s="94">
        <f t="shared" si="8"/>
        <v>44450</v>
      </c>
      <c r="B159" s="49">
        <f t="shared" si="9"/>
        <v>775055</v>
      </c>
      <c r="C159" s="49">
        <f t="shared" si="10"/>
        <v>619479</v>
      </c>
      <c r="D159" s="49">
        <f t="shared" si="11"/>
        <v>0</v>
      </c>
      <c r="E159" s="95">
        <v>44450</v>
      </c>
      <c r="F159" s="96" t="str">
        <f>IFERROR(VLOOKUP($E159, V医療従事者等!$A:$J, $F$4, FALSE), TEXT(E159, "aaa"))</f>
        <v>土</v>
      </c>
      <c r="G159" s="96">
        <f>IFERROR(VLOOKUP($E159, V医療従事者等!$A:$J, $G$4, FALSE), 0)</f>
        <v>0</v>
      </c>
      <c r="H159" s="96">
        <f>IFERROR(VLOOKUP($E159, V医療従事者等!$A:$J, $H$4, FALSE), 0)</f>
        <v>0</v>
      </c>
      <c r="I159" s="96">
        <f>IFERROR(VLOOKUP($E159, V医療従事者等!$A:$J, $I$4, FALSE), 0)</f>
        <v>0</v>
      </c>
      <c r="J159" s="96">
        <f>IFERROR(VLOOKUP($E159, V医療従事者等!$A:$J, $J$4, FALSE), 0)</f>
        <v>0</v>
      </c>
      <c r="K159" s="97">
        <f>IFERROR(VLOOKUP($E159, V一般接種!$A:$G, K$4, FALSE), 0)</f>
        <v>577737</v>
      </c>
      <c r="L159" s="97">
        <f>IFERROR(VLOOKUP($E159, V一般接種!$A:$G, L$4, FALSE), 0)</f>
        <v>197318</v>
      </c>
      <c r="M159" s="97">
        <f>IFERROR(VLOOKUP($E159, V一般接種!$A:$G, M$4, FALSE), 0)</f>
        <v>1811</v>
      </c>
      <c r="N159" s="97">
        <f>IFERROR(VLOOKUP($E159, V一般接種!$A:$G, N$4, FALSE), 0)</f>
        <v>617668</v>
      </c>
      <c r="O159" s="97">
        <f>SUMIF(V職域接種!$C:$C, 'Conv-vaccine'!$E159, V職域接種!F:F)</f>
        <v>0</v>
      </c>
      <c r="P159" s="97">
        <f>SUMIF(V職域接種!$C:$C, 'Conv-vaccine'!$E159, V職域接種!G:G)</f>
        <v>0</v>
      </c>
      <c r="Q159" s="97">
        <f>SUMIF(V重複!$C:$C, 'Conv-vaccine'!$E159, V重複!F:F)</f>
        <v>0</v>
      </c>
      <c r="R159" s="97">
        <f>SUMIF(V重複!$C:$C, 'Conv-vaccine'!$E159, V重複!G:G)</f>
        <v>0</v>
      </c>
      <c r="S159" s="111">
        <f>SUMIF(V3回目!$A:$A, 'Conv-vaccine'!$E159, V3回目!C:C)</f>
        <v>0</v>
      </c>
    </row>
    <row r="160" spans="1:19" ht="17.7">
      <c r="A160" s="94">
        <f t="shared" si="8"/>
        <v>44451</v>
      </c>
      <c r="B160" s="49">
        <f t="shared" si="9"/>
        <v>-16604537</v>
      </c>
      <c r="C160" s="49">
        <f t="shared" si="10"/>
        <v>-11211761</v>
      </c>
      <c r="D160" s="49">
        <f t="shared" si="11"/>
        <v>0</v>
      </c>
      <c r="E160" s="95">
        <v>44451</v>
      </c>
      <c r="F160" s="96" t="str">
        <f>IFERROR(VLOOKUP($E160, V医療従事者等!$A:$J, $F$4, FALSE), TEXT(E160, "aaa"))</f>
        <v>日</v>
      </c>
      <c r="G160" s="96">
        <f>IFERROR(VLOOKUP($E160, V医療従事者等!$A:$J, $G$4, FALSE), 0)</f>
        <v>0</v>
      </c>
      <c r="H160" s="96">
        <f>IFERROR(VLOOKUP($E160, V医療従事者等!$A:$J, $H$4, FALSE), 0)</f>
        <v>0</v>
      </c>
      <c r="I160" s="96">
        <f>IFERROR(VLOOKUP($E160, V医療従事者等!$A:$J, $I$4, FALSE), 0)</f>
        <v>0</v>
      </c>
      <c r="J160" s="96">
        <f>IFERROR(VLOOKUP($E160, V医療従事者等!$A:$J, $J$4, FALSE), 0)</f>
        <v>0</v>
      </c>
      <c r="K160" s="97">
        <f>IFERROR(VLOOKUP($E160, V一般接種!$A:$G, K$4, FALSE), 0)</f>
        <v>452804</v>
      </c>
      <c r="L160" s="97">
        <f>IFERROR(VLOOKUP($E160, V一般接種!$A:$G, L$4, FALSE), 0)</f>
        <v>156776</v>
      </c>
      <c r="M160" s="97">
        <f>IFERROR(VLOOKUP($E160, V一般接種!$A:$G, M$4, FALSE), 0)</f>
        <v>1632</v>
      </c>
      <c r="N160" s="97">
        <f>IFERROR(VLOOKUP($E160, V一般接種!$A:$G, N$4, FALSE), 0)</f>
        <v>498691</v>
      </c>
      <c r="O160" s="97">
        <f>SUMIF(V職域接種!$C:$C, 'Conv-vaccine'!$E160, V職域接種!F:F)</f>
        <v>8914497</v>
      </c>
      <c r="P160" s="97">
        <f>SUMIF(V職域接種!$C:$C, 'Conv-vaccine'!$E160, V職域接種!G:G)</f>
        <v>6485722</v>
      </c>
      <c r="Q160" s="97">
        <f>SUMIF(V重複!$C:$C, 'Conv-vaccine'!$E160, V重複!F:F)</f>
        <v>26128614</v>
      </c>
      <c r="R160" s="97">
        <f>SUMIF(V重複!$C:$C, 'Conv-vaccine'!$E160, V重複!G:G)</f>
        <v>18197806</v>
      </c>
      <c r="S160" s="111">
        <f>SUMIF(V3回目!$A:$A, 'Conv-vaccine'!$E160, V3回目!C:C)</f>
        <v>0</v>
      </c>
    </row>
    <row r="161" spans="1:19" ht="17.7">
      <c r="A161" s="94">
        <f t="shared" si="8"/>
        <v>44452</v>
      </c>
      <c r="B161" s="49">
        <f t="shared" si="9"/>
        <v>502479</v>
      </c>
      <c r="C161" s="49">
        <f t="shared" si="10"/>
        <v>434654</v>
      </c>
      <c r="D161" s="49">
        <f t="shared" si="11"/>
        <v>0</v>
      </c>
      <c r="E161" s="95">
        <v>44452</v>
      </c>
      <c r="F161" s="96" t="str">
        <f>IFERROR(VLOOKUP($E161, V医療従事者等!$A:$J, $F$4, FALSE), TEXT(E161, "aaa"))</f>
        <v>月</v>
      </c>
      <c r="G161" s="96">
        <f>IFERROR(VLOOKUP($E161, V医療従事者等!$A:$J, $G$4, FALSE), 0)</f>
        <v>0</v>
      </c>
      <c r="H161" s="96">
        <f>IFERROR(VLOOKUP($E161, V医療従事者等!$A:$J, $H$4, FALSE), 0)</f>
        <v>0</v>
      </c>
      <c r="I161" s="96">
        <f>IFERROR(VLOOKUP($E161, V医療従事者等!$A:$J, $I$4, FALSE), 0)</f>
        <v>0</v>
      </c>
      <c r="J161" s="96">
        <f>IFERROR(VLOOKUP($E161, V医療従事者等!$A:$J, $J$4, FALSE), 0)</f>
        <v>0</v>
      </c>
      <c r="K161" s="97">
        <f>IFERROR(VLOOKUP($E161, V一般接種!$A:$G, K$4, FALSE), 0)</f>
        <v>394997</v>
      </c>
      <c r="L161" s="97">
        <f>IFERROR(VLOOKUP($E161, V一般接種!$A:$G, L$4, FALSE), 0)</f>
        <v>107482</v>
      </c>
      <c r="M161" s="97">
        <f>IFERROR(VLOOKUP($E161, V一般接種!$A:$G, M$4, FALSE), 0)</f>
        <v>2282</v>
      </c>
      <c r="N161" s="97">
        <f>IFERROR(VLOOKUP($E161, V一般接種!$A:$G, N$4, FALSE), 0)</f>
        <v>432372</v>
      </c>
      <c r="O161" s="97">
        <f>SUMIF(V職域接種!$C:$C, 'Conv-vaccine'!$E161, V職域接種!F:F)</f>
        <v>0</v>
      </c>
      <c r="P161" s="97">
        <f>SUMIF(V職域接種!$C:$C, 'Conv-vaccine'!$E161, V職域接種!G:G)</f>
        <v>0</v>
      </c>
      <c r="Q161" s="97">
        <f>SUMIF(V重複!$C:$C, 'Conv-vaccine'!$E161, V重複!F:F)</f>
        <v>0</v>
      </c>
      <c r="R161" s="97">
        <f>SUMIF(V重複!$C:$C, 'Conv-vaccine'!$E161, V重複!G:G)</f>
        <v>0</v>
      </c>
      <c r="S161" s="111">
        <f>SUMIF(V3回目!$A:$A, 'Conv-vaccine'!$E161, V3回目!C:C)</f>
        <v>0</v>
      </c>
    </row>
    <row r="162" spans="1:19" ht="17.7">
      <c r="A162" s="94">
        <f t="shared" si="8"/>
        <v>44453</v>
      </c>
      <c r="B162" s="49">
        <f t="shared" si="9"/>
        <v>528292</v>
      </c>
      <c r="C162" s="49">
        <f t="shared" si="10"/>
        <v>464789</v>
      </c>
      <c r="D162" s="49">
        <f t="shared" si="11"/>
        <v>0</v>
      </c>
      <c r="E162" s="95">
        <v>44453</v>
      </c>
      <c r="F162" s="96" t="str">
        <f>IFERROR(VLOOKUP($E162, V医療従事者等!$A:$J, $F$4, FALSE), TEXT(E162, "aaa"))</f>
        <v>火</v>
      </c>
      <c r="G162" s="96">
        <f>IFERROR(VLOOKUP($E162, V医療従事者等!$A:$J, $G$4, FALSE), 0)</f>
        <v>0</v>
      </c>
      <c r="H162" s="96">
        <f>IFERROR(VLOOKUP($E162, V医療従事者等!$A:$J, $H$4, FALSE), 0)</f>
        <v>0</v>
      </c>
      <c r="I162" s="96">
        <f>IFERROR(VLOOKUP($E162, V医療従事者等!$A:$J, $I$4, FALSE), 0)</f>
        <v>0</v>
      </c>
      <c r="J162" s="96">
        <f>IFERROR(VLOOKUP($E162, V医療従事者等!$A:$J, $J$4, FALSE), 0)</f>
        <v>0</v>
      </c>
      <c r="K162" s="97">
        <f>IFERROR(VLOOKUP($E162, V一般接種!$A:$G, K$4, FALSE), 0)</f>
        <v>425633</v>
      </c>
      <c r="L162" s="97">
        <f>IFERROR(VLOOKUP($E162, V一般接種!$A:$G, L$4, FALSE), 0)</f>
        <v>102659</v>
      </c>
      <c r="M162" s="97">
        <f>IFERROR(VLOOKUP($E162, V一般接種!$A:$G, M$4, FALSE), 0)</f>
        <v>1873</v>
      </c>
      <c r="N162" s="97">
        <f>IFERROR(VLOOKUP($E162, V一般接種!$A:$G, N$4, FALSE), 0)</f>
        <v>462916</v>
      </c>
      <c r="O162" s="97">
        <f>SUMIF(V職域接種!$C:$C, 'Conv-vaccine'!$E162, V職域接種!F:F)</f>
        <v>0</v>
      </c>
      <c r="P162" s="97">
        <f>SUMIF(V職域接種!$C:$C, 'Conv-vaccine'!$E162, V職域接種!G:G)</f>
        <v>0</v>
      </c>
      <c r="Q162" s="97">
        <f>SUMIF(V重複!$C:$C, 'Conv-vaccine'!$E162, V重複!F:F)</f>
        <v>0</v>
      </c>
      <c r="R162" s="97">
        <f>SUMIF(V重複!$C:$C, 'Conv-vaccine'!$E162, V重複!G:G)</f>
        <v>0</v>
      </c>
      <c r="S162" s="111">
        <f>SUMIF(V3回目!$A:$A, 'Conv-vaccine'!$E162, V3回目!C:C)</f>
        <v>0</v>
      </c>
    </row>
    <row r="163" spans="1:19" ht="17.7">
      <c r="A163" s="94">
        <f t="shared" si="8"/>
        <v>44454</v>
      </c>
      <c r="B163" s="49">
        <f t="shared" si="9"/>
        <v>506525</v>
      </c>
      <c r="C163" s="49">
        <f t="shared" si="10"/>
        <v>463251</v>
      </c>
      <c r="D163" s="49">
        <f t="shared" si="11"/>
        <v>0</v>
      </c>
      <c r="E163" s="95">
        <v>44454</v>
      </c>
      <c r="F163" s="96" t="str">
        <f>IFERROR(VLOOKUP($E163, V医療従事者等!$A:$J, $F$4, FALSE), TEXT(E163, "aaa"))</f>
        <v>水</v>
      </c>
      <c r="G163" s="96">
        <f>IFERROR(VLOOKUP($E163, V医療従事者等!$A:$J, $G$4, FALSE), 0)</f>
        <v>0</v>
      </c>
      <c r="H163" s="96">
        <f>IFERROR(VLOOKUP($E163, V医療従事者等!$A:$J, $H$4, FALSE), 0)</f>
        <v>0</v>
      </c>
      <c r="I163" s="96">
        <f>IFERROR(VLOOKUP($E163, V医療従事者等!$A:$J, $I$4, FALSE), 0)</f>
        <v>0</v>
      </c>
      <c r="J163" s="96">
        <f>IFERROR(VLOOKUP($E163, V医療従事者等!$A:$J, $J$4, FALSE), 0)</f>
        <v>0</v>
      </c>
      <c r="K163" s="97">
        <f>IFERROR(VLOOKUP($E163, V一般接種!$A:$G, K$4, FALSE), 0)</f>
        <v>410078</v>
      </c>
      <c r="L163" s="97">
        <f>IFERROR(VLOOKUP($E163, V一般接種!$A:$G, L$4, FALSE), 0)</f>
        <v>96447</v>
      </c>
      <c r="M163" s="97">
        <f>IFERROR(VLOOKUP($E163, V一般接種!$A:$G, M$4, FALSE), 0)</f>
        <v>1563</v>
      </c>
      <c r="N163" s="97">
        <f>IFERROR(VLOOKUP($E163, V一般接種!$A:$G, N$4, FALSE), 0)</f>
        <v>461688</v>
      </c>
      <c r="O163" s="97">
        <f>SUMIF(V職域接種!$C:$C, 'Conv-vaccine'!$E163, V職域接種!F:F)</f>
        <v>0</v>
      </c>
      <c r="P163" s="97">
        <f>SUMIF(V職域接種!$C:$C, 'Conv-vaccine'!$E163, V職域接種!G:G)</f>
        <v>0</v>
      </c>
      <c r="Q163" s="97">
        <f>SUMIF(V重複!$C:$C, 'Conv-vaccine'!$E163, V重複!F:F)</f>
        <v>0</v>
      </c>
      <c r="R163" s="97">
        <f>SUMIF(V重複!$C:$C, 'Conv-vaccine'!$E163, V重複!G:G)</f>
        <v>0</v>
      </c>
      <c r="S163" s="111">
        <f>SUMIF(V3回目!$A:$A, 'Conv-vaccine'!$E163, V3回目!C:C)</f>
        <v>0</v>
      </c>
    </row>
    <row r="164" spans="1:19" ht="17.7">
      <c r="A164" s="94">
        <f t="shared" si="8"/>
        <v>44455</v>
      </c>
      <c r="B164" s="49">
        <f t="shared" si="9"/>
        <v>492222</v>
      </c>
      <c r="C164" s="49">
        <f t="shared" si="10"/>
        <v>453016</v>
      </c>
      <c r="D164" s="49">
        <f t="shared" si="11"/>
        <v>0</v>
      </c>
      <c r="E164" s="95">
        <v>44455</v>
      </c>
      <c r="F164" s="96" t="str">
        <f>IFERROR(VLOOKUP($E164, V医療従事者等!$A:$J, $F$4, FALSE), TEXT(E164, "aaa"))</f>
        <v>木</v>
      </c>
      <c r="G164" s="96">
        <f>IFERROR(VLOOKUP($E164, V医療従事者等!$A:$J, $G$4, FALSE), 0)</f>
        <v>0</v>
      </c>
      <c r="H164" s="96">
        <f>IFERROR(VLOOKUP($E164, V医療従事者等!$A:$J, $H$4, FALSE), 0)</f>
        <v>0</v>
      </c>
      <c r="I164" s="96">
        <f>IFERROR(VLOOKUP($E164, V医療従事者等!$A:$J, $I$4, FALSE), 0)</f>
        <v>0</v>
      </c>
      <c r="J164" s="96">
        <f>IFERROR(VLOOKUP($E164, V医療従事者等!$A:$J, $J$4, FALSE), 0)</f>
        <v>0</v>
      </c>
      <c r="K164" s="97">
        <f>IFERROR(VLOOKUP($E164, V一般接種!$A:$G, K$4, FALSE), 0)</f>
        <v>392764</v>
      </c>
      <c r="L164" s="97">
        <f>IFERROR(VLOOKUP($E164, V一般接種!$A:$G, L$4, FALSE), 0)</f>
        <v>99458</v>
      </c>
      <c r="M164" s="97">
        <f>IFERROR(VLOOKUP($E164, V一般接種!$A:$G, M$4, FALSE), 0)</f>
        <v>1716</v>
      </c>
      <c r="N164" s="97">
        <f>IFERROR(VLOOKUP($E164, V一般接種!$A:$G, N$4, FALSE), 0)</f>
        <v>451300</v>
      </c>
      <c r="O164" s="97">
        <f>SUMIF(V職域接種!$C:$C, 'Conv-vaccine'!$E164, V職域接種!F:F)</f>
        <v>0</v>
      </c>
      <c r="P164" s="97">
        <f>SUMIF(V職域接種!$C:$C, 'Conv-vaccine'!$E164, V職域接種!G:G)</f>
        <v>0</v>
      </c>
      <c r="Q164" s="97">
        <f>SUMIF(V重複!$C:$C, 'Conv-vaccine'!$E164, V重複!F:F)</f>
        <v>0</v>
      </c>
      <c r="R164" s="97">
        <f>SUMIF(V重複!$C:$C, 'Conv-vaccine'!$E164, V重複!G:G)</f>
        <v>0</v>
      </c>
      <c r="S164" s="111">
        <f>SUMIF(V3回目!$A:$A, 'Conv-vaccine'!$E164, V3回目!C:C)</f>
        <v>0</v>
      </c>
    </row>
    <row r="165" spans="1:19" ht="17.7">
      <c r="A165" s="94">
        <f t="shared" si="8"/>
        <v>44456</v>
      </c>
      <c r="B165" s="49">
        <f t="shared" si="9"/>
        <v>567511</v>
      </c>
      <c r="C165" s="49">
        <f t="shared" si="10"/>
        <v>530711</v>
      </c>
      <c r="D165" s="49">
        <f t="shared" si="11"/>
        <v>0</v>
      </c>
      <c r="E165" s="95">
        <v>44456</v>
      </c>
      <c r="F165" s="96" t="str">
        <f>IFERROR(VLOOKUP($E165, V医療従事者等!$A:$J, $F$4, FALSE), TEXT(E165, "aaa"))</f>
        <v>金</v>
      </c>
      <c r="G165" s="96">
        <f>IFERROR(VLOOKUP($E165, V医療従事者等!$A:$J, $G$4, FALSE), 0)</f>
        <v>0</v>
      </c>
      <c r="H165" s="96">
        <f>IFERROR(VLOOKUP($E165, V医療従事者等!$A:$J, $H$4, FALSE), 0)</f>
        <v>0</v>
      </c>
      <c r="I165" s="96">
        <f>IFERROR(VLOOKUP($E165, V医療従事者等!$A:$J, $I$4, FALSE), 0)</f>
        <v>0</v>
      </c>
      <c r="J165" s="96">
        <f>IFERROR(VLOOKUP($E165, V医療従事者等!$A:$J, $J$4, FALSE), 0)</f>
        <v>0</v>
      </c>
      <c r="K165" s="97">
        <f>IFERROR(VLOOKUP($E165, V一般接種!$A:$G, K$4, FALSE), 0)</f>
        <v>451866</v>
      </c>
      <c r="L165" s="97">
        <f>IFERROR(VLOOKUP($E165, V一般接種!$A:$G, L$4, FALSE), 0)</f>
        <v>115645</v>
      </c>
      <c r="M165" s="97">
        <f>IFERROR(VLOOKUP($E165, V一般接種!$A:$G, M$4, FALSE), 0)</f>
        <v>1973</v>
      </c>
      <c r="N165" s="97">
        <f>IFERROR(VLOOKUP($E165, V一般接種!$A:$G, N$4, FALSE), 0)</f>
        <v>528738</v>
      </c>
      <c r="O165" s="97">
        <f>SUMIF(V職域接種!$C:$C, 'Conv-vaccine'!$E165, V職域接種!F:F)</f>
        <v>0</v>
      </c>
      <c r="P165" s="97">
        <f>SUMIF(V職域接種!$C:$C, 'Conv-vaccine'!$E165, V職域接種!G:G)</f>
        <v>0</v>
      </c>
      <c r="Q165" s="97">
        <f>SUMIF(V重複!$C:$C, 'Conv-vaccine'!$E165, V重複!F:F)</f>
        <v>0</v>
      </c>
      <c r="R165" s="97">
        <f>SUMIF(V重複!$C:$C, 'Conv-vaccine'!$E165, V重複!G:G)</f>
        <v>0</v>
      </c>
      <c r="S165" s="111">
        <f>SUMIF(V3回目!$A:$A, 'Conv-vaccine'!$E165, V3回目!C:C)</f>
        <v>0</v>
      </c>
    </row>
    <row r="166" spans="1:19" ht="17.7">
      <c r="A166" s="94">
        <f t="shared" si="8"/>
        <v>44457</v>
      </c>
      <c r="B166" s="49">
        <f t="shared" si="9"/>
        <v>729154</v>
      </c>
      <c r="C166" s="49">
        <f t="shared" si="10"/>
        <v>612326</v>
      </c>
      <c r="D166" s="49">
        <f t="shared" si="11"/>
        <v>0</v>
      </c>
      <c r="E166" s="95">
        <v>44457</v>
      </c>
      <c r="F166" s="96" t="str">
        <f>IFERROR(VLOOKUP($E166, V医療従事者等!$A:$J, $F$4, FALSE), TEXT(E166, "aaa"))</f>
        <v>土</v>
      </c>
      <c r="G166" s="96">
        <f>IFERROR(VLOOKUP($E166, V医療従事者等!$A:$J, $G$4, FALSE), 0)</f>
        <v>0</v>
      </c>
      <c r="H166" s="96">
        <f>IFERROR(VLOOKUP($E166, V医療従事者等!$A:$J, $H$4, FALSE), 0)</f>
        <v>0</v>
      </c>
      <c r="I166" s="96">
        <f>IFERROR(VLOOKUP($E166, V医療従事者等!$A:$J, $I$4, FALSE), 0)</f>
        <v>0</v>
      </c>
      <c r="J166" s="96">
        <f>IFERROR(VLOOKUP($E166, V医療従事者等!$A:$J, $J$4, FALSE), 0)</f>
        <v>0</v>
      </c>
      <c r="K166" s="97">
        <f>IFERROR(VLOOKUP($E166, V一般接種!$A:$G, K$4, FALSE), 0)</f>
        <v>592483</v>
      </c>
      <c r="L166" s="97">
        <f>IFERROR(VLOOKUP($E166, V一般接種!$A:$G, L$4, FALSE), 0)</f>
        <v>136671</v>
      </c>
      <c r="M166" s="97">
        <f>IFERROR(VLOOKUP($E166, V一般接種!$A:$G, M$4, FALSE), 0)</f>
        <v>2383</v>
      </c>
      <c r="N166" s="97">
        <f>IFERROR(VLOOKUP($E166, V一般接種!$A:$G, N$4, FALSE), 0)</f>
        <v>609943</v>
      </c>
      <c r="O166" s="97">
        <f>SUMIF(V職域接種!$C:$C, 'Conv-vaccine'!$E166, V職域接種!F:F)</f>
        <v>0</v>
      </c>
      <c r="P166" s="97">
        <f>SUMIF(V職域接種!$C:$C, 'Conv-vaccine'!$E166, V職域接種!G:G)</f>
        <v>0</v>
      </c>
      <c r="Q166" s="97">
        <f>SUMIF(V重複!$C:$C, 'Conv-vaccine'!$E166, V重複!F:F)</f>
        <v>0</v>
      </c>
      <c r="R166" s="97">
        <f>SUMIF(V重複!$C:$C, 'Conv-vaccine'!$E166, V重複!G:G)</f>
        <v>0</v>
      </c>
      <c r="S166" s="111">
        <f>SUMIF(V3回目!$A:$A, 'Conv-vaccine'!$E166, V3回目!C:C)</f>
        <v>0</v>
      </c>
    </row>
    <row r="167" spans="1:19" ht="17.7">
      <c r="A167" s="94">
        <f t="shared" si="8"/>
        <v>44458</v>
      </c>
      <c r="B167" s="49">
        <f t="shared" si="9"/>
        <v>-19649252</v>
      </c>
      <c r="C167" s="49">
        <f t="shared" si="10"/>
        <v>-13220926</v>
      </c>
      <c r="D167" s="49">
        <f t="shared" si="11"/>
        <v>0</v>
      </c>
      <c r="E167" s="95">
        <v>44458</v>
      </c>
      <c r="F167" s="96" t="str">
        <f>IFERROR(VLOOKUP($E167, V医療従事者等!$A:$J, $F$4, FALSE), TEXT(E167, "aaa"))</f>
        <v>日</v>
      </c>
      <c r="G167" s="96">
        <f>IFERROR(VLOOKUP($E167, V医療従事者等!$A:$J, $G$4, FALSE), 0)</f>
        <v>0</v>
      </c>
      <c r="H167" s="96">
        <f>IFERROR(VLOOKUP($E167, V医療従事者等!$A:$J, $H$4, FALSE), 0)</f>
        <v>0</v>
      </c>
      <c r="I167" s="96">
        <f>IFERROR(VLOOKUP($E167, V医療従事者等!$A:$J, $I$4, FALSE), 0)</f>
        <v>0</v>
      </c>
      <c r="J167" s="96">
        <f>IFERROR(VLOOKUP($E167, V医療従事者等!$A:$J, $J$4, FALSE), 0)</f>
        <v>0</v>
      </c>
      <c r="K167" s="97">
        <f>IFERROR(VLOOKUP($E167, V一般接種!$A:$G, K$4, FALSE), 0)</f>
        <v>453840</v>
      </c>
      <c r="L167" s="97">
        <f>IFERROR(VLOOKUP($E167, V一般接種!$A:$G, L$4, FALSE), 0)</f>
        <v>114731</v>
      </c>
      <c r="M167" s="97">
        <f>IFERROR(VLOOKUP($E167, V一般接種!$A:$G, M$4, FALSE), 0)</f>
        <v>1544</v>
      </c>
      <c r="N167" s="97">
        <f>IFERROR(VLOOKUP($E167, V一般接種!$A:$G, N$4, FALSE), 0)</f>
        <v>460211</v>
      </c>
      <c r="O167" s="97">
        <f>SUMIF(V職域接種!$C:$C, 'Conv-vaccine'!$E167, V職域接種!F:F)</f>
        <v>9364198</v>
      </c>
      <c r="P167" s="97">
        <f>SUMIF(V職域接種!$C:$C, 'Conv-vaccine'!$E167, V職域接種!G:G)</f>
        <v>6741957</v>
      </c>
      <c r="Q167" s="97">
        <f>SUMIF(V重複!$C:$C, 'Conv-vaccine'!$E167, V重複!F:F)</f>
        <v>29582021</v>
      </c>
      <c r="R167" s="97">
        <f>SUMIF(V重複!$C:$C, 'Conv-vaccine'!$E167, V重複!G:G)</f>
        <v>20424638</v>
      </c>
      <c r="S167" s="111">
        <f>SUMIF(V3回目!$A:$A, 'Conv-vaccine'!$E167, V3回目!C:C)</f>
        <v>0</v>
      </c>
    </row>
    <row r="168" spans="1:19" ht="17.7">
      <c r="A168" s="94">
        <f t="shared" si="8"/>
        <v>44459</v>
      </c>
      <c r="B168" s="49">
        <f t="shared" si="9"/>
        <v>153659</v>
      </c>
      <c r="C168" s="49">
        <f t="shared" si="10"/>
        <v>80441</v>
      </c>
      <c r="D168" s="49">
        <f t="shared" si="11"/>
        <v>0</v>
      </c>
      <c r="E168" s="95">
        <v>44459</v>
      </c>
      <c r="F168" s="96" t="str">
        <f>IFERROR(VLOOKUP($E168, V医療従事者等!$A:$J, $F$4, FALSE), TEXT(E168, "aaa"))</f>
        <v>月</v>
      </c>
      <c r="G168" s="96">
        <f>IFERROR(VLOOKUP($E168, V医療従事者等!$A:$J, $G$4, FALSE), 0)</f>
        <v>0</v>
      </c>
      <c r="H168" s="96">
        <f>IFERROR(VLOOKUP($E168, V医療従事者等!$A:$J, $H$4, FALSE), 0)</f>
        <v>0</v>
      </c>
      <c r="I168" s="96">
        <f>IFERROR(VLOOKUP($E168, V医療従事者等!$A:$J, $I$4, FALSE), 0)</f>
        <v>0</v>
      </c>
      <c r="J168" s="96">
        <f>IFERROR(VLOOKUP($E168, V医療従事者等!$A:$J, $J$4, FALSE), 0)</f>
        <v>0</v>
      </c>
      <c r="K168" s="97">
        <f>IFERROR(VLOOKUP($E168, V一般接種!$A:$G, K$4, FALSE), 0)</f>
        <v>101140</v>
      </c>
      <c r="L168" s="97">
        <f>IFERROR(VLOOKUP($E168, V一般接種!$A:$G, L$4, FALSE), 0)</f>
        <v>52519</v>
      </c>
      <c r="M168" s="97">
        <f>IFERROR(VLOOKUP($E168, V一般接種!$A:$G, M$4, FALSE), 0)</f>
        <v>667</v>
      </c>
      <c r="N168" s="97">
        <f>IFERROR(VLOOKUP($E168, V一般接種!$A:$G, N$4, FALSE), 0)</f>
        <v>79774</v>
      </c>
      <c r="O168" s="97">
        <f>SUMIF(V職域接種!$C:$C, 'Conv-vaccine'!$E168, V職域接種!F:F)</f>
        <v>0</v>
      </c>
      <c r="P168" s="97">
        <f>SUMIF(V職域接種!$C:$C, 'Conv-vaccine'!$E168, V職域接種!G:G)</f>
        <v>0</v>
      </c>
      <c r="Q168" s="97">
        <f>SUMIF(V重複!$C:$C, 'Conv-vaccine'!$E168, V重複!F:F)</f>
        <v>0</v>
      </c>
      <c r="R168" s="97">
        <f>SUMIF(V重複!$C:$C, 'Conv-vaccine'!$E168, V重複!G:G)</f>
        <v>0</v>
      </c>
      <c r="S168" s="111">
        <f>SUMIF(V3回目!$A:$A, 'Conv-vaccine'!$E168, V3回目!C:C)</f>
        <v>0</v>
      </c>
    </row>
    <row r="169" spans="1:19" ht="17.7">
      <c r="A169" s="94">
        <f t="shared" si="8"/>
        <v>44460</v>
      </c>
      <c r="B169" s="49">
        <f t="shared" si="9"/>
        <v>405706</v>
      </c>
      <c r="C169" s="49">
        <f t="shared" si="10"/>
        <v>557420</v>
      </c>
      <c r="D169" s="49">
        <f t="shared" si="11"/>
        <v>0</v>
      </c>
      <c r="E169" s="95">
        <v>44460</v>
      </c>
      <c r="F169" s="96" t="str">
        <f>IFERROR(VLOOKUP($E169, V医療従事者等!$A:$J, $F$4, FALSE), TEXT(E169, "aaa"))</f>
        <v>火</v>
      </c>
      <c r="G169" s="96">
        <f>IFERROR(VLOOKUP($E169, V医療従事者等!$A:$J, $G$4, FALSE), 0)</f>
        <v>0</v>
      </c>
      <c r="H169" s="96">
        <f>IFERROR(VLOOKUP($E169, V医療従事者等!$A:$J, $H$4, FALSE), 0)</f>
        <v>0</v>
      </c>
      <c r="I169" s="96">
        <f>IFERROR(VLOOKUP($E169, V医療従事者等!$A:$J, $I$4, FALSE), 0)</f>
        <v>0</v>
      </c>
      <c r="J169" s="96">
        <f>IFERROR(VLOOKUP($E169, V医療従事者等!$A:$J, $J$4, FALSE), 0)</f>
        <v>0</v>
      </c>
      <c r="K169" s="97">
        <f>IFERROR(VLOOKUP($E169, V一般接種!$A:$G, K$4, FALSE), 0)</f>
        <v>337674</v>
      </c>
      <c r="L169" s="97">
        <f>IFERROR(VLOOKUP($E169, V一般接種!$A:$G, L$4, FALSE), 0)</f>
        <v>68032</v>
      </c>
      <c r="M169" s="97">
        <f>IFERROR(VLOOKUP($E169, V一般接種!$A:$G, M$4, FALSE), 0)</f>
        <v>624</v>
      </c>
      <c r="N169" s="97">
        <f>IFERROR(VLOOKUP($E169, V一般接種!$A:$G, N$4, FALSE), 0)</f>
        <v>556796</v>
      </c>
      <c r="O169" s="97">
        <f>SUMIF(V職域接種!$C:$C, 'Conv-vaccine'!$E169, V職域接種!F:F)</f>
        <v>0</v>
      </c>
      <c r="P169" s="97">
        <f>SUMIF(V職域接種!$C:$C, 'Conv-vaccine'!$E169, V職域接種!G:G)</f>
        <v>0</v>
      </c>
      <c r="Q169" s="97">
        <f>SUMIF(V重複!$C:$C, 'Conv-vaccine'!$E169, V重複!F:F)</f>
        <v>0</v>
      </c>
      <c r="R169" s="97">
        <f>SUMIF(V重複!$C:$C, 'Conv-vaccine'!$E169, V重複!G:G)</f>
        <v>0</v>
      </c>
      <c r="S169" s="111">
        <f>SUMIF(V3回目!$A:$A, 'Conv-vaccine'!$E169, V3回目!C:C)</f>
        <v>0</v>
      </c>
    </row>
    <row r="170" spans="1:19" ht="17.7">
      <c r="A170" s="94">
        <f t="shared" si="8"/>
        <v>44461</v>
      </c>
      <c r="B170" s="49">
        <f t="shared" si="9"/>
        <v>414566</v>
      </c>
      <c r="C170" s="49">
        <f t="shared" si="10"/>
        <v>523096</v>
      </c>
      <c r="D170" s="49">
        <f t="shared" si="11"/>
        <v>0</v>
      </c>
      <c r="E170" s="95">
        <v>44461</v>
      </c>
      <c r="F170" s="96" t="str">
        <f>IFERROR(VLOOKUP($E170, V医療従事者等!$A:$J, $F$4, FALSE), TEXT(E170, "aaa"))</f>
        <v>水</v>
      </c>
      <c r="G170" s="96">
        <f>IFERROR(VLOOKUP($E170, V医療従事者等!$A:$J, $G$4, FALSE), 0)</f>
        <v>0</v>
      </c>
      <c r="H170" s="96">
        <f>IFERROR(VLOOKUP($E170, V医療従事者等!$A:$J, $H$4, FALSE), 0)</f>
        <v>0</v>
      </c>
      <c r="I170" s="96">
        <f>IFERROR(VLOOKUP($E170, V医療従事者等!$A:$J, $I$4, FALSE), 0)</f>
        <v>0</v>
      </c>
      <c r="J170" s="96">
        <f>IFERROR(VLOOKUP($E170, V医療従事者等!$A:$J, $J$4, FALSE), 0)</f>
        <v>0</v>
      </c>
      <c r="K170" s="97">
        <f>IFERROR(VLOOKUP($E170, V一般接種!$A:$G, K$4, FALSE), 0)</f>
        <v>347045</v>
      </c>
      <c r="L170" s="97">
        <f>IFERROR(VLOOKUP($E170, V一般接種!$A:$G, L$4, FALSE), 0)</f>
        <v>67521</v>
      </c>
      <c r="M170" s="97">
        <f>IFERROR(VLOOKUP($E170, V一般接種!$A:$G, M$4, FALSE), 0)</f>
        <v>1027</v>
      </c>
      <c r="N170" s="97">
        <f>IFERROR(VLOOKUP($E170, V一般接種!$A:$G, N$4, FALSE), 0)</f>
        <v>522069</v>
      </c>
      <c r="O170" s="97">
        <f>SUMIF(V職域接種!$C:$C, 'Conv-vaccine'!$E170, V職域接種!F:F)</f>
        <v>0</v>
      </c>
      <c r="P170" s="97">
        <f>SUMIF(V職域接種!$C:$C, 'Conv-vaccine'!$E170, V職域接種!G:G)</f>
        <v>0</v>
      </c>
      <c r="Q170" s="97">
        <f>SUMIF(V重複!$C:$C, 'Conv-vaccine'!$E170, V重複!F:F)</f>
        <v>0</v>
      </c>
      <c r="R170" s="97">
        <f>SUMIF(V重複!$C:$C, 'Conv-vaccine'!$E170, V重複!G:G)</f>
        <v>0</v>
      </c>
      <c r="S170" s="111">
        <f>SUMIF(V3回目!$A:$A, 'Conv-vaccine'!$E170, V3回目!C:C)</f>
        <v>0</v>
      </c>
    </row>
    <row r="171" spans="1:19" ht="17.7">
      <c r="A171" s="94">
        <f t="shared" si="8"/>
        <v>44462</v>
      </c>
      <c r="B171" s="49">
        <f t="shared" si="9"/>
        <v>191208</v>
      </c>
      <c r="C171" s="49">
        <f t="shared" si="10"/>
        <v>147454</v>
      </c>
      <c r="D171" s="49">
        <f t="shared" si="11"/>
        <v>0</v>
      </c>
      <c r="E171" s="95">
        <v>44462</v>
      </c>
      <c r="F171" s="96" t="str">
        <f>IFERROR(VLOOKUP($E171, V医療従事者等!$A:$J, $F$4, FALSE), TEXT(E171, "aaa"))</f>
        <v>木</v>
      </c>
      <c r="G171" s="96">
        <f>IFERROR(VLOOKUP($E171, V医療従事者等!$A:$J, $G$4, FALSE), 0)</f>
        <v>0</v>
      </c>
      <c r="H171" s="96">
        <f>IFERROR(VLOOKUP($E171, V医療従事者等!$A:$J, $H$4, FALSE), 0)</f>
        <v>0</v>
      </c>
      <c r="I171" s="96">
        <f>IFERROR(VLOOKUP($E171, V医療従事者等!$A:$J, $I$4, FALSE), 0)</f>
        <v>0</v>
      </c>
      <c r="J171" s="96">
        <f>IFERROR(VLOOKUP($E171, V医療従事者等!$A:$J, $J$4, FALSE), 0)</f>
        <v>0</v>
      </c>
      <c r="K171" s="97">
        <f>IFERROR(VLOOKUP($E171, V一般接種!$A:$G, K$4, FALSE), 0)</f>
        <v>143015</v>
      </c>
      <c r="L171" s="97">
        <f>IFERROR(VLOOKUP($E171, V一般接種!$A:$G, L$4, FALSE), 0)</f>
        <v>48193</v>
      </c>
      <c r="M171" s="97">
        <f>IFERROR(VLOOKUP($E171, V一般接種!$A:$G, M$4, FALSE), 0)</f>
        <v>884</v>
      </c>
      <c r="N171" s="97">
        <f>IFERROR(VLOOKUP($E171, V一般接種!$A:$G, N$4, FALSE), 0)</f>
        <v>146570</v>
      </c>
      <c r="O171" s="97">
        <f>SUMIF(V職域接種!$C:$C, 'Conv-vaccine'!$E171, V職域接種!F:F)</f>
        <v>0</v>
      </c>
      <c r="P171" s="97">
        <f>SUMIF(V職域接種!$C:$C, 'Conv-vaccine'!$E171, V職域接種!G:G)</f>
        <v>0</v>
      </c>
      <c r="Q171" s="97">
        <f>SUMIF(V重複!$C:$C, 'Conv-vaccine'!$E171, V重複!F:F)</f>
        <v>0</v>
      </c>
      <c r="R171" s="97">
        <f>SUMIF(V重複!$C:$C, 'Conv-vaccine'!$E171, V重複!G:G)</f>
        <v>0</v>
      </c>
      <c r="S171" s="111">
        <f>SUMIF(V3回目!$A:$A, 'Conv-vaccine'!$E171, V3回目!C:C)</f>
        <v>0</v>
      </c>
    </row>
    <row r="172" spans="1:19" ht="17.7">
      <c r="A172" s="94">
        <f t="shared" si="8"/>
        <v>44463</v>
      </c>
      <c r="B172" s="49">
        <f t="shared" si="9"/>
        <v>430534</v>
      </c>
      <c r="C172" s="49">
        <f t="shared" si="10"/>
        <v>628855</v>
      </c>
      <c r="D172" s="49">
        <f t="shared" si="11"/>
        <v>0</v>
      </c>
      <c r="E172" s="95">
        <v>44463</v>
      </c>
      <c r="F172" s="96" t="str">
        <f>IFERROR(VLOOKUP($E172, V医療従事者等!$A:$J, $F$4, FALSE), TEXT(E172, "aaa"))</f>
        <v>金</v>
      </c>
      <c r="G172" s="96">
        <f>IFERROR(VLOOKUP($E172, V医療従事者等!$A:$J, $G$4, FALSE), 0)</f>
        <v>0</v>
      </c>
      <c r="H172" s="96">
        <f>IFERROR(VLOOKUP($E172, V医療従事者等!$A:$J, $H$4, FALSE), 0)</f>
        <v>0</v>
      </c>
      <c r="I172" s="96">
        <f>IFERROR(VLOOKUP($E172, V医療従事者等!$A:$J, $I$4, FALSE), 0)</f>
        <v>0</v>
      </c>
      <c r="J172" s="96">
        <f>IFERROR(VLOOKUP($E172, V医療従事者等!$A:$J, $J$4, FALSE), 0)</f>
        <v>0</v>
      </c>
      <c r="K172" s="97">
        <f>IFERROR(VLOOKUP($E172, V一般接種!$A:$G, K$4, FALSE), 0)</f>
        <v>355839</v>
      </c>
      <c r="L172" s="97">
        <f>IFERROR(VLOOKUP($E172, V一般接種!$A:$G, L$4, FALSE), 0)</f>
        <v>74695</v>
      </c>
      <c r="M172" s="97">
        <f>IFERROR(VLOOKUP($E172, V一般接種!$A:$G, M$4, FALSE), 0)</f>
        <v>811</v>
      </c>
      <c r="N172" s="97">
        <f>IFERROR(VLOOKUP($E172, V一般接種!$A:$G, N$4, FALSE), 0)</f>
        <v>628044</v>
      </c>
      <c r="O172" s="97">
        <f>SUMIF(V職域接種!$C:$C, 'Conv-vaccine'!$E172, V職域接種!F:F)</f>
        <v>0</v>
      </c>
      <c r="P172" s="97">
        <f>SUMIF(V職域接種!$C:$C, 'Conv-vaccine'!$E172, V職域接種!G:G)</f>
        <v>0</v>
      </c>
      <c r="Q172" s="97">
        <f>SUMIF(V重複!$C:$C, 'Conv-vaccine'!$E172, V重複!F:F)</f>
        <v>0</v>
      </c>
      <c r="R172" s="97">
        <f>SUMIF(V重複!$C:$C, 'Conv-vaccine'!$E172, V重複!G:G)</f>
        <v>0</v>
      </c>
      <c r="S172" s="111">
        <f>SUMIF(V3回目!$A:$A, 'Conv-vaccine'!$E172, V3回目!C:C)</f>
        <v>0</v>
      </c>
    </row>
    <row r="173" spans="1:19" ht="17.7">
      <c r="A173" s="94">
        <f t="shared" si="8"/>
        <v>44464</v>
      </c>
      <c r="B173" s="49">
        <f t="shared" si="9"/>
        <v>567604</v>
      </c>
      <c r="C173" s="49">
        <f t="shared" si="10"/>
        <v>786611</v>
      </c>
      <c r="D173" s="49">
        <f t="shared" si="11"/>
        <v>0</v>
      </c>
      <c r="E173" s="95">
        <v>44464</v>
      </c>
      <c r="F173" s="96" t="str">
        <f>IFERROR(VLOOKUP($E173, V医療従事者等!$A:$J, $F$4, FALSE), TEXT(E173, "aaa"))</f>
        <v>土</v>
      </c>
      <c r="G173" s="96">
        <f>IFERROR(VLOOKUP($E173, V医療従事者等!$A:$J, $G$4, FALSE), 0)</f>
        <v>0</v>
      </c>
      <c r="H173" s="96">
        <f>IFERROR(VLOOKUP($E173, V医療従事者等!$A:$J, $H$4, FALSE), 0)</f>
        <v>0</v>
      </c>
      <c r="I173" s="96">
        <f>IFERROR(VLOOKUP($E173, V医療従事者等!$A:$J, $I$4, FALSE), 0)</f>
        <v>0</v>
      </c>
      <c r="J173" s="96">
        <f>IFERROR(VLOOKUP($E173, V医療従事者等!$A:$J, $J$4, FALSE), 0)</f>
        <v>0</v>
      </c>
      <c r="K173" s="97">
        <f>IFERROR(VLOOKUP($E173, V一般接種!$A:$G, K$4, FALSE), 0)</f>
        <v>465488</v>
      </c>
      <c r="L173" s="97">
        <f>IFERROR(VLOOKUP($E173, V一般接種!$A:$G, L$4, FALSE), 0)</f>
        <v>102116</v>
      </c>
      <c r="M173" s="97">
        <f>IFERROR(VLOOKUP($E173, V一般接種!$A:$G, M$4, FALSE), 0)</f>
        <v>1323</v>
      </c>
      <c r="N173" s="97">
        <f>IFERROR(VLOOKUP($E173, V一般接種!$A:$G, N$4, FALSE), 0)</f>
        <v>785288</v>
      </c>
      <c r="O173" s="97">
        <f>SUMIF(V職域接種!$C:$C, 'Conv-vaccine'!$E173, V職域接種!F:F)</f>
        <v>0</v>
      </c>
      <c r="P173" s="97">
        <f>SUMIF(V職域接種!$C:$C, 'Conv-vaccine'!$E173, V職域接種!G:G)</f>
        <v>0</v>
      </c>
      <c r="Q173" s="97">
        <f>SUMIF(V重複!$C:$C, 'Conv-vaccine'!$E173, V重複!F:F)</f>
        <v>0</v>
      </c>
      <c r="R173" s="97">
        <f>SUMIF(V重複!$C:$C, 'Conv-vaccine'!$E173, V重複!G:G)</f>
        <v>0</v>
      </c>
      <c r="S173" s="111">
        <f>SUMIF(V3回目!$A:$A, 'Conv-vaccine'!$E173, V3回目!C:C)</f>
        <v>0</v>
      </c>
    </row>
    <row r="174" spans="1:19" ht="17.7">
      <c r="A174" s="94">
        <f t="shared" si="8"/>
        <v>44465</v>
      </c>
      <c r="B174" s="49">
        <f t="shared" si="9"/>
        <v>-29589284</v>
      </c>
      <c r="C174" s="49">
        <f t="shared" si="10"/>
        <v>-20654996</v>
      </c>
      <c r="D174" s="49">
        <f t="shared" si="11"/>
        <v>0</v>
      </c>
      <c r="E174" s="95">
        <v>44465</v>
      </c>
      <c r="F174" s="96" t="str">
        <f>IFERROR(VLOOKUP($E174, V医療従事者等!$A:$J, $F$4, FALSE), TEXT(E174, "aaa"))</f>
        <v>日</v>
      </c>
      <c r="G174" s="96">
        <f>IFERROR(VLOOKUP($E174, V医療従事者等!$A:$J, $G$4, FALSE), 0)</f>
        <v>0</v>
      </c>
      <c r="H174" s="96">
        <f>IFERROR(VLOOKUP($E174, V医療従事者等!$A:$J, $H$4, FALSE), 0)</f>
        <v>0</v>
      </c>
      <c r="I174" s="96">
        <f>IFERROR(VLOOKUP($E174, V医療従事者等!$A:$J, $I$4, FALSE), 0)</f>
        <v>0</v>
      </c>
      <c r="J174" s="96">
        <f>IFERROR(VLOOKUP($E174, V医療従事者等!$A:$J, $J$4, FALSE), 0)</f>
        <v>0</v>
      </c>
      <c r="K174" s="97">
        <f>IFERROR(VLOOKUP($E174, V一般接種!$A:$G, K$4, FALSE), 0)</f>
        <v>363170</v>
      </c>
      <c r="L174" s="97">
        <f>IFERROR(VLOOKUP($E174, V一般接種!$A:$G, L$4, FALSE), 0)</f>
        <v>79217</v>
      </c>
      <c r="M174" s="97">
        <f>IFERROR(VLOOKUP($E174, V一般接種!$A:$G, M$4, FALSE), 0)</f>
        <v>771</v>
      </c>
      <c r="N174" s="97">
        <f>IFERROR(VLOOKUP($E174, V一般接種!$A:$G, N$4, FALSE), 0)</f>
        <v>605270</v>
      </c>
      <c r="O174" s="97">
        <f>SUMIF(V職域接種!$C:$C, 'Conv-vaccine'!$E174, V職域接種!F:F)</f>
        <v>9578689</v>
      </c>
      <c r="P174" s="97">
        <f>SUMIF(V職域接種!$C:$C, 'Conv-vaccine'!$E174, V職域接種!G:G)</f>
        <v>7150320</v>
      </c>
      <c r="Q174" s="97">
        <f>SUMIF(V重複!$C:$C, 'Conv-vaccine'!$E174, V重複!F:F)</f>
        <v>39610360</v>
      </c>
      <c r="R174" s="97">
        <f>SUMIF(V重複!$C:$C, 'Conv-vaccine'!$E174, V重複!G:G)</f>
        <v>28411357</v>
      </c>
      <c r="S174" s="111">
        <f>SUMIF(V3回目!$A:$A, 'Conv-vaccine'!$E174, V3回目!C:C)</f>
        <v>0</v>
      </c>
    </row>
    <row r="175" spans="1:19" ht="17.7">
      <c r="A175" s="94">
        <f t="shared" si="8"/>
        <v>44466</v>
      </c>
      <c r="B175" s="49">
        <f t="shared" si="9"/>
        <v>372295</v>
      </c>
      <c r="C175" s="49">
        <f t="shared" si="10"/>
        <v>473377</v>
      </c>
      <c r="D175" s="49">
        <f t="shared" si="11"/>
        <v>0</v>
      </c>
      <c r="E175" s="95">
        <v>44466</v>
      </c>
      <c r="F175" s="96" t="str">
        <f>IFERROR(VLOOKUP($E175, V医療従事者等!$A:$J, $F$4, FALSE), TEXT(E175, "aaa"))</f>
        <v>月</v>
      </c>
      <c r="G175" s="96">
        <f>IFERROR(VLOOKUP($E175, V医療従事者等!$A:$J, $G$4, FALSE), 0)</f>
        <v>0</v>
      </c>
      <c r="H175" s="96">
        <f>IFERROR(VLOOKUP($E175, V医療従事者等!$A:$J, $H$4, FALSE), 0)</f>
        <v>0</v>
      </c>
      <c r="I175" s="96">
        <f>IFERROR(VLOOKUP($E175, V医療従事者等!$A:$J, $I$4, FALSE), 0)</f>
        <v>0</v>
      </c>
      <c r="J175" s="96">
        <f>IFERROR(VLOOKUP($E175, V医療従事者等!$A:$J, $J$4, FALSE), 0)</f>
        <v>0</v>
      </c>
      <c r="K175" s="97">
        <f>IFERROR(VLOOKUP($E175, V一般接種!$A:$G, K$4, FALSE), 0)</f>
        <v>329127</v>
      </c>
      <c r="L175" s="97">
        <f>IFERROR(VLOOKUP($E175, V一般接種!$A:$G, L$4, FALSE), 0)</f>
        <v>43168</v>
      </c>
      <c r="M175" s="97">
        <f>IFERROR(VLOOKUP($E175, V一般接種!$A:$G, M$4, FALSE), 0)</f>
        <v>444</v>
      </c>
      <c r="N175" s="97">
        <f>IFERROR(VLOOKUP($E175, V一般接種!$A:$G, N$4, FALSE), 0)</f>
        <v>472933</v>
      </c>
      <c r="O175" s="97">
        <f>SUMIF(V職域接種!$C:$C, 'Conv-vaccine'!$E175, V職域接種!F:F)</f>
        <v>0</v>
      </c>
      <c r="P175" s="97">
        <f>SUMIF(V職域接種!$C:$C, 'Conv-vaccine'!$E175, V職域接種!G:G)</f>
        <v>0</v>
      </c>
      <c r="Q175" s="97">
        <f>SUMIF(V重複!$C:$C, 'Conv-vaccine'!$E175, V重複!F:F)</f>
        <v>0</v>
      </c>
      <c r="R175" s="97">
        <f>SUMIF(V重複!$C:$C, 'Conv-vaccine'!$E175, V重複!G:G)</f>
        <v>0</v>
      </c>
      <c r="S175" s="111">
        <f>SUMIF(V3回目!$A:$A, 'Conv-vaccine'!$E175, V3回目!C:C)</f>
        <v>0</v>
      </c>
    </row>
    <row r="176" spans="1:19" ht="17.7">
      <c r="A176" s="94">
        <f t="shared" si="8"/>
        <v>44467</v>
      </c>
      <c r="B176" s="49">
        <f t="shared" si="9"/>
        <v>402092</v>
      </c>
      <c r="C176" s="49">
        <f t="shared" si="10"/>
        <v>481222</v>
      </c>
      <c r="D176" s="49">
        <f t="shared" si="11"/>
        <v>0</v>
      </c>
      <c r="E176" s="95">
        <v>44467</v>
      </c>
      <c r="F176" s="96" t="str">
        <f>IFERROR(VLOOKUP($E176, V医療従事者等!$A:$J, $F$4, FALSE), TEXT(E176, "aaa"))</f>
        <v>火</v>
      </c>
      <c r="G176" s="96">
        <f>IFERROR(VLOOKUP($E176, V医療従事者等!$A:$J, $G$4, FALSE), 0)</f>
        <v>0</v>
      </c>
      <c r="H176" s="96">
        <f>IFERROR(VLOOKUP($E176, V医療従事者等!$A:$J, $H$4, FALSE), 0)</f>
        <v>0</v>
      </c>
      <c r="I176" s="96">
        <f>IFERROR(VLOOKUP($E176, V医療従事者等!$A:$J, $I$4, FALSE), 0)</f>
        <v>0</v>
      </c>
      <c r="J176" s="96">
        <f>IFERROR(VLOOKUP($E176, V医療従事者等!$A:$J, $J$4, FALSE), 0)</f>
        <v>0</v>
      </c>
      <c r="K176" s="97">
        <f>IFERROR(VLOOKUP($E176, V一般接種!$A:$G, K$4, FALSE), 0)</f>
        <v>361335</v>
      </c>
      <c r="L176" s="97">
        <f>IFERROR(VLOOKUP($E176, V一般接種!$A:$G, L$4, FALSE), 0)</f>
        <v>40757</v>
      </c>
      <c r="M176" s="97">
        <f>IFERROR(VLOOKUP($E176, V一般接種!$A:$G, M$4, FALSE), 0)</f>
        <v>346</v>
      </c>
      <c r="N176" s="97">
        <f>IFERROR(VLOOKUP($E176, V一般接種!$A:$G, N$4, FALSE), 0)</f>
        <v>480876</v>
      </c>
      <c r="O176" s="97">
        <f>SUMIF(V職域接種!$C:$C, 'Conv-vaccine'!$E176, V職域接種!F:F)</f>
        <v>0</v>
      </c>
      <c r="P176" s="97">
        <f>SUMIF(V職域接種!$C:$C, 'Conv-vaccine'!$E176, V職域接種!G:G)</f>
        <v>0</v>
      </c>
      <c r="Q176" s="97">
        <f>SUMIF(V重複!$C:$C, 'Conv-vaccine'!$E176, V重複!F:F)</f>
        <v>0</v>
      </c>
      <c r="R176" s="97">
        <f>SUMIF(V重複!$C:$C, 'Conv-vaccine'!$E176, V重複!G:G)</f>
        <v>0</v>
      </c>
      <c r="S176" s="111">
        <f>SUMIF(V3回目!$A:$A, 'Conv-vaccine'!$E176, V3回目!C:C)</f>
        <v>0</v>
      </c>
    </row>
    <row r="177" spans="1:19" ht="17.7">
      <c r="A177" s="94">
        <f t="shared" si="8"/>
        <v>44468</v>
      </c>
      <c r="B177" s="49">
        <f t="shared" si="9"/>
        <v>398684</v>
      </c>
      <c r="C177" s="49">
        <f t="shared" si="10"/>
        <v>445542</v>
      </c>
      <c r="D177" s="49">
        <f t="shared" si="11"/>
        <v>0</v>
      </c>
      <c r="E177" s="95">
        <v>44468</v>
      </c>
      <c r="F177" s="96" t="str">
        <f>IFERROR(VLOOKUP($E177, V医療従事者等!$A:$J, $F$4, FALSE), TEXT(E177, "aaa"))</f>
        <v>水</v>
      </c>
      <c r="G177" s="96">
        <f>IFERROR(VLOOKUP($E177, V医療従事者等!$A:$J, $G$4, FALSE), 0)</f>
        <v>0</v>
      </c>
      <c r="H177" s="96">
        <f>IFERROR(VLOOKUP($E177, V医療従事者等!$A:$J, $H$4, FALSE), 0)</f>
        <v>0</v>
      </c>
      <c r="I177" s="96">
        <f>IFERROR(VLOOKUP($E177, V医療従事者等!$A:$J, $I$4, FALSE), 0)</f>
        <v>0</v>
      </c>
      <c r="J177" s="96">
        <f>IFERROR(VLOOKUP($E177, V医療従事者等!$A:$J, $J$4, FALSE), 0)</f>
        <v>0</v>
      </c>
      <c r="K177" s="97">
        <f>IFERROR(VLOOKUP($E177, V一般接種!$A:$G, K$4, FALSE), 0)</f>
        <v>356802</v>
      </c>
      <c r="L177" s="97">
        <f>IFERROR(VLOOKUP($E177, V一般接種!$A:$G, L$4, FALSE), 0)</f>
        <v>41882</v>
      </c>
      <c r="M177" s="97">
        <f>IFERROR(VLOOKUP($E177, V一般接種!$A:$G, M$4, FALSE), 0)</f>
        <v>502</v>
      </c>
      <c r="N177" s="97">
        <f>IFERROR(VLOOKUP($E177, V一般接種!$A:$G, N$4, FALSE), 0)</f>
        <v>445040</v>
      </c>
      <c r="O177" s="97">
        <f>SUMIF(V職域接種!$C:$C, 'Conv-vaccine'!$E177, V職域接種!F:F)</f>
        <v>0</v>
      </c>
      <c r="P177" s="97">
        <f>SUMIF(V職域接種!$C:$C, 'Conv-vaccine'!$E177, V職域接種!G:G)</f>
        <v>0</v>
      </c>
      <c r="Q177" s="97">
        <f>SUMIF(V重複!$C:$C, 'Conv-vaccine'!$E177, V重複!F:F)</f>
        <v>0</v>
      </c>
      <c r="R177" s="97">
        <f>SUMIF(V重複!$C:$C, 'Conv-vaccine'!$E177, V重複!G:G)</f>
        <v>0</v>
      </c>
      <c r="S177" s="111">
        <f>SUMIF(V3回目!$A:$A, 'Conv-vaccine'!$E177, V3回目!C:C)</f>
        <v>0</v>
      </c>
    </row>
    <row r="178" spans="1:19" ht="17.7">
      <c r="A178" s="94">
        <f t="shared" si="8"/>
        <v>44469</v>
      </c>
      <c r="B178" s="49">
        <f t="shared" si="9"/>
        <v>384219</v>
      </c>
      <c r="C178" s="49">
        <f t="shared" si="10"/>
        <v>434937</v>
      </c>
      <c r="D178" s="49">
        <f t="shared" si="11"/>
        <v>0</v>
      </c>
      <c r="E178" s="95">
        <v>44469</v>
      </c>
      <c r="F178" s="96" t="str">
        <f>IFERROR(VLOOKUP($E178, V医療従事者等!$A:$J, $F$4, FALSE), TEXT(E178, "aaa"))</f>
        <v>木</v>
      </c>
      <c r="G178" s="96">
        <f>IFERROR(VLOOKUP($E178, V医療従事者等!$A:$J, $G$4, FALSE), 0)</f>
        <v>0</v>
      </c>
      <c r="H178" s="96">
        <f>IFERROR(VLOOKUP($E178, V医療従事者等!$A:$J, $H$4, FALSE), 0)</f>
        <v>0</v>
      </c>
      <c r="I178" s="96">
        <f>IFERROR(VLOOKUP($E178, V医療従事者等!$A:$J, $I$4, FALSE), 0)</f>
        <v>0</v>
      </c>
      <c r="J178" s="96">
        <f>IFERROR(VLOOKUP($E178, V医療従事者等!$A:$J, $J$4, FALSE), 0)</f>
        <v>0</v>
      </c>
      <c r="K178" s="97">
        <f>IFERROR(VLOOKUP($E178, V一般接種!$A:$G, K$4, FALSE), 0)</f>
        <v>343689</v>
      </c>
      <c r="L178" s="97">
        <f>IFERROR(VLOOKUP($E178, V一般接種!$A:$G, L$4, FALSE), 0)</f>
        <v>40530</v>
      </c>
      <c r="M178" s="97">
        <f>IFERROR(VLOOKUP($E178, V一般接種!$A:$G, M$4, FALSE), 0)</f>
        <v>374</v>
      </c>
      <c r="N178" s="97">
        <f>IFERROR(VLOOKUP($E178, V一般接種!$A:$G, N$4, FALSE), 0)</f>
        <v>434563</v>
      </c>
      <c r="O178" s="97">
        <f>SUMIF(V職域接種!$C:$C, 'Conv-vaccine'!$E178, V職域接種!F:F)</f>
        <v>0</v>
      </c>
      <c r="P178" s="97">
        <f>SUMIF(V職域接種!$C:$C, 'Conv-vaccine'!$E178, V職域接種!G:G)</f>
        <v>0</v>
      </c>
      <c r="Q178" s="97">
        <f>SUMIF(V重複!$C:$C, 'Conv-vaccine'!$E178, V重複!F:F)</f>
        <v>0</v>
      </c>
      <c r="R178" s="97">
        <f>SUMIF(V重複!$C:$C, 'Conv-vaccine'!$E178, V重複!G:G)</f>
        <v>0</v>
      </c>
      <c r="S178" s="111">
        <f>SUMIF(V3回目!$A:$A, 'Conv-vaccine'!$E178, V3回目!C:C)</f>
        <v>0</v>
      </c>
    </row>
    <row r="179" spans="1:19" ht="17.7">
      <c r="A179" s="94">
        <f t="shared" si="8"/>
        <v>44470</v>
      </c>
      <c r="B179" s="49">
        <f t="shared" si="9"/>
        <v>434418</v>
      </c>
      <c r="C179" s="49">
        <f t="shared" si="10"/>
        <v>472957</v>
      </c>
      <c r="D179" s="49">
        <f t="shared" si="11"/>
        <v>0</v>
      </c>
      <c r="E179" s="95">
        <v>44470</v>
      </c>
      <c r="F179" s="96" t="str">
        <f>IFERROR(VLOOKUP($E179, V医療従事者等!$A:$J, $F$4, FALSE), TEXT(E179, "aaa"))</f>
        <v>金</v>
      </c>
      <c r="G179" s="96">
        <f>IFERROR(VLOOKUP($E179, V医療従事者等!$A:$J, $G$4, FALSE), 0)</f>
        <v>0</v>
      </c>
      <c r="H179" s="96">
        <f>IFERROR(VLOOKUP($E179, V医療従事者等!$A:$J, $H$4, FALSE), 0)</f>
        <v>0</v>
      </c>
      <c r="I179" s="96">
        <f>IFERROR(VLOOKUP($E179, V医療従事者等!$A:$J, $I$4, FALSE), 0)</f>
        <v>0</v>
      </c>
      <c r="J179" s="96">
        <f>IFERROR(VLOOKUP($E179, V医療従事者等!$A:$J, $J$4, FALSE), 0)</f>
        <v>0</v>
      </c>
      <c r="K179" s="97">
        <f>IFERROR(VLOOKUP($E179, V一般接種!$A:$G, K$4, FALSE), 0)</f>
        <v>390311</v>
      </c>
      <c r="L179" s="97">
        <f>IFERROR(VLOOKUP($E179, V一般接種!$A:$G, L$4, FALSE), 0)</f>
        <v>44107</v>
      </c>
      <c r="M179" s="97">
        <f>IFERROR(VLOOKUP($E179, V一般接種!$A:$G, M$4, FALSE), 0)</f>
        <v>203</v>
      </c>
      <c r="N179" s="97">
        <f>IFERROR(VLOOKUP($E179, V一般接種!$A:$G, N$4, FALSE), 0)</f>
        <v>472754</v>
      </c>
      <c r="O179" s="97">
        <f>SUMIF(V職域接種!$C:$C, 'Conv-vaccine'!$E179, V職域接種!F:F)</f>
        <v>0</v>
      </c>
      <c r="P179" s="97">
        <f>SUMIF(V職域接種!$C:$C, 'Conv-vaccine'!$E179, V職域接種!G:G)</f>
        <v>0</v>
      </c>
      <c r="Q179" s="97">
        <f>SUMIF(V重複!$C:$C, 'Conv-vaccine'!$E179, V重複!F:F)</f>
        <v>0</v>
      </c>
      <c r="R179" s="97">
        <f>SUMIF(V重複!$C:$C, 'Conv-vaccine'!$E179, V重複!G:G)</f>
        <v>0</v>
      </c>
      <c r="S179" s="111">
        <f>SUMIF(V3回目!$A:$A, 'Conv-vaccine'!$E179, V3回目!C:C)</f>
        <v>0</v>
      </c>
    </row>
    <row r="180" spans="1:19" ht="17.7">
      <c r="A180" s="94">
        <f t="shared" si="8"/>
        <v>44471</v>
      </c>
      <c r="B180" s="49">
        <f t="shared" si="9"/>
        <v>591364</v>
      </c>
      <c r="C180" s="49">
        <f t="shared" si="10"/>
        <v>590490</v>
      </c>
      <c r="D180" s="49">
        <f t="shared" si="11"/>
        <v>0</v>
      </c>
      <c r="E180" s="95">
        <v>44471</v>
      </c>
      <c r="F180" s="96" t="str">
        <f>IFERROR(VLOOKUP($E180, V医療従事者等!$A:$J, $F$4, FALSE), TEXT(E180, "aaa"))</f>
        <v>土</v>
      </c>
      <c r="G180" s="96">
        <f>IFERROR(VLOOKUP($E180, V医療従事者等!$A:$J, $G$4, FALSE), 0)</f>
        <v>0</v>
      </c>
      <c r="H180" s="96">
        <f>IFERROR(VLOOKUP($E180, V医療従事者等!$A:$J, $H$4, FALSE), 0)</f>
        <v>0</v>
      </c>
      <c r="I180" s="96">
        <f>IFERROR(VLOOKUP($E180, V医療従事者等!$A:$J, $I$4, FALSE), 0)</f>
        <v>0</v>
      </c>
      <c r="J180" s="96">
        <f>IFERROR(VLOOKUP($E180, V医療従事者等!$A:$J, $J$4, FALSE), 0)</f>
        <v>0</v>
      </c>
      <c r="K180" s="97">
        <f>IFERROR(VLOOKUP($E180, V一般接種!$A:$G, K$4, FALSE), 0)</f>
        <v>521405</v>
      </c>
      <c r="L180" s="97">
        <f>IFERROR(VLOOKUP($E180, V一般接種!$A:$G, L$4, FALSE), 0)</f>
        <v>69959</v>
      </c>
      <c r="M180" s="97">
        <f>IFERROR(VLOOKUP($E180, V一般接種!$A:$G, M$4, FALSE), 0)</f>
        <v>487</v>
      </c>
      <c r="N180" s="97">
        <f>IFERROR(VLOOKUP($E180, V一般接種!$A:$G, N$4, FALSE), 0)</f>
        <v>590003</v>
      </c>
      <c r="O180" s="97">
        <f>SUMIF(V職域接種!$C:$C, 'Conv-vaccine'!$E180, V職域接種!F:F)</f>
        <v>0</v>
      </c>
      <c r="P180" s="97">
        <f>SUMIF(V職域接種!$C:$C, 'Conv-vaccine'!$E180, V職域接種!G:G)</f>
        <v>0</v>
      </c>
      <c r="Q180" s="97">
        <f>SUMIF(V重複!$C:$C, 'Conv-vaccine'!$E180, V重複!F:F)</f>
        <v>0</v>
      </c>
      <c r="R180" s="97">
        <f>SUMIF(V重複!$C:$C, 'Conv-vaccine'!$E180, V重複!G:G)</f>
        <v>0</v>
      </c>
      <c r="S180" s="111">
        <f>SUMIF(V3回目!$A:$A, 'Conv-vaccine'!$E180, V3回目!C:C)</f>
        <v>0</v>
      </c>
    </row>
    <row r="181" spans="1:19" ht="17.7">
      <c r="A181" s="94">
        <f t="shared" si="8"/>
        <v>44472</v>
      </c>
      <c r="B181" s="49">
        <f t="shared" si="9"/>
        <v>-31281458</v>
      </c>
      <c r="C181" s="49">
        <f t="shared" si="10"/>
        <v>-24077506</v>
      </c>
      <c r="D181" s="49">
        <f t="shared" si="11"/>
        <v>0</v>
      </c>
      <c r="E181" s="95">
        <v>44472</v>
      </c>
      <c r="F181" s="96" t="str">
        <f>IFERROR(VLOOKUP($E181, V医療従事者等!$A:$J, $F$4, FALSE), TEXT(E181, "aaa"))</f>
        <v>日</v>
      </c>
      <c r="G181" s="96">
        <f>IFERROR(VLOOKUP($E181, V医療従事者等!$A:$J, $G$4, FALSE), 0)</f>
        <v>0</v>
      </c>
      <c r="H181" s="96">
        <f>IFERROR(VLOOKUP($E181, V医療従事者等!$A:$J, $H$4, FALSE), 0)</f>
        <v>0</v>
      </c>
      <c r="I181" s="96">
        <f>IFERROR(VLOOKUP($E181, V医療従事者等!$A:$J, $I$4, FALSE), 0)</f>
        <v>0</v>
      </c>
      <c r="J181" s="96">
        <f>IFERROR(VLOOKUP($E181, V医療従事者等!$A:$J, $J$4, FALSE), 0)</f>
        <v>0</v>
      </c>
      <c r="K181" s="97">
        <f>IFERROR(VLOOKUP($E181, V一般接種!$A:$G, K$4, FALSE), 0)</f>
        <v>404635</v>
      </c>
      <c r="L181" s="97">
        <f>IFERROR(VLOOKUP($E181, V一般接種!$A:$G, L$4, FALSE), 0)</f>
        <v>59255</v>
      </c>
      <c r="M181" s="97">
        <f>IFERROR(VLOOKUP($E181, V一般接種!$A:$G, M$4, FALSE), 0)</f>
        <v>159</v>
      </c>
      <c r="N181" s="97">
        <f>IFERROR(VLOOKUP($E181, V一般接種!$A:$G, N$4, FALSE), 0)</f>
        <v>437829</v>
      </c>
      <c r="O181" s="97">
        <f>SUMIF(V職域接種!$C:$C, 'Conv-vaccine'!$E181, V職域接種!F:F)</f>
        <v>9707240</v>
      </c>
      <c r="P181" s="97">
        <f>SUMIF(V職域接種!$C:$C, 'Conv-vaccine'!$E181, V職域接種!G:G)</f>
        <v>7816313</v>
      </c>
      <c r="Q181" s="97">
        <f>SUMIF(V重複!$C:$C, 'Conv-vaccine'!$E181, V重複!F:F)</f>
        <v>41452588</v>
      </c>
      <c r="R181" s="97">
        <f>SUMIF(V重複!$C:$C, 'Conv-vaccine'!$E181, V重複!G:G)</f>
        <v>32331807</v>
      </c>
      <c r="S181" s="111">
        <f>SUMIF(V3回目!$A:$A, 'Conv-vaccine'!$E181, V3回目!C:C)</f>
        <v>0</v>
      </c>
    </row>
    <row r="182" spans="1:19" ht="17.7">
      <c r="A182" s="94">
        <f t="shared" si="8"/>
        <v>44473</v>
      </c>
      <c r="B182" s="49">
        <f t="shared" si="9"/>
        <v>326725</v>
      </c>
      <c r="C182" s="49">
        <f t="shared" si="10"/>
        <v>380083</v>
      </c>
      <c r="D182" s="49">
        <f t="shared" si="11"/>
        <v>0</v>
      </c>
      <c r="E182" s="95">
        <v>44473</v>
      </c>
      <c r="F182" s="96" t="str">
        <f>IFERROR(VLOOKUP($E182, V医療従事者等!$A:$J, $F$4, FALSE), TEXT(E182, "aaa"))</f>
        <v>月</v>
      </c>
      <c r="G182" s="96">
        <f>IFERROR(VLOOKUP($E182, V医療従事者等!$A:$J, $G$4, FALSE), 0)</f>
        <v>0</v>
      </c>
      <c r="H182" s="96">
        <f>IFERROR(VLOOKUP($E182, V医療従事者等!$A:$J, $H$4, FALSE), 0)</f>
        <v>0</v>
      </c>
      <c r="I182" s="96">
        <f>IFERROR(VLOOKUP($E182, V医療従事者等!$A:$J, $I$4, FALSE), 0)</f>
        <v>0</v>
      </c>
      <c r="J182" s="96">
        <f>IFERROR(VLOOKUP($E182, V医療従事者等!$A:$J, $J$4, FALSE), 0)</f>
        <v>0</v>
      </c>
      <c r="K182" s="97">
        <f>IFERROR(VLOOKUP($E182, V一般接種!$A:$G, K$4, FALSE), 0)</f>
        <v>303976</v>
      </c>
      <c r="L182" s="97">
        <f>IFERROR(VLOOKUP($E182, V一般接種!$A:$G, L$4, FALSE), 0)</f>
        <v>22749</v>
      </c>
      <c r="M182" s="97">
        <f>IFERROR(VLOOKUP($E182, V一般接種!$A:$G, M$4, FALSE), 0)</f>
        <v>153</v>
      </c>
      <c r="N182" s="97">
        <f>IFERROR(VLOOKUP($E182, V一般接種!$A:$G, N$4, FALSE), 0)</f>
        <v>379930</v>
      </c>
      <c r="O182" s="97">
        <f>SUMIF(V職域接種!$C:$C, 'Conv-vaccine'!$E182, V職域接種!F:F)</f>
        <v>0</v>
      </c>
      <c r="P182" s="97">
        <f>SUMIF(V職域接種!$C:$C, 'Conv-vaccine'!$E182, V職域接種!G:G)</f>
        <v>0</v>
      </c>
      <c r="Q182" s="97">
        <f>SUMIF(V重複!$C:$C, 'Conv-vaccine'!$E182, V重複!F:F)</f>
        <v>0</v>
      </c>
      <c r="R182" s="97">
        <f>SUMIF(V重複!$C:$C, 'Conv-vaccine'!$E182, V重複!G:G)</f>
        <v>0</v>
      </c>
      <c r="S182" s="111">
        <f>SUMIF(V3回目!$A:$A, 'Conv-vaccine'!$E182, V3回目!C:C)</f>
        <v>0</v>
      </c>
    </row>
    <row r="183" spans="1:19" ht="17.7">
      <c r="A183" s="94">
        <f t="shared" si="8"/>
        <v>44474</v>
      </c>
      <c r="B183" s="49">
        <f t="shared" si="9"/>
        <v>341568</v>
      </c>
      <c r="C183" s="49">
        <f t="shared" si="10"/>
        <v>404704</v>
      </c>
      <c r="D183" s="49">
        <f t="shared" si="11"/>
        <v>0</v>
      </c>
      <c r="E183" s="95">
        <v>44474</v>
      </c>
      <c r="F183" s="96" t="str">
        <f>IFERROR(VLOOKUP($E183, V医療従事者等!$A:$J, $F$4, FALSE), TEXT(E183, "aaa"))</f>
        <v>火</v>
      </c>
      <c r="G183" s="96">
        <f>IFERROR(VLOOKUP($E183, V医療従事者等!$A:$J, $G$4, FALSE), 0)</f>
        <v>0</v>
      </c>
      <c r="H183" s="96">
        <f>IFERROR(VLOOKUP($E183, V医療従事者等!$A:$J, $H$4, FALSE), 0)</f>
        <v>0</v>
      </c>
      <c r="I183" s="96">
        <f>IFERROR(VLOOKUP($E183, V医療従事者等!$A:$J, $I$4, FALSE), 0)</f>
        <v>0</v>
      </c>
      <c r="J183" s="96">
        <f>IFERROR(VLOOKUP($E183, V医療従事者等!$A:$J, $J$4, FALSE), 0)</f>
        <v>0</v>
      </c>
      <c r="K183" s="97">
        <f>IFERROR(VLOOKUP($E183, V一般接種!$A:$G, K$4, FALSE), 0)</f>
        <v>317390</v>
      </c>
      <c r="L183" s="97">
        <f>IFERROR(VLOOKUP($E183, V一般接種!$A:$G, L$4, FALSE), 0)</f>
        <v>24178</v>
      </c>
      <c r="M183" s="97">
        <f>IFERROR(VLOOKUP($E183, V一般接種!$A:$G, M$4, FALSE), 0)</f>
        <v>87</v>
      </c>
      <c r="N183" s="97">
        <f>IFERROR(VLOOKUP($E183, V一般接種!$A:$G, N$4, FALSE), 0)</f>
        <v>404617</v>
      </c>
      <c r="O183" s="97">
        <f>SUMIF(V職域接種!$C:$C, 'Conv-vaccine'!$E183, V職域接種!F:F)</f>
        <v>0</v>
      </c>
      <c r="P183" s="97">
        <f>SUMIF(V職域接種!$C:$C, 'Conv-vaccine'!$E183, V職域接種!G:G)</f>
        <v>0</v>
      </c>
      <c r="Q183" s="97">
        <f>SUMIF(V重複!$C:$C, 'Conv-vaccine'!$E183, V重複!F:F)</f>
        <v>0</v>
      </c>
      <c r="R183" s="97">
        <f>SUMIF(V重複!$C:$C, 'Conv-vaccine'!$E183, V重複!G:G)</f>
        <v>0</v>
      </c>
      <c r="S183" s="111">
        <f>SUMIF(V3回目!$A:$A, 'Conv-vaccine'!$E183, V3回目!C:C)</f>
        <v>0</v>
      </c>
    </row>
    <row r="184" spans="1:19" ht="17.7">
      <c r="A184" s="94">
        <f t="shared" si="8"/>
        <v>44475</v>
      </c>
      <c r="B184" s="49">
        <f t="shared" si="9"/>
        <v>326876</v>
      </c>
      <c r="C184" s="49">
        <f t="shared" si="10"/>
        <v>388110</v>
      </c>
      <c r="D184" s="49">
        <f t="shared" si="11"/>
        <v>0</v>
      </c>
      <c r="E184" s="95">
        <v>44475</v>
      </c>
      <c r="F184" s="96" t="str">
        <f>IFERROR(VLOOKUP($E184, V医療従事者等!$A:$J, $F$4, FALSE), TEXT(E184, "aaa"))</f>
        <v>水</v>
      </c>
      <c r="G184" s="96">
        <f>IFERROR(VLOOKUP($E184, V医療従事者等!$A:$J, $G$4, FALSE), 0)</f>
        <v>0</v>
      </c>
      <c r="H184" s="96">
        <f>IFERROR(VLOOKUP($E184, V医療従事者等!$A:$J, $H$4, FALSE), 0)</f>
        <v>0</v>
      </c>
      <c r="I184" s="96">
        <f>IFERROR(VLOOKUP($E184, V医療従事者等!$A:$J, $I$4, FALSE), 0)</f>
        <v>0</v>
      </c>
      <c r="J184" s="96">
        <f>IFERROR(VLOOKUP($E184, V医療従事者等!$A:$J, $J$4, FALSE), 0)</f>
        <v>0</v>
      </c>
      <c r="K184" s="97">
        <f>IFERROR(VLOOKUP($E184, V一般接種!$A:$G, K$4, FALSE), 0)</f>
        <v>301969</v>
      </c>
      <c r="L184" s="97">
        <f>IFERROR(VLOOKUP($E184, V一般接種!$A:$G, L$4, FALSE), 0)</f>
        <v>24907</v>
      </c>
      <c r="M184" s="97">
        <f>IFERROR(VLOOKUP($E184, V一般接種!$A:$G, M$4, FALSE), 0)</f>
        <v>109</v>
      </c>
      <c r="N184" s="97">
        <f>IFERROR(VLOOKUP($E184, V一般接種!$A:$G, N$4, FALSE), 0)</f>
        <v>388001</v>
      </c>
      <c r="O184" s="97">
        <f>SUMIF(V職域接種!$C:$C, 'Conv-vaccine'!$E184, V職域接種!F:F)</f>
        <v>0</v>
      </c>
      <c r="P184" s="97">
        <f>SUMIF(V職域接種!$C:$C, 'Conv-vaccine'!$E184, V職域接種!G:G)</f>
        <v>0</v>
      </c>
      <c r="Q184" s="97">
        <f>SUMIF(V重複!$C:$C, 'Conv-vaccine'!$E184, V重複!F:F)</f>
        <v>0</v>
      </c>
      <c r="R184" s="97">
        <f>SUMIF(V重複!$C:$C, 'Conv-vaccine'!$E184, V重複!G:G)</f>
        <v>0</v>
      </c>
      <c r="S184" s="111">
        <f>SUMIF(V3回目!$A:$A, 'Conv-vaccine'!$E184, V3回目!C:C)</f>
        <v>0</v>
      </c>
    </row>
    <row r="185" spans="1:19" ht="17.7">
      <c r="A185" s="94">
        <f t="shared" si="8"/>
        <v>44476</v>
      </c>
      <c r="B185" s="49">
        <f t="shared" si="9"/>
        <v>313550</v>
      </c>
      <c r="C185" s="49">
        <f t="shared" si="10"/>
        <v>378079</v>
      </c>
      <c r="D185" s="49">
        <f t="shared" si="11"/>
        <v>0</v>
      </c>
      <c r="E185" s="95">
        <v>44476</v>
      </c>
      <c r="F185" s="96" t="str">
        <f>IFERROR(VLOOKUP($E185, V医療従事者等!$A:$J, $F$4, FALSE), TEXT(E185, "aaa"))</f>
        <v>木</v>
      </c>
      <c r="G185" s="96">
        <f>IFERROR(VLOOKUP($E185, V医療従事者等!$A:$J, $G$4, FALSE), 0)</f>
        <v>0</v>
      </c>
      <c r="H185" s="96">
        <f>IFERROR(VLOOKUP($E185, V医療従事者等!$A:$J, $H$4, FALSE), 0)</f>
        <v>0</v>
      </c>
      <c r="I185" s="96">
        <f>IFERROR(VLOOKUP($E185, V医療従事者等!$A:$J, $I$4, FALSE), 0)</f>
        <v>0</v>
      </c>
      <c r="J185" s="96">
        <f>IFERROR(VLOOKUP($E185, V医療従事者等!$A:$J, $J$4, FALSE), 0)</f>
        <v>0</v>
      </c>
      <c r="K185" s="97">
        <f>IFERROR(VLOOKUP($E185, V一般接種!$A:$G, K$4, FALSE), 0)</f>
        <v>289901</v>
      </c>
      <c r="L185" s="97">
        <f>IFERROR(VLOOKUP($E185, V一般接種!$A:$G, L$4, FALSE), 0)</f>
        <v>23649</v>
      </c>
      <c r="M185" s="97">
        <f>IFERROR(VLOOKUP($E185, V一般接種!$A:$G, M$4, FALSE), 0)</f>
        <v>449</v>
      </c>
      <c r="N185" s="97">
        <f>IFERROR(VLOOKUP($E185, V一般接種!$A:$G, N$4, FALSE), 0)</f>
        <v>377630</v>
      </c>
      <c r="O185" s="97">
        <f>SUMIF(V職域接種!$C:$C, 'Conv-vaccine'!$E185, V職域接種!F:F)</f>
        <v>0</v>
      </c>
      <c r="P185" s="97">
        <f>SUMIF(V職域接種!$C:$C, 'Conv-vaccine'!$E185, V職域接種!G:G)</f>
        <v>0</v>
      </c>
      <c r="Q185" s="97">
        <f>SUMIF(V重複!$C:$C, 'Conv-vaccine'!$E185, V重複!F:F)</f>
        <v>0</v>
      </c>
      <c r="R185" s="97">
        <f>SUMIF(V重複!$C:$C, 'Conv-vaccine'!$E185, V重複!G:G)</f>
        <v>0</v>
      </c>
      <c r="S185" s="111">
        <f>SUMIF(V3回目!$A:$A, 'Conv-vaccine'!$E185, V3回目!C:C)</f>
        <v>0</v>
      </c>
    </row>
    <row r="186" spans="1:19" ht="17.7">
      <c r="A186" s="94">
        <f t="shared" si="8"/>
        <v>44477</v>
      </c>
      <c r="B186" s="49">
        <f t="shared" si="9"/>
        <v>372933</v>
      </c>
      <c r="C186" s="49">
        <f t="shared" si="10"/>
        <v>468880</v>
      </c>
      <c r="D186" s="49">
        <f t="shared" si="11"/>
        <v>0</v>
      </c>
      <c r="E186" s="95">
        <v>44477</v>
      </c>
      <c r="F186" s="96" t="str">
        <f>IFERROR(VLOOKUP($E186, V医療従事者等!$A:$J, $F$4, FALSE), TEXT(E186, "aaa"))</f>
        <v>金</v>
      </c>
      <c r="G186" s="96">
        <f>IFERROR(VLOOKUP($E186, V医療従事者等!$A:$J, $G$4, FALSE), 0)</f>
        <v>0</v>
      </c>
      <c r="H186" s="96">
        <f>IFERROR(VLOOKUP($E186, V医療従事者等!$A:$J, $H$4, FALSE), 0)</f>
        <v>0</v>
      </c>
      <c r="I186" s="96">
        <f>IFERROR(VLOOKUP($E186, V医療従事者等!$A:$J, $I$4, FALSE), 0)</f>
        <v>0</v>
      </c>
      <c r="J186" s="96">
        <f>IFERROR(VLOOKUP($E186, V医療従事者等!$A:$J, $J$4, FALSE), 0)</f>
        <v>0</v>
      </c>
      <c r="K186" s="97">
        <f>IFERROR(VLOOKUP($E186, V一般接種!$A:$G, K$4, FALSE), 0)</f>
        <v>344323</v>
      </c>
      <c r="L186" s="97">
        <f>IFERROR(VLOOKUP($E186, V一般接種!$A:$G, L$4, FALSE), 0)</f>
        <v>28610</v>
      </c>
      <c r="M186" s="97">
        <f>IFERROR(VLOOKUP($E186, V一般接種!$A:$G, M$4, FALSE), 0)</f>
        <v>282</v>
      </c>
      <c r="N186" s="97">
        <f>IFERROR(VLOOKUP($E186, V一般接種!$A:$G, N$4, FALSE), 0)</f>
        <v>468598</v>
      </c>
      <c r="O186" s="97">
        <f>SUMIF(V職域接種!$C:$C, 'Conv-vaccine'!$E186, V職域接種!F:F)</f>
        <v>0</v>
      </c>
      <c r="P186" s="97">
        <f>SUMIF(V職域接種!$C:$C, 'Conv-vaccine'!$E186, V職域接種!G:G)</f>
        <v>0</v>
      </c>
      <c r="Q186" s="97">
        <f>SUMIF(V重複!$C:$C, 'Conv-vaccine'!$E186, V重複!F:F)</f>
        <v>0</v>
      </c>
      <c r="R186" s="97">
        <f>SUMIF(V重複!$C:$C, 'Conv-vaccine'!$E186, V重複!G:G)</f>
        <v>0</v>
      </c>
      <c r="S186" s="111">
        <f>SUMIF(V3回目!$A:$A, 'Conv-vaccine'!$E186, V3回目!C:C)</f>
        <v>0</v>
      </c>
    </row>
    <row r="187" spans="1:19" ht="17.7">
      <c r="A187" s="94">
        <f t="shared" si="8"/>
        <v>44478</v>
      </c>
      <c r="B187" s="49">
        <f t="shared" si="9"/>
        <v>503751</v>
      </c>
      <c r="C187" s="49">
        <f t="shared" si="10"/>
        <v>612692</v>
      </c>
      <c r="D187" s="49">
        <f t="shared" si="11"/>
        <v>0</v>
      </c>
      <c r="E187" s="95">
        <v>44478</v>
      </c>
      <c r="F187" s="96" t="str">
        <f>IFERROR(VLOOKUP($E187, V医療従事者等!$A:$J, $F$4, FALSE), TEXT(E187, "aaa"))</f>
        <v>土</v>
      </c>
      <c r="G187" s="96">
        <f>IFERROR(VLOOKUP($E187, V医療従事者等!$A:$J, $G$4, FALSE), 0)</f>
        <v>0</v>
      </c>
      <c r="H187" s="96">
        <f>IFERROR(VLOOKUP($E187, V医療従事者等!$A:$J, $H$4, FALSE), 0)</f>
        <v>0</v>
      </c>
      <c r="I187" s="96">
        <f>IFERROR(VLOOKUP($E187, V医療従事者等!$A:$J, $I$4, FALSE), 0)</f>
        <v>0</v>
      </c>
      <c r="J187" s="96">
        <f>IFERROR(VLOOKUP($E187, V医療従事者等!$A:$J, $J$4, FALSE), 0)</f>
        <v>0</v>
      </c>
      <c r="K187" s="97">
        <f>IFERROR(VLOOKUP($E187, V一般接種!$A:$G, K$4, FALSE), 0)</f>
        <v>457368</v>
      </c>
      <c r="L187" s="97">
        <f>IFERROR(VLOOKUP($E187, V一般接種!$A:$G, L$4, FALSE), 0)</f>
        <v>46383</v>
      </c>
      <c r="M187" s="97">
        <f>IFERROR(VLOOKUP($E187, V一般接種!$A:$G, M$4, FALSE), 0)</f>
        <v>127</v>
      </c>
      <c r="N187" s="97">
        <f>IFERROR(VLOOKUP($E187, V一般接種!$A:$G, N$4, FALSE), 0)</f>
        <v>612565</v>
      </c>
      <c r="O187" s="97">
        <f>SUMIF(V職域接種!$C:$C, 'Conv-vaccine'!$E187, V職域接種!F:F)</f>
        <v>0</v>
      </c>
      <c r="P187" s="97">
        <f>SUMIF(V職域接種!$C:$C, 'Conv-vaccine'!$E187, V職域接種!G:G)</f>
        <v>0</v>
      </c>
      <c r="Q187" s="97">
        <f>SUMIF(V重複!$C:$C, 'Conv-vaccine'!$E187, V重複!F:F)</f>
        <v>0</v>
      </c>
      <c r="R187" s="97">
        <f>SUMIF(V重複!$C:$C, 'Conv-vaccine'!$E187, V重複!G:G)</f>
        <v>0</v>
      </c>
      <c r="S187" s="111">
        <f>SUMIF(V3回目!$A:$A, 'Conv-vaccine'!$E187, V3回目!C:C)</f>
        <v>0</v>
      </c>
    </row>
    <row r="188" spans="1:19" ht="17.7">
      <c r="A188" s="94">
        <f t="shared" si="8"/>
        <v>44479</v>
      </c>
      <c r="B188" s="49">
        <f t="shared" si="9"/>
        <v>-32683500</v>
      </c>
      <c r="C188" s="49">
        <f t="shared" si="10"/>
        <v>-27980736</v>
      </c>
      <c r="D188" s="49">
        <f t="shared" si="11"/>
        <v>0</v>
      </c>
      <c r="E188" s="95">
        <v>44479</v>
      </c>
      <c r="F188" s="96" t="str">
        <f>IFERROR(VLOOKUP($E188, V医療従事者等!$A:$J, $F$4, FALSE), TEXT(E188, "aaa"))</f>
        <v>日</v>
      </c>
      <c r="G188" s="96">
        <f>IFERROR(VLOOKUP($E188, V医療従事者等!$A:$J, $G$4, FALSE), 0)</f>
        <v>0</v>
      </c>
      <c r="H188" s="96">
        <f>IFERROR(VLOOKUP($E188, V医療従事者等!$A:$J, $H$4, FALSE), 0)</f>
        <v>0</v>
      </c>
      <c r="I188" s="96">
        <f>IFERROR(VLOOKUP($E188, V医療従事者等!$A:$J, $I$4, FALSE), 0)</f>
        <v>0</v>
      </c>
      <c r="J188" s="96">
        <f>IFERROR(VLOOKUP($E188, V医療従事者等!$A:$J, $J$4, FALSE), 0)</f>
        <v>0</v>
      </c>
      <c r="K188" s="97">
        <f>IFERROR(VLOOKUP($E188, V一般接種!$A:$G, K$4, FALSE), 0)</f>
        <v>334630</v>
      </c>
      <c r="L188" s="97">
        <f>IFERROR(VLOOKUP($E188, V一般接種!$A:$G, L$4, FALSE), 0)</f>
        <v>41302</v>
      </c>
      <c r="M188" s="97">
        <f>IFERROR(VLOOKUP($E188, V一般接種!$A:$G, M$4, FALSE), 0)</f>
        <v>55</v>
      </c>
      <c r="N188" s="97">
        <f>IFERROR(VLOOKUP($E188, V一般接種!$A:$G, N$4, FALSE), 0)</f>
        <v>441607</v>
      </c>
      <c r="O188" s="97">
        <f>SUMIF(V職域接種!$C:$C, 'Conv-vaccine'!$E188, V職域接種!F:F)</f>
        <v>9751845</v>
      </c>
      <c r="P188" s="97">
        <f>SUMIF(V職域接種!$C:$C, 'Conv-vaccine'!$E188, V職域接種!G:G)</f>
        <v>8531320</v>
      </c>
      <c r="Q188" s="97">
        <f>SUMIF(V重複!$C:$C, 'Conv-vaccine'!$E188, V重複!F:F)</f>
        <v>42811277</v>
      </c>
      <c r="R188" s="97">
        <f>SUMIF(V重複!$C:$C, 'Conv-vaccine'!$E188, V重複!G:G)</f>
        <v>36953718</v>
      </c>
      <c r="S188" s="111">
        <f>SUMIF(V3回目!$A:$A, 'Conv-vaccine'!$E188, V3回目!C:C)</f>
        <v>0</v>
      </c>
    </row>
    <row r="189" spans="1:19" ht="17.7">
      <c r="A189" s="94">
        <f t="shared" si="8"/>
        <v>44480</v>
      </c>
      <c r="B189" s="49">
        <f t="shared" si="9"/>
        <v>281459</v>
      </c>
      <c r="C189" s="49">
        <f t="shared" si="10"/>
        <v>114013</v>
      </c>
      <c r="D189" s="49">
        <f t="shared" si="11"/>
        <v>0</v>
      </c>
      <c r="E189" s="95">
        <v>44480</v>
      </c>
      <c r="F189" s="96" t="str">
        <f>IFERROR(VLOOKUP($E189, V医療従事者等!$A:$J, $F$4, FALSE), TEXT(E189, "aaa"))</f>
        <v>月</v>
      </c>
      <c r="G189" s="96">
        <f>IFERROR(VLOOKUP($E189, V医療従事者等!$A:$J, $G$4, FALSE), 0)</f>
        <v>0</v>
      </c>
      <c r="H189" s="96">
        <f>IFERROR(VLOOKUP($E189, V医療従事者等!$A:$J, $H$4, FALSE), 0)</f>
        <v>0</v>
      </c>
      <c r="I189" s="96">
        <f>IFERROR(VLOOKUP($E189, V医療従事者等!$A:$J, $I$4, FALSE), 0)</f>
        <v>0</v>
      </c>
      <c r="J189" s="96">
        <f>IFERROR(VLOOKUP($E189, V医療従事者等!$A:$J, $J$4, FALSE), 0)</f>
        <v>0</v>
      </c>
      <c r="K189" s="97">
        <f>IFERROR(VLOOKUP($E189, V一般接種!$A:$G, K$4, FALSE), 0)</f>
        <v>265579</v>
      </c>
      <c r="L189" s="97">
        <f>IFERROR(VLOOKUP($E189, V一般接種!$A:$G, L$4, FALSE), 0)</f>
        <v>15880</v>
      </c>
      <c r="M189" s="97">
        <f>IFERROR(VLOOKUP($E189, V一般接種!$A:$G, M$4, FALSE), 0)</f>
        <v>46</v>
      </c>
      <c r="N189" s="97">
        <f>IFERROR(VLOOKUP($E189, V一般接種!$A:$G, N$4, FALSE), 0)</f>
        <v>113967</v>
      </c>
      <c r="O189" s="97">
        <f>SUMIF(V職域接種!$C:$C, 'Conv-vaccine'!$E189, V職域接種!F:F)</f>
        <v>0</v>
      </c>
      <c r="P189" s="97">
        <f>SUMIF(V職域接種!$C:$C, 'Conv-vaccine'!$E189, V職域接種!G:G)</f>
        <v>0</v>
      </c>
      <c r="Q189" s="97">
        <f>SUMIF(V重複!$C:$C, 'Conv-vaccine'!$E189, V重複!F:F)</f>
        <v>0</v>
      </c>
      <c r="R189" s="97">
        <f>SUMIF(V重複!$C:$C, 'Conv-vaccine'!$E189, V重複!G:G)</f>
        <v>0</v>
      </c>
      <c r="S189" s="111">
        <f>SUMIF(V3回目!$A:$A, 'Conv-vaccine'!$E189, V3回目!C:C)</f>
        <v>0</v>
      </c>
    </row>
    <row r="190" spans="1:19" ht="17.7">
      <c r="A190" s="94">
        <f t="shared" si="8"/>
        <v>44481</v>
      </c>
      <c r="B190" s="49">
        <f t="shared" si="9"/>
        <v>267208</v>
      </c>
      <c r="C190" s="49">
        <f t="shared" si="10"/>
        <v>336668</v>
      </c>
      <c r="D190" s="49">
        <f t="shared" si="11"/>
        <v>0</v>
      </c>
      <c r="E190" s="95">
        <v>44481</v>
      </c>
      <c r="F190" s="96" t="str">
        <f>IFERROR(VLOOKUP($E190, V医療従事者等!$A:$J, $F$4, FALSE), TEXT(E190, "aaa"))</f>
        <v>火</v>
      </c>
      <c r="G190" s="96">
        <f>IFERROR(VLOOKUP($E190, V医療従事者等!$A:$J, $G$4, FALSE), 0)</f>
        <v>0</v>
      </c>
      <c r="H190" s="96">
        <f>IFERROR(VLOOKUP($E190, V医療従事者等!$A:$J, $H$4, FALSE), 0)</f>
        <v>0</v>
      </c>
      <c r="I190" s="96">
        <f>IFERROR(VLOOKUP($E190, V医療従事者等!$A:$J, $I$4, FALSE), 0)</f>
        <v>0</v>
      </c>
      <c r="J190" s="96">
        <f>IFERROR(VLOOKUP($E190, V医療従事者等!$A:$J, $J$4, FALSE), 0)</f>
        <v>0</v>
      </c>
      <c r="K190" s="97">
        <f>IFERROR(VLOOKUP($E190, V一般接種!$A:$G, K$4, FALSE), 0)</f>
        <v>252680</v>
      </c>
      <c r="L190" s="97">
        <f>IFERROR(VLOOKUP($E190, V一般接種!$A:$G, L$4, FALSE), 0)</f>
        <v>14528</v>
      </c>
      <c r="M190" s="97">
        <f>IFERROR(VLOOKUP($E190, V一般接種!$A:$G, M$4, FALSE), 0)</f>
        <v>60</v>
      </c>
      <c r="N190" s="97">
        <f>IFERROR(VLOOKUP($E190, V一般接種!$A:$G, N$4, FALSE), 0)</f>
        <v>336608</v>
      </c>
      <c r="O190" s="97">
        <f>SUMIF(V職域接種!$C:$C, 'Conv-vaccine'!$E190, V職域接種!F:F)</f>
        <v>0</v>
      </c>
      <c r="P190" s="97">
        <f>SUMIF(V職域接種!$C:$C, 'Conv-vaccine'!$E190, V職域接種!G:G)</f>
        <v>0</v>
      </c>
      <c r="Q190" s="97">
        <f>SUMIF(V重複!$C:$C, 'Conv-vaccine'!$E190, V重複!F:F)</f>
        <v>0</v>
      </c>
      <c r="R190" s="97">
        <f>SUMIF(V重複!$C:$C, 'Conv-vaccine'!$E190, V重複!G:G)</f>
        <v>0</v>
      </c>
      <c r="S190" s="111">
        <f>SUMIF(V3回目!$A:$A, 'Conv-vaccine'!$E190, V3回目!C:C)</f>
        <v>0</v>
      </c>
    </row>
    <row r="191" spans="1:19" ht="17.7">
      <c r="A191" s="94">
        <f t="shared" si="8"/>
        <v>44482</v>
      </c>
      <c r="B191" s="49">
        <f t="shared" si="9"/>
        <v>140260</v>
      </c>
      <c r="C191" s="49">
        <f t="shared" si="10"/>
        <v>337894</v>
      </c>
      <c r="D191" s="49">
        <f t="shared" si="11"/>
        <v>0</v>
      </c>
      <c r="E191" s="95">
        <v>44482</v>
      </c>
      <c r="F191" s="96" t="str">
        <f>IFERROR(VLOOKUP($E191, V医療従事者等!$A:$J, $F$4, FALSE), TEXT(E191, "aaa"))</f>
        <v>水</v>
      </c>
      <c r="G191" s="96">
        <f>IFERROR(VLOOKUP($E191, V医療従事者等!$A:$J, $G$4, FALSE), 0)</f>
        <v>0</v>
      </c>
      <c r="H191" s="96">
        <f>IFERROR(VLOOKUP($E191, V医療従事者等!$A:$J, $H$4, FALSE), 0)</f>
        <v>0</v>
      </c>
      <c r="I191" s="96">
        <f>IFERROR(VLOOKUP($E191, V医療従事者等!$A:$J, $I$4, FALSE), 0)</f>
        <v>0</v>
      </c>
      <c r="J191" s="96">
        <f>IFERROR(VLOOKUP($E191, V医療従事者等!$A:$J, $J$4, FALSE), 0)</f>
        <v>0</v>
      </c>
      <c r="K191" s="97">
        <f>IFERROR(VLOOKUP($E191, V一般接種!$A:$G, K$4, FALSE), 0)</f>
        <v>123087</v>
      </c>
      <c r="L191" s="97">
        <f>IFERROR(VLOOKUP($E191, V一般接種!$A:$G, L$4, FALSE), 0)</f>
        <v>17173</v>
      </c>
      <c r="M191" s="97">
        <f>IFERROR(VLOOKUP($E191, V一般接種!$A:$G, M$4, FALSE), 0)</f>
        <v>23</v>
      </c>
      <c r="N191" s="97">
        <f>IFERROR(VLOOKUP($E191, V一般接種!$A:$G, N$4, FALSE), 0)</f>
        <v>337871</v>
      </c>
      <c r="O191" s="97">
        <f>SUMIF(V職域接種!$C:$C, 'Conv-vaccine'!$E191, V職域接種!F:F)</f>
        <v>0</v>
      </c>
      <c r="P191" s="97">
        <f>SUMIF(V職域接種!$C:$C, 'Conv-vaccine'!$E191, V職域接種!G:G)</f>
        <v>0</v>
      </c>
      <c r="Q191" s="97">
        <f>SUMIF(V重複!$C:$C, 'Conv-vaccine'!$E191, V重複!F:F)</f>
        <v>0</v>
      </c>
      <c r="R191" s="97">
        <f>SUMIF(V重複!$C:$C, 'Conv-vaccine'!$E191, V重複!G:G)</f>
        <v>0</v>
      </c>
      <c r="S191" s="111">
        <f>SUMIF(V3回目!$A:$A, 'Conv-vaccine'!$E191, V3回目!C:C)</f>
        <v>0</v>
      </c>
    </row>
    <row r="192" spans="1:19" ht="17.7">
      <c r="A192" s="94">
        <f t="shared" si="8"/>
        <v>44483</v>
      </c>
      <c r="B192" s="49">
        <f t="shared" si="9"/>
        <v>260483</v>
      </c>
      <c r="C192" s="49">
        <f t="shared" si="10"/>
        <v>148020</v>
      </c>
      <c r="D192" s="49">
        <f t="shared" si="11"/>
        <v>0</v>
      </c>
      <c r="E192" s="95">
        <v>44483</v>
      </c>
      <c r="F192" s="96" t="str">
        <f>IFERROR(VLOOKUP($E192, V医療従事者等!$A:$J, $F$4, FALSE), TEXT(E192, "aaa"))</f>
        <v>木</v>
      </c>
      <c r="G192" s="96">
        <f>IFERROR(VLOOKUP($E192, V医療従事者等!$A:$J, $G$4, FALSE), 0)</f>
        <v>0</v>
      </c>
      <c r="H192" s="96">
        <f>IFERROR(VLOOKUP($E192, V医療従事者等!$A:$J, $H$4, FALSE), 0)</f>
        <v>0</v>
      </c>
      <c r="I192" s="96">
        <f>IFERROR(VLOOKUP($E192, V医療従事者等!$A:$J, $I$4, FALSE), 0)</f>
        <v>0</v>
      </c>
      <c r="J192" s="96">
        <f>IFERROR(VLOOKUP($E192, V医療従事者等!$A:$J, $J$4, FALSE), 0)</f>
        <v>0</v>
      </c>
      <c r="K192" s="97">
        <f>IFERROR(VLOOKUP($E192, V一般接種!$A:$G, K$4, FALSE), 0)</f>
        <v>244300</v>
      </c>
      <c r="L192" s="97">
        <f>IFERROR(VLOOKUP($E192, V一般接種!$A:$G, L$4, FALSE), 0)</f>
        <v>16183</v>
      </c>
      <c r="M192" s="97">
        <f>IFERROR(VLOOKUP($E192, V一般接種!$A:$G, M$4, FALSE), 0)</f>
        <v>69</v>
      </c>
      <c r="N192" s="97">
        <f>IFERROR(VLOOKUP($E192, V一般接種!$A:$G, N$4, FALSE), 0)</f>
        <v>147951</v>
      </c>
      <c r="O192" s="97">
        <f>SUMIF(V職域接種!$C:$C, 'Conv-vaccine'!$E192, V職域接種!F:F)</f>
        <v>0</v>
      </c>
      <c r="P192" s="97">
        <f>SUMIF(V職域接種!$C:$C, 'Conv-vaccine'!$E192, V職域接種!G:G)</f>
        <v>0</v>
      </c>
      <c r="Q192" s="97">
        <f>SUMIF(V重複!$C:$C, 'Conv-vaccine'!$E192, V重複!F:F)</f>
        <v>0</v>
      </c>
      <c r="R192" s="97">
        <f>SUMIF(V重複!$C:$C, 'Conv-vaccine'!$E192, V重複!G:G)</f>
        <v>0</v>
      </c>
      <c r="S192" s="111">
        <f>SUMIF(V3回目!$A:$A, 'Conv-vaccine'!$E192, V3回目!C:C)</f>
        <v>0</v>
      </c>
    </row>
    <row r="193" spans="1:19" ht="17.7">
      <c r="A193" s="94">
        <f t="shared" si="8"/>
        <v>44484</v>
      </c>
      <c r="B193" s="49">
        <f t="shared" si="9"/>
        <v>300494</v>
      </c>
      <c r="C193" s="49">
        <f t="shared" si="10"/>
        <v>380724</v>
      </c>
      <c r="D193" s="49">
        <f t="shared" si="11"/>
        <v>0</v>
      </c>
      <c r="E193" s="95">
        <v>44484</v>
      </c>
      <c r="F193" s="96" t="str">
        <f>IFERROR(VLOOKUP($E193, V医療従事者等!$A:$J, $F$4, FALSE), TEXT(E193, "aaa"))</f>
        <v>金</v>
      </c>
      <c r="G193" s="96">
        <f>IFERROR(VLOOKUP($E193, V医療従事者等!$A:$J, $G$4, FALSE), 0)</f>
        <v>0</v>
      </c>
      <c r="H193" s="96">
        <f>IFERROR(VLOOKUP($E193, V医療従事者等!$A:$J, $H$4, FALSE), 0)</f>
        <v>0</v>
      </c>
      <c r="I193" s="96">
        <f>IFERROR(VLOOKUP($E193, V医療従事者等!$A:$J, $I$4, FALSE), 0)</f>
        <v>0</v>
      </c>
      <c r="J193" s="96">
        <f>IFERROR(VLOOKUP($E193, V医療従事者等!$A:$J, $J$4, FALSE), 0)</f>
        <v>0</v>
      </c>
      <c r="K193" s="97">
        <f>IFERROR(VLOOKUP($E193, V一般接種!$A:$G, K$4, FALSE), 0)</f>
        <v>280102</v>
      </c>
      <c r="L193" s="97">
        <f>IFERROR(VLOOKUP($E193, V一般接種!$A:$G, L$4, FALSE), 0)</f>
        <v>20392</v>
      </c>
      <c r="M193" s="97">
        <f>IFERROR(VLOOKUP($E193, V一般接種!$A:$G, M$4, FALSE), 0)</f>
        <v>232</v>
      </c>
      <c r="N193" s="97">
        <f>IFERROR(VLOOKUP($E193, V一般接種!$A:$G, N$4, FALSE), 0)</f>
        <v>380492</v>
      </c>
      <c r="O193" s="97">
        <f>SUMIF(V職域接種!$C:$C, 'Conv-vaccine'!$E193, V職域接種!F:F)</f>
        <v>0</v>
      </c>
      <c r="P193" s="97">
        <f>SUMIF(V職域接種!$C:$C, 'Conv-vaccine'!$E193, V職域接種!G:G)</f>
        <v>0</v>
      </c>
      <c r="Q193" s="97">
        <f>SUMIF(V重複!$C:$C, 'Conv-vaccine'!$E193, V重複!F:F)</f>
        <v>0</v>
      </c>
      <c r="R193" s="97">
        <f>SUMIF(V重複!$C:$C, 'Conv-vaccine'!$E193, V重複!G:G)</f>
        <v>0</v>
      </c>
      <c r="S193" s="111">
        <f>SUMIF(V3回目!$A:$A, 'Conv-vaccine'!$E193, V3回目!C:C)</f>
        <v>0</v>
      </c>
    </row>
    <row r="194" spans="1:19" ht="17.7">
      <c r="A194" s="94">
        <f t="shared" si="8"/>
        <v>44485</v>
      </c>
      <c r="B194" s="49">
        <f t="shared" si="9"/>
        <v>395369</v>
      </c>
      <c r="C194" s="49">
        <f t="shared" si="10"/>
        <v>502943</v>
      </c>
      <c r="D194" s="49">
        <f t="shared" si="11"/>
        <v>0</v>
      </c>
      <c r="E194" s="95">
        <v>44485</v>
      </c>
      <c r="F194" s="96" t="str">
        <f>IFERROR(VLOOKUP($E194, V医療従事者等!$A:$J, $F$4, FALSE), TEXT(E194, "aaa"))</f>
        <v>土</v>
      </c>
      <c r="G194" s="96">
        <f>IFERROR(VLOOKUP($E194, V医療従事者等!$A:$J, $G$4, FALSE), 0)</f>
        <v>0</v>
      </c>
      <c r="H194" s="96">
        <f>IFERROR(VLOOKUP($E194, V医療従事者等!$A:$J, $H$4, FALSE), 0)</f>
        <v>0</v>
      </c>
      <c r="I194" s="96">
        <f>IFERROR(VLOOKUP($E194, V医療従事者等!$A:$J, $I$4, FALSE), 0)</f>
        <v>0</v>
      </c>
      <c r="J194" s="96">
        <f>IFERROR(VLOOKUP($E194, V医療従事者等!$A:$J, $J$4, FALSE), 0)</f>
        <v>0</v>
      </c>
      <c r="K194" s="97">
        <f>IFERROR(VLOOKUP($E194, V一般接種!$A:$G, K$4, FALSE), 0)</f>
        <v>367490</v>
      </c>
      <c r="L194" s="97">
        <f>IFERROR(VLOOKUP($E194, V一般接種!$A:$G, L$4, FALSE), 0)</f>
        <v>27879</v>
      </c>
      <c r="M194" s="97">
        <f>IFERROR(VLOOKUP($E194, V一般接種!$A:$G, M$4, FALSE), 0)</f>
        <v>17</v>
      </c>
      <c r="N194" s="97">
        <f>IFERROR(VLOOKUP($E194, V一般接種!$A:$G, N$4, FALSE), 0)</f>
        <v>502926</v>
      </c>
      <c r="O194" s="97">
        <f>SUMIF(V職域接種!$C:$C, 'Conv-vaccine'!$E194, V職域接種!F:F)</f>
        <v>0</v>
      </c>
      <c r="P194" s="97">
        <f>SUMIF(V職域接種!$C:$C, 'Conv-vaccine'!$E194, V職域接種!G:G)</f>
        <v>0</v>
      </c>
      <c r="Q194" s="97">
        <f>SUMIF(V重複!$C:$C, 'Conv-vaccine'!$E194, V重複!F:F)</f>
        <v>0</v>
      </c>
      <c r="R194" s="97">
        <f>SUMIF(V重複!$C:$C, 'Conv-vaccine'!$E194, V重複!G:G)</f>
        <v>0</v>
      </c>
      <c r="S194" s="111">
        <f>SUMIF(V3回目!$A:$A, 'Conv-vaccine'!$E194, V3回目!C:C)</f>
        <v>0</v>
      </c>
    </row>
    <row r="195" spans="1:19" ht="17.7">
      <c r="A195" s="94">
        <f t="shared" si="8"/>
        <v>44486</v>
      </c>
      <c r="B195" s="49">
        <f t="shared" si="9"/>
        <v>-33872639</v>
      </c>
      <c r="C195" s="49">
        <f t="shared" si="10"/>
        <v>-31073985</v>
      </c>
      <c r="D195" s="49">
        <f t="shared" si="11"/>
        <v>0</v>
      </c>
      <c r="E195" s="95">
        <v>44486</v>
      </c>
      <c r="F195" s="96" t="str">
        <f>IFERROR(VLOOKUP($E195, V医療従事者等!$A:$J, $F$4, FALSE), TEXT(E195, "aaa"))</f>
        <v>日</v>
      </c>
      <c r="G195" s="96">
        <f>IFERROR(VLOOKUP($E195, V医療従事者等!$A:$J, $G$4, FALSE), 0)</f>
        <v>0</v>
      </c>
      <c r="H195" s="96">
        <f>IFERROR(VLOOKUP($E195, V医療従事者等!$A:$J, $H$4, FALSE), 0)</f>
        <v>0</v>
      </c>
      <c r="I195" s="96">
        <f>IFERROR(VLOOKUP($E195, V医療従事者等!$A:$J, $I$4, FALSE), 0)</f>
        <v>0</v>
      </c>
      <c r="J195" s="96">
        <f>IFERROR(VLOOKUP($E195, V医療従事者等!$A:$J, $J$4, FALSE), 0)</f>
        <v>0</v>
      </c>
      <c r="K195" s="97">
        <f>IFERROR(VLOOKUP($E195, V一般接種!$A:$G, K$4, FALSE), 0)</f>
        <v>224866</v>
      </c>
      <c r="L195" s="97">
        <f>IFERROR(VLOOKUP($E195, V一般接種!$A:$G, L$4, FALSE), 0)</f>
        <v>22721</v>
      </c>
      <c r="M195" s="97">
        <f>IFERROR(VLOOKUP($E195, V一般接種!$A:$G, M$4, FALSE), 0)</f>
        <v>12</v>
      </c>
      <c r="N195" s="97">
        <f>IFERROR(VLOOKUP($E195, V一般接種!$A:$G, N$4, FALSE), 0)</f>
        <v>372725</v>
      </c>
      <c r="O195" s="97">
        <f>SUMIF(V職域接種!$C:$C, 'Conv-vaccine'!$E195, V職域接種!F:F)</f>
        <v>9765668</v>
      </c>
      <c r="P195" s="97">
        <f>SUMIF(V職域接種!$C:$C, 'Conv-vaccine'!$E195, V職域接種!G:G)</f>
        <v>8981575</v>
      </c>
      <c r="Q195" s="97">
        <f>SUMIF(V重複!$C:$C, 'Conv-vaccine'!$E195, V重複!F:F)</f>
        <v>43885894</v>
      </c>
      <c r="R195" s="97">
        <f>SUMIF(V重複!$C:$C, 'Conv-vaccine'!$E195, V重複!G:G)</f>
        <v>40428297</v>
      </c>
      <c r="S195" s="111">
        <f>SUMIF(V3回目!$A:$A, 'Conv-vaccine'!$E195, V3回目!C:C)</f>
        <v>0</v>
      </c>
    </row>
    <row r="196" spans="1:19" ht="17.7">
      <c r="A196" s="94">
        <f t="shared" si="8"/>
        <v>44487</v>
      </c>
      <c r="B196" s="49">
        <f t="shared" si="9"/>
        <v>174344</v>
      </c>
      <c r="C196" s="49">
        <f t="shared" si="10"/>
        <v>321861</v>
      </c>
      <c r="D196" s="49">
        <f t="shared" si="11"/>
        <v>0</v>
      </c>
      <c r="E196" s="95">
        <v>44487</v>
      </c>
      <c r="F196" s="96" t="str">
        <f>IFERROR(VLOOKUP($E196, V医療従事者等!$A:$J, $F$4, FALSE), TEXT(E196, "aaa"))</f>
        <v>月</v>
      </c>
      <c r="G196" s="96">
        <f>IFERROR(VLOOKUP($E196, V医療従事者等!$A:$J, $G$4, FALSE), 0)</f>
        <v>0</v>
      </c>
      <c r="H196" s="96">
        <f>IFERROR(VLOOKUP($E196, V医療従事者等!$A:$J, $H$4, FALSE), 0)</f>
        <v>0</v>
      </c>
      <c r="I196" s="96">
        <f>IFERROR(VLOOKUP($E196, V医療従事者等!$A:$J, $I$4, FALSE), 0)</f>
        <v>0</v>
      </c>
      <c r="J196" s="96">
        <f>IFERROR(VLOOKUP($E196, V医療従事者等!$A:$J, $J$4, FALSE), 0)</f>
        <v>0</v>
      </c>
      <c r="K196" s="97">
        <f>IFERROR(VLOOKUP($E196, V一般接種!$A:$G, K$4, FALSE), 0)</f>
        <v>164470</v>
      </c>
      <c r="L196" s="97">
        <f>IFERROR(VLOOKUP($E196, V一般接種!$A:$G, L$4, FALSE), 0)</f>
        <v>9874</v>
      </c>
      <c r="M196" s="97">
        <f>IFERROR(VLOOKUP($E196, V一般接種!$A:$G, M$4, FALSE), 0)</f>
        <v>28</v>
      </c>
      <c r="N196" s="97">
        <f>IFERROR(VLOOKUP($E196, V一般接種!$A:$G, N$4, FALSE), 0)</f>
        <v>321833</v>
      </c>
      <c r="O196" s="97">
        <f>SUMIF(V職域接種!$C:$C, 'Conv-vaccine'!$E196, V職域接種!F:F)</f>
        <v>0</v>
      </c>
      <c r="P196" s="97">
        <f>SUMIF(V職域接種!$C:$C, 'Conv-vaccine'!$E196, V職域接種!G:G)</f>
        <v>0</v>
      </c>
      <c r="Q196" s="97">
        <f>SUMIF(V重複!$C:$C, 'Conv-vaccine'!$E196, V重複!F:F)</f>
        <v>0</v>
      </c>
      <c r="R196" s="97">
        <f>SUMIF(V重複!$C:$C, 'Conv-vaccine'!$E196, V重複!G:G)</f>
        <v>0</v>
      </c>
      <c r="S196" s="111">
        <f>SUMIF(V3回目!$A:$A, 'Conv-vaccine'!$E196, V3回目!C:C)</f>
        <v>0</v>
      </c>
    </row>
    <row r="197" spans="1:19" ht="17.7">
      <c r="A197" s="94">
        <f t="shared" si="8"/>
        <v>44488</v>
      </c>
      <c r="B197" s="49">
        <f t="shared" si="9"/>
        <v>171965</v>
      </c>
      <c r="C197" s="49">
        <f t="shared" si="10"/>
        <v>351821</v>
      </c>
      <c r="D197" s="49">
        <f t="shared" si="11"/>
        <v>0</v>
      </c>
      <c r="E197" s="95">
        <v>44488</v>
      </c>
      <c r="F197" s="96" t="str">
        <f>IFERROR(VLOOKUP($E197, V医療従事者等!$A:$J, $F$4, FALSE), TEXT(E197, "aaa"))</f>
        <v>火</v>
      </c>
      <c r="G197" s="96">
        <f>IFERROR(VLOOKUP($E197, V医療従事者等!$A:$J, $G$4, FALSE), 0)</f>
        <v>0</v>
      </c>
      <c r="H197" s="96">
        <f>IFERROR(VLOOKUP($E197, V医療従事者等!$A:$J, $H$4, FALSE), 0)</f>
        <v>0</v>
      </c>
      <c r="I197" s="96">
        <f>IFERROR(VLOOKUP($E197, V医療従事者等!$A:$J, $I$4, FALSE), 0)</f>
        <v>0</v>
      </c>
      <c r="J197" s="96">
        <f>IFERROR(VLOOKUP($E197, V医療従事者等!$A:$J, $J$4, FALSE), 0)</f>
        <v>0</v>
      </c>
      <c r="K197" s="97">
        <f>IFERROR(VLOOKUP($E197, V一般接種!$A:$G, K$4, FALSE), 0)</f>
        <v>163955</v>
      </c>
      <c r="L197" s="97">
        <f>IFERROR(VLOOKUP($E197, V一般接種!$A:$G, L$4, FALSE), 0)</f>
        <v>8010</v>
      </c>
      <c r="M197" s="97">
        <f>IFERROR(VLOOKUP($E197, V一般接種!$A:$G, M$4, FALSE), 0)</f>
        <v>68</v>
      </c>
      <c r="N197" s="97">
        <f>IFERROR(VLOOKUP($E197, V一般接種!$A:$G, N$4, FALSE), 0)</f>
        <v>351753</v>
      </c>
      <c r="O197" s="97">
        <f>SUMIF(V職域接種!$C:$C, 'Conv-vaccine'!$E197, V職域接種!F:F)</f>
        <v>0</v>
      </c>
      <c r="P197" s="97">
        <f>SUMIF(V職域接種!$C:$C, 'Conv-vaccine'!$E197, V職域接種!G:G)</f>
        <v>0</v>
      </c>
      <c r="Q197" s="97">
        <f>SUMIF(V重複!$C:$C, 'Conv-vaccine'!$E197, V重複!F:F)</f>
        <v>0</v>
      </c>
      <c r="R197" s="97">
        <f>SUMIF(V重複!$C:$C, 'Conv-vaccine'!$E197, V重複!G:G)</f>
        <v>0</v>
      </c>
      <c r="S197" s="111">
        <f>SUMIF(V3回目!$A:$A, 'Conv-vaccine'!$E197, V3回目!C:C)</f>
        <v>0</v>
      </c>
    </row>
    <row r="198" spans="1:19" ht="17.7">
      <c r="A198" s="94">
        <f t="shared" si="8"/>
        <v>44489</v>
      </c>
      <c r="B198" s="49">
        <f t="shared" si="9"/>
        <v>163800</v>
      </c>
      <c r="C198" s="49">
        <f t="shared" si="10"/>
        <v>348033</v>
      </c>
      <c r="D198" s="49">
        <f t="shared" si="11"/>
        <v>0</v>
      </c>
      <c r="E198" s="95">
        <v>44489</v>
      </c>
      <c r="F198" s="96" t="str">
        <f>IFERROR(VLOOKUP($E198, V医療従事者等!$A:$J, $F$4, FALSE), TEXT(E198, "aaa"))</f>
        <v>水</v>
      </c>
      <c r="G198" s="96">
        <f>IFERROR(VLOOKUP($E198, V医療従事者等!$A:$J, $G$4, FALSE), 0)</f>
        <v>0</v>
      </c>
      <c r="H198" s="96">
        <f>IFERROR(VLOOKUP($E198, V医療従事者等!$A:$J, $H$4, FALSE), 0)</f>
        <v>0</v>
      </c>
      <c r="I198" s="96">
        <f>IFERROR(VLOOKUP($E198, V医療従事者等!$A:$J, $I$4, FALSE), 0)</f>
        <v>0</v>
      </c>
      <c r="J198" s="96">
        <f>IFERROR(VLOOKUP($E198, V医療従事者等!$A:$J, $J$4, FALSE), 0)</f>
        <v>0</v>
      </c>
      <c r="K198" s="97">
        <f>IFERROR(VLOOKUP($E198, V一般接種!$A:$G, K$4, FALSE), 0)</f>
        <v>152006</v>
      </c>
      <c r="L198" s="97">
        <f>IFERROR(VLOOKUP($E198, V一般接種!$A:$G, L$4, FALSE), 0)</f>
        <v>11794</v>
      </c>
      <c r="M198" s="97">
        <f>IFERROR(VLOOKUP($E198, V一般接種!$A:$G, M$4, FALSE), 0)</f>
        <v>25</v>
      </c>
      <c r="N198" s="97">
        <f>IFERROR(VLOOKUP($E198, V一般接種!$A:$G, N$4, FALSE), 0)</f>
        <v>348008</v>
      </c>
      <c r="O198" s="97">
        <f>SUMIF(V職域接種!$C:$C, 'Conv-vaccine'!$E198, V職域接種!F:F)</f>
        <v>0</v>
      </c>
      <c r="P198" s="97">
        <f>SUMIF(V職域接種!$C:$C, 'Conv-vaccine'!$E198, V職域接種!G:G)</f>
        <v>0</v>
      </c>
      <c r="Q198" s="97">
        <f>SUMIF(V重複!$C:$C, 'Conv-vaccine'!$E198, V重複!F:F)</f>
        <v>0</v>
      </c>
      <c r="R198" s="97">
        <f>SUMIF(V重複!$C:$C, 'Conv-vaccine'!$E198, V重複!G:G)</f>
        <v>0</v>
      </c>
      <c r="S198" s="111">
        <f>SUMIF(V3回目!$A:$A, 'Conv-vaccine'!$E198, V3回目!C:C)</f>
        <v>0</v>
      </c>
    </row>
    <row r="199" spans="1:19" ht="17.7">
      <c r="A199" s="94">
        <f t="shared" ref="A199:A262" si="12">E199</f>
        <v>44490</v>
      </c>
      <c r="B199" s="49">
        <f t="shared" si="9"/>
        <v>146600</v>
      </c>
      <c r="C199" s="49">
        <f t="shared" si="10"/>
        <v>333467</v>
      </c>
      <c r="D199" s="49">
        <f t="shared" si="11"/>
        <v>0</v>
      </c>
      <c r="E199" s="95">
        <v>44490</v>
      </c>
      <c r="F199" s="96" t="str">
        <f>IFERROR(VLOOKUP($E199, V医療従事者等!$A:$J, $F$4, FALSE), TEXT(E199, "aaa"))</f>
        <v>木</v>
      </c>
      <c r="G199" s="96">
        <f>IFERROR(VLOOKUP($E199, V医療従事者等!$A:$J, $G$4, FALSE), 0)</f>
        <v>0</v>
      </c>
      <c r="H199" s="96">
        <f>IFERROR(VLOOKUP($E199, V医療従事者等!$A:$J, $H$4, FALSE), 0)</f>
        <v>0</v>
      </c>
      <c r="I199" s="96">
        <f>IFERROR(VLOOKUP($E199, V医療従事者等!$A:$J, $I$4, FALSE), 0)</f>
        <v>0</v>
      </c>
      <c r="J199" s="96">
        <f>IFERROR(VLOOKUP($E199, V医療従事者等!$A:$J, $J$4, FALSE), 0)</f>
        <v>0</v>
      </c>
      <c r="K199" s="97">
        <f>IFERROR(VLOOKUP($E199, V一般接種!$A:$G, K$4, FALSE), 0)</f>
        <v>137420</v>
      </c>
      <c r="L199" s="97">
        <f>IFERROR(VLOOKUP($E199, V一般接種!$A:$G, L$4, FALSE), 0)</f>
        <v>9180</v>
      </c>
      <c r="M199" s="97">
        <f>IFERROR(VLOOKUP($E199, V一般接種!$A:$G, M$4, FALSE), 0)</f>
        <v>80</v>
      </c>
      <c r="N199" s="97">
        <f>IFERROR(VLOOKUP($E199, V一般接種!$A:$G, N$4, FALSE), 0)</f>
        <v>333387</v>
      </c>
      <c r="O199" s="97">
        <f>SUMIF(V職域接種!$C:$C, 'Conv-vaccine'!$E199, V職域接種!F:F)</f>
        <v>0</v>
      </c>
      <c r="P199" s="97">
        <f>SUMIF(V職域接種!$C:$C, 'Conv-vaccine'!$E199, V職域接種!G:G)</f>
        <v>0</v>
      </c>
      <c r="Q199" s="97">
        <f>SUMIF(V重複!$C:$C, 'Conv-vaccine'!$E199, V重複!F:F)</f>
        <v>0</v>
      </c>
      <c r="R199" s="97">
        <f>SUMIF(V重複!$C:$C, 'Conv-vaccine'!$E199, V重複!G:G)</f>
        <v>0</v>
      </c>
      <c r="S199" s="111">
        <f>SUMIF(V3回目!$A:$A, 'Conv-vaccine'!$E199, V3回目!C:C)</f>
        <v>0</v>
      </c>
    </row>
    <row r="200" spans="1:19" ht="17.7">
      <c r="A200" s="94">
        <f t="shared" si="12"/>
        <v>44491</v>
      </c>
      <c r="B200" s="49">
        <f t="shared" ref="B200:B263" si="13">IF($E200="","",G200+H200+K200+L200+O200-Q200)</f>
        <v>192262</v>
      </c>
      <c r="C200" s="49">
        <f t="shared" ref="C200:C263" si="14">IF($E200="", "", I200+J200+M200+N200+P200-R200)</f>
        <v>410033</v>
      </c>
      <c r="D200" s="49">
        <f t="shared" ref="D200:D263" si="15">S200</f>
        <v>0</v>
      </c>
      <c r="E200" s="95">
        <v>44491</v>
      </c>
      <c r="F200" s="96" t="str">
        <f>IFERROR(VLOOKUP($E200, V医療従事者等!$A:$J, $F$4, FALSE), TEXT(E200, "aaa"))</f>
        <v>金</v>
      </c>
      <c r="G200" s="96">
        <f>IFERROR(VLOOKUP($E200, V医療従事者等!$A:$J, $G$4, FALSE), 0)</f>
        <v>0</v>
      </c>
      <c r="H200" s="96">
        <f>IFERROR(VLOOKUP($E200, V医療従事者等!$A:$J, $H$4, FALSE), 0)</f>
        <v>0</v>
      </c>
      <c r="I200" s="96">
        <f>IFERROR(VLOOKUP($E200, V医療従事者等!$A:$J, $I$4, FALSE), 0)</f>
        <v>0</v>
      </c>
      <c r="J200" s="96">
        <f>IFERROR(VLOOKUP($E200, V医療従事者等!$A:$J, $J$4, FALSE), 0)</f>
        <v>0</v>
      </c>
      <c r="K200" s="97">
        <f>IFERROR(VLOOKUP($E200, V一般接種!$A:$G, K$4, FALSE), 0)</f>
        <v>178799</v>
      </c>
      <c r="L200" s="97">
        <f>IFERROR(VLOOKUP($E200, V一般接種!$A:$G, L$4, FALSE), 0)</f>
        <v>13463</v>
      </c>
      <c r="M200" s="97">
        <f>IFERROR(VLOOKUP($E200, V一般接種!$A:$G, M$4, FALSE), 0)</f>
        <v>43</v>
      </c>
      <c r="N200" s="97">
        <f>IFERROR(VLOOKUP($E200, V一般接種!$A:$G, N$4, FALSE), 0)</f>
        <v>409990</v>
      </c>
      <c r="O200" s="97">
        <f>SUMIF(V職域接種!$C:$C, 'Conv-vaccine'!$E200, V職域接種!F:F)</f>
        <v>0</v>
      </c>
      <c r="P200" s="97">
        <f>SUMIF(V職域接種!$C:$C, 'Conv-vaccine'!$E200, V職域接種!G:G)</f>
        <v>0</v>
      </c>
      <c r="Q200" s="97">
        <f>SUMIF(V重複!$C:$C, 'Conv-vaccine'!$E200, V重複!F:F)</f>
        <v>0</v>
      </c>
      <c r="R200" s="97">
        <f>SUMIF(V重複!$C:$C, 'Conv-vaccine'!$E200, V重複!G:G)</f>
        <v>0</v>
      </c>
      <c r="S200" s="111">
        <f>SUMIF(V3回目!$A:$A, 'Conv-vaccine'!$E200, V3回目!C:C)</f>
        <v>0</v>
      </c>
    </row>
    <row r="201" spans="1:19" ht="17.7">
      <c r="A201" s="94">
        <f t="shared" si="12"/>
        <v>44492</v>
      </c>
      <c r="B201" s="49">
        <f t="shared" si="13"/>
        <v>263544</v>
      </c>
      <c r="C201" s="49">
        <f t="shared" si="14"/>
        <v>548113</v>
      </c>
      <c r="D201" s="49">
        <f t="shared" si="15"/>
        <v>0</v>
      </c>
      <c r="E201" s="95">
        <v>44492</v>
      </c>
      <c r="F201" s="96" t="str">
        <f>IFERROR(VLOOKUP($E201, V医療従事者等!$A:$J, $F$4, FALSE), TEXT(E201, "aaa"))</f>
        <v>土</v>
      </c>
      <c r="G201" s="96">
        <f>IFERROR(VLOOKUP($E201, V医療従事者等!$A:$J, $G$4, FALSE), 0)</f>
        <v>0</v>
      </c>
      <c r="H201" s="96">
        <f>IFERROR(VLOOKUP($E201, V医療従事者等!$A:$J, $H$4, FALSE), 0)</f>
        <v>0</v>
      </c>
      <c r="I201" s="96">
        <f>IFERROR(VLOOKUP($E201, V医療従事者等!$A:$J, $I$4, FALSE), 0)</f>
        <v>0</v>
      </c>
      <c r="J201" s="96">
        <f>IFERROR(VLOOKUP($E201, V医療従事者等!$A:$J, $J$4, FALSE), 0)</f>
        <v>0</v>
      </c>
      <c r="K201" s="97">
        <f>IFERROR(VLOOKUP($E201, V一般接種!$A:$G, K$4, FALSE), 0)</f>
        <v>237549</v>
      </c>
      <c r="L201" s="97">
        <f>IFERROR(VLOOKUP($E201, V一般接種!$A:$G, L$4, FALSE), 0)</f>
        <v>25995</v>
      </c>
      <c r="M201" s="97">
        <f>IFERROR(VLOOKUP($E201, V一般接種!$A:$G, M$4, FALSE), 0)</f>
        <v>56</v>
      </c>
      <c r="N201" s="97">
        <f>IFERROR(VLOOKUP($E201, V一般接種!$A:$G, N$4, FALSE), 0)</f>
        <v>548057</v>
      </c>
      <c r="O201" s="97">
        <f>SUMIF(V職域接種!$C:$C, 'Conv-vaccine'!$E201, V職域接種!F:F)</f>
        <v>0</v>
      </c>
      <c r="P201" s="97">
        <f>SUMIF(V職域接種!$C:$C, 'Conv-vaccine'!$E201, V職域接種!G:G)</f>
        <v>0</v>
      </c>
      <c r="Q201" s="97">
        <f>SUMIF(V重複!$C:$C, 'Conv-vaccine'!$E201, V重複!F:F)</f>
        <v>0</v>
      </c>
      <c r="R201" s="97">
        <f>SUMIF(V重複!$C:$C, 'Conv-vaccine'!$E201, V重複!G:G)</f>
        <v>0</v>
      </c>
      <c r="S201" s="111">
        <f>SUMIF(V3回目!$A:$A, 'Conv-vaccine'!$E201, V3回目!C:C)</f>
        <v>0</v>
      </c>
    </row>
    <row r="202" spans="1:19" ht="17.7">
      <c r="A202" s="94">
        <f t="shared" si="12"/>
        <v>44493</v>
      </c>
      <c r="B202" s="49">
        <f t="shared" si="13"/>
        <v>-25759290</v>
      </c>
      <c r="C202" s="49">
        <f t="shared" si="14"/>
        <v>-24421116</v>
      </c>
      <c r="D202" s="49">
        <f t="shared" si="15"/>
        <v>0</v>
      </c>
      <c r="E202" s="95">
        <v>44493</v>
      </c>
      <c r="F202" s="96" t="str">
        <f>IFERROR(VLOOKUP($E202, V医療従事者等!$A:$J, $F$4, FALSE), TEXT(E202, "aaa"))</f>
        <v>日</v>
      </c>
      <c r="G202" s="96">
        <f>IFERROR(VLOOKUP($E202, V医療従事者等!$A:$J, $G$4, FALSE), 0)</f>
        <v>0</v>
      </c>
      <c r="H202" s="96">
        <f>IFERROR(VLOOKUP($E202, V医療従事者等!$A:$J, $H$4, FALSE), 0)</f>
        <v>0</v>
      </c>
      <c r="I202" s="96">
        <f>IFERROR(VLOOKUP($E202, V医療従事者等!$A:$J, $I$4, FALSE), 0)</f>
        <v>0</v>
      </c>
      <c r="J202" s="96">
        <f>IFERROR(VLOOKUP($E202, V医療従事者等!$A:$J, $J$4, FALSE), 0)</f>
        <v>0</v>
      </c>
      <c r="K202" s="97">
        <f>IFERROR(VLOOKUP($E202, V一般接種!$A:$G, K$4, FALSE), 0)</f>
        <v>149120</v>
      </c>
      <c r="L202" s="97">
        <f>IFERROR(VLOOKUP($E202, V一般接種!$A:$G, L$4, FALSE), 0)</f>
        <v>16850</v>
      </c>
      <c r="M202" s="97">
        <f>IFERROR(VLOOKUP($E202, V一般接種!$A:$G, M$4, FALSE), 0)</f>
        <v>21</v>
      </c>
      <c r="N202" s="97">
        <f>IFERROR(VLOOKUP($E202, V一般接種!$A:$G, N$4, FALSE), 0)</f>
        <v>415112</v>
      </c>
      <c r="O202" s="97">
        <f>SUMIF(V職域接種!$C:$C, 'Conv-vaccine'!$E202, V職域接種!F:F)</f>
        <v>9767683</v>
      </c>
      <c r="P202" s="97">
        <f>SUMIF(V職域接種!$C:$C, 'Conv-vaccine'!$E202, V職域接種!G:G)</f>
        <v>9195066</v>
      </c>
      <c r="Q202" s="97">
        <f>SUMIF(V重複!$C:$C, 'Conv-vaccine'!$E202, V重複!F:F)</f>
        <v>35692943</v>
      </c>
      <c r="R202" s="97">
        <f>SUMIF(V重複!$C:$C, 'Conv-vaccine'!$E202, V重複!G:G)</f>
        <v>34031315</v>
      </c>
      <c r="S202" s="111">
        <f>SUMIF(V3回目!$A:$A, 'Conv-vaccine'!$E202, V3回目!C:C)</f>
        <v>0</v>
      </c>
    </row>
    <row r="203" spans="1:19" ht="17.7">
      <c r="A203" s="94">
        <f t="shared" si="12"/>
        <v>44494</v>
      </c>
      <c r="B203" s="49">
        <f t="shared" si="13"/>
        <v>108827</v>
      </c>
      <c r="C203" s="49">
        <f t="shared" si="14"/>
        <v>305964</v>
      </c>
      <c r="D203" s="49">
        <f t="shared" si="15"/>
        <v>0</v>
      </c>
      <c r="E203" s="95">
        <v>44494</v>
      </c>
      <c r="F203" s="96" t="str">
        <f>IFERROR(VLOOKUP($E203, V医療従事者等!$A:$J, $F$4, FALSE), TEXT(E203, "aaa"))</f>
        <v>月</v>
      </c>
      <c r="G203" s="96">
        <f>IFERROR(VLOOKUP($E203, V医療従事者等!$A:$J, $G$4, FALSE), 0)</f>
        <v>0</v>
      </c>
      <c r="H203" s="96">
        <f>IFERROR(VLOOKUP($E203, V医療従事者等!$A:$J, $H$4, FALSE), 0)</f>
        <v>0</v>
      </c>
      <c r="I203" s="96">
        <f>IFERROR(VLOOKUP($E203, V医療従事者等!$A:$J, $I$4, FALSE), 0)</f>
        <v>0</v>
      </c>
      <c r="J203" s="96">
        <f>IFERROR(VLOOKUP($E203, V医療従事者等!$A:$J, $J$4, FALSE), 0)</f>
        <v>0</v>
      </c>
      <c r="K203" s="97">
        <f>IFERROR(VLOOKUP($E203, V一般接種!$A:$G, K$4, FALSE), 0)</f>
        <v>103049</v>
      </c>
      <c r="L203" s="97">
        <f>IFERROR(VLOOKUP($E203, V一般接種!$A:$G, L$4, FALSE), 0)</f>
        <v>5778</v>
      </c>
      <c r="M203" s="97">
        <f>IFERROR(VLOOKUP($E203, V一般接種!$A:$G, M$4, FALSE), 0)</f>
        <v>28</v>
      </c>
      <c r="N203" s="97">
        <f>IFERROR(VLOOKUP($E203, V一般接種!$A:$G, N$4, FALSE), 0)</f>
        <v>305936</v>
      </c>
      <c r="O203" s="97">
        <f>SUMIF(V職域接種!$C:$C, 'Conv-vaccine'!$E203, V職域接種!F:F)</f>
        <v>0</v>
      </c>
      <c r="P203" s="97">
        <f>SUMIF(V職域接種!$C:$C, 'Conv-vaccine'!$E203, V職域接種!G:G)</f>
        <v>0</v>
      </c>
      <c r="Q203" s="97">
        <f>SUMIF(V重複!$C:$C, 'Conv-vaccine'!$E203, V重複!F:F)</f>
        <v>0</v>
      </c>
      <c r="R203" s="97">
        <f>SUMIF(V重複!$C:$C, 'Conv-vaccine'!$E203, V重複!G:G)</f>
        <v>0</v>
      </c>
      <c r="S203" s="111">
        <f>SUMIF(V3回目!$A:$A, 'Conv-vaccine'!$E203, V3回目!C:C)</f>
        <v>0</v>
      </c>
    </row>
    <row r="204" spans="1:19" ht="17.7">
      <c r="A204" s="94">
        <f t="shared" si="12"/>
        <v>44495</v>
      </c>
      <c r="B204" s="49">
        <f t="shared" si="13"/>
        <v>112141</v>
      </c>
      <c r="C204" s="49">
        <f t="shared" si="14"/>
        <v>314094</v>
      </c>
      <c r="D204" s="49">
        <f t="shared" si="15"/>
        <v>0</v>
      </c>
      <c r="E204" s="95">
        <v>44495</v>
      </c>
      <c r="F204" s="96" t="str">
        <f>IFERROR(VLOOKUP($E204, V医療従事者等!$A:$J, $F$4, FALSE), TEXT(E204, "aaa"))</f>
        <v>火</v>
      </c>
      <c r="G204" s="96">
        <f>IFERROR(VLOOKUP($E204, V医療従事者等!$A:$J, $G$4, FALSE), 0)</f>
        <v>0</v>
      </c>
      <c r="H204" s="96">
        <f>IFERROR(VLOOKUP($E204, V医療従事者等!$A:$J, $H$4, FALSE), 0)</f>
        <v>0</v>
      </c>
      <c r="I204" s="96">
        <f>IFERROR(VLOOKUP($E204, V医療従事者等!$A:$J, $I$4, FALSE), 0)</f>
        <v>0</v>
      </c>
      <c r="J204" s="96">
        <f>IFERROR(VLOOKUP($E204, V医療従事者等!$A:$J, $J$4, FALSE), 0)</f>
        <v>0</v>
      </c>
      <c r="K204" s="97">
        <f>IFERROR(VLOOKUP($E204, V一般接種!$A:$G, K$4, FALSE), 0)</f>
        <v>107229</v>
      </c>
      <c r="L204" s="97">
        <f>IFERROR(VLOOKUP($E204, V一般接種!$A:$G, L$4, FALSE), 0)</f>
        <v>4912</v>
      </c>
      <c r="M204" s="97">
        <f>IFERROR(VLOOKUP($E204, V一般接種!$A:$G, M$4, FALSE), 0)</f>
        <v>60</v>
      </c>
      <c r="N204" s="97">
        <f>IFERROR(VLOOKUP($E204, V一般接種!$A:$G, N$4, FALSE), 0)</f>
        <v>314034</v>
      </c>
      <c r="O204" s="97">
        <f>SUMIF(V職域接種!$C:$C, 'Conv-vaccine'!$E204, V職域接種!F:F)</f>
        <v>0</v>
      </c>
      <c r="P204" s="97">
        <f>SUMIF(V職域接種!$C:$C, 'Conv-vaccine'!$E204, V職域接種!G:G)</f>
        <v>0</v>
      </c>
      <c r="Q204" s="97">
        <f>SUMIF(V重複!$C:$C, 'Conv-vaccine'!$E204, V重複!F:F)</f>
        <v>0</v>
      </c>
      <c r="R204" s="97">
        <f>SUMIF(V重複!$C:$C, 'Conv-vaccine'!$E204, V重複!G:G)</f>
        <v>0</v>
      </c>
      <c r="S204" s="111">
        <f>SUMIF(V3回目!$A:$A, 'Conv-vaccine'!$E204, V3回目!C:C)</f>
        <v>0</v>
      </c>
    </row>
    <row r="205" spans="1:19" ht="17.7">
      <c r="A205" s="94">
        <f t="shared" si="12"/>
        <v>44496</v>
      </c>
      <c r="B205" s="49">
        <f t="shared" si="13"/>
        <v>104784</v>
      </c>
      <c r="C205" s="49">
        <f t="shared" si="14"/>
        <v>298612</v>
      </c>
      <c r="D205" s="49">
        <f t="shared" si="15"/>
        <v>0</v>
      </c>
      <c r="E205" s="95">
        <v>44496</v>
      </c>
      <c r="F205" s="96" t="str">
        <f>IFERROR(VLOOKUP($E205, V医療従事者等!$A:$J, $F$4, FALSE), TEXT(E205, "aaa"))</f>
        <v>水</v>
      </c>
      <c r="G205" s="96">
        <f>IFERROR(VLOOKUP($E205, V医療従事者等!$A:$J, $G$4, FALSE), 0)</f>
        <v>0</v>
      </c>
      <c r="H205" s="96">
        <f>IFERROR(VLOOKUP($E205, V医療従事者等!$A:$J, $H$4, FALSE), 0)</f>
        <v>0</v>
      </c>
      <c r="I205" s="96">
        <f>IFERROR(VLOOKUP($E205, V医療従事者等!$A:$J, $I$4, FALSE), 0)</f>
        <v>0</v>
      </c>
      <c r="J205" s="96">
        <f>IFERROR(VLOOKUP($E205, V医療従事者等!$A:$J, $J$4, FALSE), 0)</f>
        <v>0</v>
      </c>
      <c r="K205" s="97">
        <f>IFERROR(VLOOKUP($E205, V一般接種!$A:$G, K$4, FALSE), 0)</f>
        <v>97358</v>
      </c>
      <c r="L205" s="97">
        <f>IFERROR(VLOOKUP($E205, V一般接種!$A:$G, L$4, FALSE), 0)</f>
        <v>7426</v>
      </c>
      <c r="M205" s="97">
        <f>IFERROR(VLOOKUP($E205, V一般接種!$A:$G, M$4, FALSE), 0)</f>
        <v>55</v>
      </c>
      <c r="N205" s="97">
        <f>IFERROR(VLOOKUP($E205, V一般接種!$A:$G, N$4, FALSE), 0)</f>
        <v>298557</v>
      </c>
      <c r="O205" s="97">
        <f>SUMIF(V職域接種!$C:$C, 'Conv-vaccine'!$E205, V職域接種!F:F)</f>
        <v>0</v>
      </c>
      <c r="P205" s="97">
        <f>SUMIF(V職域接種!$C:$C, 'Conv-vaccine'!$E205, V職域接種!G:G)</f>
        <v>0</v>
      </c>
      <c r="Q205" s="97">
        <f>SUMIF(V重複!$C:$C, 'Conv-vaccine'!$E205, V重複!F:F)</f>
        <v>0</v>
      </c>
      <c r="R205" s="97">
        <f>SUMIF(V重複!$C:$C, 'Conv-vaccine'!$E205, V重複!G:G)</f>
        <v>0</v>
      </c>
      <c r="S205" s="111">
        <f>SUMIF(V3回目!$A:$A, 'Conv-vaccine'!$E205, V3回目!C:C)</f>
        <v>0</v>
      </c>
    </row>
    <row r="206" spans="1:19" ht="17.7">
      <c r="A206" s="94">
        <f t="shared" si="12"/>
        <v>44497</v>
      </c>
      <c r="B206" s="49">
        <f t="shared" si="13"/>
        <v>101589</v>
      </c>
      <c r="C206" s="49">
        <f t="shared" si="14"/>
        <v>287143</v>
      </c>
      <c r="D206" s="49">
        <f t="shared" si="15"/>
        <v>0</v>
      </c>
      <c r="E206" s="95">
        <v>44497</v>
      </c>
      <c r="F206" s="96" t="str">
        <f>IFERROR(VLOOKUP($E206, V医療従事者等!$A:$J, $F$4, FALSE), TEXT(E206, "aaa"))</f>
        <v>木</v>
      </c>
      <c r="G206" s="96">
        <f>IFERROR(VLOOKUP($E206, V医療従事者等!$A:$J, $G$4, FALSE), 0)</f>
        <v>0</v>
      </c>
      <c r="H206" s="96">
        <f>IFERROR(VLOOKUP($E206, V医療従事者等!$A:$J, $H$4, FALSE), 0)</f>
        <v>0</v>
      </c>
      <c r="I206" s="96">
        <f>IFERROR(VLOOKUP($E206, V医療従事者等!$A:$J, $I$4, FALSE), 0)</f>
        <v>0</v>
      </c>
      <c r="J206" s="96">
        <f>IFERROR(VLOOKUP($E206, V医療従事者等!$A:$J, $J$4, FALSE), 0)</f>
        <v>0</v>
      </c>
      <c r="K206" s="97">
        <f>IFERROR(VLOOKUP($E206, V一般接種!$A:$G, K$4, FALSE), 0)</f>
        <v>95055</v>
      </c>
      <c r="L206" s="97">
        <f>IFERROR(VLOOKUP($E206, V一般接種!$A:$G, L$4, FALSE), 0)</f>
        <v>6534</v>
      </c>
      <c r="M206" s="97">
        <f>IFERROR(VLOOKUP($E206, V一般接種!$A:$G, M$4, FALSE), 0)</f>
        <v>62</v>
      </c>
      <c r="N206" s="97">
        <f>IFERROR(VLOOKUP($E206, V一般接種!$A:$G, N$4, FALSE), 0)</f>
        <v>287081</v>
      </c>
      <c r="O206" s="97">
        <f>SUMIF(V職域接種!$C:$C, 'Conv-vaccine'!$E206, V職域接種!F:F)</f>
        <v>0</v>
      </c>
      <c r="P206" s="97">
        <f>SUMIF(V職域接種!$C:$C, 'Conv-vaccine'!$E206, V職域接種!G:G)</f>
        <v>0</v>
      </c>
      <c r="Q206" s="97">
        <f>SUMIF(V重複!$C:$C, 'Conv-vaccine'!$E206, V重複!F:F)</f>
        <v>0</v>
      </c>
      <c r="R206" s="97">
        <f>SUMIF(V重複!$C:$C, 'Conv-vaccine'!$E206, V重複!G:G)</f>
        <v>0</v>
      </c>
      <c r="S206" s="111">
        <f>SUMIF(V3回目!$A:$A, 'Conv-vaccine'!$E206, V3回目!C:C)</f>
        <v>0</v>
      </c>
    </row>
    <row r="207" spans="1:19" ht="17.7">
      <c r="A207" s="94">
        <f t="shared" si="12"/>
        <v>44498</v>
      </c>
      <c r="B207" s="49">
        <f t="shared" si="13"/>
        <v>129611</v>
      </c>
      <c r="C207" s="49">
        <f t="shared" si="14"/>
        <v>368016</v>
      </c>
      <c r="D207" s="49">
        <f t="shared" si="15"/>
        <v>0</v>
      </c>
      <c r="E207" s="95">
        <v>44498</v>
      </c>
      <c r="F207" s="96" t="str">
        <f>IFERROR(VLOOKUP($E207, V医療従事者等!$A:$J, $F$4, FALSE), TEXT(E207, "aaa"))</f>
        <v>金</v>
      </c>
      <c r="G207" s="96">
        <f>IFERROR(VLOOKUP($E207, V医療従事者等!$A:$J, $G$4, FALSE), 0)</f>
        <v>0</v>
      </c>
      <c r="H207" s="96">
        <f>IFERROR(VLOOKUP($E207, V医療従事者等!$A:$J, $H$4, FALSE), 0)</f>
        <v>0</v>
      </c>
      <c r="I207" s="96">
        <f>IFERROR(VLOOKUP($E207, V医療従事者等!$A:$J, $I$4, FALSE), 0)</f>
        <v>0</v>
      </c>
      <c r="J207" s="96">
        <f>IFERROR(VLOOKUP($E207, V医療従事者等!$A:$J, $J$4, FALSE), 0)</f>
        <v>0</v>
      </c>
      <c r="K207" s="97">
        <f>IFERROR(VLOOKUP($E207, V一般接種!$A:$G, K$4, FALSE), 0)</f>
        <v>122353</v>
      </c>
      <c r="L207" s="97">
        <f>IFERROR(VLOOKUP($E207, V一般接種!$A:$G, L$4, FALSE), 0)</f>
        <v>7258</v>
      </c>
      <c r="M207" s="97">
        <f>IFERROR(VLOOKUP($E207, V一般接種!$A:$G, M$4, FALSE), 0)</f>
        <v>31</v>
      </c>
      <c r="N207" s="97">
        <f>IFERROR(VLOOKUP($E207, V一般接種!$A:$G, N$4, FALSE), 0)</f>
        <v>367985</v>
      </c>
      <c r="O207" s="97">
        <f>SUMIF(V職域接種!$C:$C, 'Conv-vaccine'!$E207, V職域接種!F:F)</f>
        <v>0</v>
      </c>
      <c r="P207" s="97">
        <f>SUMIF(V職域接種!$C:$C, 'Conv-vaccine'!$E207, V職域接種!G:G)</f>
        <v>0</v>
      </c>
      <c r="Q207" s="97">
        <f>SUMIF(V重複!$C:$C, 'Conv-vaccine'!$E207, V重複!F:F)</f>
        <v>0</v>
      </c>
      <c r="R207" s="97">
        <f>SUMIF(V重複!$C:$C, 'Conv-vaccine'!$E207, V重複!G:G)</f>
        <v>0</v>
      </c>
      <c r="S207" s="111">
        <f>SUMIF(V3回目!$A:$A, 'Conv-vaccine'!$E207, V3回目!C:C)</f>
        <v>0</v>
      </c>
    </row>
    <row r="208" spans="1:19" ht="17.7">
      <c r="A208" s="94">
        <f t="shared" si="12"/>
        <v>44499</v>
      </c>
      <c r="B208" s="49">
        <f t="shared" si="13"/>
        <v>180744</v>
      </c>
      <c r="C208" s="49">
        <f t="shared" si="14"/>
        <v>490948</v>
      </c>
      <c r="D208" s="49">
        <f t="shared" si="15"/>
        <v>0</v>
      </c>
      <c r="E208" s="95">
        <v>44499</v>
      </c>
      <c r="F208" s="96" t="str">
        <f>IFERROR(VLOOKUP($E208, V医療従事者等!$A:$J, $F$4, FALSE), TEXT(E208, "aaa"))</f>
        <v>土</v>
      </c>
      <c r="G208" s="96">
        <f>IFERROR(VLOOKUP($E208, V医療従事者等!$A:$J, $G$4, FALSE), 0)</f>
        <v>0</v>
      </c>
      <c r="H208" s="96">
        <f>IFERROR(VLOOKUP($E208, V医療従事者等!$A:$J, $H$4, FALSE), 0)</f>
        <v>0</v>
      </c>
      <c r="I208" s="96">
        <f>IFERROR(VLOOKUP($E208, V医療従事者等!$A:$J, $I$4, FALSE), 0)</f>
        <v>0</v>
      </c>
      <c r="J208" s="96">
        <f>IFERROR(VLOOKUP($E208, V医療従事者等!$A:$J, $J$4, FALSE), 0)</f>
        <v>0</v>
      </c>
      <c r="K208" s="97">
        <f>IFERROR(VLOOKUP($E208, V一般接種!$A:$G, K$4, FALSE), 0)</f>
        <v>167915</v>
      </c>
      <c r="L208" s="97">
        <f>IFERROR(VLOOKUP($E208, V一般接種!$A:$G, L$4, FALSE), 0)</f>
        <v>12829</v>
      </c>
      <c r="M208" s="97">
        <f>IFERROR(VLOOKUP($E208, V一般接種!$A:$G, M$4, FALSE), 0)</f>
        <v>18</v>
      </c>
      <c r="N208" s="97">
        <f>IFERROR(VLOOKUP($E208, V一般接種!$A:$G, N$4, FALSE), 0)</f>
        <v>490930</v>
      </c>
      <c r="O208" s="97">
        <f>SUMIF(V職域接種!$C:$C, 'Conv-vaccine'!$E208, V職域接種!F:F)</f>
        <v>0</v>
      </c>
      <c r="P208" s="97">
        <f>SUMIF(V職域接種!$C:$C, 'Conv-vaccine'!$E208, V職域接種!G:G)</f>
        <v>0</v>
      </c>
      <c r="Q208" s="97">
        <f>SUMIF(V重複!$C:$C, 'Conv-vaccine'!$E208, V重複!F:F)</f>
        <v>0</v>
      </c>
      <c r="R208" s="97">
        <f>SUMIF(V重複!$C:$C, 'Conv-vaccine'!$E208, V重複!G:G)</f>
        <v>0</v>
      </c>
      <c r="S208" s="111">
        <f>SUMIF(V3回目!$A:$A, 'Conv-vaccine'!$E208, V3回目!C:C)</f>
        <v>0</v>
      </c>
    </row>
    <row r="209" spans="1:19" ht="17.7">
      <c r="A209" s="94">
        <f t="shared" si="12"/>
        <v>44500</v>
      </c>
      <c r="B209" s="49">
        <f t="shared" si="13"/>
        <v>-35259543</v>
      </c>
      <c r="C209" s="49">
        <f t="shared" si="14"/>
        <v>-34174501</v>
      </c>
      <c r="D209" s="49">
        <f t="shared" si="15"/>
        <v>0</v>
      </c>
      <c r="E209" s="95">
        <v>44500</v>
      </c>
      <c r="F209" s="96" t="str">
        <f>IFERROR(VLOOKUP($E209, V医療従事者等!$A:$J, $F$4, FALSE), TEXT(E209, "aaa"))</f>
        <v>日</v>
      </c>
      <c r="G209" s="96">
        <f>IFERROR(VLOOKUP($E209, V医療従事者等!$A:$J, $G$4, FALSE), 0)</f>
        <v>0</v>
      </c>
      <c r="H209" s="96">
        <f>IFERROR(VLOOKUP($E209, V医療従事者等!$A:$J, $H$4, FALSE), 0)</f>
        <v>0</v>
      </c>
      <c r="I209" s="96">
        <f>IFERROR(VLOOKUP($E209, V医療従事者等!$A:$J, $I$4, FALSE), 0)</f>
        <v>0</v>
      </c>
      <c r="J209" s="96">
        <f>IFERROR(VLOOKUP($E209, V医療従事者等!$A:$J, $J$4, FALSE), 0)</f>
        <v>0</v>
      </c>
      <c r="K209" s="97">
        <f>IFERROR(VLOOKUP($E209, V一般接種!$A:$G, K$4, FALSE), 0)</f>
        <v>108929</v>
      </c>
      <c r="L209" s="97">
        <f>IFERROR(VLOOKUP($E209, V一般接種!$A:$G, L$4, FALSE), 0)</f>
        <v>9731</v>
      </c>
      <c r="M209" s="97">
        <f>IFERROR(VLOOKUP($E209, V一般接種!$A:$G, M$4, FALSE), 0)</f>
        <v>6</v>
      </c>
      <c r="N209" s="97">
        <f>IFERROR(VLOOKUP($E209, V一般接種!$A:$G, N$4, FALSE), 0)</f>
        <v>342608</v>
      </c>
      <c r="O209" s="97">
        <f>SUMIF(V職域接種!$C:$C, 'Conv-vaccine'!$E209, V職域接種!F:F)</f>
        <v>9769376</v>
      </c>
      <c r="P209" s="97">
        <f>SUMIF(V職域接種!$C:$C, 'Conv-vaccine'!$E209, V職域接種!G:G)</f>
        <v>9308707</v>
      </c>
      <c r="Q209" s="97">
        <f>SUMIF(V重複!$C:$C, 'Conv-vaccine'!$E209, V重複!F:F)</f>
        <v>45147579</v>
      </c>
      <c r="R209" s="97">
        <f>SUMIF(V重複!$C:$C, 'Conv-vaccine'!$E209, V重複!G:G)</f>
        <v>43825822</v>
      </c>
      <c r="S209" s="111">
        <f>SUMIF(V3回目!$A:$A, 'Conv-vaccine'!$E209, V3回目!C:C)</f>
        <v>0</v>
      </c>
    </row>
    <row r="210" spans="1:19" ht="17.7">
      <c r="A210" s="94">
        <f t="shared" si="12"/>
        <v>44501</v>
      </c>
      <c r="B210" s="49">
        <f t="shared" si="13"/>
        <v>56406</v>
      </c>
      <c r="C210" s="49">
        <f t="shared" si="14"/>
        <v>247975</v>
      </c>
      <c r="D210" s="49">
        <f t="shared" si="15"/>
        <v>0</v>
      </c>
      <c r="E210" s="95">
        <v>44501</v>
      </c>
      <c r="F210" s="96" t="str">
        <f>IFERROR(VLOOKUP($E210, V医療従事者等!$A:$J, $F$4, FALSE), TEXT(E210, "aaa"))</f>
        <v>月</v>
      </c>
      <c r="G210" s="96">
        <f>IFERROR(VLOOKUP($E210, V医療従事者等!$A:$J, $G$4, FALSE), 0)</f>
        <v>0</v>
      </c>
      <c r="H210" s="96">
        <f>IFERROR(VLOOKUP($E210, V医療従事者等!$A:$J, $H$4, FALSE), 0)</f>
        <v>0</v>
      </c>
      <c r="I210" s="96">
        <f>IFERROR(VLOOKUP($E210, V医療従事者等!$A:$J, $I$4, FALSE), 0)</f>
        <v>0</v>
      </c>
      <c r="J210" s="96">
        <f>IFERROR(VLOOKUP($E210, V医療従事者等!$A:$J, $J$4, FALSE), 0)</f>
        <v>0</v>
      </c>
      <c r="K210" s="97">
        <f>IFERROR(VLOOKUP($E210, V一般接種!$A:$G, K$4, FALSE), 0)</f>
        <v>53850</v>
      </c>
      <c r="L210" s="97">
        <f>IFERROR(VLOOKUP($E210, V一般接種!$A:$G, L$4, FALSE), 0)</f>
        <v>2556</v>
      </c>
      <c r="M210" s="97">
        <f>IFERROR(VLOOKUP($E210, V一般接種!$A:$G, M$4, FALSE), 0)</f>
        <v>6</v>
      </c>
      <c r="N210" s="97">
        <f>IFERROR(VLOOKUP($E210, V一般接種!$A:$G, N$4, FALSE), 0)</f>
        <v>247969</v>
      </c>
      <c r="O210" s="97">
        <f>SUMIF(V職域接種!$C:$C, 'Conv-vaccine'!$E210, V職域接種!F:F)</f>
        <v>0</v>
      </c>
      <c r="P210" s="97">
        <f>SUMIF(V職域接種!$C:$C, 'Conv-vaccine'!$E210, V職域接種!G:G)</f>
        <v>0</v>
      </c>
      <c r="Q210" s="97">
        <f>SUMIF(V重複!$C:$C, 'Conv-vaccine'!$E210, V重複!F:F)</f>
        <v>0</v>
      </c>
      <c r="R210" s="97">
        <f>SUMIF(V重複!$C:$C, 'Conv-vaccine'!$E210, V重複!G:G)</f>
        <v>0</v>
      </c>
      <c r="S210" s="111">
        <f>SUMIF(V3回目!$A:$A, 'Conv-vaccine'!$E210, V3回目!C:C)</f>
        <v>0</v>
      </c>
    </row>
    <row r="211" spans="1:19" ht="17.7">
      <c r="A211" s="94">
        <f t="shared" si="12"/>
        <v>44502</v>
      </c>
      <c r="B211" s="49">
        <f t="shared" si="13"/>
        <v>37960</v>
      </c>
      <c r="C211" s="49">
        <f t="shared" si="14"/>
        <v>243406</v>
      </c>
      <c r="D211" s="49">
        <f t="shared" si="15"/>
        <v>0</v>
      </c>
      <c r="E211" s="95">
        <v>44502</v>
      </c>
      <c r="F211" s="96" t="str">
        <f>IFERROR(VLOOKUP($E211, V医療従事者等!$A:$J, $F$4, FALSE), TEXT(E211, "aaa"))</f>
        <v>火</v>
      </c>
      <c r="G211" s="96">
        <f>IFERROR(VLOOKUP($E211, V医療従事者等!$A:$J, $G$4, FALSE), 0)</f>
        <v>0</v>
      </c>
      <c r="H211" s="96">
        <f>IFERROR(VLOOKUP($E211, V医療従事者等!$A:$J, $H$4, FALSE), 0)</f>
        <v>0</v>
      </c>
      <c r="I211" s="96">
        <f>IFERROR(VLOOKUP($E211, V医療従事者等!$A:$J, $I$4, FALSE), 0)</f>
        <v>0</v>
      </c>
      <c r="J211" s="96">
        <f>IFERROR(VLOOKUP($E211, V医療従事者等!$A:$J, $J$4, FALSE), 0)</f>
        <v>0</v>
      </c>
      <c r="K211" s="97">
        <f>IFERROR(VLOOKUP($E211, V一般接種!$A:$G, K$4, FALSE), 0)</f>
        <v>35880</v>
      </c>
      <c r="L211" s="97">
        <f>IFERROR(VLOOKUP($E211, V一般接種!$A:$G, L$4, FALSE), 0)</f>
        <v>2080</v>
      </c>
      <c r="M211" s="97">
        <f>IFERROR(VLOOKUP($E211, V一般接種!$A:$G, M$4, FALSE), 0)</f>
        <v>52</v>
      </c>
      <c r="N211" s="97">
        <f>IFERROR(VLOOKUP($E211, V一般接種!$A:$G, N$4, FALSE), 0)</f>
        <v>243354</v>
      </c>
      <c r="O211" s="97">
        <f>SUMIF(V職域接種!$C:$C, 'Conv-vaccine'!$E211, V職域接種!F:F)</f>
        <v>0</v>
      </c>
      <c r="P211" s="97">
        <f>SUMIF(V職域接種!$C:$C, 'Conv-vaccine'!$E211, V職域接種!G:G)</f>
        <v>0</v>
      </c>
      <c r="Q211" s="97">
        <f>SUMIF(V重複!$C:$C, 'Conv-vaccine'!$E211, V重複!F:F)</f>
        <v>0</v>
      </c>
      <c r="R211" s="97">
        <f>SUMIF(V重複!$C:$C, 'Conv-vaccine'!$E211, V重複!G:G)</f>
        <v>0</v>
      </c>
      <c r="S211" s="111">
        <f>SUMIF(V3回目!$A:$A, 'Conv-vaccine'!$E211, V3回目!C:C)</f>
        <v>0</v>
      </c>
    </row>
    <row r="212" spans="1:19" ht="17.7">
      <c r="A212" s="94">
        <f t="shared" si="12"/>
        <v>44503</v>
      </c>
      <c r="B212" s="49">
        <f t="shared" si="13"/>
        <v>21496</v>
      </c>
      <c r="C212" s="49">
        <f t="shared" si="14"/>
        <v>54843</v>
      </c>
      <c r="D212" s="49">
        <f t="shared" si="15"/>
        <v>0</v>
      </c>
      <c r="E212" s="95">
        <v>44503</v>
      </c>
      <c r="F212" s="96" t="str">
        <f>IFERROR(VLOOKUP($E212, V医療従事者等!$A:$J, $F$4, FALSE), TEXT(E212, "aaa"))</f>
        <v>水</v>
      </c>
      <c r="G212" s="96">
        <f>IFERROR(VLOOKUP($E212, V医療従事者等!$A:$J, $G$4, FALSE), 0)</f>
        <v>0</v>
      </c>
      <c r="H212" s="96">
        <f>IFERROR(VLOOKUP($E212, V医療従事者等!$A:$J, $H$4, FALSE), 0)</f>
        <v>0</v>
      </c>
      <c r="I212" s="96">
        <f>IFERROR(VLOOKUP($E212, V医療従事者等!$A:$J, $I$4, FALSE), 0)</f>
        <v>0</v>
      </c>
      <c r="J212" s="96">
        <f>IFERROR(VLOOKUP($E212, V医療従事者等!$A:$J, $J$4, FALSE), 0)</f>
        <v>0</v>
      </c>
      <c r="K212" s="97">
        <f>IFERROR(VLOOKUP($E212, V一般接種!$A:$G, K$4, FALSE), 0)</f>
        <v>20545</v>
      </c>
      <c r="L212" s="97">
        <f>IFERROR(VLOOKUP($E212, V一般接種!$A:$G, L$4, FALSE), 0)</f>
        <v>951</v>
      </c>
      <c r="M212" s="97">
        <f>IFERROR(VLOOKUP($E212, V一般接種!$A:$G, M$4, FALSE), 0)</f>
        <v>2</v>
      </c>
      <c r="N212" s="97">
        <f>IFERROR(VLOOKUP($E212, V一般接種!$A:$G, N$4, FALSE), 0)</f>
        <v>54841</v>
      </c>
      <c r="O212" s="97">
        <f>SUMIF(V職域接種!$C:$C, 'Conv-vaccine'!$E212, V職域接種!F:F)</f>
        <v>0</v>
      </c>
      <c r="P212" s="97">
        <f>SUMIF(V職域接種!$C:$C, 'Conv-vaccine'!$E212, V職域接種!G:G)</f>
        <v>0</v>
      </c>
      <c r="Q212" s="97">
        <f>SUMIF(V重複!$C:$C, 'Conv-vaccine'!$E212, V重複!F:F)</f>
        <v>0</v>
      </c>
      <c r="R212" s="97">
        <f>SUMIF(V重複!$C:$C, 'Conv-vaccine'!$E212, V重複!G:G)</f>
        <v>0</v>
      </c>
      <c r="S212" s="111">
        <f>SUMIF(V3回目!$A:$A, 'Conv-vaccine'!$E212, V3回目!C:C)</f>
        <v>0</v>
      </c>
    </row>
    <row r="213" spans="1:19" ht="17.7">
      <c r="A213" s="94">
        <f t="shared" si="12"/>
        <v>44504</v>
      </c>
      <c r="B213" s="49">
        <f t="shared" si="13"/>
        <v>54038</v>
      </c>
      <c r="C213" s="49">
        <f t="shared" si="14"/>
        <v>242659</v>
      </c>
      <c r="D213" s="49">
        <f t="shared" si="15"/>
        <v>0</v>
      </c>
      <c r="E213" s="95">
        <v>44504</v>
      </c>
      <c r="F213" s="96" t="str">
        <f>IFERROR(VLOOKUP($E213, V医療従事者等!$A:$J, $F$4, FALSE), TEXT(E213, "aaa"))</f>
        <v>木</v>
      </c>
      <c r="G213" s="96">
        <f>IFERROR(VLOOKUP($E213, V医療従事者等!$A:$J, $G$4, FALSE), 0)</f>
        <v>0</v>
      </c>
      <c r="H213" s="96">
        <f>IFERROR(VLOOKUP($E213, V医療従事者等!$A:$J, $H$4, FALSE), 0)</f>
        <v>0</v>
      </c>
      <c r="I213" s="96">
        <f>IFERROR(VLOOKUP($E213, V医療従事者等!$A:$J, $I$4, FALSE), 0)</f>
        <v>0</v>
      </c>
      <c r="J213" s="96">
        <f>IFERROR(VLOOKUP($E213, V医療従事者等!$A:$J, $J$4, FALSE), 0)</f>
        <v>0</v>
      </c>
      <c r="K213" s="97">
        <f>IFERROR(VLOOKUP($E213, V一般接種!$A:$G, K$4, FALSE), 0)</f>
        <v>52674</v>
      </c>
      <c r="L213" s="97">
        <f>IFERROR(VLOOKUP($E213, V一般接種!$A:$G, L$4, FALSE), 0)</f>
        <v>1364</v>
      </c>
      <c r="M213" s="97">
        <f>IFERROR(VLOOKUP($E213, V一般接種!$A:$G, M$4, FALSE), 0)</f>
        <v>9</v>
      </c>
      <c r="N213" s="97">
        <f>IFERROR(VLOOKUP($E213, V一般接種!$A:$G, N$4, FALSE), 0)</f>
        <v>242650</v>
      </c>
      <c r="O213" s="97">
        <f>SUMIF(V職域接種!$C:$C, 'Conv-vaccine'!$E213, V職域接種!F:F)</f>
        <v>0</v>
      </c>
      <c r="P213" s="97">
        <f>SUMIF(V職域接種!$C:$C, 'Conv-vaccine'!$E213, V職域接種!G:G)</f>
        <v>0</v>
      </c>
      <c r="Q213" s="97">
        <f>SUMIF(V重複!$C:$C, 'Conv-vaccine'!$E213, V重複!F:F)</f>
        <v>0</v>
      </c>
      <c r="R213" s="97">
        <f>SUMIF(V重複!$C:$C, 'Conv-vaccine'!$E213, V重複!G:G)</f>
        <v>0</v>
      </c>
      <c r="S213" s="111">
        <f>SUMIF(V3回目!$A:$A, 'Conv-vaccine'!$E213, V3回目!C:C)</f>
        <v>0</v>
      </c>
    </row>
    <row r="214" spans="1:19" ht="17.7">
      <c r="A214" s="94">
        <f t="shared" si="12"/>
        <v>44505</v>
      </c>
      <c r="B214" s="49">
        <f t="shared" si="13"/>
        <v>83505</v>
      </c>
      <c r="C214" s="49">
        <f t="shared" si="14"/>
        <v>291237</v>
      </c>
      <c r="D214" s="49">
        <f t="shared" si="15"/>
        <v>0</v>
      </c>
      <c r="E214" s="95">
        <v>44505</v>
      </c>
      <c r="F214" s="96" t="str">
        <f>IFERROR(VLOOKUP($E214, V医療従事者等!$A:$J, $F$4, FALSE), TEXT(E214, "aaa"))</f>
        <v>金</v>
      </c>
      <c r="G214" s="96">
        <f>IFERROR(VLOOKUP($E214, V医療従事者等!$A:$J, $G$4, FALSE), 0)</f>
        <v>0</v>
      </c>
      <c r="H214" s="96">
        <f>IFERROR(VLOOKUP($E214, V医療従事者等!$A:$J, $H$4, FALSE), 0)</f>
        <v>0</v>
      </c>
      <c r="I214" s="96">
        <f>IFERROR(VLOOKUP($E214, V医療従事者等!$A:$J, $I$4, FALSE), 0)</f>
        <v>0</v>
      </c>
      <c r="J214" s="96">
        <f>IFERROR(VLOOKUP($E214, V医療従事者等!$A:$J, $J$4, FALSE), 0)</f>
        <v>0</v>
      </c>
      <c r="K214" s="97">
        <f>IFERROR(VLOOKUP($E214, V一般接種!$A:$G, K$4, FALSE), 0)</f>
        <v>82231</v>
      </c>
      <c r="L214" s="97">
        <f>IFERROR(VLOOKUP($E214, V一般接種!$A:$G, L$4, FALSE), 0)</f>
        <v>1274</v>
      </c>
      <c r="M214" s="97">
        <f>IFERROR(VLOOKUP($E214, V一般接種!$A:$G, M$4, FALSE), 0)</f>
        <v>11</v>
      </c>
      <c r="N214" s="97">
        <f>IFERROR(VLOOKUP($E214, V一般接種!$A:$G, N$4, FALSE), 0)</f>
        <v>291226</v>
      </c>
      <c r="O214" s="97">
        <f>SUMIF(V職域接種!$C:$C, 'Conv-vaccine'!$E214, V職域接種!F:F)</f>
        <v>0</v>
      </c>
      <c r="P214" s="97">
        <f>SUMIF(V職域接種!$C:$C, 'Conv-vaccine'!$E214, V職域接種!G:G)</f>
        <v>0</v>
      </c>
      <c r="Q214" s="97">
        <f>SUMIF(V重複!$C:$C, 'Conv-vaccine'!$E214, V重複!F:F)</f>
        <v>0</v>
      </c>
      <c r="R214" s="97">
        <f>SUMIF(V重複!$C:$C, 'Conv-vaccine'!$E214, V重複!G:G)</f>
        <v>0</v>
      </c>
      <c r="S214" s="111">
        <f>SUMIF(V3回目!$A:$A, 'Conv-vaccine'!$E214, V3回目!C:C)</f>
        <v>0</v>
      </c>
    </row>
    <row r="215" spans="1:19" ht="17.7">
      <c r="A215" s="94">
        <f t="shared" si="12"/>
        <v>44506</v>
      </c>
      <c r="B215" s="49">
        <f t="shared" si="13"/>
        <v>115221</v>
      </c>
      <c r="C215" s="49">
        <f t="shared" si="14"/>
        <v>385443</v>
      </c>
      <c r="D215" s="49">
        <f t="shared" si="15"/>
        <v>0</v>
      </c>
      <c r="E215" s="95">
        <v>44506</v>
      </c>
      <c r="F215" s="96" t="str">
        <f>IFERROR(VLOOKUP($E215, V医療従事者等!$A:$J, $F$4, FALSE), TEXT(E215, "aaa"))</f>
        <v>土</v>
      </c>
      <c r="G215" s="96">
        <f>IFERROR(VLOOKUP($E215, V医療従事者等!$A:$J, $G$4, FALSE), 0)</f>
        <v>0</v>
      </c>
      <c r="H215" s="96">
        <f>IFERROR(VLOOKUP($E215, V医療従事者等!$A:$J, $H$4, FALSE), 0)</f>
        <v>0</v>
      </c>
      <c r="I215" s="96">
        <f>IFERROR(VLOOKUP($E215, V医療従事者等!$A:$J, $I$4, FALSE), 0)</f>
        <v>0</v>
      </c>
      <c r="J215" s="96">
        <f>IFERROR(VLOOKUP($E215, V医療従事者等!$A:$J, $J$4, FALSE), 0)</f>
        <v>0</v>
      </c>
      <c r="K215" s="97">
        <f>IFERROR(VLOOKUP($E215, V一般接種!$A:$G, K$4, FALSE), 0)</f>
        <v>112272</v>
      </c>
      <c r="L215" s="97">
        <f>IFERROR(VLOOKUP($E215, V一般接種!$A:$G, L$4, FALSE), 0)</f>
        <v>2949</v>
      </c>
      <c r="M215" s="97">
        <f>IFERROR(VLOOKUP($E215, V一般接種!$A:$G, M$4, FALSE), 0)</f>
        <v>11</v>
      </c>
      <c r="N215" s="97">
        <f>IFERROR(VLOOKUP($E215, V一般接種!$A:$G, N$4, FALSE), 0)</f>
        <v>385432</v>
      </c>
      <c r="O215" s="97">
        <f>SUMIF(V職域接種!$C:$C, 'Conv-vaccine'!$E215, V職域接種!F:F)</f>
        <v>0</v>
      </c>
      <c r="P215" s="97">
        <f>SUMIF(V職域接種!$C:$C, 'Conv-vaccine'!$E215, V職域接種!G:G)</f>
        <v>0</v>
      </c>
      <c r="Q215" s="97">
        <f>SUMIF(V重複!$C:$C, 'Conv-vaccine'!$E215, V重複!F:F)</f>
        <v>0</v>
      </c>
      <c r="R215" s="97">
        <f>SUMIF(V重複!$C:$C, 'Conv-vaccine'!$E215, V重複!G:G)</f>
        <v>0</v>
      </c>
      <c r="S215" s="111">
        <f>SUMIF(V3回目!$A:$A, 'Conv-vaccine'!$E215, V3回目!C:C)</f>
        <v>0</v>
      </c>
    </row>
    <row r="216" spans="1:19" ht="17.7">
      <c r="A216" s="94">
        <f t="shared" si="12"/>
        <v>44507</v>
      </c>
      <c r="B216" s="49">
        <f t="shared" si="13"/>
        <v>-35792547</v>
      </c>
      <c r="C216" s="49">
        <f t="shared" si="14"/>
        <v>-34990191</v>
      </c>
      <c r="D216" s="49">
        <f t="shared" si="15"/>
        <v>0</v>
      </c>
      <c r="E216" s="95">
        <v>44507</v>
      </c>
      <c r="F216" s="96" t="str">
        <f>IFERROR(VLOOKUP($E216, V医療従事者等!$A:$J, $F$4, FALSE), TEXT(E216, "aaa"))</f>
        <v>日</v>
      </c>
      <c r="G216" s="96">
        <f>IFERROR(VLOOKUP($E216, V医療従事者等!$A:$J, $G$4, FALSE), 0)</f>
        <v>0</v>
      </c>
      <c r="H216" s="96">
        <f>IFERROR(VLOOKUP($E216, V医療従事者等!$A:$J, $H$4, FALSE), 0)</f>
        <v>0</v>
      </c>
      <c r="I216" s="96">
        <f>IFERROR(VLOOKUP($E216, V医療従事者等!$A:$J, $I$4, FALSE), 0)</f>
        <v>0</v>
      </c>
      <c r="J216" s="96">
        <f>IFERROR(VLOOKUP($E216, V医療従事者等!$A:$J, $J$4, FALSE), 0)</f>
        <v>0</v>
      </c>
      <c r="K216" s="97">
        <f>IFERROR(VLOOKUP($E216, V一般接種!$A:$G, K$4, FALSE), 0)</f>
        <v>70815</v>
      </c>
      <c r="L216" s="97">
        <f>IFERROR(VLOOKUP($E216, V一般接種!$A:$G, L$4, FALSE), 0)</f>
        <v>2148</v>
      </c>
      <c r="M216" s="97">
        <f>IFERROR(VLOOKUP($E216, V一般接種!$A:$G, M$4, FALSE), 0)</f>
        <v>9</v>
      </c>
      <c r="N216" s="97">
        <f>IFERROR(VLOOKUP($E216, V一般接種!$A:$G, N$4, FALSE), 0)</f>
        <v>232614</v>
      </c>
      <c r="O216" s="97">
        <f>SUMIF(V職域接種!$C:$C, 'Conv-vaccine'!$E216, V職域接種!F:F)</f>
        <v>9805102</v>
      </c>
      <c r="P216" s="97">
        <f>SUMIF(V職域接種!$C:$C, 'Conv-vaccine'!$E216, V職域接種!G:G)</f>
        <v>9423708</v>
      </c>
      <c r="Q216" s="97">
        <f>SUMIF(V重複!$C:$C, 'Conv-vaccine'!$E216, V重複!F:F)</f>
        <v>45670612</v>
      </c>
      <c r="R216" s="97">
        <f>SUMIF(V重複!$C:$C, 'Conv-vaccine'!$E216, V重複!G:G)</f>
        <v>44646522</v>
      </c>
      <c r="S216" s="111">
        <f>SUMIF(V3回目!$A:$A, 'Conv-vaccine'!$E216, V3回目!C:C)</f>
        <v>0</v>
      </c>
    </row>
    <row r="217" spans="1:19" ht="17.7">
      <c r="A217" s="94">
        <f t="shared" si="12"/>
        <v>44508</v>
      </c>
      <c r="B217" s="49">
        <f t="shared" si="13"/>
        <v>47409</v>
      </c>
      <c r="C217" s="49">
        <f t="shared" si="14"/>
        <v>160261</v>
      </c>
      <c r="D217" s="49">
        <f t="shared" si="15"/>
        <v>0</v>
      </c>
      <c r="E217" s="95">
        <v>44508</v>
      </c>
      <c r="F217" s="96" t="str">
        <f>IFERROR(VLOOKUP($E217, V医療従事者等!$A:$J, $F$4, FALSE), TEXT(E217, "aaa"))</f>
        <v>月</v>
      </c>
      <c r="G217" s="96">
        <f>IFERROR(VLOOKUP($E217, V医療従事者等!$A:$J, $G$4, FALSE), 0)</f>
        <v>0</v>
      </c>
      <c r="H217" s="96">
        <f>IFERROR(VLOOKUP($E217, V医療従事者等!$A:$J, $H$4, FALSE), 0)</f>
        <v>0</v>
      </c>
      <c r="I217" s="96">
        <f>IFERROR(VLOOKUP($E217, V医療従事者等!$A:$J, $I$4, FALSE), 0)</f>
        <v>0</v>
      </c>
      <c r="J217" s="96">
        <f>IFERROR(VLOOKUP($E217, V医療従事者等!$A:$J, $J$4, FALSE), 0)</f>
        <v>0</v>
      </c>
      <c r="K217" s="97">
        <f>IFERROR(VLOOKUP($E217, V一般接種!$A:$G, K$4, FALSE), 0)</f>
        <v>46596</v>
      </c>
      <c r="L217" s="97">
        <f>IFERROR(VLOOKUP($E217, V一般接種!$A:$G, L$4, FALSE), 0)</f>
        <v>813</v>
      </c>
      <c r="M217" s="97">
        <f>IFERROR(VLOOKUP($E217, V一般接種!$A:$G, M$4, FALSE), 0)</f>
        <v>14</v>
      </c>
      <c r="N217" s="97">
        <f>IFERROR(VLOOKUP($E217, V一般接種!$A:$G, N$4, FALSE), 0)</f>
        <v>160247</v>
      </c>
      <c r="O217" s="97">
        <f>SUMIF(V職域接種!$C:$C, 'Conv-vaccine'!$E217, V職域接種!F:F)</f>
        <v>0</v>
      </c>
      <c r="P217" s="97">
        <f>SUMIF(V職域接種!$C:$C, 'Conv-vaccine'!$E217, V職域接種!G:G)</f>
        <v>0</v>
      </c>
      <c r="Q217" s="97">
        <f>SUMIF(V重複!$C:$C, 'Conv-vaccine'!$E217, V重複!F:F)</f>
        <v>0</v>
      </c>
      <c r="R217" s="97">
        <f>SUMIF(V重複!$C:$C, 'Conv-vaccine'!$E217, V重複!G:G)</f>
        <v>0</v>
      </c>
      <c r="S217" s="111">
        <f>SUMIF(V3回目!$A:$A, 'Conv-vaccine'!$E217, V3回目!C:C)</f>
        <v>0</v>
      </c>
    </row>
    <row r="218" spans="1:19" ht="17.7">
      <c r="A218" s="94">
        <f t="shared" si="12"/>
        <v>44509</v>
      </c>
      <c r="B218" s="49">
        <f t="shared" si="13"/>
        <v>49547</v>
      </c>
      <c r="C218" s="49">
        <f t="shared" si="14"/>
        <v>158220</v>
      </c>
      <c r="D218" s="49">
        <f t="shared" si="15"/>
        <v>0</v>
      </c>
      <c r="E218" s="95">
        <v>44509</v>
      </c>
      <c r="F218" s="96" t="str">
        <f>IFERROR(VLOOKUP($E218, V医療従事者等!$A:$J, $F$4, FALSE), TEXT(E218, "aaa"))</f>
        <v>火</v>
      </c>
      <c r="G218" s="96">
        <f>IFERROR(VLOOKUP($E218, V医療従事者等!$A:$J, $G$4, FALSE), 0)</f>
        <v>0</v>
      </c>
      <c r="H218" s="96">
        <f>IFERROR(VLOOKUP($E218, V医療従事者等!$A:$J, $H$4, FALSE), 0)</f>
        <v>0</v>
      </c>
      <c r="I218" s="96">
        <f>IFERROR(VLOOKUP($E218, V医療従事者等!$A:$J, $I$4, FALSE), 0)</f>
        <v>0</v>
      </c>
      <c r="J218" s="96">
        <f>IFERROR(VLOOKUP($E218, V医療従事者等!$A:$J, $J$4, FALSE), 0)</f>
        <v>0</v>
      </c>
      <c r="K218" s="97">
        <f>IFERROR(VLOOKUP($E218, V一般接種!$A:$G, K$4, FALSE), 0)</f>
        <v>49050</v>
      </c>
      <c r="L218" s="97">
        <f>IFERROR(VLOOKUP($E218, V一般接種!$A:$G, L$4, FALSE), 0)</f>
        <v>497</v>
      </c>
      <c r="M218" s="97">
        <f>IFERROR(VLOOKUP($E218, V一般接種!$A:$G, M$4, FALSE), 0)</f>
        <v>18</v>
      </c>
      <c r="N218" s="97">
        <f>IFERROR(VLOOKUP($E218, V一般接種!$A:$G, N$4, FALSE), 0)</f>
        <v>158202</v>
      </c>
      <c r="O218" s="97">
        <f>SUMIF(V職域接種!$C:$C, 'Conv-vaccine'!$E218, V職域接種!F:F)</f>
        <v>0</v>
      </c>
      <c r="P218" s="97">
        <f>SUMIF(V職域接種!$C:$C, 'Conv-vaccine'!$E218, V職域接種!G:G)</f>
        <v>0</v>
      </c>
      <c r="Q218" s="97">
        <f>SUMIF(V重複!$C:$C, 'Conv-vaccine'!$E218, V重複!F:F)</f>
        <v>0</v>
      </c>
      <c r="R218" s="97">
        <f>SUMIF(V重複!$C:$C, 'Conv-vaccine'!$E218, V重複!G:G)</f>
        <v>0</v>
      </c>
      <c r="S218" s="111">
        <f>SUMIF(V3回目!$A:$A, 'Conv-vaccine'!$E218, V3回目!C:C)</f>
        <v>0</v>
      </c>
    </row>
    <row r="219" spans="1:19" ht="17.7">
      <c r="A219" s="94">
        <f t="shared" si="12"/>
        <v>44510</v>
      </c>
      <c r="B219" s="49">
        <f t="shared" si="13"/>
        <v>33519</v>
      </c>
      <c r="C219" s="49">
        <f t="shared" si="14"/>
        <v>152258</v>
      </c>
      <c r="D219" s="49">
        <f t="shared" si="15"/>
        <v>0</v>
      </c>
      <c r="E219" s="95">
        <v>44510</v>
      </c>
      <c r="F219" s="96" t="str">
        <f>IFERROR(VLOOKUP($E219, V医療従事者等!$A:$J, $F$4, FALSE), TEXT(E219, "aaa"))</f>
        <v>水</v>
      </c>
      <c r="G219" s="96">
        <f>IFERROR(VLOOKUP($E219, V医療従事者等!$A:$J, $G$4, FALSE), 0)</f>
        <v>0</v>
      </c>
      <c r="H219" s="96">
        <f>IFERROR(VLOOKUP($E219, V医療従事者等!$A:$J, $H$4, FALSE), 0)</f>
        <v>0</v>
      </c>
      <c r="I219" s="96">
        <f>IFERROR(VLOOKUP($E219, V医療従事者等!$A:$J, $I$4, FALSE), 0)</f>
        <v>0</v>
      </c>
      <c r="J219" s="96">
        <f>IFERROR(VLOOKUP($E219, V医療従事者等!$A:$J, $J$4, FALSE), 0)</f>
        <v>0</v>
      </c>
      <c r="K219" s="97">
        <f>IFERROR(VLOOKUP($E219, V一般接種!$A:$G, K$4, FALSE), 0)</f>
        <v>32534</v>
      </c>
      <c r="L219" s="97">
        <f>IFERROR(VLOOKUP($E219, V一般接種!$A:$G, L$4, FALSE), 0)</f>
        <v>985</v>
      </c>
      <c r="M219" s="97">
        <f>IFERROR(VLOOKUP($E219, V一般接種!$A:$G, M$4, FALSE), 0)</f>
        <v>11</v>
      </c>
      <c r="N219" s="97">
        <f>IFERROR(VLOOKUP($E219, V一般接種!$A:$G, N$4, FALSE), 0)</f>
        <v>152247</v>
      </c>
      <c r="O219" s="97">
        <f>SUMIF(V職域接種!$C:$C, 'Conv-vaccine'!$E219, V職域接種!F:F)</f>
        <v>0</v>
      </c>
      <c r="P219" s="97">
        <f>SUMIF(V職域接種!$C:$C, 'Conv-vaccine'!$E219, V職域接種!G:G)</f>
        <v>0</v>
      </c>
      <c r="Q219" s="97">
        <f>SUMIF(V重複!$C:$C, 'Conv-vaccine'!$E219, V重複!F:F)</f>
        <v>0</v>
      </c>
      <c r="R219" s="97">
        <f>SUMIF(V重複!$C:$C, 'Conv-vaccine'!$E219, V重複!G:G)</f>
        <v>0</v>
      </c>
      <c r="S219" s="111">
        <f>SUMIF(V3回目!$A:$A, 'Conv-vaccine'!$E219, V3回目!C:C)</f>
        <v>0</v>
      </c>
    </row>
    <row r="220" spans="1:19" ht="17.7">
      <c r="A220" s="94">
        <f t="shared" si="12"/>
        <v>44511</v>
      </c>
      <c r="B220" s="49">
        <f t="shared" si="13"/>
        <v>30208</v>
      </c>
      <c r="C220" s="49">
        <f t="shared" si="14"/>
        <v>133671</v>
      </c>
      <c r="D220" s="49">
        <f t="shared" si="15"/>
        <v>0</v>
      </c>
      <c r="E220" s="95">
        <v>44511</v>
      </c>
      <c r="F220" s="96" t="str">
        <f>IFERROR(VLOOKUP($E220, V医療従事者等!$A:$J, $F$4, FALSE), TEXT(E220, "aaa"))</f>
        <v>木</v>
      </c>
      <c r="G220" s="96">
        <f>IFERROR(VLOOKUP($E220, V医療従事者等!$A:$J, $G$4, FALSE), 0)</f>
        <v>0</v>
      </c>
      <c r="H220" s="96">
        <f>IFERROR(VLOOKUP($E220, V医療従事者等!$A:$J, $H$4, FALSE), 0)</f>
        <v>0</v>
      </c>
      <c r="I220" s="96">
        <f>IFERROR(VLOOKUP($E220, V医療従事者等!$A:$J, $I$4, FALSE), 0)</f>
        <v>0</v>
      </c>
      <c r="J220" s="96">
        <f>IFERROR(VLOOKUP($E220, V医療従事者等!$A:$J, $J$4, FALSE), 0)</f>
        <v>0</v>
      </c>
      <c r="K220" s="97">
        <f>IFERROR(VLOOKUP($E220, V一般接種!$A:$G, K$4, FALSE), 0)</f>
        <v>29456</v>
      </c>
      <c r="L220" s="97">
        <f>IFERROR(VLOOKUP($E220, V一般接種!$A:$G, L$4, FALSE), 0)</f>
        <v>752</v>
      </c>
      <c r="M220" s="97">
        <f>IFERROR(VLOOKUP($E220, V一般接種!$A:$G, M$4, FALSE), 0)</f>
        <v>40</v>
      </c>
      <c r="N220" s="97">
        <f>IFERROR(VLOOKUP($E220, V一般接種!$A:$G, N$4, FALSE), 0)</f>
        <v>133631</v>
      </c>
      <c r="O220" s="97">
        <f>SUMIF(V職域接種!$C:$C, 'Conv-vaccine'!$E220, V職域接種!F:F)</f>
        <v>0</v>
      </c>
      <c r="P220" s="97">
        <f>SUMIF(V職域接種!$C:$C, 'Conv-vaccine'!$E220, V職域接種!G:G)</f>
        <v>0</v>
      </c>
      <c r="Q220" s="97">
        <f>SUMIF(V重複!$C:$C, 'Conv-vaccine'!$E220, V重複!F:F)</f>
        <v>0</v>
      </c>
      <c r="R220" s="97">
        <f>SUMIF(V重複!$C:$C, 'Conv-vaccine'!$E220, V重複!G:G)</f>
        <v>0</v>
      </c>
      <c r="S220" s="111">
        <f>SUMIF(V3回目!$A:$A, 'Conv-vaccine'!$E220, V3回目!C:C)</f>
        <v>0</v>
      </c>
    </row>
    <row r="221" spans="1:19" ht="17.7">
      <c r="A221" s="94">
        <f t="shared" si="12"/>
        <v>44512</v>
      </c>
      <c r="B221" s="49">
        <f t="shared" si="13"/>
        <v>50204</v>
      </c>
      <c r="C221" s="49">
        <f t="shared" si="14"/>
        <v>193877</v>
      </c>
      <c r="D221" s="49">
        <f t="shared" si="15"/>
        <v>0</v>
      </c>
      <c r="E221" s="95">
        <v>44512</v>
      </c>
      <c r="F221" s="96" t="str">
        <f>IFERROR(VLOOKUP($E221, V医療従事者等!$A:$J, $F$4, FALSE), TEXT(E221, "aaa"))</f>
        <v>金</v>
      </c>
      <c r="G221" s="96">
        <f>IFERROR(VLOOKUP($E221, V医療従事者等!$A:$J, $G$4, FALSE), 0)</f>
        <v>0</v>
      </c>
      <c r="H221" s="96">
        <f>IFERROR(VLOOKUP($E221, V医療従事者等!$A:$J, $H$4, FALSE), 0)</f>
        <v>0</v>
      </c>
      <c r="I221" s="96">
        <f>IFERROR(VLOOKUP($E221, V医療従事者等!$A:$J, $I$4, FALSE), 0)</f>
        <v>0</v>
      </c>
      <c r="J221" s="96">
        <f>IFERROR(VLOOKUP($E221, V医療従事者等!$A:$J, $J$4, FALSE), 0)</f>
        <v>0</v>
      </c>
      <c r="K221" s="97">
        <f>IFERROR(VLOOKUP($E221, V一般接種!$A:$G, K$4, FALSE), 0)</f>
        <v>49217</v>
      </c>
      <c r="L221" s="97">
        <f>IFERROR(VLOOKUP($E221, V一般接種!$A:$G, L$4, FALSE), 0)</f>
        <v>987</v>
      </c>
      <c r="M221" s="97">
        <f>IFERROR(VLOOKUP($E221, V一般接種!$A:$G, M$4, FALSE), 0)</f>
        <v>4</v>
      </c>
      <c r="N221" s="97">
        <f>IFERROR(VLOOKUP($E221, V一般接種!$A:$G, N$4, FALSE), 0)</f>
        <v>193873</v>
      </c>
      <c r="O221" s="97">
        <f>SUMIF(V職域接種!$C:$C, 'Conv-vaccine'!$E221, V職域接種!F:F)</f>
        <v>0</v>
      </c>
      <c r="P221" s="97">
        <f>SUMIF(V職域接種!$C:$C, 'Conv-vaccine'!$E221, V職域接種!G:G)</f>
        <v>0</v>
      </c>
      <c r="Q221" s="97">
        <f>SUMIF(V重複!$C:$C, 'Conv-vaccine'!$E221, V重複!F:F)</f>
        <v>0</v>
      </c>
      <c r="R221" s="97">
        <f>SUMIF(V重複!$C:$C, 'Conv-vaccine'!$E221, V重複!G:G)</f>
        <v>0</v>
      </c>
      <c r="S221" s="111">
        <f>SUMIF(V3回目!$A:$A, 'Conv-vaccine'!$E221, V3回目!C:C)</f>
        <v>0</v>
      </c>
    </row>
    <row r="222" spans="1:19" ht="17.7">
      <c r="A222" s="94">
        <f t="shared" si="12"/>
        <v>44513</v>
      </c>
      <c r="B222" s="49">
        <f t="shared" si="13"/>
        <v>67067</v>
      </c>
      <c r="C222" s="49">
        <f t="shared" si="14"/>
        <v>257750</v>
      </c>
      <c r="D222" s="49">
        <f t="shared" si="15"/>
        <v>0</v>
      </c>
      <c r="E222" s="95">
        <v>44513</v>
      </c>
      <c r="F222" s="96" t="str">
        <f>IFERROR(VLOOKUP($E222, V医療従事者等!$A:$J, $F$4, FALSE), TEXT(E222, "aaa"))</f>
        <v>土</v>
      </c>
      <c r="G222" s="96">
        <f>IFERROR(VLOOKUP($E222, V医療従事者等!$A:$J, $G$4, FALSE), 0)</f>
        <v>0</v>
      </c>
      <c r="H222" s="96">
        <f>IFERROR(VLOOKUP($E222, V医療従事者等!$A:$J, $H$4, FALSE), 0)</f>
        <v>0</v>
      </c>
      <c r="I222" s="96">
        <f>IFERROR(VLOOKUP($E222, V医療従事者等!$A:$J, $I$4, FALSE), 0)</f>
        <v>0</v>
      </c>
      <c r="J222" s="96">
        <f>IFERROR(VLOOKUP($E222, V医療従事者等!$A:$J, $J$4, FALSE), 0)</f>
        <v>0</v>
      </c>
      <c r="K222" s="97">
        <f>IFERROR(VLOOKUP($E222, V一般接種!$A:$G, K$4, FALSE), 0)</f>
        <v>65814</v>
      </c>
      <c r="L222" s="97">
        <f>IFERROR(VLOOKUP($E222, V一般接種!$A:$G, L$4, FALSE), 0)</f>
        <v>1253</v>
      </c>
      <c r="M222" s="97">
        <f>IFERROR(VLOOKUP($E222, V一般接種!$A:$G, M$4, FALSE), 0)</f>
        <v>15</v>
      </c>
      <c r="N222" s="97">
        <f>IFERROR(VLOOKUP($E222, V一般接種!$A:$G, N$4, FALSE), 0)</f>
        <v>257735</v>
      </c>
      <c r="O222" s="97">
        <f>SUMIF(V職域接種!$C:$C, 'Conv-vaccine'!$E222, V職域接種!F:F)</f>
        <v>0</v>
      </c>
      <c r="P222" s="97">
        <f>SUMIF(V職域接種!$C:$C, 'Conv-vaccine'!$E222, V職域接種!G:G)</f>
        <v>0</v>
      </c>
      <c r="Q222" s="97">
        <f>SUMIF(V重複!$C:$C, 'Conv-vaccine'!$E222, V重複!F:F)</f>
        <v>0</v>
      </c>
      <c r="R222" s="97">
        <f>SUMIF(V重複!$C:$C, 'Conv-vaccine'!$E222, V重複!G:G)</f>
        <v>0</v>
      </c>
      <c r="S222" s="111">
        <f>SUMIF(V3回目!$A:$A, 'Conv-vaccine'!$E222, V3回目!C:C)</f>
        <v>0</v>
      </c>
    </row>
    <row r="223" spans="1:19" ht="17.7">
      <c r="A223" s="94">
        <f t="shared" si="12"/>
        <v>44514</v>
      </c>
      <c r="B223" s="49">
        <f t="shared" si="13"/>
        <v>-27009953</v>
      </c>
      <c r="C223" s="49">
        <f t="shared" si="14"/>
        <v>-26521417</v>
      </c>
      <c r="D223" s="49">
        <f t="shared" si="15"/>
        <v>0</v>
      </c>
      <c r="E223" s="95">
        <v>44514</v>
      </c>
      <c r="F223" s="96" t="str">
        <f>IFERROR(VLOOKUP($E223, V医療従事者等!$A:$J, $F$4, FALSE), TEXT(E223, "aaa"))</f>
        <v>日</v>
      </c>
      <c r="G223" s="96">
        <f>IFERROR(VLOOKUP($E223, V医療従事者等!$A:$J, $G$4, FALSE), 0)</f>
        <v>0</v>
      </c>
      <c r="H223" s="96">
        <f>IFERROR(VLOOKUP($E223, V医療従事者等!$A:$J, $H$4, FALSE), 0)</f>
        <v>0</v>
      </c>
      <c r="I223" s="96">
        <f>IFERROR(VLOOKUP($E223, V医療従事者等!$A:$J, $I$4, FALSE), 0)</f>
        <v>0</v>
      </c>
      <c r="J223" s="96">
        <f>IFERROR(VLOOKUP($E223, V医療従事者等!$A:$J, $J$4, FALSE), 0)</f>
        <v>0</v>
      </c>
      <c r="K223" s="97">
        <f>IFERROR(VLOOKUP($E223, V一般接種!$A:$G, K$4, FALSE), 0)</f>
        <v>29768</v>
      </c>
      <c r="L223" s="97">
        <f>IFERROR(VLOOKUP($E223, V一般接種!$A:$G, L$4, FALSE), 0)</f>
        <v>899</v>
      </c>
      <c r="M223" s="97">
        <f>IFERROR(VLOOKUP($E223, V一般接種!$A:$G, M$4, FALSE), 0)</f>
        <v>2</v>
      </c>
      <c r="N223" s="97">
        <f>IFERROR(VLOOKUP($E223, V一般接種!$A:$G, N$4, FALSE), 0)</f>
        <v>150210</v>
      </c>
      <c r="O223" s="97">
        <f>SUMIF(V職域接種!$C:$C, 'Conv-vaccine'!$E223, V職域接種!F:F)</f>
        <v>9808427</v>
      </c>
      <c r="P223" s="97">
        <f>SUMIF(V職域接種!$C:$C, 'Conv-vaccine'!$E223, V職域接種!G:G)</f>
        <v>9463790</v>
      </c>
      <c r="Q223" s="97">
        <f>SUMIF(V重複!$C:$C, 'Conv-vaccine'!$E223, V重複!F:F)</f>
        <v>36849047</v>
      </c>
      <c r="R223" s="97">
        <f>SUMIF(V重複!$C:$C, 'Conv-vaccine'!$E223, V重複!G:G)</f>
        <v>36135419</v>
      </c>
      <c r="S223" s="111">
        <f>SUMIF(V3回目!$A:$A, 'Conv-vaccine'!$E223, V3回目!C:C)</f>
        <v>0</v>
      </c>
    </row>
    <row r="224" spans="1:19" ht="17.7">
      <c r="A224" s="94">
        <f t="shared" si="12"/>
        <v>44515</v>
      </c>
      <c r="B224" s="49">
        <f t="shared" si="13"/>
        <v>25489</v>
      </c>
      <c r="C224" s="49">
        <f t="shared" si="14"/>
        <v>108163</v>
      </c>
      <c r="D224" s="49">
        <f t="shared" si="15"/>
        <v>0</v>
      </c>
      <c r="E224" s="95">
        <v>44515</v>
      </c>
      <c r="F224" s="96" t="str">
        <f>IFERROR(VLOOKUP($E224, V医療従事者等!$A:$J, $F$4, FALSE), TEXT(E224, "aaa"))</f>
        <v>月</v>
      </c>
      <c r="G224" s="96">
        <f>IFERROR(VLOOKUP($E224, V医療従事者等!$A:$J, $G$4, FALSE), 0)</f>
        <v>0</v>
      </c>
      <c r="H224" s="96">
        <f>IFERROR(VLOOKUP($E224, V医療従事者等!$A:$J, $H$4, FALSE), 0)</f>
        <v>0</v>
      </c>
      <c r="I224" s="96">
        <f>IFERROR(VLOOKUP($E224, V医療従事者等!$A:$J, $I$4, FALSE), 0)</f>
        <v>0</v>
      </c>
      <c r="J224" s="96">
        <f>IFERROR(VLOOKUP($E224, V医療従事者等!$A:$J, $J$4, FALSE), 0)</f>
        <v>0</v>
      </c>
      <c r="K224" s="97">
        <f>IFERROR(VLOOKUP($E224, V一般接種!$A:$G, K$4, FALSE), 0)</f>
        <v>24778</v>
      </c>
      <c r="L224" s="97">
        <f>IFERROR(VLOOKUP($E224, V一般接種!$A:$G, L$4, FALSE), 0)</f>
        <v>711</v>
      </c>
      <c r="M224" s="97">
        <f>IFERROR(VLOOKUP($E224, V一般接種!$A:$G, M$4, FALSE), 0)</f>
        <v>1</v>
      </c>
      <c r="N224" s="97">
        <f>IFERROR(VLOOKUP($E224, V一般接種!$A:$G, N$4, FALSE), 0)</f>
        <v>108162</v>
      </c>
      <c r="O224" s="97">
        <f>SUMIF(V職域接種!$C:$C, 'Conv-vaccine'!$E224, V職域接種!F:F)</f>
        <v>0</v>
      </c>
      <c r="P224" s="97">
        <f>SUMIF(V職域接種!$C:$C, 'Conv-vaccine'!$E224, V職域接種!G:G)</f>
        <v>0</v>
      </c>
      <c r="Q224" s="97">
        <f>SUMIF(V重複!$C:$C, 'Conv-vaccine'!$E224, V重複!F:F)</f>
        <v>0</v>
      </c>
      <c r="R224" s="97">
        <f>SUMIF(V重複!$C:$C, 'Conv-vaccine'!$E224, V重複!G:G)</f>
        <v>0</v>
      </c>
      <c r="S224" s="111">
        <f>SUMIF(V3回目!$A:$A, 'Conv-vaccine'!$E224, V3回目!C:C)</f>
        <v>0</v>
      </c>
    </row>
    <row r="225" spans="1:19" ht="17.7">
      <c r="A225" s="94">
        <f t="shared" si="12"/>
        <v>44516</v>
      </c>
      <c r="B225" s="49">
        <f t="shared" si="13"/>
        <v>24936</v>
      </c>
      <c r="C225" s="49">
        <f t="shared" si="14"/>
        <v>110207</v>
      </c>
      <c r="D225" s="49">
        <f t="shared" si="15"/>
        <v>0</v>
      </c>
      <c r="E225" s="95">
        <v>44516</v>
      </c>
      <c r="F225" s="96" t="str">
        <f>IFERROR(VLOOKUP($E225, V医療従事者等!$A:$J, $F$4, FALSE), TEXT(E225, "aaa"))</f>
        <v>火</v>
      </c>
      <c r="G225" s="96">
        <f>IFERROR(VLOOKUP($E225, V医療従事者等!$A:$J, $G$4, FALSE), 0)</f>
        <v>0</v>
      </c>
      <c r="H225" s="96">
        <f>IFERROR(VLOOKUP($E225, V医療従事者等!$A:$J, $H$4, FALSE), 0)</f>
        <v>0</v>
      </c>
      <c r="I225" s="96">
        <f>IFERROR(VLOOKUP($E225, V医療従事者等!$A:$J, $I$4, FALSE), 0)</f>
        <v>0</v>
      </c>
      <c r="J225" s="96">
        <f>IFERROR(VLOOKUP($E225, V医療従事者等!$A:$J, $J$4, FALSE), 0)</f>
        <v>0</v>
      </c>
      <c r="K225" s="97">
        <f>IFERROR(VLOOKUP($E225, V一般接種!$A:$G, K$4, FALSE), 0)</f>
        <v>24293</v>
      </c>
      <c r="L225" s="97">
        <f>IFERROR(VLOOKUP($E225, V一般接種!$A:$G, L$4, FALSE), 0)</f>
        <v>643</v>
      </c>
      <c r="M225" s="97">
        <f>IFERROR(VLOOKUP($E225, V一般接種!$A:$G, M$4, FALSE), 0)</f>
        <v>28</v>
      </c>
      <c r="N225" s="97">
        <f>IFERROR(VLOOKUP($E225, V一般接種!$A:$G, N$4, FALSE), 0)</f>
        <v>110179</v>
      </c>
      <c r="O225" s="97">
        <f>SUMIF(V職域接種!$C:$C, 'Conv-vaccine'!$E225, V職域接種!F:F)</f>
        <v>0</v>
      </c>
      <c r="P225" s="97">
        <f>SUMIF(V職域接種!$C:$C, 'Conv-vaccine'!$E225, V職域接種!G:G)</f>
        <v>0</v>
      </c>
      <c r="Q225" s="97">
        <f>SUMIF(V重複!$C:$C, 'Conv-vaccine'!$E225, V重複!F:F)</f>
        <v>0</v>
      </c>
      <c r="R225" s="97">
        <f>SUMIF(V重複!$C:$C, 'Conv-vaccine'!$E225, V重複!G:G)</f>
        <v>0</v>
      </c>
      <c r="S225" s="111">
        <f>SUMIF(V3回目!$A:$A, 'Conv-vaccine'!$E225, V3回目!C:C)</f>
        <v>0</v>
      </c>
    </row>
    <row r="226" spans="1:19" ht="17.7">
      <c r="A226" s="94">
        <f t="shared" si="12"/>
        <v>44517</v>
      </c>
      <c r="B226" s="49">
        <f t="shared" si="13"/>
        <v>24445</v>
      </c>
      <c r="C226" s="49">
        <f t="shared" si="14"/>
        <v>101564</v>
      </c>
      <c r="D226" s="49">
        <f t="shared" si="15"/>
        <v>0</v>
      </c>
      <c r="E226" s="95">
        <v>44517</v>
      </c>
      <c r="F226" s="96" t="str">
        <f>IFERROR(VLOOKUP($E226, V医療従事者等!$A:$J, $F$4, FALSE), TEXT(E226, "aaa"))</f>
        <v>水</v>
      </c>
      <c r="G226" s="96">
        <f>IFERROR(VLOOKUP($E226, V医療従事者等!$A:$J, $G$4, FALSE), 0)</f>
        <v>0</v>
      </c>
      <c r="H226" s="96">
        <f>IFERROR(VLOOKUP($E226, V医療従事者等!$A:$J, $H$4, FALSE), 0)</f>
        <v>0</v>
      </c>
      <c r="I226" s="96">
        <f>IFERROR(VLOOKUP($E226, V医療従事者等!$A:$J, $I$4, FALSE), 0)</f>
        <v>0</v>
      </c>
      <c r="J226" s="96">
        <f>IFERROR(VLOOKUP($E226, V医療従事者等!$A:$J, $J$4, FALSE), 0)</f>
        <v>0</v>
      </c>
      <c r="K226" s="97">
        <f>IFERROR(VLOOKUP($E226, V一般接種!$A:$G, K$4, FALSE), 0)</f>
        <v>23633</v>
      </c>
      <c r="L226" s="97">
        <f>IFERROR(VLOOKUP($E226, V一般接種!$A:$G, L$4, FALSE), 0)</f>
        <v>812</v>
      </c>
      <c r="M226" s="97">
        <f>IFERROR(VLOOKUP($E226, V一般接種!$A:$G, M$4, FALSE), 0)</f>
        <v>4</v>
      </c>
      <c r="N226" s="97">
        <f>IFERROR(VLOOKUP($E226, V一般接種!$A:$G, N$4, FALSE), 0)</f>
        <v>101560</v>
      </c>
      <c r="O226" s="97">
        <f>SUMIF(V職域接種!$C:$C, 'Conv-vaccine'!$E226, V職域接種!F:F)</f>
        <v>0</v>
      </c>
      <c r="P226" s="97">
        <f>SUMIF(V職域接種!$C:$C, 'Conv-vaccine'!$E226, V職域接種!G:G)</f>
        <v>0</v>
      </c>
      <c r="Q226" s="97">
        <f>SUMIF(V重複!$C:$C, 'Conv-vaccine'!$E226, V重複!F:F)</f>
        <v>0</v>
      </c>
      <c r="R226" s="97">
        <f>SUMIF(V重複!$C:$C, 'Conv-vaccine'!$E226, V重複!G:G)</f>
        <v>0</v>
      </c>
      <c r="S226" s="111">
        <f>SUMIF(V3回目!$A:$A, 'Conv-vaccine'!$E226, V3回目!C:C)</f>
        <v>0</v>
      </c>
    </row>
    <row r="227" spans="1:19" ht="17.7">
      <c r="A227" s="94">
        <f t="shared" si="12"/>
        <v>44518</v>
      </c>
      <c r="B227" s="49">
        <f t="shared" si="13"/>
        <v>22927</v>
      </c>
      <c r="C227" s="49">
        <f t="shared" si="14"/>
        <v>95877</v>
      </c>
      <c r="D227" s="49">
        <f t="shared" si="15"/>
        <v>0</v>
      </c>
      <c r="E227" s="95">
        <v>44518</v>
      </c>
      <c r="F227" s="96" t="str">
        <f>IFERROR(VLOOKUP($E227, V医療従事者等!$A:$J, $F$4, FALSE), TEXT(E227, "aaa"))</f>
        <v>木</v>
      </c>
      <c r="G227" s="96">
        <f>IFERROR(VLOOKUP($E227, V医療従事者等!$A:$J, $G$4, FALSE), 0)</f>
        <v>0</v>
      </c>
      <c r="H227" s="96">
        <f>IFERROR(VLOOKUP($E227, V医療従事者等!$A:$J, $H$4, FALSE), 0)</f>
        <v>0</v>
      </c>
      <c r="I227" s="96">
        <f>IFERROR(VLOOKUP($E227, V医療従事者等!$A:$J, $I$4, FALSE), 0)</f>
        <v>0</v>
      </c>
      <c r="J227" s="96">
        <f>IFERROR(VLOOKUP($E227, V医療従事者等!$A:$J, $J$4, FALSE), 0)</f>
        <v>0</v>
      </c>
      <c r="K227" s="97">
        <f>IFERROR(VLOOKUP($E227, V一般接種!$A:$G, K$4, FALSE), 0)</f>
        <v>22224</v>
      </c>
      <c r="L227" s="97">
        <f>IFERROR(VLOOKUP($E227, V一般接種!$A:$G, L$4, FALSE), 0)</f>
        <v>703</v>
      </c>
      <c r="M227" s="97">
        <f>IFERROR(VLOOKUP($E227, V一般接種!$A:$G, M$4, FALSE), 0)</f>
        <v>4</v>
      </c>
      <c r="N227" s="97">
        <f>IFERROR(VLOOKUP($E227, V一般接種!$A:$G, N$4, FALSE), 0)</f>
        <v>95873</v>
      </c>
      <c r="O227" s="97">
        <f>SUMIF(V職域接種!$C:$C, 'Conv-vaccine'!$E227, V職域接種!F:F)</f>
        <v>0</v>
      </c>
      <c r="P227" s="97">
        <f>SUMIF(V職域接種!$C:$C, 'Conv-vaccine'!$E227, V職域接種!G:G)</f>
        <v>0</v>
      </c>
      <c r="Q227" s="97">
        <f>SUMIF(V重複!$C:$C, 'Conv-vaccine'!$E227, V重複!F:F)</f>
        <v>0</v>
      </c>
      <c r="R227" s="97">
        <f>SUMIF(V重複!$C:$C, 'Conv-vaccine'!$E227, V重複!G:G)</f>
        <v>0</v>
      </c>
      <c r="S227" s="111">
        <f>SUMIF(V3回目!$A:$A, 'Conv-vaccine'!$E227, V3回目!C:C)</f>
        <v>0</v>
      </c>
    </row>
    <row r="228" spans="1:19" ht="17.7">
      <c r="A228" s="94">
        <f t="shared" si="12"/>
        <v>44519</v>
      </c>
      <c r="B228" s="49">
        <f t="shared" si="13"/>
        <v>41571</v>
      </c>
      <c r="C228" s="49">
        <f t="shared" si="14"/>
        <v>140276</v>
      </c>
      <c r="D228" s="49">
        <f t="shared" si="15"/>
        <v>0</v>
      </c>
      <c r="E228" s="95">
        <v>44519</v>
      </c>
      <c r="F228" s="96" t="str">
        <f>IFERROR(VLOOKUP($E228, V医療従事者等!$A:$J, $F$4, FALSE), TEXT(E228, "aaa"))</f>
        <v>金</v>
      </c>
      <c r="G228" s="96">
        <f>IFERROR(VLOOKUP($E228, V医療従事者等!$A:$J, $G$4, FALSE), 0)</f>
        <v>0</v>
      </c>
      <c r="H228" s="96">
        <f>IFERROR(VLOOKUP($E228, V医療従事者等!$A:$J, $H$4, FALSE), 0)</f>
        <v>0</v>
      </c>
      <c r="I228" s="96">
        <f>IFERROR(VLOOKUP($E228, V医療従事者等!$A:$J, $I$4, FALSE), 0)</f>
        <v>0</v>
      </c>
      <c r="J228" s="96">
        <f>IFERROR(VLOOKUP($E228, V医療従事者等!$A:$J, $J$4, FALSE), 0)</f>
        <v>0</v>
      </c>
      <c r="K228" s="97">
        <f>IFERROR(VLOOKUP($E228, V一般接種!$A:$G, K$4, FALSE), 0)</f>
        <v>39943</v>
      </c>
      <c r="L228" s="97">
        <f>IFERROR(VLOOKUP($E228, V一般接種!$A:$G, L$4, FALSE), 0)</f>
        <v>1628</v>
      </c>
      <c r="M228" s="97">
        <f>IFERROR(VLOOKUP($E228, V一般接種!$A:$G, M$4, FALSE), 0)</f>
        <v>21</v>
      </c>
      <c r="N228" s="97">
        <f>IFERROR(VLOOKUP($E228, V一般接種!$A:$G, N$4, FALSE), 0)</f>
        <v>140255</v>
      </c>
      <c r="O228" s="97">
        <f>SUMIF(V職域接種!$C:$C, 'Conv-vaccine'!$E228, V職域接種!F:F)</f>
        <v>0</v>
      </c>
      <c r="P228" s="97">
        <f>SUMIF(V職域接種!$C:$C, 'Conv-vaccine'!$E228, V職域接種!G:G)</f>
        <v>0</v>
      </c>
      <c r="Q228" s="97">
        <f>SUMIF(V重複!$C:$C, 'Conv-vaccine'!$E228, V重複!F:F)</f>
        <v>0</v>
      </c>
      <c r="R228" s="97">
        <f>SUMIF(V重複!$C:$C, 'Conv-vaccine'!$E228, V重複!G:G)</f>
        <v>0</v>
      </c>
      <c r="S228" s="111">
        <f>SUMIF(V3回目!$A:$A, 'Conv-vaccine'!$E228, V3回目!C:C)</f>
        <v>0</v>
      </c>
    </row>
    <row r="229" spans="1:19" ht="17.7">
      <c r="A229" s="94">
        <f t="shared" si="12"/>
        <v>44520</v>
      </c>
      <c r="B229" s="49">
        <f t="shared" si="13"/>
        <v>55309</v>
      </c>
      <c r="C229" s="49">
        <f t="shared" si="14"/>
        <v>192846</v>
      </c>
      <c r="D229" s="49">
        <f t="shared" si="15"/>
        <v>0</v>
      </c>
      <c r="E229" s="95">
        <v>44520</v>
      </c>
      <c r="F229" s="96" t="str">
        <f>IFERROR(VLOOKUP($E229, V医療従事者等!$A:$J, $F$4, FALSE), TEXT(E229, "aaa"))</f>
        <v>土</v>
      </c>
      <c r="G229" s="96">
        <f>IFERROR(VLOOKUP($E229, V医療従事者等!$A:$J, $G$4, FALSE), 0)</f>
        <v>0</v>
      </c>
      <c r="H229" s="96">
        <f>IFERROR(VLOOKUP($E229, V医療従事者等!$A:$J, $H$4, FALSE), 0)</f>
        <v>0</v>
      </c>
      <c r="I229" s="96">
        <f>IFERROR(VLOOKUP($E229, V医療従事者等!$A:$J, $I$4, FALSE), 0)</f>
        <v>0</v>
      </c>
      <c r="J229" s="96">
        <f>IFERROR(VLOOKUP($E229, V医療従事者等!$A:$J, $J$4, FALSE), 0)</f>
        <v>0</v>
      </c>
      <c r="K229" s="97">
        <f>IFERROR(VLOOKUP($E229, V一般接種!$A:$G, K$4, FALSE), 0)</f>
        <v>54323</v>
      </c>
      <c r="L229" s="97">
        <f>IFERROR(VLOOKUP($E229, V一般接種!$A:$G, L$4, FALSE), 0)</f>
        <v>986</v>
      </c>
      <c r="M229" s="97">
        <f>IFERROR(VLOOKUP($E229, V一般接種!$A:$G, M$4, FALSE), 0)</f>
        <v>14</v>
      </c>
      <c r="N229" s="97">
        <f>IFERROR(VLOOKUP($E229, V一般接種!$A:$G, N$4, FALSE), 0)</f>
        <v>192832</v>
      </c>
      <c r="O229" s="97">
        <f>SUMIF(V職域接種!$C:$C, 'Conv-vaccine'!$E229, V職域接種!F:F)</f>
        <v>0</v>
      </c>
      <c r="P229" s="97">
        <f>SUMIF(V職域接種!$C:$C, 'Conv-vaccine'!$E229, V職域接種!G:G)</f>
        <v>0</v>
      </c>
      <c r="Q229" s="97">
        <f>SUMIF(V重複!$C:$C, 'Conv-vaccine'!$E229, V重複!F:F)</f>
        <v>0</v>
      </c>
      <c r="R229" s="97">
        <f>SUMIF(V重複!$C:$C, 'Conv-vaccine'!$E229, V重複!G:G)</f>
        <v>0</v>
      </c>
      <c r="S229" s="111">
        <f>SUMIF(V3回目!$A:$A, 'Conv-vaccine'!$E229, V3回目!C:C)</f>
        <v>0</v>
      </c>
    </row>
    <row r="230" spans="1:19" ht="17.7">
      <c r="A230" s="94">
        <f t="shared" si="12"/>
        <v>44521</v>
      </c>
      <c r="B230" s="49">
        <f t="shared" si="13"/>
        <v>-36550513</v>
      </c>
      <c r="C230" s="49">
        <f t="shared" si="14"/>
        <v>-36127561</v>
      </c>
      <c r="D230" s="49">
        <f t="shared" si="15"/>
        <v>0</v>
      </c>
      <c r="E230" s="95">
        <v>44521</v>
      </c>
      <c r="F230" s="96" t="str">
        <f>IFERROR(VLOOKUP($E230, V医療従事者等!$A:$J, $F$4, FALSE), TEXT(E230, "aaa"))</f>
        <v>日</v>
      </c>
      <c r="G230" s="96">
        <f>IFERROR(VLOOKUP($E230, V医療従事者等!$A:$J, $G$4, FALSE), 0)</f>
        <v>0</v>
      </c>
      <c r="H230" s="96">
        <f>IFERROR(VLOOKUP($E230, V医療従事者等!$A:$J, $H$4, FALSE), 0)</f>
        <v>0</v>
      </c>
      <c r="I230" s="96">
        <f>IFERROR(VLOOKUP($E230, V医療従事者等!$A:$J, $I$4, FALSE), 0)</f>
        <v>0</v>
      </c>
      <c r="J230" s="96">
        <f>IFERROR(VLOOKUP($E230, V医療従事者等!$A:$J, $J$4, FALSE), 0)</f>
        <v>0</v>
      </c>
      <c r="K230" s="97">
        <f>IFERROR(VLOOKUP($E230, V一般接種!$A:$G, K$4, FALSE), 0)</f>
        <v>23724</v>
      </c>
      <c r="L230" s="97">
        <f>IFERROR(VLOOKUP($E230, V一般接種!$A:$G, L$4, FALSE), 0)</f>
        <v>990</v>
      </c>
      <c r="M230" s="97">
        <f>IFERROR(VLOOKUP($E230, V一般接種!$A:$G, M$4, FALSE), 0)</f>
        <v>13</v>
      </c>
      <c r="N230" s="97">
        <f>IFERROR(VLOOKUP($E230, V一般接種!$A:$G, N$4, FALSE), 0)</f>
        <v>114693</v>
      </c>
      <c r="O230" s="97">
        <f>SUMIF(V職域接種!$C:$C, 'Conv-vaccine'!$E230, V職域接種!F:F)</f>
        <v>9808144</v>
      </c>
      <c r="P230" s="97">
        <f>SUMIF(V職域接種!$C:$C, 'Conv-vaccine'!$E230, V職域接種!G:G)</f>
        <v>9476569</v>
      </c>
      <c r="Q230" s="97">
        <f>SUMIF(V重複!$C:$C, 'Conv-vaccine'!$E230, V重複!F:F)</f>
        <v>46383371</v>
      </c>
      <c r="R230" s="97">
        <f>SUMIF(V重複!$C:$C, 'Conv-vaccine'!$E230, V重複!G:G)</f>
        <v>45718836</v>
      </c>
      <c r="S230" s="111">
        <f>SUMIF(V3回目!$A:$A, 'Conv-vaccine'!$E230, V3回目!C:C)</f>
        <v>0</v>
      </c>
    </row>
    <row r="231" spans="1:19" ht="17.7">
      <c r="A231" s="94">
        <f t="shared" si="12"/>
        <v>44522</v>
      </c>
      <c r="B231" s="49">
        <f t="shared" si="13"/>
        <v>22151</v>
      </c>
      <c r="C231" s="49">
        <f t="shared" si="14"/>
        <v>62320</v>
      </c>
      <c r="D231" s="49">
        <f t="shared" si="15"/>
        <v>0</v>
      </c>
      <c r="E231" s="95">
        <v>44522</v>
      </c>
      <c r="F231" s="96" t="str">
        <f>IFERROR(VLOOKUP($E231, V医療従事者等!$A:$J, $F$4, FALSE), TEXT(E231, "aaa"))</f>
        <v>月</v>
      </c>
      <c r="G231" s="96">
        <f>IFERROR(VLOOKUP($E231, V医療従事者等!$A:$J, $G$4, FALSE), 0)</f>
        <v>0</v>
      </c>
      <c r="H231" s="96">
        <f>IFERROR(VLOOKUP($E231, V医療従事者等!$A:$J, $H$4, FALSE), 0)</f>
        <v>0</v>
      </c>
      <c r="I231" s="96">
        <f>IFERROR(VLOOKUP($E231, V医療従事者等!$A:$J, $I$4, FALSE), 0)</f>
        <v>0</v>
      </c>
      <c r="J231" s="96">
        <f>IFERROR(VLOOKUP($E231, V医療従事者等!$A:$J, $J$4, FALSE), 0)</f>
        <v>0</v>
      </c>
      <c r="K231" s="97">
        <f>IFERROR(VLOOKUP($E231, V一般接種!$A:$G, K$4, FALSE), 0)</f>
        <v>21515</v>
      </c>
      <c r="L231" s="97">
        <f>IFERROR(VLOOKUP($E231, V一般接種!$A:$G, L$4, FALSE), 0)</f>
        <v>636</v>
      </c>
      <c r="M231" s="97">
        <f>IFERROR(VLOOKUP($E231, V一般接種!$A:$G, M$4, FALSE), 0)</f>
        <v>11</v>
      </c>
      <c r="N231" s="97">
        <f>IFERROR(VLOOKUP($E231, V一般接種!$A:$G, N$4, FALSE), 0)</f>
        <v>62309</v>
      </c>
      <c r="O231" s="97">
        <f>SUMIF(V職域接種!$C:$C, 'Conv-vaccine'!$E231, V職域接種!F:F)</f>
        <v>0</v>
      </c>
      <c r="P231" s="97">
        <f>SUMIF(V職域接種!$C:$C, 'Conv-vaccine'!$E231, V職域接種!G:G)</f>
        <v>0</v>
      </c>
      <c r="Q231" s="97">
        <f>SUMIF(V重複!$C:$C, 'Conv-vaccine'!$E231, V重複!F:F)</f>
        <v>0</v>
      </c>
      <c r="R231" s="97">
        <f>SUMIF(V重複!$C:$C, 'Conv-vaccine'!$E231, V重複!G:G)</f>
        <v>0</v>
      </c>
      <c r="S231" s="111">
        <f>SUMIF(V3回目!$A:$A, 'Conv-vaccine'!$E231, V3回目!C:C)</f>
        <v>0</v>
      </c>
    </row>
    <row r="232" spans="1:19" ht="17.7">
      <c r="A232" s="94">
        <f t="shared" si="12"/>
        <v>44523</v>
      </c>
      <c r="B232" s="49">
        <f t="shared" si="13"/>
        <v>4940</v>
      </c>
      <c r="C232" s="49">
        <f t="shared" si="14"/>
        <v>15810</v>
      </c>
      <c r="D232" s="49">
        <f t="shared" si="15"/>
        <v>0</v>
      </c>
      <c r="E232" s="95">
        <v>44523</v>
      </c>
      <c r="F232" s="96" t="str">
        <f>IFERROR(VLOOKUP($E232, V医療従事者等!$A:$J, $F$4, FALSE), TEXT(E232, "aaa"))</f>
        <v>火</v>
      </c>
      <c r="G232" s="96">
        <f>IFERROR(VLOOKUP($E232, V医療従事者等!$A:$J, $G$4, FALSE), 0)</f>
        <v>0</v>
      </c>
      <c r="H232" s="96">
        <f>IFERROR(VLOOKUP($E232, V医療従事者等!$A:$J, $H$4, FALSE), 0)</f>
        <v>0</v>
      </c>
      <c r="I232" s="96">
        <f>IFERROR(VLOOKUP($E232, V医療従事者等!$A:$J, $I$4, FALSE), 0)</f>
        <v>0</v>
      </c>
      <c r="J232" s="96">
        <f>IFERROR(VLOOKUP($E232, V医療従事者等!$A:$J, $J$4, FALSE), 0)</f>
        <v>0</v>
      </c>
      <c r="K232" s="97">
        <f>IFERROR(VLOOKUP($E232, V一般接種!$A:$G, K$4, FALSE), 0)</f>
        <v>4705</v>
      </c>
      <c r="L232" s="97">
        <f>IFERROR(VLOOKUP($E232, V一般接種!$A:$G, L$4, FALSE), 0)</f>
        <v>235</v>
      </c>
      <c r="M232" s="97">
        <f>IFERROR(VLOOKUP($E232, V一般接種!$A:$G, M$4, FALSE), 0)</f>
        <v>7</v>
      </c>
      <c r="N232" s="97">
        <f>IFERROR(VLOOKUP($E232, V一般接種!$A:$G, N$4, FALSE), 0)</f>
        <v>15803</v>
      </c>
      <c r="O232" s="97">
        <f>SUMIF(V職域接種!$C:$C, 'Conv-vaccine'!$E232, V職域接種!F:F)</f>
        <v>0</v>
      </c>
      <c r="P232" s="97">
        <f>SUMIF(V職域接種!$C:$C, 'Conv-vaccine'!$E232, V職域接種!G:G)</f>
        <v>0</v>
      </c>
      <c r="Q232" s="97">
        <f>SUMIF(V重複!$C:$C, 'Conv-vaccine'!$E232, V重複!F:F)</f>
        <v>0</v>
      </c>
      <c r="R232" s="97">
        <f>SUMIF(V重複!$C:$C, 'Conv-vaccine'!$E232, V重複!G:G)</f>
        <v>0</v>
      </c>
      <c r="S232" s="111">
        <f>SUMIF(V3回目!$A:$A, 'Conv-vaccine'!$E232, V3回目!C:C)</f>
        <v>0</v>
      </c>
    </row>
    <row r="233" spans="1:19" ht="17.7">
      <c r="A233" s="94">
        <f t="shared" si="12"/>
        <v>44524</v>
      </c>
      <c r="B233" s="49">
        <f t="shared" si="13"/>
        <v>22092</v>
      </c>
      <c r="C233" s="49">
        <f t="shared" si="14"/>
        <v>40407</v>
      </c>
      <c r="D233" s="49">
        <f t="shared" si="15"/>
        <v>0</v>
      </c>
      <c r="E233" s="95">
        <v>44524</v>
      </c>
      <c r="F233" s="96" t="str">
        <f>IFERROR(VLOOKUP($E233, V医療従事者等!$A:$J, $F$4, FALSE), TEXT(E233, "aaa"))</f>
        <v>水</v>
      </c>
      <c r="G233" s="96">
        <f>IFERROR(VLOOKUP($E233, V医療従事者等!$A:$J, $G$4, FALSE), 0)</f>
        <v>0</v>
      </c>
      <c r="H233" s="96">
        <f>IFERROR(VLOOKUP($E233, V医療従事者等!$A:$J, $H$4, FALSE), 0)</f>
        <v>0</v>
      </c>
      <c r="I233" s="96">
        <f>IFERROR(VLOOKUP($E233, V医療従事者等!$A:$J, $I$4, FALSE), 0)</f>
        <v>0</v>
      </c>
      <c r="J233" s="96">
        <f>IFERROR(VLOOKUP($E233, V医療従事者等!$A:$J, $J$4, FALSE), 0)</f>
        <v>0</v>
      </c>
      <c r="K233" s="97">
        <f>IFERROR(VLOOKUP($E233, V一般接種!$A:$G, K$4, FALSE), 0)</f>
        <v>21343</v>
      </c>
      <c r="L233" s="97">
        <f>IFERROR(VLOOKUP($E233, V一般接種!$A:$G, L$4, FALSE), 0)</f>
        <v>749</v>
      </c>
      <c r="M233" s="97">
        <f>IFERROR(VLOOKUP($E233, V一般接種!$A:$G, M$4, FALSE), 0)</f>
        <v>12</v>
      </c>
      <c r="N233" s="97">
        <f>IFERROR(VLOOKUP($E233, V一般接種!$A:$G, N$4, FALSE), 0)</f>
        <v>40395</v>
      </c>
      <c r="O233" s="97">
        <f>SUMIF(V職域接種!$C:$C, 'Conv-vaccine'!$E233, V職域接種!F:F)</f>
        <v>0</v>
      </c>
      <c r="P233" s="97">
        <f>SUMIF(V職域接種!$C:$C, 'Conv-vaccine'!$E233, V職域接種!G:G)</f>
        <v>0</v>
      </c>
      <c r="Q233" s="97">
        <f>SUMIF(V重複!$C:$C, 'Conv-vaccine'!$E233, V重複!F:F)</f>
        <v>0</v>
      </c>
      <c r="R233" s="97">
        <f>SUMIF(V重複!$C:$C, 'Conv-vaccine'!$E233, V重複!G:G)</f>
        <v>0</v>
      </c>
      <c r="S233" s="111">
        <f>SUMIF(V3回目!$A:$A, 'Conv-vaccine'!$E233, V3回目!C:C)</f>
        <v>0</v>
      </c>
    </row>
    <row r="234" spans="1:19" ht="17.7">
      <c r="A234" s="94">
        <f t="shared" si="12"/>
        <v>44525</v>
      </c>
      <c r="B234" s="49">
        <f t="shared" si="13"/>
        <v>19813</v>
      </c>
      <c r="C234" s="49">
        <f t="shared" si="14"/>
        <v>58267</v>
      </c>
      <c r="D234" s="49">
        <f t="shared" si="15"/>
        <v>0</v>
      </c>
      <c r="E234" s="95">
        <v>44525</v>
      </c>
      <c r="F234" s="96" t="str">
        <f>IFERROR(VLOOKUP($E234, V医療従事者等!$A:$J, $F$4, FALSE), TEXT(E234, "aaa"))</f>
        <v>木</v>
      </c>
      <c r="G234" s="96">
        <f>IFERROR(VLOOKUP($E234, V医療従事者等!$A:$J, $G$4, FALSE), 0)</f>
        <v>0</v>
      </c>
      <c r="H234" s="96">
        <f>IFERROR(VLOOKUP($E234, V医療従事者等!$A:$J, $H$4, FALSE), 0)</f>
        <v>0</v>
      </c>
      <c r="I234" s="96">
        <f>IFERROR(VLOOKUP($E234, V医療従事者等!$A:$J, $I$4, FALSE), 0)</f>
        <v>0</v>
      </c>
      <c r="J234" s="96">
        <f>IFERROR(VLOOKUP($E234, V医療従事者等!$A:$J, $J$4, FALSE), 0)</f>
        <v>0</v>
      </c>
      <c r="K234" s="97">
        <f>IFERROR(VLOOKUP($E234, V一般接種!$A:$G, K$4, FALSE), 0)</f>
        <v>19129</v>
      </c>
      <c r="L234" s="97">
        <f>IFERROR(VLOOKUP($E234, V一般接種!$A:$G, L$4, FALSE), 0)</f>
        <v>684</v>
      </c>
      <c r="M234" s="97">
        <f>IFERROR(VLOOKUP($E234, V一般接種!$A:$G, M$4, FALSE), 0)</f>
        <v>37</v>
      </c>
      <c r="N234" s="97">
        <f>IFERROR(VLOOKUP($E234, V一般接種!$A:$G, N$4, FALSE), 0)</f>
        <v>58230</v>
      </c>
      <c r="O234" s="97">
        <f>SUMIF(V職域接種!$C:$C, 'Conv-vaccine'!$E234, V職域接種!F:F)</f>
        <v>0</v>
      </c>
      <c r="P234" s="97">
        <f>SUMIF(V職域接種!$C:$C, 'Conv-vaccine'!$E234, V職域接種!G:G)</f>
        <v>0</v>
      </c>
      <c r="Q234" s="97">
        <f>SUMIF(V重複!$C:$C, 'Conv-vaccine'!$E234, V重複!F:F)</f>
        <v>0</v>
      </c>
      <c r="R234" s="97">
        <f>SUMIF(V重複!$C:$C, 'Conv-vaccine'!$E234, V重複!G:G)</f>
        <v>0</v>
      </c>
      <c r="S234" s="111">
        <f>SUMIF(V3回目!$A:$A, 'Conv-vaccine'!$E234, V3回目!C:C)</f>
        <v>0</v>
      </c>
    </row>
    <row r="235" spans="1:19" ht="17.7">
      <c r="A235" s="94">
        <f t="shared" si="12"/>
        <v>44526</v>
      </c>
      <c r="B235" s="49">
        <f t="shared" si="13"/>
        <v>37743</v>
      </c>
      <c r="C235" s="49">
        <f t="shared" si="14"/>
        <v>100614</v>
      </c>
      <c r="D235" s="49">
        <f t="shared" si="15"/>
        <v>0</v>
      </c>
      <c r="E235" s="95">
        <v>44526</v>
      </c>
      <c r="F235" s="96" t="str">
        <f>IFERROR(VLOOKUP($E235, V医療従事者等!$A:$J, $F$4, FALSE), TEXT(E235, "aaa"))</f>
        <v>金</v>
      </c>
      <c r="G235" s="96">
        <f>IFERROR(VLOOKUP($E235, V医療従事者等!$A:$J, $G$4, FALSE), 0)</f>
        <v>0</v>
      </c>
      <c r="H235" s="96">
        <f>IFERROR(VLOOKUP($E235, V医療従事者等!$A:$J, $H$4, FALSE), 0)</f>
        <v>0</v>
      </c>
      <c r="I235" s="96">
        <f>IFERROR(VLOOKUP($E235, V医療従事者等!$A:$J, $I$4, FALSE), 0)</f>
        <v>0</v>
      </c>
      <c r="J235" s="96">
        <f>IFERROR(VLOOKUP($E235, V医療従事者等!$A:$J, $J$4, FALSE), 0)</f>
        <v>0</v>
      </c>
      <c r="K235" s="97">
        <f>IFERROR(VLOOKUP($E235, V一般接種!$A:$G, K$4, FALSE), 0)</f>
        <v>36065</v>
      </c>
      <c r="L235" s="97">
        <f>IFERROR(VLOOKUP($E235, V一般接種!$A:$G, L$4, FALSE), 0)</f>
        <v>1678</v>
      </c>
      <c r="M235" s="97">
        <f>IFERROR(VLOOKUP($E235, V一般接種!$A:$G, M$4, FALSE), 0)</f>
        <v>5</v>
      </c>
      <c r="N235" s="97">
        <f>IFERROR(VLOOKUP($E235, V一般接種!$A:$G, N$4, FALSE), 0)</f>
        <v>100609</v>
      </c>
      <c r="O235" s="97">
        <f>SUMIF(V職域接種!$C:$C, 'Conv-vaccine'!$E235, V職域接種!F:F)</f>
        <v>0</v>
      </c>
      <c r="P235" s="97">
        <f>SUMIF(V職域接種!$C:$C, 'Conv-vaccine'!$E235, V職域接種!G:G)</f>
        <v>0</v>
      </c>
      <c r="Q235" s="97">
        <f>SUMIF(V重複!$C:$C, 'Conv-vaccine'!$E235, V重複!F:F)</f>
        <v>0</v>
      </c>
      <c r="R235" s="97">
        <f>SUMIF(V重複!$C:$C, 'Conv-vaccine'!$E235, V重複!G:G)</f>
        <v>0</v>
      </c>
      <c r="S235" s="111">
        <f>SUMIF(V3回目!$A:$A, 'Conv-vaccine'!$E235, V3回目!C:C)</f>
        <v>0</v>
      </c>
    </row>
    <row r="236" spans="1:19" ht="17.7">
      <c r="A236" s="94">
        <f t="shared" si="12"/>
        <v>44527</v>
      </c>
      <c r="B236" s="49">
        <f t="shared" si="13"/>
        <v>51005</v>
      </c>
      <c r="C236" s="49">
        <f t="shared" si="14"/>
        <v>139403</v>
      </c>
      <c r="D236" s="49">
        <f t="shared" si="15"/>
        <v>0</v>
      </c>
      <c r="E236" s="95">
        <v>44527</v>
      </c>
      <c r="F236" s="96" t="str">
        <f>IFERROR(VLOOKUP($E236, V医療従事者等!$A:$J, $F$4, FALSE), TEXT(E236, "aaa"))</f>
        <v>土</v>
      </c>
      <c r="G236" s="96">
        <f>IFERROR(VLOOKUP($E236, V医療従事者等!$A:$J, $G$4, FALSE), 0)</f>
        <v>0</v>
      </c>
      <c r="H236" s="96">
        <f>IFERROR(VLOOKUP($E236, V医療従事者等!$A:$J, $H$4, FALSE), 0)</f>
        <v>0</v>
      </c>
      <c r="I236" s="96">
        <f>IFERROR(VLOOKUP($E236, V医療従事者等!$A:$J, $I$4, FALSE), 0)</f>
        <v>0</v>
      </c>
      <c r="J236" s="96">
        <f>IFERROR(VLOOKUP($E236, V医療従事者等!$A:$J, $J$4, FALSE), 0)</f>
        <v>0</v>
      </c>
      <c r="K236" s="97">
        <f>IFERROR(VLOOKUP($E236, V一般接種!$A:$G, K$4, FALSE), 0)</f>
        <v>50108</v>
      </c>
      <c r="L236" s="97">
        <f>IFERROR(VLOOKUP($E236, V一般接種!$A:$G, L$4, FALSE), 0)</f>
        <v>897</v>
      </c>
      <c r="M236" s="97">
        <f>IFERROR(VLOOKUP($E236, V一般接種!$A:$G, M$4, FALSE), 0)</f>
        <v>33</v>
      </c>
      <c r="N236" s="97">
        <f>IFERROR(VLOOKUP($E236, V一般接種!$A:$G, N$4, FALSE), 0)</f>
        <v>139370</v>
      </c>
      <c r="O236" s="97">
        <f>SUMIF(V職域接種!$C:$C, 'Conv-vaccine'!$E236, V職域接種!F:F)</f>
        <v>0</v>
      </c>
      <c r="P236" s="97">
        <f>SUMIF(V職域接種!$C:$C, 'Conv-vaccine'!$E236, V職域接種!G:G)</f>
        <v>0</v>
      </c>
      <c r="Q236" s="97">
        <f>SUMIF(V重複!$C:$C, 'Conv-vaccine'!$E236, V重複!F:F)</f>
        <v>0</v>
      </c>
      <c r="R236" s="97">
        <f>SUMIF(V重複!$C:$C, 'Conv-vaccine'!$E236, V重複!G:G)</f>
        <v>0</v>
      </c>
      <c r="S236" s="111">
        <f>SUMIF(V3回目!$A:$A, 'Conv-vaccine'!$E236, V3回目!C:C)</f>
        <v>0</v>
      </c>
    </row>
    <row r="237" spans="1:19" ht="17.7">
      <c r="A237" s="94">
        <f t="shared" si="12"/>
        <v>44528</v>
      </c>
      <c r="B237" s="49">
        <f t="shared" si="13"/>
        <v>-36778607</v>
      </c>
      <c r="C237" s="49">
        <f t="shared" si="14"/>
        <v>-36523821</v>
      </c>
      <c r="D237" s="49">
        <f t="shared" si="15"/>
        <v>0</v>
      </c>
      <c r="E237" s="95">
        <v>44528</v>
      </c>
      <c r="F237" s="96" t="str">
        <f>IFERROR(VLOOKUP($E237, V医療従事者等!$A:$J, $F$4, FALSE), TEXT(E237, "aaa"))</f>
        <v>日</v>
      </c>
      <c r="G237" s="96">
        <f>IFERROR(VLOOKUP($E237, V医療従事者等!$A:$J, $G$4, FALSE), 0)</f>
        <v>0</v>
      </c>
      <c r="H237" s="96">
        <f>IFERROR(VLOOKUP($E237, V医療従事者等!$A:$J, $H$4, FALSE), 0)</f>
        <v>0</v>
      </c>
      <c r="I237" s="96">
        <f>IFERROR(VLOOKUP($E237, V医療従事者等!$A:$J, $I$4, FALSE), 0)</f>
        <v>0</v>
      </c>
      <c r="J237" s="96">
        <f>IFERROR(VLOOKUP($E237, V医療従事者等!$A:$J, $J$4, FALSE), 0)</f>
        <v>0</v>
      </c>
      <c r="K237" s="97">
        <f>IFERROR(VLOOKUP($E237, V一般接種!$A:$G, K$4, FALSE), 0)</f>
        <v>19115</v>
      </c>
      <c r="L237" s="97">
        <f>IFERROR(VLOOKUP($E237, V一般接種!$A:$G, L$4, FALSE), 0)</f>
        <v>588</v>
      </c>
      <c r="M237" s="97">
        <f>IFERROR(VLOOKUP($E237, V一般接種!$A:$G, M$4, FALSE), 0)</f>
        <v>0</v>
      </c>
      <c r="N237" s="97">
        <f>IFERROR(VLOOKUP($E237, V一般接種!$A:$G, N$4, FALSE), 0)</f>
        <v>82356</v>
      </c>
      <c r="O237" s="97">
        <f>SUMIF(V職域接種!$C:$C, 'Conv-vaccine'!$E237, V職域接種!F:F)</f>
        <v>9802654</v>
      </c>
      <c r="P237" s="97">
        <f>SUMIF(V職域接種!$C:$C, 'Conv-vaccine'!$E237, V職域接種!G:G)</f>
        <v>9488792</v>
      </c>
      <c r="Q237" s="97">
        <f>SUMIF(V重複!$C:$C, 'Conv-vaccine'!$E237, V重複!F:F)</f>
        <v>46600964</v>
      </c>
      <c r="R237" s="97">
        <f>SUMIF(V重複!$C:$C, 'Conv-vaccine'!$E237, V重複!G:G)</f>
        <v>46094969</v>
      </c>
      <c r="S237" s="111">
        <f>SUMIF(V3回目!$A:$A, 'Conv-vaccine'!$E237, V3回目!C:C)</f>
        <v>0</v>
      </c>
    </row>
    <row r="238" spans="1:19" ht="17.7">
      <c r="A238" s="94">
        <f t="shared" si="12"/>
        <v>44529</v>
      </c>
      <c r="B238" s="49">
        <f t="shared" si="13"/>
        <v>17949</v>
      </c>
      <c r="C238" s="49">
        <f t="shared" si="14"/>
        <v>53389</v>
      </c>
      <c r="D238" s="49">
        <f t="shared" si="15"/>
        <v>0</v>
      </c>
      <c r="E238" s="95">
        <v>44529</v>
      </c>
      <c r="F238" s="96" t="str">
        <f>IFERROR(VLOOKUP($E238, V医療従事者等!$A:$J, $F$4, FALSE), TEXT(E238, "aaa"))</f>
        <v>月</v>
      </c>
      <c r="G238" s="96">
        <f>IFERROR(VLOOKUP($E238, V医療従事者等!$A:$J, $G$4, FALSE), 0)</f>
        <v>0</v>
      </c>
      <c r="H238" s="96">
        <f>IFERROR(VLOOKUP($E238, V医療従事者等!$A:$J, $H$4, FALSE), 0)</f>
        <v>0</v>
      </c>
      <c r="I238" s="96">
        <f>IFERROR(VLOOKUP($E238, V医療従事者等!$A:$J, $I$4, FALSE), 0)</f>
        <v>0</v>
      </c>
      <c r="J238" s="96">
        <f>IFERROR(VLOOKUP($E238, V医療従事者等!$A:$J, $J$4, FALSE), 0)</f>
        <v>0</v>
      </c>
      <c r="K238" s="97">
        <f>IFERROR(VLOOKUP($E238, V一般接種!$A:$G, K$4, FALSE), 0)</f>
        <v>17417</v>
      </c>
      <c r="L238" s="97">
        <f>IFERROR(VLOOKUP($E238, V一般接種!$A:$G, L$4, FALSE), 0)</f>
        <v>532</v>
      </c>
      <c r="M238" s="97">
        <f>IFERROR(VLOOKUP($E238, V一般接種!$A:$G, M$4, FALSE), 0)</f>
        <v>3</v>
      </c>
      <c r="N238" s="97">
        <f>IFERROR(VLOOKUP($E238, V一般接種!$A:$G, N$4, FALSE), 0)</f>
        <v>53386</v>
      </c>
      <c r="O238" s="97">
        <f>SUMIF(V職域接種!$C:$C, 'Conv-vaccine'!$E238, V職域接種!F:F)</f>
        <v>0</v>
      </c>
      <c r="P238" s="97">
        <f>SUMIF(V職域接種!$C:$C, 'Conv-vaccine'!$E238, V職域接種!G:G)</f>
        <v>0</v>
      </c>
      <c r="Q238" s="97">
        <f>SUMIF(V重複!$C:$C, 'Conv-vaccine'!$E238, V重複!F:F)</f>
        <v>0</v>
      </c>
      <c r="R238" s="97">
        <f>SUMIF(V重複!$C:$C, 'Conv-vaccine'!$E238, V重複!G:G)</f>
        <v>0</v>
      </c>
      <c r="S238" s="111">
        <f>SUMIF(V3回目!$A:$A, 'Conv-vaccine'!$E238, V3回目!C:C)</f>
        <v>0</v>
      </c>
    </row>
    <row r="239" spans="1:19" ht="17.7">
      <c r="A239" s="94">
        <f t="shared" si="12"/>
        <v>44530</v>
      </c>
      <c r="B239" s="49">
        <f t="shared" si="13"/>
        <v>17723</v>
      </c>
      <c r="C239" s="49">
        <f t="shared" si="14"/>
        <v>57748</v>
      </c>
      <c r="D239" s="49">
        <f t="shared" si="15"/>
        <v>0</v>
      </c>
      <c r="E239" s="95">
        <v>44530</v>
      </c>
      <c r="F239" s="96" t="str">
        <f>IFERROR(VLOOKUP($E239, V医療従事者等!$A:$J, $F$4, FALSE), TEXT(E239, "aaa"))</f>
        <v>火</v>
      </c>
      <c r="G239" s="96">
        <f>IFERROR(VLOOKUP($E239, V医療従事者等!$A:$J, $G$4, FALSE), 0)</f>
        <v>0</v>
      </c>
      <c r="H239" s="96">
        <f>IFERROR(VLOOKUP($E239, V医療従事者等!$A:$J, $H$4, FALSE), 0)</f>
        <v>0</v>
      </c>
      <c r="I239" s="96">
        <f>IFERROR(VLOOKUP($E239, V医療従事者等!$A:$J, $I$4, FALSE), 0)</f>
        <v>0</v>
      </c>
      <c r="J239" s="96">
        <f>IFERROR(VLOOKUP($E239, V医療従事者等!$A:$J, $J$4, FALSE), 0)</f>
        <v>0</v>
      </c>
      <c r="K239" s="97">
        <f>IFERROR(VLOOKUP($E239, V一般接種!$A:$G, K$4, FALSE), 0)</f>
        <v>17316</v>
      </c>
      <c r="L239" s="97">
        <f>IFERROR(VLOOKUP($E239, V一般接種!$A:$G, L$4, FALSE), 0)</f>
        <v>407</v>
      </c>
      <c r="M239" s="97">
        <f>IFERROR(VLOOKUP($E239, V一般接種!$A:$G, M$4, FALSE), 0)</f>
        <v>26</v>
      </c>
      <c r="N239" s="97">
        <f>IFERROR(VLOOKUP($E239, V一般接種!$A:$G, N$4, FALSE), 0)</f>
        <v>57722</v>
      </c>
      <c r="O239" s="97">
        <f>SUMIF(V職域接種!$C:$C, 'Conv-vaccine'!$E239, V職域接種!F:F)</f>
        <v>0</v>
      </c>
      <c r="P239" s="97">
        <f>SUMIF(V職域接種!$C:$C, 'Conv-vaccine'!$E239, V職域接種!G:G)</f>
        <v>0</v>
      </c>
      <c r="Q239" s="97">
        <f>SUMIF(V重複!$C:$C, 'Conv-vaccine'!$E239, V重複!F:F)</f>
        <v>0</v>
      </c>
      <c r="R239" s="97">
        <f>SUMIF(V重複!$C:$C, 'Conv-vaccine'!$E239, V重複!G:G)</f>
        <v>0</v>
      </c>
      <c r="S239" s="111">
        <f>SUMIF(V3回目!$A:$A, 'Conv-vaccine'!$E239, V3回目!C:C)</f>
        <v>0</v>
      </c>
    </row>
    <row r="240" spans="1:19" ht="17.7">
      <c r="A240" s="94">
        <f t="shared" si="12"/>
        <v>44531</v>
      </c>
      <c r="B240" s="49">
        <f t="shared" si="13"/>
        <v>15236</v>
      </c>
      <c r="C240" s="49">
        <f t="shared" si="14"/>
        <v>29724</v>
      </c>
      <c r="D240" s="49">
        <f t="shared" si="15"/>
        <v>0</v>
      </c>
      <c r="E240" s="95">
        <v>44531</v>
      </c>
      <c r="F240" s="96" t="str">
        <f>IFERROR(VLOOKUP($E240, V医療従事者等!$A:$J, $F$4, FALSE), TEXT(E240, "aaa"))</f>
        <v>水</v>
      </c>
      <c r="G240" s="96">
        <f>IFERROR(VLOOKUP($E240, V医療従事者等!$A:$J, $G$4, FALSE), 0)</f>
        <v>0</v>
      </c>
      <c r="H240" s="96">
        <f>IFERROR(VLOOKUP($E240, V医療従事者等!$A:$J, $H$4, FALSE), 0)</f>
        <v>0</v>
      </c>
      <c r="I240" s="96">
        <f>IFERROR(VLOOKUP($E240, V医療従事者等!$A:$J, $I$4, FALSE), 0)</f>
        <v>0</v>
      </c>
      <c r="J240" s="96">
        <f>IFERROR(VLOOKUP($E240, V医療従事者等!$A:$J, $J$4, FALSE), 0)</f>
        <v>0</v>
      </c>
      <c r="K240" s="97">
        <f>IFERROR(VLOOKUP($E240, V一般接種!$A:$G, K$4, FALSE), 0)</f>
        <v>14930</v>
      </c>
      <c r="L240" s="97">
        <f>IFERROR(VLOOKUP($E240, V一般接種!$A:$G, L$4, FALSE), 0)</f>
        <v>306</v>
      </c>
      <c r="M240" s="97">
        <f>IFERROR(VLOOKUP($E240, V一般接種!$A:$G, M$4, FALSE), 0)</f>
        <v>6</v>
      </c>
      <c r="N240" s="97">
        <f>IFERROR(VLOOKUP($E240, V一般接種!$A:$G, N$4, FALSE), 0)</f>
        <v>29718</v>
      </c>
      <c r="O240" s="97">
        <f>SUMIF(V職域接種!$C:$C, 'Conv-vaccine'!$E240, V職域接種!F:F)</f>
        <v>0</v>
      </c>
      <c r="P240" s="97">
        <f>SUMIF(V職域接種!$C:$C, 'Conv-vaccine'!$E240, V職域接種!G:G)</f>
        <v>0</v>
      </c>
      <c r="Q240" s="97">
        <f>SUMIF(V重複!$C:$C, 'Conv-vaccine'!$E240, V重複!F:F)</f>
        <v>0</v>
      </c>
      <c r="R240" s="97">
        <f>SUMIF(V重複!$C:$C, 'Conv-vaccine'!$E240, V重複!G:G)</f>
        <v>0</v>
      </c>
      <c r="S240" s="111">
        <f>SUMIF(V3回目!$A:$A, 'Conv-vaccine'!$E240, V3回目!C:C)</f>
        <v>0</v>
      </c>
    </row>
    <row r="241" spans="1:19" ht="17.7">
      <c r="A241" s="94">
        <f t="shared" si="12"/>
        <v>44532</v>
      </c>
      <c r="B241" s="49">
        <f t="shared" si="13"/>
        <v>14506</v>
      </c>
      <c r="C241" s="49">
        <f t="shared" si="14"/>
        <v>26515</v>
      </c>
      <c r="D241" s="49">
        <f t="shared" si="15"/>
        <v>1560</v>
      </c>
      <c r="E241" s="95">
        <v>44532</v>
      </c>
      <c r="F241" s="96" t="str">
        <f>IFERROR(VLOOKUP($E241, V医療従事者等!$A:$J, $F$4, FALSE), TEXT(E241, "aaa"))</f>
        <v>木</v>
      </c>
      <c r="G241" s="96">
        <f>IFERROR(VLOOKUP($E241, V医療従事者等!$A:$J, $G$4, FALSE), 0)</f>
        <v>0</v>
      </c>
      <c r="H241" s="96">
        <f>IFERROR(VLOOKUP($E241, V医療従事者等!$A:$J, $H$4, FALSE), 0)</f>
        <v>0</v>
      </c>
      <c r="I241" s="96">
        <f>IFERROR(VLOOKUP($E241, V医療従事者等!$A:$J, $I$4, FALSE), 0)</f>
        <v>0</v>
      </c>
      <c r="J241" s="96">
        <f>IFERROR(VLOOKUP($E241, V医療従事者等!$A:$J, $J$4, FALSE), 0)</f>
        <v>0</v>
      </c>
      <c r="K241" s="97">
        <f>IFERROR(VLOOKUP($E241, V一般接種!$A:$G, K$4, FALSE), 0)</f>
        <v>14246</v>
      </c>
      <c r="L241" s="97">
        <f>IFERROR(VLOOKUP($E241, V一般接種!$A:$G, L$4, FALSE), 0)</f>
        <v>260</v>
      </c>
      <c r="M241" s="97">
        <f>IFERROR(VLOOKUP($E241, V一般接種!$A:$G, M$4, FALSE), 0)</f>
        <v>1</v>
      </c>
      <c r="N241" s="97">
        <f>IFERROR(VLOOKUP($E241, V一般接種!$A:$G, N$4, FALSE), 0)</f>
        <v>26514</v>
      </c>
      <c r="O241" s="97">
        <f>SUMIF(V職域接種!$C:$C, 'Conv-vaccine'!$E241, V職域接種!F:F)</f>
        <v>0</v>
      </c>
      <c r="P241" s="97">
        <f>SUMIF(V職域接種!$C:$C, 'Conv-vaccine'!$E241, V職域接種!G:G)</f>
        <v>0</v>
      </c>
      <c r="Q241" s="97">
        <f>SUMIF(V重複!$C:$C, 'Conv-vaccine'!$E241, V重複!F:F)</f>
        <v>0</v>
      </c>
      <c r="R241" s="97">
        <f>SUMIF(V重複!$C:$C, 'Conv-vaccine'!$E241, V重複!G:G)</f>
        <v>0</v>
      </c>
      <c r="S241" s="111">
        <f>SUMIF(V3回目!$A:$A, 'Conv-vaccine'!$E241, V3回目!C:C)</f>
        <v>1560</v>
      </c>
    </row>
    <row r="242" spans="1:19" ht="17.7">
      <c r="A242" s="94">
        <f t="shared" si="12"/>
        <v>44533</v>
      </c>
      <c r="B242" s="49">
        <f t="shared" si="13"/>
        <v>27507</v>
      </c>
      <c r="C242" s="49">
        <f t="shared" si="14"/>
        <v>48723</v>
      </c>
      <c r="D242" s="49">
        <f t="shared" si="15"/>
        <v>3547</v>
      </c>
      <c r="E242" s="95">
        <v>44533</v>
      </c>
      <c r="F242" s="96" t="str">
        <f>IFERROR(VLOOKUP($E242, V医療従事者等!$A:$J, $F$4, FALSE), TEXT(E242, "aaa"))</f>
        <v>金</v>
      </c>
      <c r="G242" s="96">
        <f>IFERROR(VLOOKUP($E242, V医療従事者等!$A:$J, $G$4, FALSE), 0)</f>
        <v>0</v>
      </c>
      <c r="H242" s="96">
        <f>IFERROR(VLOOKUP($E242, V医療従事者等!$A:$J, $H$4, FALSE), 0)</f>
        <v>0</v>
      </c>
      <c r="I242" s="96">
        <f>IFERROR(VLOOKUP($E242, V医療従事者等!$A:$J, $I$4, FALSE), 0)</f>
        <v>0</v>
      </c>
      <c r="J242" s="96">
        <f>IFERROR(VLOOKUP($E242, V医療従事者等!$A:$J, $J$4, FALSE), 0)</f>
        <v>0</v>
      </c>
      <c r="K242" s="97">
        <f>IFERROR(VLOOKUP($E242, V一般接種!$A:$G, K$4, FALSE), 0)</f>
        <v>27257</v>
      </c>
      <c r="L242" s="97">
        <f>IFERROR(VLOOKUP($E242, V一般接種!$A:$G, L$4, FALSE), 0)</f>
        <v>250</v>
      </c>
      <c r="M242" s="97">
        <f>IFERROR(VLOOKUP($E242, V一般接種!$A:$G, M$4, FALSE), 0)</f>
        <v>3</v>
      </c>
      <c r="N242" s="97">
        <f>IFERROR(VLOOKUP($E242, V一般接種!$A:$G, N$4, FALSE), 0)</f>
        <v>48720</v>
      </c>
      <c r="O242" s="97">
        <f>SUMIF(V職域接種!$C:$C, 'Conv-vaccine'!$E242, V職域接種!F:F)</f>
        <v>0</v>
      </c>
      <c r="P242" s="97">
        <f>SUMIF(V職域接種!$C:$C, 'Conv-vaccine'!$E242, V職域接種!G:G)</f>
        <v>0</v>
      </c>
      <c r="Q242" s="97">
        <f>SUMIF(V重複!$C:$C, 'Conv-vaccine'!$E242, V重複!F:F)</f>
        <v>0</v>
      </c>
      <c r="R242" s="97">
        <f>SUMIF(V重複!$C:$C, 'Conv-vaccine'!$E242, V重複!G:G)</f>
        <v>0</v>
      </c>
      <c r="S242" s="111">
        <f>SUMIF(V3回目!$A:$A, 'Conv-vaccine'!$E242, V3回目!C:C)</f>
        <v>3547</v>
      </c>
    </row>
    <row r="243" spans="1:19" ht="17.7">
      <c r="A243" s="94">
        <f t="shared" si="12"/>
        <v>44534</v>
      </c>
      <c r="B243" s="49">
        <f t="shared" si="13"/>
        <v>42845</v>
      </c>
      <c r="C243" s="49">
        <f t="shared" si="14"/>
        <v>70249</v>
      </c>
      <c r="D243" s="49">
        <f t="shared" si="15"/>
        <v>0</v>
      </c>
      <c r="E243" s="95">
        <v>44534</v>
      </c>
      <c r="F243" s="96" t="str">
        <f>IFERROR(VLOOKUP($E243, V医療従事者等!$A:$J, $F$4, FALSE), TEXT(E243, "aaa"))</f>
        <v>土</v>
      </c>
      <c r="G243" s="96">
        <f>IFERROR(VLOOKUP($E243, V医療従事者等!$A:$J, $G$4, FALSE), 0)</f>
        <v>0</v>
      </c>
      <c r="H243" s="96">
        <f>IFERROR(VLOOKUP($E243, V医療従事者等!$A:$J, $H$4, FALSE), 0)</f>
        <v>0</v>
      </c>
      <c r="I243" s="96">
        <f>IFERROR(VLOOKUP($E243, V医療従事者等!$A:$J, $I$4, FALSE), 0)</f>
        <v>0</v>
      </c>
      <c r="J243" s="96">
        <f>IFERROR(VLOOKUP($E243, V医療従事者等!$A:$J, $J$4, FALSE), 0)</f>
        <v>0</v>
      </c>
      <c r="K243" s="97">
        <f>IFERROR(VLOOKUP($E243, V一般接種!$A:$G, K$4, FALSE), 0)</f>
        <v>42641</v>
      </c>
      <c r="L243" s="97">
        <f>IFERROR(VLOOKUP($E243, V一般接種!$A:$G, L$4, FALSE), 0)</f>
        <v>204</v>
      </c>
      <c r="M243" s="97">
        <f>IFERROR(VLOOKUP($E243, V一般接種!$A:$G, M$4, FALSE), 0)</f>
        <v>3</v>
      </c>
      <c r="N243" s="97">
        <f>IFERROR(VLOOKUP($E243, V一般接種!$A:$G, N$4, FALSE), 0)</f>
        <v>70246</v>
      </c>
      <c r="O243" s="97">
        <f>SUMIF(V職域接種!$C:$C, 'Conv-vaccine'!$E243, V職域接種!F:F)</f>
        <v>0</v>
      </c>
      <c r="P243" s="97">
        <f>SUMIF(V職域接種!$C:$C, 'Conv-vaccine'!$E243, V職域接種!G:G)</f>
        <v>0</v>
      </c>
      <c r="Q243" s="97">
        <f>SUMIF(V重複!$C:$C, 'Conv-vaccine'!$E243, V重複!F:F)</f>
        <v>0</v>
      </c>
      <c r="R243" s="97">
        <f>SUMIF(V重複!$C:$C, 'Conv-vaccine'!$E243, V重複!G:G)</f>
        <v>0</v>
      </c>
      <c r="S243" s="111">
        <f>SUMIF(V3回目!$A:$A, 'Conv-vaccine'!$E243, V3回目!C:C)</f>
        <v>0</v>
      </c>
    </row>
    <row r="244" spans="1:19" ht="17.7">
      <c r="A244" s="94">
        <f t="shared" si="12"/>
        <v>44535</v>
      </c>
      <c r="B244" s="49">
        <f t="shared" si="13"/>
        <v>-37005187</v>
      </c>
      <c r="C244" s="49">
        <f t="shared" si="14"/>
        <v>-36772583</v>
      </c>
      <c r="D244" s="49">
        <f t="shared" si="15"/>
        <v>0</v>
      </c>
      <c r="E244" s="95">
        <v>44535</v>
      </c>
      <c r="F244" s="96" t="str">
        <f>IFERROR(VLOOKUP($E244, V医療従事者等!$A:$J, $F$4, FALSE), TEXT(E244, "aaa"))</f>
        <v>日</v>
      </c>
      <c r="G244" s="96">
        <f>IFERROR(VLOOKUP($E244, V医療従事者等!$A:$J, $G$4, FALSE), 0)</f>
        <v>0</v>
      </c>
      <c r="H244" s="96">
        <f>IFERROR(VLOOKUP($E244, V医療従事者等!$A:$J, $H$4, FALSE), 0)</f>
        <v>0</v>
      </c>
      <c r="I244" s="96">
        <f>IFERROR(VLOOKUP($E244, V医療従事者等!$A:$J, $I$4, FALSE), 0)</f>
        <v>0</v>
      </c>
      <c r="J244" s="96">
        <f>IFERROR(VLOOKUP($E244, V医療従事者等!$A:$J, $J$4, FALSE), 0)</f>
        <v>0</v>
      </c>
      <c r="K244" s="97">
        <f>IFERROR(VLOOKUP($E244, V一般接種!$A:$G, K$4, FALSE), 0)</f>
        <v>15467</v>
      </c>
      <c r="L244" s="97">
        <f>IFERROR(VLOOKUP($E244, V一般接種!$A:$G, L$4, FALSE), 0)</f>
        <v>194</v>
      </c>
      <c r="M244" s="97">
        <f>IFERROR(VLOOKUP($E244, V一般接種!$A:$G, M$4, FALSE), 0)</f>
        <v>0</v>
      </c>
      <c r="N244" s="97">
        <f>IFERROR(VLOOKUP($E244, V一般接種!$A:$G, N$4, FALSE), 0)</f>
        <v>30219</v>
      </c>
      <c r="O244" s="97">
        <f>SUMIF(V職域接種!$C:$C, 'Conv-vaccine'!$E244, V職域接種!F:F)</f>
        <v>9801991</v>
      </c>
      <c r="P244" s="97">
        <f>SUMIF(V職域接種!$C:$C, 'Conv-vaccine'!$E244, V職域接種!G:G)</f>
        <v>9506299</v>
      </c>
      <c r="Q244" s="97">
        <f>SUMIF(V重複!$C:$C, 'Conv-vaccine'!$E244, V重複!F:F)</f>
        <v>46822839</v>
      </c>
      <c r="R244" s="97">
        <f>SUMIF(V重複!$C:$C, 'Conv-vaccine'!$E244, V重複!G:G)</f>
        <v>46309101</v>
      </c>
      <c r="S244" s="111">
        <f>SUMIF(V3回目!$A:$A, 'Conv-vaccine'!$E244, V3回目!C:C)</f>
        <v>0</v>
      </c>
    </row>
    <row r="245" spans="1:19" ht="17.7">
      <c r="A245" s="94">
        <f t="shared" si="12"/>
        <v>44536</v>
      </c>
      <c r="B245" s="49">
        <f t="shared" si="13"/>
        <v>13124</v>
      </c>
      <c r="C245" s="49">
        <f t="shared" si="14"/>
        <v>23169</v>
      </c>
      <c r="D245" s="49">
        <f t="shared" si="15"/>
        <v>8657</v>
      </c>
      <c r="E245" s="95">
        <v>44536</v>
      </c>
      <c r="F245" s="96" t="str">
        <f>IFERROR(VLOOKUP($E245, V医療従事者等!$A:$J, $F$4, FALSE), TEXT(E245, "aaa"))</f>
        <v>月</v>
      </c>
      <c r="G245" s="96">
        <f>IFERROR(VLOOKUP($E245, V医療従事者等!$A:$J, $G$4, FALSE), 0)</f>
        <v>0</v>
      </c>
      <c r="H245" s="96">
        <f>IFERROR(VLOOKUP($E245, V医療従事者等!$A:$J, $H$4, FALSE), 0)</f>
        <v>0</v>
      </c>
      <c r="I245" s="96">
        <f>IFERROR(VLOOKUP($E245, V医療従事者等!$A:$J, $I$4, FALSE), 0)</f>
        <v>0</v>
      </c>
      <c r="J245" s="96">
        <f>IFERROR(VLOOKUP($E245, V医療従事者等!$A:$J, $J$4, FALSE), 0)</f>
        <v>0</v>
      </c>
      <c r="K245" s="97">
        <f>IFERROR(VLOOKUP($E245, V一般接種!$A:$G, K$4, FALSE), 0)</f>
        <v>12954</v>
      </c>
      <c r="L245" s="97">
        <f>IFERROR(VLOOKUP($E245, V一般接種!$A:$G, L$4, FALSE), 0)</f>
        <v>170</v>
      </c>
      <c r="M245" s="97">
        <f>IFERROR(VLOOKUP($E245, V一般接種!$A:$G, M$4, FALSE), 0)</f>
        <v>3</v>
      </c>
      <c r="N245" s="97">
        <f>IFERROR(VLOOKUP($E245, V一般接種!$A:$G, N$4, FALSE), 0)</f>
        <v>23166</v>
      </c>
      <c r="O245" s="97">
        <f>SUMIF(V職域接種!$C:$C, 'Conv-vaccine'!$E245, V職域接種!F:F)</f>
        <v>0</v>
      </c>
      <c r="P245" s="97">
        <f>SUMIF(V職域接種!$C:$C, 'Conv-vaccine'!$E245, V職域接種!G:G)</f>
        <v>0</v>
      </c>
      <c r="Q245" s="97">
        <f>SUMIF(V重複!$C:$C, 'Conv-vaccine'!$E245, V重複!F:F)</f>
        <v>0</v>
      </c>
      <c r="R245" s="97">
        <f>SUMIF(V重複!$C:$C, 'Conv-vaccine'!$E245, V重複!G:G)</f>
        <v>0</v>
      </c>
      <c r="S245" s="111">
        <f>SUMIF(V3回目!$A:$A, 'Conv-vaccine'!$E245, V3回目!C:C)</f>
        <v>8657</v>
      </c>
    </row>
    <row r="246" spans="1:19" ht="17.7">
      <c r="A246" s="94">
        <f t="shared" si="12"/>
        <v>44537</v>
      </c>
      <c r="B246" s="49">
        <f t="shared" si="13"/>
        <v>11091</v>
      </c>
      <c r="C246" s="49">
        <f t="shared" si="14"/>
        <v>21893</v>
      </c>
      <c r="D246" s="49">
        <f t="shared" si="15"/>
        <v>15079</v>
      </c>
      <c r="E246" s="95">
        <v>44537</v>
      </c>
      <c r="F246" s="96" t="str">
        <f>IFERROR(VLOOKUP($E246, V医療従事者等!$A:$J, $F$4, FALSE), TEXT(E246, "aaa"))</f>
        <v>火</v>
      </c>
      <c r="G246" s="96">
        <f>IFERROR(VLOOKUP($E246, V医療従事者等!$A:$J, $G$4, FALSE), 0)</f>
        <v>0</v>
      </c>
      <c r="H246" s="96">
        <f>IFERROR(VLOOKUP($E246, V医療従事者等!$A:$J, $H$4, FALSE), 0)</f>
        <v>0</v>
      </c>
      <c r="I246" s="96">
        <f>IFERROR(VLOOKUP($E246, V医療従事者等!$A:$J, $I$4, FALSE), 0)</f>
        <v>0</v>
      </c>
      <c r="J246" s="96">
        <f>IFERROR(VLOOKUP($E246, V医療従事者等!$A:$J, $J$4, FALSE), 0)</f>
        <v>0</v>
      </c>
      <c r="K246" s="97">
        <f>IFERROR(VLOOKUP($E246, V一般接種!$A:$G, K$4, FALSE), 0)</f>
        <v>10933</v>
      </c>
      <c r="L246" s="97">
        <f>IFERROR(VLOOKUP($E246, V一般接種!$A:$G, L$4, FALSE), 0)</f>
        <v>158</v>
      </c>
      <c r="M246" s="97">
        <f>IFERROR(VLOOKUP($E246, V一般接種!$A:$G, M$4, FALSE), 0)</f>
        <v>1</v>
      </c>
      <c r="N246" s="97">
        <f>IFERROR(VLOOKUP($E246, V一般接種!$A:$G, N$4, FALSE), 0)</f>
        <v>21892</v>
      </c>
      <c r="O246" s="97">
        <f>SUMIF(V職域接種!$C:$C, 'Conv-vaccine'!$E246, V職域接種!F:F)</f>
        <v>0</v>
      </c>
      <c r="P246" s="97">
        <f>SUMIF(V職域接種!$C:$C, 'Conv-vaccine'!$E246, V職域接種!G:G)</f>
        <v>0</v>
      </c>
      <c r="Q246" s="97">
        <f>SUMIF(V重複!$C:$C, 'Conv-vaccine'!$E246, V重複!F:F)</f>
        <v>0</v>
      </c>
      <c r="R246" s="97">
        <f>SUMIF(V重複!$C:$C, 'Conv-vaccine'!$E246, V重複!G:G)</f>
        <v>0</v>
      </c>
      <c r="S246" s="111">
        <f>SUMIF(V3回目!$A:$A, 'Conv-vaccine'!$E246, V3回目!C:C)</f>
        <v>15079</v>
      </c>
    </row>
    <row r="247" spans="1:19" ht="17.7">
      <c r="A247" s="94">
        <f t="shared" si="12"/>
        <v>44538</v>
      </c>
      <c r="B247" s="49">
        <f t="shared" si="13"/>
        <v>6305</v>
      </c>
      <c r="C247" s="49">
        <f t="shared" si="14"/>
        <v>21588</v>
      </c>
      <c r="D247" s="49">
        <f t="shared" si="15"/>
        <v>20993</v>
      </c>
      <c r="E247" s="95">
        <v>44538</v>
      </c>
      <c r="F247" s="96" t="str">
        <f>IFERROR(VLOOKUP($E247, V医療従事者等!$A:$J, $F$4, FALSE), TEXT(E247, "aaa"))</f>
        <v>水</v>
      </c>
      <c r="G247" s="96">
        <f>IFERROR(VLOOKUP($E247, V医療従事者等!$A:$J, $G$4, FALSE), 0)</f>
        <v>0</v>
      </c>
      <c r="H247" s="96">
        <f>IFERROR(VLOOKUP($E247, V医療従事者等!$A:$J, $H$4, FALSE), 0)</f>
        <v>0</v>
      </c>
      <c r="I247" s="96">
        <f>IFERROR(VLOOKUP($E247, V医療従事者等!$A:$J, $I$4, FALSE), 0)</f>
        <v>0</v>
      </c>
      <c r="J247" s="96">
        <f>IFERROR(VLOOKUP($E247, V医療従事者等!$A:$J, $J$4, FALSE), 0)</f>
        <v>0</v>
      </c>
      <c r="K247" s="97">
        <f>IFERROR(VLOOKUP($E247, V一般接種!$A:$G, K$4, FALSE), 0)</f>
        <v>5821</v>
      </c>
      <c r="L247" s="97">
        <f>IFERROR(VLOOKUP($E247, V一般接種!$A:$G, L$4, FALSE), 0)</f>
        <v>484</v>
      </c>
      <c r="M247" s="97">
        <f>IFERROR(VLOOKUP($E247, V一般接種!$A:$G, M$4, FALSE), 0)</f>
        <v>4</v>
      </c>
      <c r="N247" s="97">
        <f>IFERROR(VLOOKUP($E247, V一般接種!$A:$G, N$4, FALSE), 0)</f>
        <v>21584</v>
      </c>
      <c r="O247" s="97">
        <f>SUMIF(V職域接種!$C:$C, 'Conv-vaccine'!$E247, V職域接種!F:F)</f>
        <v>0</v>
      </c>
      <c r="P247" s="97">
        <f>SUMIF(V職域接種!$C:$C, 'Conv-vaccine'!$E247, V職域接種!G:G)</f>
        <v>0</v>
      </c>
      <c r="Q247" s="97">
        <f>SUMIF(V重複!$C:$C, 'Conv-vaccine'!$E247, V重複!F:F)</f>
        <v>0</v>
      </c>
      <c r="R247" s="97">
        <f>SUMIF(V重複!$C:$C, 'Conv-vaccine'!$E247, V重複!G:G)</f>
        <v>0</v>
      </c>
      <c r="S247" s="111">
        <f>SUMIF(V3回目!$A:$A, 'Conv-vaccine'!$E247, V3回目!C:C)</f>
        <v>20993</v>
      </c>
    </row>
    <row r="248" spans="1:19" ht="17.7">
      <c r="A248" s="94">
        <f t="shared" si="12"/>
        <v>44539</v>
      </c>
      <c r="B248" s="49">
        <f t="shared" si="13"/>
        <v>4538</v>
      </c>
      <c r="C248" s="49">
        <f t="shared" si="14"/>
        <v>19680</v>
      </c>
      <c r="D248" s="49">
        <f t="shared" si="15"/>
        <v>27620</v>
      </c>
      <c r="E248" s="95">
        <v>44539</v>
      </c>
      <c r="F248" s="96" t="str">
        <f>IFERROR(VLOOKUP($E248, V医療従事者等!$A:$J, $F$4, FALSE), TEXT(E248, "aaa"))</f>
        <v>木</v>
      </c>
      <c r="G248" s="96">
        <f>IFERROR(VLOOKUP($E248, V医療従事者等!$A:$J, $G$4, FALSE), 0)</f>
        <v>0</v>
      </c>
      <c r="H248" s="96">
        <f>IFERROR(VLOOKUP($E248, V医療従事者等!$A:$J, $H$4, FALSE), 0)</f>
        <v>0</v>
      </c>
      <c r="I248" s="96">
        <f>IFERROR(VLOOKUP($E248, V医療従事者等!$A:$J, $I$4, FALSE), 0)</f>
        <v>0</v>
      </c>
      <c r="J248" s="96">
        <f>IFERROR(VLOOKUP($E248, V医療従事者等!$A:$J, $J$4, FALSE), 0)</f>
        <v>0</v>
      </c>
      <c r="K248" s="97">
        <f>IFERROR(VLOOKUP($E248, V一般接種!$A:$G, K$4, FALSE), 0)</f>
        <v>4128</v>
      </c>
      <c r="L248" s="97">
        <f>IFERROR(VLOOKUP($E248, V一般接種!$A:$G, L$4, FALSE), 0)</f>
        <v>410</v>
      </c>
      <c r="M248" s="97">
        <f>IFERROR(VLOOKUP($E248, V一般接種!$A:$G, M$4, FALSE), 0)</f>
        <v>9</v>
      </c>
      <c r="N248" s="97">
        <f>IFERROR(VLOOKUP($E248, V一般接種!$A:$G, N$4, FALSE), 0)</f>
        <v>19671</v>
      </c>
      <c r="O248" s="97">
        <f>SUMIF(V職域接種!$C:$C, 'Conv-vaccine'!$E248, V職域接種!F:F)</f>
        <v>0</v>
      </c>
      <c r="P248" s="97">
        <f>SUMIF(V職域接種!$C:$C, 'Conv-vaccine'!$E248, V職域接種!G:G)</f>
        <v>0</v>
      </c>
      <c r="Q248" s="97">
        <f>SUMIF(V重複!$C:$C, 'Conv-vaccine'!$E248, V重複!F:F)</f>
        <v>0</v>
      </c>
      <c r="R248" s="97">
        <f>SUMIF(V重複!$C:$C, 'Conv-vaccine'!$E248, V重複!G:G)</f>
        <v>0</v>
      </c>
      <c r="S248" s="111">
        <f>SUMIF(V3回目!$A:$A, 'Conv-vaccine'!$E248, V3回目!C:C)</f>
        <v>27620</v>
      </c>
    </row>
    <row r="249" spans="1:19" ht="17.7">
      <c r="A249" s="94">
        <f t="shared" si="12"/>
        <v>44540</v>
      </c>
      <c r="B249" s="49">
        <f t="shared" si="13"/>
        <v>7484</v>
      </c>
      <c r="C249" s="49">
        <f t="shared" si="14"/>
        <v>40118</v>
      </c>
      <c r="D249" s="49">
        <f t="shared" si="15"/>
        <v>36450</v>
      </c>
      <c r="E249" s="95">
        <v>44540</v>
      </c>
      <c r="F249" s="96" t="str">
        <f>IFERROR(VLOOKUP($E249, V医療従事者等!$A:$J, $F$4, FALSE), TEXT(E249, "aaa"))</f>
        <v>金</v>
      </c>
      <c r="G249" s="96">
        <f>IFERROR(VLOOKUP($E249, V医療従事者等!$A:$J, $G$4, FALSE), 0)</f>
        <v>0</v>
      </c>
      <c r="H249" s="96">
        <f>IFERROR(VLOOKUP($E249, V医療従事者等!$A:$J, $H$4, FALSE), 0)</f>
        <v>0</v>
      </c>
      <c r="I249" s="96">
        <f>IFERROR(VLOOKUP($E249, V医療従事者等!$A:$J, $I$4, FALSE), 0)</f>
        <v>0</v>
      </c>
      <c r="J249" s="96">
        <f>IFERROR(VLOOKUP($E249, V医療従事者等!$A:$J, $J$4, FALSE), 0)</f>
        <v>0</v>
      </c>
      <c r="K249" s="97">
        <f>IFERROR(VLOOKUP($E249, V一般接種!$A:$G, K$4, FALSE), 0)</f>
        <v>6763</v>
      </c>
      <c r="L249" s="97">
        <f>IFERROR(VLOOKUP($E249, V一般接種!$A:$G, L$4, FALSE), 0)</f>
        <v>721</v>
      </c>
      <c r="M249" s="97">
        <f>IFERROR(VLOOKUP($E249, V一般接種!$A:$G, M$4, FALSE), 0)</f>
        <v>3</v>
      </c>
      <c r="N249" s="97">
        <f>IFERROR(VLOOKUP($E249, V一般接種!$A:$G, N$4, FALSE), 0)</f>
        <v>40115</v>
      </c>
      <c r="O249" s="97">
        <f>SUMIF(V職域接種!$C:$C, 'Conv-vaccine'!$E249, V職域接種!F:F)</f>
        <v>0</v>
      </c>
      <c r="P249" s="97">
        <f>SUMIF(V職域接種!$C:$C, 'Conv-vaccine'!$E249, V職域接種!G:G)</f>
        <v>0</v>
      </c>
      <c r="Q249" s="97">
        <f>SUMIF(V重複!$C:$C, 'Conv-vaccine'!$E249, V重複!F:F)</f>
        <v>0</v>
      </c>
      <c r="R249" s="97">
        <f>SUMIF(V重複!$C:$C, 'Conv-vaccine'!$E249, V重複!G:G)</f>
        <v>0</v>
      </c>
      <c r="S249" s="111">
        <f>SUMIF(V3回目!$A:$A, 'Conv-vaccine'!$E249, V3回目!C:C)</f>
        <v>36450</v>
      </c>
    </row>
    <row r="250" spans="1:19" ht="17.7">
      <c r="A250" s="94">
        <f t="shared" si="12"/>
        <v>44541</v>
      </c>
      <c r="B250" s="49">
        <f t="shared" si="13"/>
        <v>10436</v>
      </c>
      <c r="C250" s="49">
        <f t="shared" si="14"/>
        <v>56639</v>
      </c>
      <c r="D250" s="49">
        <f t="shared" si="15"/>
        <v>0</v>
      </c>
      <c r="E250" s="95">
        <v>44541</v>
      </c>
      <c r="F250" s="96" t="str">
        <f>IFERROR(VLOOKUP($E250, V医療従事者等!$A:$J, $F$4, FALSE), TEXT(E250, "aaa"))</f>
        <v>土</v>
      </c>
      <c r="G250" s="96">
        <f>IFERROR(VLOOKUP($E250, V医療従事者等!$A:$J, $G$4, FALSE), 0)</f>
        <v>0</v>
      </c>
      <c r="H250" s="96">
        <f>IFERROR(VLOOKUP($E250, V医療従事者等!$A:$J, $H$4, FALSE), 0)</f>
        <v>0</v>
      </c>
      <c r="I250" s="96">
        <f>IFERROR(VLOOKUP($E250, V医療従事者等!$A:$J, $I$4, FALSE), 0)</f>
        <v>0</v>
      </c>
      <c r="J250" s="96">
        <f>IFERROR(VLOOKUP($E250, V医療従事者等!$A:$J, $J$4, FALSE), 0)</f>
        <v>0</v>
      </c>
      <c r="K250" s="97">
        <f>IFERROR(VLOOKUP($E250, V一般接種!$A:$G, K$4, FALSE), 0)</f>
        <v>9885</v>
      </c>
      <c r="L250" s="97">
        <f>IFERROR(VLOOKUP($E250, V一般接種!$A:$G, L$4, FALSE), 0)</f>
        <v>551</v>
      </c>
      <c r="M250" s="97">
        <f>IFERROR(VLOOKUP($E250, V一般接種!$A:$G, M$4, FALSE), 0)</f>
        <v>4</v>
      </c>
      <c r="N250" s="97">
        <f>IFERROR(VLOOKUP($E250, V一般接種!$A:$G, N$4, FALSE), 0)</f>
        <v>56635</v>
      </c>
      <c r="O250" s="97">
        <f>SUMIF(V職域接種!$C:$C, 'Conv-vaccine'!$E250, V職域接種!F:F)</f>
        <v>0</v>
      </c>
      <c r="P250" s="97">
        <f>SUMIF(V職域接種!$C:$C, 'Conv-vaccine'!$E250, V職域接種!G:G)</f>
        <v>0</v>
      </c>
      <c r="Q250" s="97">
        <f>SUMIF(V重複!$C:$C, 'Conv-vaccine'!$E250, V重複!F:F)</f>
        <v>0</v>
      </c>
      <c r="R250" s="97">
        <f>SUMIF(V重複!$C:$C, 'Conv-vaccine'!$E250, V重複!G:G)</f>
        <v>0</v>
      </c>
      <c r="S250" s="111">
        <f>SUMIF(V3回目!$A:$A, 'Conv-vaccine'!$E250, V3回目!C:C)</f>
        <v>0</v>
      </c>
    </row>
    <row r="251" spans="1:19" ht="17.7">
      <c r="A251" s="94">
        <f t="shared" si="12"/>
        <v>44542</v>
      </c>
      <c r="B251" s="49">
        <f t="shared" si="13"/>
        <v>-37153841</v>
      </c>
      <c r="C251" s="49">
        <f t="shared" si="14"/>
        <v>-36905702</v>
      </c>
      <c r="D251" s="49">
        <f t="shared" si="15"/>
        <v>0</v>
      </c>
      <c r="E251" s="95">
        <v>44542</v>
      </c>
      <c r="F251" s="96" t="str">
        <f>IFERROR(VLOOKUP($E251, V医療従事者等!$A:$J, $F$4, FALSE), TEXT(E251, "aaa"))</f>
        <v>日</v>
      </c>
      <c r="G251" s="96">
        <f>IFERROR(VLOOKUP($E251, V医療従事者等!$A:$J, $G$4, FALSE), 0)</f>
        <v>0</v>
      </c>
      <c r="H251" s="96">
        <f>IFERROR(VLOOKUP($E251, V医療従事者等!$A:$J, $H$4, FALSE), 0)</f>
        <v>0</v>
      </c>
      <c r="I251" s="96">
        <f>IFERROR(VLOOKUP($E251, V医療従事者等!$A:$J, $I$4, FALSE), 0)</f>
        <v>0</v>
      </c>
      <c r="J251" s="96">
        <f>IFERROR(VLOOKUP($E251, V医療従事者等!$A:$J, $J$4, FALSE), 0)</f>
        <v>0</v>
      </c>
      <c r="K251" s="97">
        <f>IFERROR(VLOOKUP($E251, V一般接種!$A:$G, K$4, FALSE), 0)</f>
        <v>3943</v>
      </c>
      <c r="L251" s="97">
        <f>IFERROR(VLOOKUP($E251, V一般接種!$A:$G, L$4, FALSE), 0)</f>
        <v>259</v>
      </c>
      <c r="M251" s="97">
        <f>IFERROR(VLOOKUP($E251, V一般接種!$A:$G, M$4, FALSE), 0)</f>
        <v>0</v>
      </c>
      <c r="N251" s="97">
        <f>IFERROR(VLOOKUP($E251, V一般接種!$A:$G, N$4, FALSE), 0)</f>
        <v>22799</v>
      </c>
      <c r="O251" s="97">
        <f>SUMIF(V職域接種!$C:$C, 'Conv-vaccine'!$E251, V職域接種!F:F)</f>
        <v>9800511</v>
      </c>
      <c r="P251" s="97">
        <f>SUMIF(V職域接種!$C:$C, 'Conv-vaccine'!$E251, V職域接種!G:G)</f>
        <v>9514708</v>
      </c>
      <c r="Q251" s="97">
        <f>SUMIF(V重複!$C:$C, 'Conv-vaccine'!$E251, V重複!F:F)</f>
        <v>46958554</v>
      </c>
      <c r="R251" s="97">
        <f>SUMIF(V重複!$C:$C, 'Conv-vaccine'!$E251, V重複!G:G)</f>
        <v>46443209</v>
      </c>
      <c r="S251" s="111">
        <f>SUMIF(V3回目!$A:$A, 'Conv-vaccine'!$E251, V3回目!C:C)</f>
        <v>0</v>
      </c>
    </row>
    <row r="252" spans="1:19" ht="17.7">
      <c r="A252" s="94">
        <f t="shared" si="12"/>
        <v>44543</v>
      </c>
      <c r="B252" s="49">
        <f t="shared" si="13"/>
        <v>4253</v>
      </c>
      <c r="C252" s="49">
        <f t="shared" si="14"/>
        <v>19313</v>
      </c>
      <c r="D252" s="49">
        <f t="shared" si="15"/>
        <v>52737</v>
      </c>
      <c r="E252" s="95">
        <v>44543</v>
      </c>
      <c r="F252" s="96" t="str">
        <f>IFERROR(VLOOKUP($E252, V医療従事者等!$A:$J, $F$4, FALSE), TEXT(E252, "aaa"))</f>
        <v>月</v>
      </c>
      <c r="G252" s="96">
        <f>IFERROR(VLOOKUP($E252, V医療従事者等!$A:$J, $G$4, FALSE), 0)</f>
        <v>0</v>
      </c>
      <c r="H252" s="96">
        <f>IFERROR(VLOOKUP($E252, V医療従事者等!$A:$J, $H$4, FALSE), 0)</f>
        <v>0</v>
      </c>
      <c r="I252" s="96">
        <f>IFERROR(VLOOKUP($E252, V医療従事者等!$A:$J, $I$4, FALSE), 0)</f>
        <v>0</v>
      </c>
      <c r="J252" s="96">
        <f>IFERROR(VLOOKUP($E252, V医療従事者等!$A:$J, $J$4, FALSE), 0)</f>
        <v>0</v>
      </c>
      <c r="K252" s="97">
        <f>IFERROR(VLOOKUP($E252, V一般接種!$A:$G, K$4, FALSE), 0)</f>
        <v>4063</v>
      </c>
      <c r="L252" s="97">
        <f>IFERROR(VLOOKUP($E252, V一般接種!$A:$G, L$4, FALSE), 0)</f>
        <v>190</v>
      </c>
      <c r="M252" s="97">
        <f>IFERROR(VLOOKUP($E252, V一般接種!$A:$G, M$4, FALSE), 0)</f>
        <v>0</v>
      </c>
      <c r="N252" s="97">
        <f>IFERROR(VLOOKUP($E252, V一般接種!$A:$G, N$4, FALSE), 0)</f>
        <v>19313</v>
      </c>
      <c r="O252" s="97">
        <f>SUMIF(V職域接種!$C:$C, 'Conv-vaccine'!$E252, V職域接種!F:F)</f>
        <v>0</v>
      </c>
      <c r="P252" s="97">
        <f>SUMIF(V職域接種!$C:$C, 'Conv-vaccine'!$E252, V職域接種!G:G)</f>
        <v>0</v>
      </c>
      <c r="Q252" s="97">
        <f>SUMIF(V重複!$C:$C, 'Conv-vaccine'!$E252, V重複!F:F)</f>
        <v>0</v>
      </c>
      <c r="R252" s="97">
        <f>SUMIF(V重複!$C:$C, 'Conv-vaccine'!$E252, V重複!G:G)</f>
        <v>0</v>
      </c>
      <c r="S252" s="111">
        <f>SUMIF(V3回目!$A:$A, 'Conv-vaccine'!$E252, V3回目!C:C)</f>
        <v>52737</v>
      </c>
    </row>
    <row r="253" spans="1:19" ht="17.7">
      <c r="A253" s="94">
        <f t="shared" si="12"/>
        <v>44544</v>
      </c>
      <c r="B253" s="49">
        <f t="shared" si="13"/>
        <v>6540</v>
      </c>
      <c r="C253" s="49">
        <f t="shared" si="14"/>
        <v>6648</v>
      </c>
      <c r="D253" s="49">
        <f t="shared" si="15"/>
        <v>70725</v>
      </c>
      <c r="E253" s="95">
        <v>44544</v>
      </c>
      <c r="F253" s="96" t="str">
        <f>IFERROR(VLOOKUP($E253, V医療従事者等!$A:$J, $F$4, FALSE), TEXT(E253, "aaa"))</f>
        <v>火</v>
      </c>
      <c r="G253" s="96">
        <f>IFERROR(VLOOKUP($E253, V医療従事者等!$A:$J, $G$4, FALSE), 0)</f>
        <v>0</v>
      </c>
      <c r="H253" s="96">
        <f>IFERROR(VLOOKUP($E253, V医療従事者等!$A:$J, $H$4, FALSE), 0)</f>
        <v>0</v>
      </c>
      <c r="I253" s="96">
        <f>IFERROR(VLOOKUP($E253, V医療従事者等!$A:$J, $I$4, FALSE), 0)</f>
        <v>0</v>
      </c>
      <c r="J253" s="96">
        <f>IFERROR(VLOOKUP($E253, V医療従事者等!$A:$J, $J$4, FALSE), 0)</f>
        <v>0</v>
      </c>
      <c r="K253" s="97">
        <f>IFERROR(VLOOKUP($E253, V一般接種!$A:$G, K$4, FALSE), 0)</f>
        <v>6284</v>
      </c>
      <c r="L253" s="97">
        <f>IFERROR(VLOOKUP($E253, V一般接種!$A:$G, L$4, FALSE), 0)</f>
        <v>256</v>
      </c>
      <c r="M253" s="97">
        <f>IFERROR(VLOOKUP($E253, V一般接種!$A:$G, M$4, FALSE), 0)</f>
        <v>14</v>
      </c>
      <c r="N253" s="97">
        <f>IFERROR(VLOOKUP($E253, V一般接種!$A:$G, N$4, FALSE), 0)</f>
        <v>6634</v>
      </c>
      <c r="O253" s="97">
        <f>SUMIF(V職域接種!$C:$C, 'Conv-vaccine'!$E253, V職域接種!F:F)</f>
        <v>0</v>
      </c>
      <c r="P253" s="97">
        <f>SUMIF(V職域接種!$C:$C, 'Conv-vaccine'!$E253, V職域接種!G:G)</f>
        <v>0</v>
      </c>
      <c r="Q253" s="97">
        <f>SUMIF(V重複!$C:$C, 'Conv-vaccine'!$E253, V重複!F:F)</f>
        <v>0</v>
      </c>
      <c r="R253" s="97">
        <f>SUMIF(V重複!$C:$C, 'Conv-vaccine'!$E253, V重複!G:G)</f>
        <v>0</v>
      </c>
      <c r="S253" s="111">
        <f>SUMIF(V3回目!$A:$A, 'Conv-vaccine'!$E253, V3回目!C:C)</f>
        <v>70725</v>
      </c>
    </row>
    <row r="254" spans="1:19" ht="17.7">
      <c r="A254" s="94">
        <f t="shared" si="12"/>
        <v>44545</v>
      </c>
      <c r="B254" s="49">
        <f t="shared" si="13"/>
        <v>8781</v>
      </c>
      <c r="C254" s="49">
        <f t="shared" si="14"/>
        <v>19109</v>
      </c>
      <c r="D254" s="49">
        <f t="shared" si="15"/>
        <v>93202</v>
      </c>
      <c r="E254" s="95">
        <v>44545</v>
      </c>
      <c r="F254" s="96" t="str">
        <f>IFERROR(VLOOKUP($E254, V医療従事者等!$A:$J, $F$4, FALSE), TEXT(E254, "aaa"))</f>
        <v>水</v>
      </c>
      <c r="G254" s="96">
        <f>IFERROR(VLOOKUP($E254, V医療従事者等!$A:$J, $G$4, FALSE), 0)</f>
        <v>0</v>
      </c>
      <c r="H254" s="96">
        <f>IFERROR(VLOOKUP($E254, V医療従事者等!$A:$J, $H$4, FALSE), 0)</f>
        <v>0</v>
      </c>
      <c r="I254" s="96">
        <f>IFERROR(VLOOKUP($E254, V医療従事者等!$A:$J, $I$4, FALSE), 0)</f>
        <v>0</v>
      </c>
      <c r="J254" s="96">
        <f>IFERROR(VLOOKUP($E254, V医療従事者等!$A:$J, $J$4, FALSE), 0)</f>
        <v>0</v>
      </c>
      <c r="K254" s="97">
        <f>IFERROR(VLOOKUP($E254, V一般接種!$A:$G, K$4, FALSE), 0)</f>
        <v>8182</v>
      </c>
      <c r="L254" s="97">
        <f>IFERROR(VLOOKUP($E254, V一般接種!$A:$G, L$4, FALSE), 0)</f>
        <v>599</v>
      </c>
      <c r="M254" s="97">
        <f>IFERROR(VLOOKUP($E254, V一般接種!$A:$G, M$4, FALSE), 0)</f>
        <v>14</v>
      </c>
      <c r="N254" s="97">
        <f>IFERROR(VLOOKUP($E254, V一般接種!$A:$G, N$4, FALSE), 0)</f>
        <v>19095</v>
      </c>
      <c r="O254" s="97">
        <f>SUMIF(V職域接種!$C:$C, 'Conv-vaccine'!$E254, V職域接種!F:F)</f>
        <v>0</v>
      </c>
      <c r="P254" s="97">
        <f>SUMIF(V職域接種!$C:$C, 'Conv-vaccine'!$E254, V職域接種!G:G)</f>
        <v>0</v>
      </c>
      <c r="Q254" s="97">
        <f>SUMIF(V重複!$C:$C, 'Conv-vaccine'!$E254, V重複!F:F)</f>
        <v>0</v>
      </c>
      <c r="R254" s="97">
        <f>SUMIF(V重複!$C:$C, 'Conv-vaccine'!$E254, V重複!G:G)</f>
        <v>0</v>
      </c>
      <c r="S254" s="111">
        <f>SUMIF(V3回目!$A:$A, 'Conv-vaccine'!$E254, V3回目!C:C)</f>
        <v>93202</v>
      </c>
    </row>
    <row r="255" spans="1:19" ht="17.7">
      <c r="A255" s="94">
        <f t="shared" si="12"/>
        <v>44546</v>
      </c>
      <c r="B255" s="49">
        <f t="shared" si="13"/>
        <v>9003</v>
      </c>
      <c r="C255" s="49">
        <f t="shared" si="14"/>
        <v>17402</v>
      </c>
      <c r="D255" s="49">
        <f t="shared" si="15"/>
        <v>117735</v>
      </c>
      <c r="E255" s="95">
        <v>44546</v>
      </c>
      <c r="F255" s="96" t="str">
        <f>IFERROR(VLOOKUP($E255, V医療従事者等!$A:$J, $F$4, FALSE), TEXT(E255, "aaa"))</f>
        <v>木</v>
      </c>
      <c r="G255" s="96">
        <f>IFERROR(VLOOKUP($E255, V医療従事者等!$A:$J, $G$4, FALSE), 0)</f>
        <v>0</v>
      </c>
      <c r="H255" s="96">
        <f>IFERROR(VLOOKUP($E255, V医療従事者等!$A:$J, $H$4, FALSE), 0)</f>
        <v>0</v>
      </c>
      <c r="I255" s="96">
        <f>IFERROR(VLOOKUP($E255, V医療従事者等!$A:$J, $I$4, FALSE), 0)</f>
        <v>0</v>
      </c>
      <c r="J255" s="96">
        <f>IFERROR(VLOOKUP($E255, V医療従事者等!$A:$J, $J$4, FALSE), 0)</f>
        <v>0</v>
      </c>
      <c r="K255" s="97">
        <f>IFERROR(VLOOKUP($E255, V一般接種!$A:$G, K$4, FALSE), 0)</f>
        <v>8373</v>
      </c>
      <c r="L255" s="97">
        <f>IFERROR(VLOOKUP($E255, V一般接種!$A:$G, L$4, FALSE), 0)</f>
        <v>630</v>
      </c>
      <c r="M255" s="97">
        <f>IFERROR(VLOOKUP($E255, V一般接種!$A:$G, M$4, FALSE), 0)</f>
        <v>5</v>
      </c>
      <c r="N255" s="97">
        <f>IFERROR(VLOOKUP($E255, V一般接種!$A:$G, N$4, FALSE), 0)</f>
        <v>17397</v>
      </c>
      <c r="O255" s="97">
        <f>SUMIF(V職域接種!$C:$C, 'Conv-vaccine'!$E255, V職域接種!F:F)</f>
        <v>0</v>
      </c>
      <c r="P255" s="97">
        <f>SUMIF(V職域接種!$C:$C, 'Conv-vaccine'!$E255, V職域接種!G:G)</f>
        <v>0</v>
      </c>
      <c r="Q255" s="97">
        <f>SUMIF(V重複!$C:$C, 'Conv-vaccine'!$E255, V重複!F:F)</f>
        <v>0</v>
      </c>
      <c r="R255" s="97">
        <f>SUMIF(V重複!$C:$C, 'Conv-vaccine'!$E255, V重複!G:G)</f>
        <v>0</v>
      </c>
      <c r="S255" s="111">
        <f>SUMIF(V3回目!$A:$A, 'Conv-vaccine'!$E255, V3回目!C:C)</f>
        <v>117735</v>
      </c>
    </row>
    <row r="256" spans="1:19" ht="17.7">
      <c r="A256" s="94">
        <f t="shared" si="12"/>
        <v>44547</v>
      </c>
      <c r="B256" s="49">
        <f t="shared" si="13"/>
        <v>19597</v>
      </c>
      <c r="C256" s="49">
        <f t="shared" si="14"/>
        <v>34577</v>
      </c>
      <c r="D256" s="49">
        <f t="shared" si="15"/>
        <v>149884</v>
      </c>
      <c r="E256" s="95">
        <v>44547</v>
      </c>
      <c r="F256" s="96" t="str">
        <f>IFERROR(VLOOKUP($E256, V医療従事者等!$A:$J, $F$4, FALSE), TEXT(E256, "aaa"))</f>
        <v>金</v>
      </c>
      <c r="G256" s="96">
        <f>IFERROR(VLOOKUP($E256, V医療従事者等!$A:$J, $G$4, FALSE), 0)</f>
        <v>0</v>
      </c>
      <c r="H256" s="96">
        <f>IFERROR(VLOOKUP($E256, V医療従事者等!$A:$J, $H$4, FALSE), 0)</f>
        <v>0</v>
      </c>
      <c r="I256" s="96">
        <f>IFERROR(VLOOKUP($E256, V医療従事者等!$A:$J, $I$4, FALSE), 0)</f>
        <v>0</v>
      </c>
      <c r="J256" s="96">
        <f>IFERROR(VLOOKUP($E256, V医療従事者等!$A:$J, $J$4, FALSE), 0)</f>
        <v>0</v>
      </c>
      <c r="K256" s="97">
        <f>IFERROR(VLOOKUP($E256, V一般接種!$A:$G, K$4, FALSE), 0)</f>
        <v>18622</v>
      </c>
      <c r="L256" s="97">
        <f>IFERROR(VLOOKUP($E256, V一般接種!$A:$G, L$4, FALSE), 0)</f>
        <v>975</v>
      </c>
      <c r="M256" s="97">
        <f>IFERROR(VLOOKUP($E256, V一般接種!$A:$G, M$4, FALSE), 0)</f>
        <v>2</v>
      </c>
      <c r="N256" s="97">
        <f>IFERROR(VLOOKUP($E256, V一般接種!$A:$G, N$4, FALSE), 0)</f>
        <v>34575</v>
      </c>
      <c r="O256" s="97">
        <f>SUMIF(V職域接種!$C:$C, 'Conv-vaccine'!$E256, V職域接種!F:F)</f>
        <v>0</v>
      </c>
      <c r="P256" s="97">
        <f>SUMIF(V職域接種!$C:$C, 'Conv-vaccine'!$E256, V職域接種!G:G)</f>
        <v>0</v>
      </c>
      <c r="Q256" s="97">
        <f>SUMIF(V重複!$C:$C, 'Conv-vaccine'!$E256, V重複!F:F)</f>
        <v>0</v>
      </c>
      <c r="R256" s="97">
        <f>SUMIF(V重複!$C:$C, 'Conv-vaccine'!$E256, V重複!G:G)</f>
        <v>0</v>
      </c>
      <c r="S256" s="111">
        <f>SUMIF(V3回目!$A:$A, 'Conv-vaccine'!$E256, V3回目!C:C)</f>
        <v>149884</v>
      </c>
    </row>
    <row r="257" spans="1:19" ht="17.7">
      <c r="A257" s="94">
        <f t="shared" si="12"/>
        <v>44548</v>
      </c>
      <c r="B257" s="49">
        <f t="shared" si="13"/>
        <v>30881</v>
      </c>
      <c r="C257" s="49">
        <f t="shared" si="14"/>
        <v>51208</v>
      </c>
      <c r="D257" s="49">
        <f t="shared" si="15"/>
        <v>0</v>
      </c>
      <c r="E257" s="95">
        <v>44548</v>
      </c>
      <c r="F257" s="96" t="str">
        <f>IFERROR(VLOOKUP($E257, V医療従事者等!$A:$J, $F$4, FALSE), TEXT(E257, "aaa"))</f>
        <v>土</v>
      </c>
      <c r="G257" s="96">
        <f>IFERROR(VLOOKUP($E257, V医療従事者等!$A:$J, $G$4, FALSE), 0)</f>
        <v>0</v>
      </c>
      <c r="H257" s="96">
        <f>IFERROR(VLOOKUP($E257, V医療従事者等!$A:$J, $H$4, FALSE), 0)</f>
        <v>0</v>
      </c>
      <c r="I257" s="96">
        <f>IFERROR(VLOOKUP($E257, V医療従事者等!$A:$J, $I$4, FALSE), 0)</f>
        <v>0</v>
      </c>
      <c r="J257" s="96">
        <f>IFERROR(VLOOKUP($E257, V医療従事者等!$A:$J, $J$4, FALSE), 0)</f>
        <v>0</v>
      </c>
      <c r="K257" s="97">
        <f>IFERROR(VLOOKUP($E257, V一般接種!$A:$G, K$4, FALSE), 0)</f>
        <v>30222</v>
      </c>
      <c r="L257" s="97">
        <f>IFERROR(VLOOKUP($E257, V一般接種!$A:$G, L$4, FALSE), 0)</f>
        <v>659</v>
      </c>
      <c r="M257" s="97">
        <f>IFERROR(VLOOKUP($E257, V一般接種!$A:$G, M$4, FALSE), 0)</f>
        <v>2</v>
      </c>
      <c r="N257" s="97">
        <f>IFERROR(VLOOKUP($E257, V一般接種!$A:$G, N$4, FALSE), 0)</f>
        <v>51206</v>
      </c>
      <c r="O257" s="97">
        <f>SUMIF(V職域接種!$C:$C, 'Conv-vaccine'!$E257, V職域接種!F:F)</f>
        <v>0</v>
      </c>
      <c r="P257" s="97">
        <f>SUMIF(V職域接種!$C:$C, 'Conv-vaccine'!$E257, V職域接種!G:G)</f>
        <v>0</v>
      </c>
      <c r="Q257" s="97">
        <f>SUMIF(V重複!$C:$C, 'Conv-vaccine'!$E257, V重複!F:F)</f>
        <v>0</v>
      </c>
      <c r="R257" s="97">
        <f>SUMIF(V重複!$C:$C, 'Conv-vaccine'!$E257, V重複!G:G)</f>
        <v>0</v>
      </c>
      <c r="S257" s="111">
        <f>SUMIF(V3回目!$A:$A, 'Conv-vaccine'!$E257, V3回目!C:C)</f>
        <v>0</v>
      </c>
    </row>
    <row r="258" spans="1:19" ht="17.7">
      <c r="A258" s="94">
        <f t="shared" si="12"/>
        <v>44549</v>
      </c>
      <c r="B258" s="49">
        <f t="shared" si="13"/>
        <v>-18413827</v>
      </c>
      <c r="C258" s="49">
        <f t="shared" si="14"/>
        <v>-18370839</v>
      </c>
      <c r="D258" s="49">
        <f t="shared" si="15"/>
        <v>0</v>
      </c>
      <c r="E258" s="95">
        <v>44549</v>
      </c>
      <c r="F258" s="96" t="str">
        <f>IFERROR(VLOOKUP($E258, V医療従事者等!$A:$J, $F$4, FALSE), TEXT(E258, "aaa"))</f>
        <v>日</v>
      </c>
      <c r="G258" s="96">
        <f>IFERROR(VLOOKUP($E258, V医療従事者等!$A:$J, $G$4, FALSE), 0)</f>
        <v>0</v>
      </c>
      <c r="H258" s="96">
        <f>IFERROR(VLOOKUP($E258, V医療従事者等!$A:$J, $H$4, FALSE), 0)</f>
        <v>0</v>
      </c>
      <c r="I258" s="96">
        <f>IFERROR(VLOOKUP($E258, V医療従事者等!$A:$J, $I$4, FALSE), 0)</f>
        <v>0</v>
      </c>
      <c r="J258" s="96">
        <f>IFERROR(VLOOKUP($E258, V医療従事者等!$A:$J, $J$4, FALSE), 0)</f>
        <v>0</v>
      </c>
      <c r="K258" s="97">
        <f>IFERROR(VLOOKUP($E258, V一般接種!$A:$G, K$4, FALSE), 0)</f>
        <v>12516</v>
      </c>
      <c r="L258" s="97">
        <f>IFERROR(VLOOKUP($E258, V一般接種!$A:$G, L$4, FALSE), 0)</f>
        <v>1234</v>
      </c>
      <c r="M258" s="97">
        <f>IFERROR(VLOOKUP($E258, V一般接種!$A:$G, M$4, FALSE), 0)</f>
        <v>8</v>
      </c>
      <c r="N258" s="97">
        <f>IFERROR(VLOOKUP($E258, V一般接種!$A:$G, N$4, FALSE), 0)</f>
        <v>19939</v>
      </c>
      <c r="O258" s="97">
        <f>SUMIF(V職域接種!$C:$C, 'Conv-vaccine'!$E258, V職域接種!F:F)</f>
        <v>9800859</v>
      </c>
      <c r="P258" s="97">
        <f>SUMIF(V職域接種!$C:$C, 'Conv-vaccine'!$E258, V職域接種!G:G)</f>
        <v>9516236</v>
      </c>
      <c r="Q258" s="97">
        <f>SUMIF(V重複!$C:$C, 'Conv-vaccine'!$E258, V重複!F:F)</f>
        <v>28228436</v>
      </c>
      <c r="R258" s="97">
        <f>SUMIF(V重複!$C:$C, 'Conv-vaccine'!$E258, V重複!G:G)</f>
        <v>27907022</v>
      </c>
      <c r="S258" s="111">
        <f>SUMIF(V3回目!$A:$A, 'Conv-vaccine'!$E258, V3回目!C:C)</f>
        <v>0</v>
      </c>
    </row>
    <row r="259" spans="1:19" ht="17.7">
      <c r="A259" s="94">
        <f t="shared" si="12"/>
        <v>44550</v>
      </c>
      <c r="B259" s="49">
        <f t="shared" si="13"/>
        <v>5255</v>
      </c>
      <c r="C259" s="49">
        <f t="shared" si="14"/>
        <v>15211</v>
      </c>
      <c r="D259" s="49">
        <f t="shared" si="15"/>
        <v>203502</v>
      </c>
      <c r="E259" s="95">
        <v>44550</v>
      </c>
      <c r="F259" s="96" t="str">
        <f>IFERROR(VLOOKUP($E259, V医療従事者等!$A:$J, $F$4, FALSE), TEXT(E259, "aaa"))</f>
        <v>月</v>
      </c>
      <c r="G259" s="96">
        <f>IFERROR(VLOOKUP($E259, V医療従事者等!$A:$J, $G$4, FALSE), 0)</f>
        <v>0</v>
      </c>
      <c r="H259" s="96">
        <f>IFERROR(VLOOKUP($E259, V医療従事者等!$A:$J, $H$4, FALSE), 0)</f>
        <v>0</v>
      </c>
      <c r="I259" s="96">
        <f>IFERROR(VLOOKUP($E259, V医療従事者等!$A:$J, $I$4, FALSE), 0)</f>
        <v>0</v>
      </c>
      <c r="J259" s="96">
        <f>IFERROR(VLOOKUP($E259, V医療従事者等!$A:$J, $J$4, FALSE), 0)</f>
        <v>0</v>
      </c>
      <c r="K259" s="97">
        <f>IFERROR(VLOOKUP($E259, V一般接種!$A:$G, K$4, FALSE), 0)</f>
        <v>4913</v>
      </c>
      <c r="L259" s="97">
        <f>IFERROR(VLOOKUP($E259, V一般接種!$A:$G, L$4, FALSE), 0)</f>
        <v>342</v>
      </c>
      <c r="M259" s="97">
        <f>IFERROR(VLOOKUP($E259, V一般接種!$A:$G, M$4, FALSE), 0)</f>
        <v>2</v>
      </c>
      <c r="N259" s="97">
        <f>IFERROR(VLOOKUP($E259, V一般接種!$A:$G, N$4, FALSE), 0)</f>
        <v>15209</v>
      </c>
      <c r="O259" s="97">
        <f>SUMIF(V職域接種!$C:$C, 'Conv-vaccine'!$E259, V職域接種!F:F)</f>
        <v>0</v>
      </c>
      <c r="P259" s="97">
        <f>SUMIF(V職域接種!$C:$C, 'Conv-vaccine'!$E259, V職域接種!G:G)</f>
        <v>0</v>
      </c>
      <c r="Q259" s="97">
        <f>SUMIF(V重複!$C:$C, 'Conv-vaccine'!$E259, V重複!F:F)</f>
        <v>0</v>
      </c>
      <c r="R259" s="97">
        <f>SUMIF(V重複!$C:$C, 'Conv-vaccine'!$E259, V重複!G:G)</f>
        <v>0</v>
      </c>
      <c r="S259" s="111">
        <f>SUMIF(V3回目!$A:$A, 'Conv-vaccine'!$E259, V3回目!C:C)</f>
        <v>203502</v>
      </c>
    </row>
    <row r="260" spans="1:19" ht="17.7">
      <c r="A260" s="94">
        <f t="shared" si="12"/>
        <v>44551</v>
      </c>
      <c r="B260" s="49">
        <f t="shared" si="13"/>
        <v>9042</v>
      </c>
      <c r="C260" s="49">
        <f t="shared" si="14"/>
        <v>14330</v>
      </c>
      <c r="D260" s="49">
        <f t="shared" si="15"/>
        <v>245993</v>
      </c>
      <c r="E260" s="95">
        <v>44551</v>
      </c>
      <c r="F260" s="96" t="str">
        <f>IFERROR(VLOOKUP($E260, V医療従事者等!$A:$J, $F$4, FALSE), TEXT(E260, "aaa"))</f>
        <v>火</v>
      </c>
      <c r="G260" s="96">
        <f>IFERROR(VLOOKUP($E260, V医療従事者等!$A:$J, $G$4, FALSE), 0)</f>
        <v>0</v>
      </c>
      <c r="H260" s="96">
        <f>IFERROR(VLOOKUP($E260, V医療従事者等!$A:$J, $H$4, FALSE), 0)</f>
        <v>0</v>
      </c>
      <c r="I260" s="96">
        <f>IFERROR(VLOOKUP($E260, V医療従事者等!$A:$J, $I$4, FALSE), 0)</f>
        <v>0</v>
      </c>
      <c r="J260" s="96">
        <f>IFERROR(VLOOKUP($E260, V医療従事者等!$A:$J, $J$4, FALSE), 0)</f>
        <v>0</v>
      </c>
      <c r="K260" s="97">
        <f>IFERROR(VLOOKUP($E260, V一般接種!$A:$G, K$4, FALSE), 0)</f>
        <v>8902</v>
      </c>
      <c r="L260" s="97">
        <f>IFERROR(VLOOKUP($E260, V一般接種!$A:$G, L$4, FALSE), 0)</f>
        <v>140</v>
      </c>
      <c r="M260" s="97">
        <f>IFERROR(VLOOKUP($E260, V一般接種!$A:$G, M$4, FALSE), 0)</f>
        <v>11</v>
      </c>
      <c r="N260" s="97">
        <f>IFERROR(VLOOKUP($E260, V一般接種!$A:$G, N$4, FALSE), 0)</f>
        <v>14319</v>
      </c>
      <c r="O260" s="97">
        <f>SUMIF(V職域接種!$C:$C, 'Conv-vaccine'!$E260, V職域接種!F:F)</f>
        <v>0</v>
      </c>
      <c r="P260" s="97">
        <f>SUMIF(V職域接種!$C:$C, 'Conv-vaccine'!$E260, V職域接種!G:G)</f>
        <v>0</v>
      </c>
      <c r="Q260" s="97">
        <f>SUMIF(V重複!$C:$C, 'Conv-vaccine'!$E260, V重複!F:F)</f>
        <v>0</v>
      </c>
      <c r="R260" s="97">
        <f>SUMIF(V重複!$C:$C, 'Conv-vaccine'!$E260, V重複!G:G)</f>
        <v>0</v>
      </c>
      <c r="S260" s="111">
        <f>SUMIF(V3回目!$A:$A, 'Conv-vaccine'!$E260, V3回目!C:C)</f>
        <v>245993</v>
      </c>
    </row>
    <row r="261" spans="1:19" ht="17.7">
      <c r="A261" s="94">
        <f t="shared" si="12"/>
        <v>44552</v>
      </c>
      <c r="B261" s="49">
        <f t="shared" si="13"/>
        <v>8995</v>
      </c>
      <c r="C261" s="49">
        <f t="shared" si="14"/>
        <v>12382</v>
      </c>
      <c r="D261" s="49">
        <f t="shared" si="15"/>
        <v>291317</v>
      </c>
      <c r="E261" s="95">
        <v>44552</v>
      </c>
      <c r="F261" s="96" t="str">
        <f>IFERROR(VLOOKUP($E261, V医療従事者等!$A:$J, $F$4, FALSE), TEXT(E261, "aaa"))</f>
        <v>水</v>
      </c>
      <c r="G261" s="96">
        <f>IFERROR(VLOOKUP($E261, V医療従事者等!$A:$J, $G$4, FALSE), 0)</f>
        <v>0</v>
      </c>
      <c r="H261" s="96">
        <f>IFERROR(VLOOKUP($E261, V医療従事者等!$A:$J, $H$4, FALSE), 0)</f>
        <v>0</v>
      </c>
      <c r="I261" s="96">
        <f>IFERROR(VLOOKUP($E261, V医療従事者等!$A:$J, $I$4, FALSE), 0)</f>
        <v>0</v>
      </c>
      <c r="J261" s="96">
        <f>IFERROR(VLOOKUP($E261, V医療従事者等!$A:$J, $J$4, FALSE), 0)</f>
        <v>0</v>
      </c>
      <c r="K261" s="97">
        <f>IFERROR(VLOOKUP($E261, V一般接種!$A:$G, K$4, FALSE), 0)</f>
        <v>8390</v>
      </c>
      <c r="L261" s="97">
        <f>IFERROR(VLOOKUP($E261, V一般接種!$A:$G, L$4, FALSE), 0)</f>
        <v>605</v>
      </c>
      <c r="M261" s="97">
        <f>IFERROR(VLOOKUP($E261, V一般接種!$A:$G, M$4, FALSE), 0)</f>
        <v>0</v>
      </c>
      <c r="N261" s="97">
        <f>IFERROR(VLOOKUP($E261, V一般接種!$A:$G, N$4, FALSE), 0)</f>
        <v>12382</v>
      </c>
      <c r="O261" s="97">
        <f>SUMIF(V職域接種!$C:$C, 'Conv-vaccine'!$E261, V職域接種!F:F)</f>
        <v>0</v>
      </c>
      <c r="P261" s="97">
        <f>SUMIF(V職域接種!$C:$C, 'Conv-vaccine'!$E261, V職域接種!G:G)</f>
        <v>0</v>
      </c>
      <c r="Q261" s="97">
        <f>SUMIF(V重複!$C:$C, 'Conv-vaccine'!$E261, V重複!F:F)</f>
        <v>0</v>
      </c>
      <c r="R261" s="97">
        <f>SUMIF(V重複!$C:$C, 'Conv-vaccine'!$E261, V重複!G:G)</f>
        <v>0</v>
      </c>
      <c r="S261" s="111">
        <f>SUMIF(V3回目!$A:$A, 'Conv-vaccine'!$E261, V3回目!C:C)</f>
        <v>291317</v>
      </c>
    </row>
    <row r="262" spans="1:19" ht="17.7">
      <c r="A262" s="94">
        <f t="shared" si="12"/>
        <v>44553</v>
      </c>
      <c r="B262" s="49">
        <f t="shared" si="13"/>
        <v>5351</v>
      </c>
      <c r="C262" s="49">
        <f t="shared" si="14"/>
        <v>8729</v>
      </c>
      <c r="D262" s="49">
        <f t="shared" si="15"/>
        <v>337970</v>
      </c>
      <c r="E262" s="95">
        <v>44553</v>
      </c>
      <c r="F262" s="96" t="str">
        <f>IFERROR(VLOOKUP($E262, V医療従事者等!$A:$J, $F$4, FALSE), TEXT(E262, "aaa"))</f>
        <v>木</v>
      </c>
      <c r="G262" s="96">
        <f>IFERROR(VLOOKUP($E262, V医療従事者等!$A:$J, $G$4, FALSE), 0)</f>
        <v>0</v>
      </c>
      <c r="H262" s="96">
        <f>IFERROR(VLOOKUP($E262, V医療従事者等!$A:$J, $H$4, FALSE), 0)</f>
        <v>0</v>
      </c>
      <c r="I262" s="96">
        <f>IFERROR(VLOOKUP($E262, V医療従事者等!$A:$J, $I$4, FALSE), 0)</f>
        <v>0</v>
      </c>
      <c r="J262" s="96">
        <f>IFERROR(VLOOKUP($E262, V医療従事者等!$A:$J, $J$4, FALSE), 0)</f>
        <v>0</v>
      </c>
      <c r="K262" s="97">
        <f>IFERROR(VLOOKUP($E262, V一般接種!$A:$G, K$4, FALSE), 0)</f>
        <v>5254</v>
      </c>
      <c r="L262" s="97">
        <f>IFERROR(VLOOKUP($E262, V一般接種!$A:$G, L$4, FALSE), 0)</f>
        <v>97</v>
      </c>
      <c r="M262" s="97">
        <f>IFERROR(VLOOKUP($E262, V一般接種!$A:$G, M$4, FALSE), 0)</f>
        <v>2</v>
      </c>
      <c r="N262" s="97">
        <f>IFERROR(VLOOKUP($E262, V一般接種!$A:$G, N$4, FALSE), 0)</f>
        <v>8727</v>
      </c>
      <c r="O262" s="97">
        <f>SUMIF(V職域接種!$C:$C, 'Conv-vaccine'!$E262, V職域接種!F:F)</f>
        <v>0</v>
      </c>
      <c r="P262" s="97">
        <f>SUMIF(V職域接種!$C:$C, 'Conv-vaccine'!$E262, V職域接種!G:G)</f>
        <v>0</v>
      </c>
      <c r="Q262" s="97">
        <f>SUMIF(V重複!$C:$C, 'Conv-vaccine'!$E262, V重複!F:F)</f>
        <v>0</v>
      </c>
      <c r="R262" s="97">
        <f>SUMIF(V重複!$C:$C, 'Conv-vaccine'!$E262, V重複!G:G)</f>
        <v>0</v>
      </c>
      <c r="S262" s="111">
        <f>SUMIF(V3回目!$A:$A, 'Conv-vaccine'!$E262, V3回目!C:C)</f>
        <v>337970</v>
      </c>
    </row>
    <row r="263" spans="1:19" ht="17.7">
      <c r="A263" s="94">
        <f t="shared" ref="A263:A270" si="16">E263</f>
        <v>44554</v>
      </c>
      <c r="B263" s="49">
        <f t="shared" si="13"/>
        <v>0</v>
      </c>
      <c r="C263" s="49">
        <f t="shared" si="14"/>
        <v>0</v>
      </c>
      <c r="D263" s="49">
        <f t="shared" si="15"/>
        <v>385209</v>
      </c>
      <c r="E263" s="95">
        <v>44554</v>
      </c>
      <c r="F263" s="96" t="str">
        <f>IFERROR(VLOOKUP($E263, V医療従事者等!$A:$J, $F$4, FALSE), TEXT(E263, "aaa"))</f>
        <v>金</v>
      </c>
      <c r="G263" s="96">
        <f>IFERROR(VLOOKUP($E263, V医療従事者等!$A:$J, $G$4, FALSE), 0)</f>
        <v>0</v>
      </c>
      <c r="H263" s="96">
        <f>IFERROR(VLOOKUP($E263, V医療従事者等!$A:$J, $H$4, FALSE), 0)</f>
        <v>0</v>
      </c>
      <c r="I263" s="96">
        <f>IFERROR(VLOOKUP($E263, V医療従事者等!$A:$J, $I$4, FALSE), 0)</f>
        <v>0</v>
      </c>
      <c r="J263" s="96">
        <f>IFERROR(VLOOKUP($E263, V医療従事者等!$A:$J, $J$4, FALSE), 0)</f>
        <v>0</v>
      </c>
      <c r="K263" s="97">
        <f>IFERROR(VLOOKUP($E263, V一般接種!$A:$G, K$4, FALSE), 0)</f>
        <v>0</v>
      </c>
      <c r="L263" s="97">
        <f>IFERROR(VLOOKUP($E263, V一般接種!$A:$G, L$4, FALSE), 0)</f>
        <v>0</v>
      </c>
      <c r="M263" s="97">
        <f>IFERROR(VLOOKUP($E263, V一般接種!$A:$G, M$4, FALSE), 0)</f>
        <v>0</v>
      </c>
      <c r="N263" s="97">
        <f>IFERROR(VLOOKUP($E263, V一般接種!$A:$G, N$4, FALSE), 0)</f>
        <v>0</v>
      </c>
      <c r="O263" s="97">
        <f>SUMIF(V職域接種!$C:$C, 'Conv-vaccine'!$E263, V職域接種!F:F)</f>
        <v>0</v>
      </c>
      <c r="P263" s="97">
        <f>SUMIF(V職域接種!$C:$C, 'Conv-vaccine'!$E263, V職域接種!G:G)</f>
        <v>0</v>
      </c>
      <c r="Q263" s="97">
        <f>SUMIF(V重複!$C:$C, 'Conv-vaccine'!$E263, V重複!F:F)</f>
        <v>0</v>
      </c>
      <c r="R263" s="97">
        <f>SUMIF(V重複!$C:$C, 'Conv-vaccine'!$E263, V重複!G:G)</f>
        <v>0</v>
      </c>
      <c r="S263" s="111">
        <f>SUMIF(V3回目!$A:$A, 'Conv-vaccine'!$E263, V3回目!C:C)</f>
        <v>385209</v>
      </c>
    </row>
    <row r="264" spans="1:19" ht="17.7">
      <c r="A264" s="94">
        <f t="shared" si="16"/>
        <v>44555</v>
      </c>
      <c r="B264" s="49">
        <f t="shared" ref="B264:B271" si="17">IF($E264="","",G264+H264+K264+L264+O264-Q264)</f>
        <v>0</v>
      </c>
      <c r="C264" s="49">
        <f t="shared" ref="C264:C271" si="18">IF($E264="", "", I264+J264+M264+N264+P264-R264)</f>
        <v>0</v>
      </c>
      <c r="D264" s="49">
        <f t="shared" ref="D264:D327" si="19">S264</f>
        <v>0</v>
      </c>
      <c r="E264" s="95">
        <v>44555</v>
      </c>
      <c r="F264" s="96" t="str">
        <f>IFERROR(VLOOKUP($E264, V医療従事者等!$A:$J, $F$4, FALSE), TEXT(E264, "aaa"))</f>
        <v>土</v>
      </c>
      <c r="G264" s="96">
        <f>IFERROR(VLOOKUP($E264, V医療従事者等!$A:$J, $G$4, FALSE), 0)</f>
        <v>0</v>
      </c>
      <c r="H264" s="96">
        <f>IFERROR(VLOOKUP($E264, V医療従事者等!$A:$J, $H$4, FALSE), 0)</f>
        <v>0</v>
      </c>
      <c r="I264" s="96">
        <f>IFERROR(VLOOKUP($E264, V医療従事者等!$A:$J, $I$4, FALSE), 0)</f>
        <v>0</v>
      </c>
      <c r="J264" s="96">
        <f>IFERROR(VLOOKUP($E264, V医療従事者等!$A:$J, $J$4, FALSE), 0)</f>
        <v>0</v>
      </c>
      <c r="K264" s="97">
        <f>IFERROR(VLOOKUP($E264, V一般接種!$A:$G, K$4, FALSE), 0)</f>
        <v>0</v>
      </c>
      <c r="L264" s="97">
        <f>IFERROR(VLOOKUP($E264, V一般接種!$A:$G, L$4, FALSE), 0)</f>
        <v>0</v>
      </c>
      <c r="M264" s="97">
        <f>IFERROR(VLOOKUP($E264, V一般接種!$A:$G, M$4, FALSE), 0)</f>
        <v>0</v>
      </c>
      <c r="N264" s="97">
        <f>IFERROR(VLOOKUP($E264, V一般接種!$A:$G, N$4, FALSE), 0)</f>
        <v>0</v>
      </c>
      <c r="O264" s="97">
        <f>SUMIF(V職域接種!$C:$C, 'Conv-vaccine'!$E264, V職域接種!F:F)</f>
        <v>0</v>
      </c>
      <c r="P264" s="97">
        <f>SUMIF(V職域接種!$C:$C, 'Conv-vaccine'!$E264, V職域接種!G:G)</f>
        <v>0</v>
      </c>
      <c r="Q264" s="97">
        <f>SUMIF(V重複!$C:$C, 'Conv-vaccine'!$E264, V重複!F:F)</f>
        <v>0</v>
      </c>
      <c r="R264" s="97">
        <f>SUMIF(V重複!$C:$C, 'Conv-vaccine'!$E264, V重複!G:G)</f>
        <v>0</v>
      </c>
      <c r="S264" s="111">
        <f>SUMIF(V3回目!$A:$A, 'Conv-vaccine'!$E264, V3回目!C:C)</f>
        <v>0</v>
      </c>
    </row>
    <row r="265" spans="1:19" ht="17.7">
      <c r="A265" s="94">
        <f t="shared" si="16"/>
        <v>44556</v>
      </c>
      <c r="B265" s="49">
        <f t="shared" si="17"/>
        <v>0</v>
      </c>
      <c r="C265" s="49">
        <f t="shared" si="18"/>
        <v>0</v>
      </c>
      <c r="D265" s="49">
        <f t="shared" si="19"/>
        <v>0</v>
      </c>
      <c r="E265" s="95">
        <v>44556</v>
      </c>
      <c r="F265" s="96" t="str">
        <f>IFERROR(VLOOKUP($E265, V医療従事者等!$A:$J, $F$4, FALSE), TEXT(E265, "aaa"))</f>
        <v>日</v>
      </c>
      <c r="G265" s="96">
        <f>IFERROR(VLOOKUP($E265, V医療従事者等!$A:$J, $G$4, FALSE), 0)</f>
        <v>0</v>
      </c>
      <c r="H265" s="96">
        <f>IFERROR(VLOOKUP($E265, V医療従事者等!$A:$J, $H$4, FALSE), 0)</f>
        <v>0</v>
      </c>
      <c r="I265" s="96">
        <f>IFERROR(VLOOKUP($E265, V医療従事者等!$A:$J, $I$4, FALSE), 0)</f>
        <v>0</v>
      </c>
      <c r="J265" s="96">
        <f>IFERROR(VLOOKUP($E265, V医療従事者等!$A:$J, $J$4, FALSE), 0)</f>
        <v>0</v>
      </c>
      <c r="K265" s="97">
        <f>IFERROR(VLOOKUP($E265, V一般接種!$A:$G, K$4, FALSE), 0)</f>
        <v>0</v>
      </c>
      <c r="L265" s="97">
        <f>IFERROR(VLOOKUP($E265, V一般接種!$A:$G, L$4, FALSE), 0)</f>
        <v>0</v>
      </c>
      <c r="M265" s="97">
        <f>IFERROR(VLOOKUP($E265, V一般接種!$A:$G, M$4, FALSE), 0)</f>
        <v>0</v>
      </c>
      <c r="N265" s="97">
        <f>IFERROR(VLOOKUP($E265, V一般接種!$A:$G, N$4, FALSE), 0)</f>
        <v>0</v>
      </c>
      <c r="O265" s="97">
        <f>SUMIF(V職域接種!$C:$C, 'Conv-vaccine'!$E265, V職域接種!F:F)</f>
        <v>0</v>
      </c>
      <c r="P265" s="97">
        <f>SUMIF(V職域接種!$C:$C, 'Conv-vaccine'!$E265, V職域接種!G:G)</f>
        <v>0</v>
      </c>
      <c r="Q265" s="97">
        <f>SUMIF(V重複!$C:$C, 'Conv-vaccine'!$E265, V重複!F:F)</f>
        <v>0</v>
      </c>
      <c r="R265" s="97">
        <f>SUMIF(V重複!$C:$C, 'Conv-vaccine'!$E265, V重複!G:G)</f>
        <v>0</v>
      </c>
      <c r="S265" s="111">
        <f>SUMIF(V3回目!$A:$A, 'Conv-vaccine'!$E265, V3回目!C:C)</f>
        <v>0</v>
      </c>
    </row>
    <row r="266" spans="1:19" ht="17.7">
      <c r="A266" s="94">
        <f t="shared" si="16"/>
        <v>44557</v>
      </c>
      <c r="B266" s="49">
        <f t="shared" si="17"/>
        <v>0</v>
      </c>
      <c r="C266" s="49">
        <f t="shared" si="18"/>
        <v>0</v>
      </c>
      <c r="D266" s="49">
        <f t="shared" si="19"/>
        <v>0</v>
      </c>
      <c r="E266" s="95">
        <v>44557</v>
      </c>
      <c r="F266" s="96" t="str">
        <f>IFERROR(VLOOKUP($E266, V医療従事者等!$A:$J, $F$4, FALSE), TEXT(E266, "aaa"))</f>
        <v>月</v>
      </c>
      <c r="G266" s="96">
        <f>IFERROR(VLOOKUP($E266, V医療従事者等!$A:$J, $G$4, FALSE), 0)</f>
        <v>0</v>
      </c>
      <c r="H266" s="96">
        <f>IFERROR(VLOOKUP($E266, V医療従事者等!$A:$J, $H$4, FALSE), 0)</f>
        <v>0</v>
      </c>
      <c r="I266" s="96">
        <f>IFERROR(VLOOKUP($E266, V医療従事者等!$A:$J, $I$4, FALSE), 0)</f>
        <v>0</v>
      </c>
      <c r="J266" s="96">
        <f>IFERROR(VLOOKUP($E266, V医療従事者等!$A:$J, $J$4, FALSE), 0)</f>
        <v>0</v>
      </c>
      <c r="K266" s="97">
        <f>IFERROR(VLOOKUP($E266, V一般接種!$A:$G, K$4, FALSE), 0)</f>
        <v>0</v>
      </c>
      <c r="L266" s="97">
        <f>IFERROR(VLOOKUP($E266, V一般接種!$A:$G, L$4, FALSE), 0)</f>
        <v>0</v>
      </c>
      <c r="M266" s="97">
        <f>IFERROR(VLOOKUP($E266, V一般接種!$A:$G, M$4, FALSE), 0)</f>
        <v>0</v>
      </c>
      <c r="N266" s="97">
        <f>IFERROR(VLOOKUP($E266, V一般接種!$A:$G, N$4, FALSE), 0)</f>
        <v>0</v>
      </c>
      <c r="O266" s="97">
        <f>SUMIF(V職域接種!$C:$C, 'Conv-vaccine'!$E266, V職域接種!F:F)</f>
        <v>0</v>
      </c>
      <c r="P266" s="97">
        <f>SUMIF(V職域接種!$C:$C, 'Conv-vaccine'!$E266, V職域接種!G:G)</f>
        <v>0</v>
      </c>
      <c r="Q266" s="97">
        <f>SUMIF(V重複!$C:$C, 'Conv-vaccine'!$E266, V重複!F:F)</f>
        <v>0</v>
      </c>
      <c r="R266" s="97">
        <f>SUMIF(V重複!$C:$C, 'Conv-vaccine'!$E266, V重複!G:G)</f>
        <v>0</v>
      </c>
      <c r="S266" s="111">
        <f>SUMIF(V3回目!$A:$A, 'Conv-vaccine'!$E266, V3回目!C:C)</f>
        <v>0</v>
      </c>
    </row>
    <row r="267" spans="1:19" ht="17.7">
      <c r="A267" s="94">
        <f t="shared" si="16"/>
        <v>44558</v>
      </c>
      <c r="B267" s="49">
        <f t="shared" si="17"/>
        <v>0</v>
      </c>
      <c r="C267" s="49">
        <f t="shared" si="18"/>
        <v>0</v>
      </c>
      <c r="D267" s="49">
        <f t="shared" si="19"/>
        <v>0</v>
      </c>
      <c r="E267" s="95">
        <v>44558</v>
      </c>
      <c r="F267" s="96" t="str">
        <f>IFERROR(VLOOKUP($E267, V医療従事者等!$A:$J, $F$4, FALSE), TEXT(E267, "aaa"))</f>
        <v>火</v>
      </c>
      <c r="G267" s="96">
        <f>IFERROR(VLOOKUP($E267, V医療従事者等!$A:$J, $G$4, FALSE), 0)</f>
        <v>0</v>
      </c>
      <c r="H267" s="96">
        <f>IFERROR(VLOOKUP($E267, V医療従事者等!$A:$J, $H$4, FALSE), 0)</f>
        <v>0</v>
      </c>
      <c r="I267" s="96">
        <f>IFERROR(VLOOKUP($E267, V医療従事者等!$A:$J, $I$4, FALSE), 0)</f>
        <v>0</v>
      </c>
      <c r="J267" s="96">
        <f>IFERROR(VLOOKUP($E267, V医療従事者等!$A:$J, $J$4, FALSE), 0)</f>
        <v>0</v>
      </c>
      <c r="K267" s="97">
        <f>IFERROR(VLOOKUP($E267, V一般接種!$A:$G, K$4, FALSE), 0)</f>
        <v>0</v>
      </c>
      <c r="L267" s="97">
        <f>IFERROR(VLOOKUP($E267, V一般接種!$A:$G, L$4, FALSE), 0)</f>
        <v>0</v>
      </c>
      <c r="M267" s="97">
        <f>IFERROR(VLOOKUP($E267, V一般接種!$A:$G, M$4, FALSE), 0)</f>
        <v>0</v>
      </c>
      <c r="N267" s="97">
        <f>IFERROR(VLOOKUP($E267, V一般接種!$A:$G, N$4, FALSE), 0)</f>
        <v>0</v>
      </c>
      <c r="O267" s="97">
        <f>SUMIF(V職域接種!$C:$C, 'Conv-vaccine'!$E267, V職域接種!F:F)</f>
        <v>0</v>
      </c>
      <c r="P267" s="97">
        <f>SUMIF(V職域接種!$C:$C, 'Conv-vaccine'!$E267, V職域接種!G:G)</f>
        <v>0</v>
      </c>
      <c r="Q267" s="97">
        <f>SUMIF(V重複!$C:$C, 'Conv-vaccine'!$E267, V重複!F:F)</f>
        <v>0</v>
      </c>
      <c r="R267" s="97">
        <f>SUMIF(V重複!$C:$C, 'Conv-vaccine'!$E267, V重複!G:G)</f>
        <v>0</v>
      </c>
      <c r="S267" s="111">
        <f>SUMIF(V3回目!$A:$A, 'Conv-vaccine'!$E267, V3回目!C:C)</f>
        <v>0</v>
      </c>
    </row>
    <row r="268" spans="1:19" ht="17.7">
      <c r="A268" s="94">
        <f t="shared" si="16"/>
        <v>44559</v>
      </c>
      <c r="B268" s="49">
        <f t="shared" si="17"/>
        <v>0</v>
      </c>
      <c r="C268" s="49">
        <f t="shared" si="18"/>
        <v>0</v>
      </c>
      <c r="D268" s="49">
        <f t="shared" si="19"/>
        <v>0</v>
      </c>
      <c r="E268" s="95">
        <v>44559</v>
      </c>
      <c r="F268" s="96" t="str">
        <f>IFERROR(VLOOKUP($E268, V医療従事者等!$A:$J, $F$4, FALSE), TEXT(E268, "aaa"))</f>
        <v>水</v>
      </c>
      <c r="G268" s="96">
        <f>IFERROR(VLOOKUP($E268, V医療従事者等!$A:$J, $G$4, FALSE), 0)</f>
        <v>0</v>
      </c>
      <c r="H268" s="96">
        <f>IFERROR(VLOOKUP($E268, V医療従事者等!$A:$J, $H$4, FALSE), 0)</f>
        <v>0</v>
      </c>
      <c r="I268" s="96">
        <f>IFERROR(VLOOKUP($E268, V医療従事者等!$A:$J, $I$4, FALSE), 0)</f>
        <v>0</v>
      </c>
      <c r="J268" s="96">
        <f>IFERROR(VLOOKUP($E268, V医療従事者等!$A:$J, $J$4, FALSE), 0)</f>
        <v>0</v>
      </c>
      <c r="K268" s="97">
        <f>IFERROR(VLOOKUP($E268, V一般接種!$A:$G, K$4, FALSE), 0)</f>
        <v>0</v>
      </c>
      <c r="L268" s="97">
        <f>IFERROR(VLOOKUP($E268, V一般接種!$A:$G, L$4, FALSE), 0)</f>
        <v>0</v>
      </c>
      <c r="M268" s="97">
        <f>IFERROR(VLOOKUP($E268, V一般接種!$A:$G, M$4, FALSE), 0)</f>
        <v>0</v>
      </c>
      <c r="N268" s="97">
        <f>IFERROR(VLOOKUP($E268, V一般接種!$A:$G, N$4, FALSE), 0)</f>
        <v>0</v>
      </c>
      <c r="O268" s="97">
        <f>SUMIF(V職域接種!$C:$C, 'Conv-vaccine'!$E268, V職域接種!F:F)</f>
        <v>0</v>
      </c>
      <c r="P268" s="97">
        <f>SUMIF(V職域接種!$C:$C, 'Conv-vaccine'!$E268, V職域接種!G:G)</f>
        <v>0</v>
      </c>
      <c r="Q268" s="97">
        <f>SUMIF(V重複!$C:$C, 'Conv-vaccine'!$E268, V重複!F:F)</f>
        <v>0</v>
      </c>
      <c r="R268" s="97">
        <f>SUMIF(V重複!$C:$C, 'Conv-vaccine'!$E268, V重複!G:G)</f>
        <v>0</v>
      </c>
      <c r="S268" s="111">
        <f>SUMIF(V3回目!$A:$A, 'Conv-vaccine'!$E268, V3回目!C:C)</f>
        <v>0</v>
      </c>
    </row>
    <row r="269" spans="1:19" ht="17.7">
      <c r="A269" s="94">
        <f t="shared" si="16"/>
        <v>44560</v>
      </c>
      <c r="B269" s="49">
        <f t="shared" si="17"/>
        <v>0</v>
      </c>
      <c r="C269" s="49">
        <f t="shared" si="18"/>
        <v>0</v>
      </c>
      <c r="D269" s="49">
        <f t="shared" si="19"/>
        <v>0</v>
      </c>
      <c r="E269" s="95">
        <v>44560</v>
      </c>
      <c r="F269" s="96" t="str">
        <f>IFERROR(VLOOKUP($E269, V医療従事者等!$A:$J, $F$4, FALSE), TEXT(E269, "aaa"))</f>
        <v>木</v>
      </c>
      <c r="G269" s="96">
        <f>IFERROR(VLOOKUP($E269, V医療従事者等!$A:$J, $G$4, FALSE), 0)</f>
        <v>0</v>
      </c>
      <c r="H269" s="96">
        <f>IFERROR(VLOOKUP($E269, V医療従事者等!$A:$J, $H$4, FALSE), 0)</f>
        <v>0</v>
      </c>
      <c r="I269" s="96">
        <f>IFERROR(VLOOKUP($E269, V医療従事者等!$A:$J, $I$4, FALSE), 0)</f>
        <v>0</v>
      </c>
      <c r="J269" s="96">
        <f>IFERROR(VLOOKUP($E269, V医療従事者等!$A:$J, $J$4, FALSE), 0)</f>
        <v>0</v>
      </c>
      <c r="K269" s="97">
        <f>IFERROR(VLOOKUP($E269, V一般接種!$A:$G, K$4, FALSE), 0)</f>
        <v>0</v>
      </c>
      <c r="L269" s="97">
        <f>IFERROR(VLOOKUP($E269, V一般接種!$A:$G, L$4, FALSE), 0)</f>
        <v>0</v>
      </c>
      <c r="M269" s="97">
        <f>IFERROR(VLOOKUP($E269, V一般接種!$A:$G, M$4, FALSE), 0)</f>
        <v>0</v>
      </c>
      <c r="N269" s="97">
        <f>IFERROR(VLOOKUP($E269, V一般接種!$A:$G, N$4, FALSE), 0)</f>
        <v>0</v>
      </c>
      <c r="O269" s="97">
        <f>SUMIF(V職域接種!$C:$C, 'Conv-vaccine'!$E269, V職域接種!F:F)</f>
        <v>0</v>
      </c>
      <c r="P269" s="97">
        <f>SUMIF(V職域接種!$C:$C, 'Conv-vaccine'!$E269, V職域接種!G:G)</f>
        <v>0</v>
      </c>
      <c r="Q269" s="97">
        <f>SUMIF(V重複!$C:$C, 'Conv-vaccine'!$E269, V重複!F:F)</f>
        <v>0</v>
      </c>
      <c r="R269" s="97">
        <f>SUMIF(V重複!$C:$C, 'Conv-vaccine'!$E269, V重複!G:G)</f>
        <v>0</v>
      </c>
      <c r="S269" s="111">
        <f>SUMIF(V3回目!$A:$A, 'Conv-vaccine'!$E269, V3回目!C:C)</f>
        <v>0</v>
      </c>
    </row>
    <row r="270" spans="1:19" ht="17.7">
      <c r="A270" s="94">
        <f t="shared" si="16"/>
        <v>44561</v>
      </c>
      <c r="B270" s="49">
        <f t="shared" si="17"/>
        <v>0</v>
      </c>
      <c r="C270" s="49">
        <f t="shared" si="18"/>
        <v>0</v>
      </c>
      <c r="D270" s="49">
        <f t="shared" si="19"/>
        <v>0</v>
      </c>
      <c r="E270" s="95">
        <v>44561</v>
      </c>
      <c r="F270" s="96" t="str">
        <f>IFERROR(VLOOKUP($E270, V医療従事者等!$A:$J, $F$4, FALSE), TEXT(E270, "aaa"))</f>
        <v>金</v>
      </c>
      <c r="G270" s="96">
        <f>IFERROR(VLOOKUP($E270, V医療従事者等!$A:$J, $G$4, FALSE), 0)</f>
        <v>0</v>
      </c>
      <c r="H270" s="96">
        <f>IFERROR(VLOOKUP($E270, V医療従事者等!$A:$J, $H$4, FALSE), 0)</f>
        <v>0</v>
      </c>
      <c r="I270" s="96">
        <f>IFERROR(VLOOKUP($E270, V医療従事者等!$A:$J, $I$4, FALSE), 0)</f>
        <v>0</v>
      </c>
      <c r="J270" s="96">
        <f>IFERROR(VLOOKUP($E270, V医療従事者等!$A:$J, $J$4, FALSE), 0)</f>
        <v>0</v>
      </c>
      <c r="K270" s="97">
        <f>IFERROR(VLOOKUP($E270, V一般接種!$A:$G, K$4, FALSE), 0)</f>
        <v>0</v>
      </c>
      <c r="L270" s="97">
        <f>IFERROR(VLOOKUP($E270, V一般接種!$A:$G, L$4, FALSE), 0)</f>
        <v>0</v>
      </c>
      <c r="M270" s="97">
        <f>IFERROR(VLOOKUP($E270, V一般接種!$A:$G, M$4, FALSE), 0)</f>
        <v>0</v>
      </c>
      <c r="N270" s="97">
        <f>IFERROR(VLOOKUP($E270, V一般接種!$A:$G, N$4, FALSE), 0)</f>
        <v>0</v>
      </c>
      <c r="O270" s="97">
        <f>SUMIF(V職域接種!$C:$C, 'Conv-vaccine'!$E270, V職域接種!F:F)</f>
        <v>0</v>
      </c>
      <c r="P270" s="97">
        <f>SUMIF(V職域接種!$C:$C, 'Conv-vaccine'!$E270, V職域接種!G:G)</f>
        <v>0</v>
      </c>
      <c r="Q270" s="97">
        <f>SUMIF(V重複!$C:$C, 'Conv-vaccine'!$E270, V重複!F:F)</f>
        <v>0</v>
      </c>
      <c r="R270" s="97">
        <f>SUMIF(V重複!$C:$C, 'Conv-vaccine'!$E270, V重複!G:G)</f>
        <v>0</v>
      </c>
      <c r="S270" s="111">
        <f>SUMIF(V3回目!$A:$A, 'Conv-vaccine'!$E270, V3回目!C:C)</f>
        <v>0</v>
      </c>
    </row>
    <row r="271" spans="1:19" ht="17.7">
      <c r="A271" s="94">
        <f t="shared" ref="A271:A334" si="20">E271</f>
        <v>44562</v>
      </c>
      <c r="B271" s="49">
        <f t="shared" si="17"/>
        <v>0</v>
      </c>
      <c r="C271" s="49">
        <f t="shared" si="18"/>
        <v>0</v>
      </c>
      <c r="D271" s="49">
        <f t="shared" si="19"/>
        <v>0</v>
      </c>
      <c r="E271" s="95">
        <v>44562</v>
      </c>
      <c r="F271" s="96" t="str">
        <f>IFERROR(VLOOKUP($E271, V医療従事者等!$A:$J, $F$4, FALSE), TEXT(E271, "aaa"))</f>
        <v>土</v>
      </c>
      <c r="G271" s="96">
        <f>IFERROR(VLOOKUP($E271, V医療従事者等!$A:$J, $G$4, FALSE), 0)</f>
        <v>0</v>
      </c>
      <c r="H271" s="96">
        <f>IFERROR(VLOOKUP($E271, V医療従事者等!$A:$J, $H$4, FALSE), 0)</f>
        <v>0</v>
      </c>
      <c r="I271" s="96">
        <f>IFERROR(VLOOKUP($E271, V医療従事者等!$A:$J, $I$4, FALSE), 0)</f>
        <v>0</v>
      </c>
      <c r="J271" s="96">
        <f>IFERROR(VLOOKUP($E271, V医療従事者等!$A:$J, $J$4, FALSE), 0)</f>
        <v>0</v>
      </c>
      <c r="K271" s="97">
        <f>IFERROR(VLOOKUP($E271, V一般接種!$A:$G, K$4, FALSE), 0)</f>
        <v>0</v>
      </c>
      <c r="L271" s="97">
        <f>IFERROR(VLOOKUP($E271, V一般接種!$A:$G, L$4, FALSE), 0)</f>
        <v>0</v>
      </c>
      <c r="M271" s="97">
        <f>IFERROR(VLOOKUP($E271, V一般接種!$A:$G, M$4, FALSE), 0)</f>
        <v>0</v>
      </c>
      <c r="N271" s="97">
        <f>IFERROR(VLOOKUP($E271, V一般接種!$A:$G, N$4, FALSE), 0)</f>
        <v>0</v>
      </c>
      <c r="O271" s="97">
        <f>SUMIF(V職域接種!$C:$C, 'Conv-vaccine'!$E271, V職域接種!F:F)</f>
        <v>0</v>
      </c>
      <c r="P271" s="97">
        <f>SUMIF(V職域接種!$C:$C, 'Conv-vaccine'!$E271, V職域接種!G:G)</f>
        <v>0</v>
      </c>
      <c r="Q271" s="97">
        <f>SUMIF(V重複!$C:$C, 'Conv-vaccine'!$E271, V重複!F:F)</f>
        <v>0</v>
      </c>
      <c r="R271" s="97">
        <f>SUMIF(V重複!$C:$C, 'Conv-vaccine'!$E271, V重複!G:G)</f>
        <v>0</v>
      </c>
      <c r="S271" s="111">
        <f>SUMIF(V3回目!$A:$A, 'Conv-vaccine'!$E271, V3回目!C:C)</f>
        <v>0</v>
      </c>
    </row>
    <row r="272" spans="1:19" ht="17.7">
      <c r="A272" s="94">
        <f t="shared" si="20"/>
        <v>44563</v>
      </c>
      <c r="B272" s="49">
        <f t="shared" ref="B272:B335" si="21">IF($E272="","",G272+H272+K272+L272+O272-Q272)</f>
        <v>0</v>
      </c>
      <c r="C272" s="49">
        <f t="shared" ref="C272:C335" si="22">IF($E272="", "", I272+J272+M272+N272+P272-R272)</f>
        <v>0</v>
      </c>
      <c r="D272" s="49">
        <f t="shared" si="19"/>
        <v>0</v>
      </c>
      <c r="E272" s="95">
        <v>44563</v>
      </c>
      <c r="F272" s="96" t="str">
        <f>IFERROR(VLOOKUP($E272, V医療従事者等!$A:$J, $F$4, FALSE), TEXT(E272, "aaa"))</f>
        <v>日</v>
      </c>
      <c r="G272" s="96">
        <f>IFERROR(VLOOKUP($E272, V医療従事者等!$A:$J, $G$4, FALSE), 0)</f>
        <v>0</v>
      </c>
      <c r="H272" s="96">
        <f>IFERROR(VLOOKUP($E272, V医療従事者等!$A:$J, $H$4, FALSE), 0)</f>
        <v>0</v>
      </c>
      <c r="I272" s="96">
        <f>IFERROR(VLOOKUP($E272, V医療従事者等!$A:$J, $I$4, FALSE), 0)</f>
        <v>0</v>
      </c>
      <c r="J272" s="96">
        <f>IFERROR(VLOOKUP($E272, V医療従事者等!$A:$J, $J$4, FALSE), 0)</f>
        <v>0</v>
      </c>
      <c r="K272" s="97">
        <f>IFERROR(VLOOKUP($E272, V一般接種!$A:$G, K$4, FALSE), 0)</f>
        <v>0</v>
      </c>
      <c r="L272" s="97">
        <f>IFERROR(VLOOKUP($E272, V一般接種!$A:$G, L$4, FALSE), 0)</f>
        <v>0</v>
      </c>
      <c r="M272" s="97">
        <f>IFERROR(VLOOKUP($E272, V一般接種!$A:$G, M$4, FALSE), 0)</f>
        <v>0</v>
      </c>
      <c r="N272" s="97">
        <f>IFERROR(VLOOKUP($E272, V一般接種!$A:$G, N$4, FALSE), 0)</f>
        <v>0</v>
      </c>
      <c r="O272" s="97">
        <f>SUMIF(V職域接種!$C:$C, 'Conv-vaccine'!$E272, V職域接種!F:F)</f>
        <v>0</v>
      </c>
      <c r="P272" s="97">
        <f>SUMIF(V職域接種!$C:$C, 'Conv-vaccine'!$E272, V職域接種!G:G)</f>
        <v>0</v>
      </c>
      <c r="Q272" s="97">
        <f>SUMIF(V重複!$C:$C, 'Conv-vaccine'!$E272, V重複!F:F)</f>
        <v>0</v>
      </c>
      <c r="R272" s="97">
        <f>SUMIF(V重複!$C:$C, 'Conv-vaccine'!$E272, V重複!G:G)</f>
        <v>0</v>
      </c>
      <c r="S272" s="111">
        <f>SUMIF(V3回目!$A:$A, 'Conv-vaccine'!$E272, V3回目!C:C)</f>
        <v>0</v>
      </c>
    </row>
    <row r="273" spans="1:19" ht="17.7">
      <c r="A273" s="94">
        <f t="shared" si="20"/>
        <v>44564</v>
      </c>
      <c r="B273" s="49">
        <f t="shared" si="21"/>
        <v>0</v>
      </c>
      <c r="C273" s="49">
        <f t="shared" si="22"/>
        <v>0</v>
      </c>
      <c r="D273" s="49">
        <f t="shared" si="19"/>
        <v>0</v>
      </c>
      <c r="E273" s="95">
        <v>44564</v>
      </c>
      <c r="F273" s="96" t="str">
        <f>IFERROR(VLOOKUP($E273, V医療従事者等!$A:$J, $F$4, FALSE), TEXT(E273, "aaa"))</f>
        <v>月</v>
      </c>
      <c r="G273" s="96">
        <f>IFERROR(VLOOKUP($E273, V医療従事者等!$A:$J, $G$4, FALSE), 0)</f>
        <v>0</v>
      </c>
      <c r="H273" s="96">
        <f>IFERROR(VLOOKUP($E273, V医療従事者等!$A:$J, $H$4, FALSE), 0)</f>
        <v>0</v>
      </c>
      <c r="I273" s="96">
        <f>IFERROR(VLOOKUP($E273, V医療従事者等!$A:$J, $I$4, FALSE), 0)</f>
        <v>0</v>
      </c>
      <c r="J273" s="96">
        <f>IFERROR(VLOOKUP($E273, V医療従事者等!$A:$J, $J$4, FALSE), 0)</f>
        <v>0</v>
      </c>
      <c r="K273" s="97">
        <f>IFERROR(VLOOKUP($E273, V一般接種!$A:$G, K$4, FALSE), 0)</f>
        <v>0</v>
      </c>
      <c r="L273" s="97">
        <f>IFERROR(VLOOKUP($E273, V一般接種!$A:$G, L$4, FALSE), 0)</f>
        <v>0</v>
      </c>
      <c r="M273" s="97">
        <f>IFERROR(VLOOKUP($E273, V一般接種!$A:$G, M$4, FALSE), 0)</f>
        <v>0</v>
      </c>
      <c r="N273" s="97">
        <f>IFERROR(VLOOKUP($E273, V一般接種!$A:$G, N$4, FALSE), 0)</f>
        <v>0</v>
      </c>
      <c r="O273" s="97">
        <f>SUMIF(V職域接種!$C:$C, 'Conv-vaccine'!$E273, V職域接種!F:F)</f>
        <v>0</v>
      </c>
      <c r="P273" s="97">
        <f>SUMIF(V職域接種!$C:$C, 'Conv-vaccine'!$E273, V職域接種!G:G)</f>
        <v>0</v>
      </c>
      <c r="Q273" s="97">
        <f>SUMIF(V重複!$C:$C, 'Conv-vaccine'!$E273, V重複!F:F)</f>
        <v>0</v>
      </c>
      <c r="R273" s="97">
        <f>SUMIF(V重複!$C:$C, 'Conv-vaccine'!$E273, V重複!G:G)</f>
        <v>0</v>
      </c>
      <c r="S273" s="111">
        <f>SUMIF(V3回目!$A:$A, 'Conv-vaccine'!$E273, V3回目!C:C)</f>
        <v>0</v>
      </c>
    </row>
    <row r="274" spans="1:19" ht="17.7">
      <c r="A274" s="94">
        <f t="shared" si="20"/>
        <v>44565</v>
      </c>
      <c r="B274" s="49">
        <f t="shared" si="21"/>
        <v>0</v>
      </c>
      <c r="C274" s="49">
        <f t="shared" si="22"/>
        <v>0</v>
      </c>
      <c r="D274" s="49">
        <f t="shared" si="19"/>
        <v>0</v>
      </c>
      <c r="E274" s="95">
        <v>44565</v>
      </c>
      <c r="F274" s="96" t="str">
        <f>IFERROR(VLOOKUP($E274, V医療従事者等!$A:$J, $F$4, FALSE), TEXT(E274, "aaa"))</f>
        <v>火</v>
      </c>
      <c r="G274" s="96">
        <f>IFERROR(VLOOKUP($E274, V医療従事者等!$A:$J, $G$4, FALSE), 0)</f>
        <v>0</v>
      </c>
      <c r="H274" s="96">
        <f>IFERROR(VLOOKUP($E274, V医療従事者等!$A:$J, $H$4, FALSE), 0)</f>
        <v>0</v>
      </c>
      <c r="I274" s="96">
        <f>IFERROR(VLOOKUP($E274, V医療従事者等!$A:$J, $I$4, FALSE), 0)</f>
        <v>0</v>
      </c>
      <c r="J274" s="96">
        <f>IFERROR(VLOOKUP($E274, V医療従事者等!$A:$J, $J$4, FALSE), 0)</f>
        <v>0</v>
      </c>
      <c r="K274" s="97">
        <f>IFERROR(VLOOKUP($E274, V一般接種!$A:$G, K$4, FALSE), 0)</f>
        <v>0</v>
      </c>
      <c r="L274" s="97">
        <f>IFERROR(VLOOKUP($E274, V一般接種!$A:$G, L$4, FALSE), 0)</f>
        <v>0</v>
      </c>
      <c r="M274" s="97">
        <f>IFERROR(VLOOKUP($E274, V一般接種!$A:$G, M$4, FALSE), 0)</f>
        <v>0</v>
      </c>
      <c r="N274" s="97">
        <f>IFERROR(VLOOKUP($E274, V一般接種!$A:$G, N$4, FALSE), 0)</f>
        <v>0</v>
      </c>
      <c r="O274" s="97">
        <f>SUMIF(V職域接種!$C:$C, 'Conv-vaccine'!$E274, V職域接種!F:F)</f>
        <v>0</v>
      </c>
      <c r="P274" s="97">
        <f>SUMIF(V職域接種!$C:$C, 'Conv-vaccine'!$E274, V職域接種!G:G)</f>
        <v>0</v>
      </c>
      <c r="Q274" s="97">
        <f>SUMIF(V重複!$C:$C, 'Conv-vaccine'!$E274, V重複!F:F)</f>
        <v>0</v>
      </c>
      <c r="R274" s="97">
        <f>SUMIF(V重複!$C:$C, 'Conv-vaccine'!$E274, V重複!G:G)</f>
        <v>0</v>
      </c>
      <c r="S274" s="111">
        <f>SUMIF(V3回目!$A:$A, 'Conv-vaccine'!$E274, V3回目!C:C)</f>
        <v>0</v>
      </c>
    </row>
    <row r="275" spans="1:19" ht="17.7">
      <c r="A275" s="94">
        <f t="shared" si="20"/>
        <v>44566</v>
      </c>
      <c r="B275" s="49">
        <f t="shared" si="21"/>
        <v>0</v>
      </c>
      <c r="C275" s="49">
        <f t="shared" si="22"/>
        <v>0</v>
      </c>
      <c r="D275" s="49">
        <f t="shared" si="19"/>
        <v>0</v>
      </c>
      <c r="E275" s="95">
        <v>44566</v>
      </c>
      <c r="F275" s="96" t="str">
        <f>IFERROR(VLOOKUP($E275, V医療従事者等!$A:$J, $F$4, FALSE), TEXT(E275, "aaa"))</f>
        <v>水</v>
      </c>
      <c r="G275" s="96">
        <f>IFERROR(VLOOKUP($E275, V医療従事者等!$A:$J, $G$4, FALSE), 0)</f>
        <v>0</v>
      </c>
      <c r="H275" s="96">
        <f>IFERROR(VLOOKUP($E275, V医療従事者等!$A:$J, $H$4, FALSE), 0)</f>
        <v>0</v>
      </c>
      <c r="I275" s="96">
        <f>IFERROR(VLOOKUP($E275, V医療従事者等!$A:$J, $I$4, FALSE), 0)</f>
        <v>0</v>
      </c>
      <c r="J275" s="96">
        <f>IFERROR(VLOOKUP($E275, V医療従事者等!$A:$J, $J$4, FALSE), 0)</f>
        <v>0</v>
      </c>
      <c r="K275" s="97">
        <f>IFERROR(VLOOKUP($E275, V一般接種!$A:$G, K$4, FALSE), 0)</f>
        <v>0</v>
      </c>
      <c r="L275" s="97">
        <f>IFERROR(VLOOKUP($E275, V一般接種!$A:$G, L$4, FALSE), 0)</f>
        <v>0</v>
      </c>
      <c r="M275" s="97">
        <f>IFERROR(VLOOKUP($E275, V一般接種!$A:$G, M$4, FALSE), 0)</f>
        <v>0</v>
      </c>
      <c r="N275" s="97">
        <f>IFERROR(VLOOKUP($E275, V一般接種!$A:$G, N$4, FALSE), 0)</f>
        <v>0</v>
      </c>
      <c r="O275" s="97">
        <f>SUMIF(V職域接種!$C:$C, 'Conv-vaccine'!$E275, V職域接種!F:F)</f>
        <v>0</v>
      </c>
      <c r="P275" s="97">
        <f>SUMIF(V職域接種!$C:$C, 'Conv-vaccine'!$E275, V職域接種!G:G)</f>
        <v>0</v>
      </c>
      <c r="Q275" s="97">
        <f>SUMIF(V重複!$C:$C, 'Conv-vaccine'!$E275, V重複!F:F)</f>
        <v>0</v>
      </c>
      <c r="R275" s="97">
        <f>SUMIF(V重複!$C:$C, 'Conv-vaccine'!$E275, V重複!G:G)</f>
        <v>0</v>
      </c>
      <c r="S275" s="111">
        <f>SUMIF(V3回目!$A:$A, 'Conv-vaccine'!$E275, V3回目!C:C)</f>
        <v>0</v>
      </c>
    </row>
    <row r="276" spans="1:19" ht="17.7">
      <c r="A276" s="94">
        <f t="shared" si="20"/>
        <v>44567</v>
      </c>
      <c r="B276" s="49">
        <f t="shared" si="21"/>
        <v>0</v>
      </c>
      <c r="C276" s="49">
        <f t="shared" si="22"/>
        <v>0</v>
      </c>
      <c r="D276" s="49">
        <f t="shared" si="19"/>
        <v>0</v>
      </c>
      <c r="E276" s="95">
        <v>44567</v>
      </c>
      <c r="F276" s="96" t="str">
        <f>IFERROR(VLOOKUP($E276, V医療従事者等!$A:$J, $F$4, FALSE), TEXT(E276, "aaa"))</f>
        <v>木</v>
      </c>
      <c r="G276" s="96">
        <f>IFERROR(VLOOKUP($E276, V医療従事者等!$A:$J, $G$4, FALSE), 0)</f>
        <v>0</v>
      </c>
      <c r="H276" s="96">
        <f>IFERROR(VLOOKUP($E276, V医療従事者等!$A:$J, $H$4, FALSE), 0)</f>
        <v>0</v>
      </c>
      <c r="I276" s="96">
        <f>IFERROR(VLOOKUP($E276, V医療従事者等!$A:$J, $I$4, FALSE), 0)</f>
        <v>0</v>
      </c>
      <c r="J276" s="96">
        <f>IFERROR(VLOOKUP($E276, V医療従事者等!$A:$J, $J$4, FALSE), 0)</f>
        <v>0</v>
      </c>
      <c r="K276" s="97">
        <f>IFERROR(VLOOKUP($E276, V一般接種!$A:$G, K$4, FALSE), 0)</f>
        <v>0</v>
      </c>
      <c r="L276" s="97">
        <f>IFERROR(VLOOKUP($E276, V一般接種!$A:$G, L$4, FALSE), 0)</f>
        <v>0</v>
      </c>
      <c r="M276" s="97">
        <f>IFERROR(VLOOKUP($E276, V一般接種!$A:$G, M$4, FALSE), 0)</f>
        <v>0</v>
      </c>
      <c r="N276" s="97">
        <f>IFERROR(VLOOKUP($E276, V一般接種!$A:$G, N$4, FALSE), 0)</f>
        <v>0</v>
      </c>
      <c r="O276" s="97">
        <f>SUMIF(V職域接種!$C:$C, 'Conv-vaccine'!$E276, V職域接種!F:F)</f>
        <v>0</v>
      </c>
      <c r="P276" s="97">
        <f>SUMIF(V職域接種!$C:$C, 'Conv-vaccine'!$E276, V職域接種!G:G)</f>
        <v>0</v>
      </c>
      <c r="Q276" s="97">
        <f>SUMIF(V重複!$C:$C, 'Conv-vaccine'!$E276, V重複!F:F)</f>
        <v>0</v>
      </c>
      <c r="R276" s="97">
        <f>SUMIF(V重複!$C:$C, 'Conv-vaccine'!$E276, V重複!G:G)</f>
        <v>0</v>
      </c>
      <c r="S276" s="111">
        <f>SUMIF(V3回目!$A:$A, 'Conv-vaccine'!$E276, V3回目!C:C)</f>
        <v>0</v>
      </c>
    </row>
    <row r="277" spans="1:19" ht="17.7">
      <c r="A277" s="94">
        <f t="shared" si="20"/>
        <v>44568</v>
      </c>
      <c r="B277" s="49">
        <f t="shared" si="21"/>
        <v>0</v>
      </c>
      <c r="C277" s="49">
        <f t="shared" si="22"/>
        <v>0</v>
      </c>
      <c r="D277" s="49">
        <f t="shared" si="19"/>
        <v>0</v>
      </c>
      <c r="E277" s="95">
        <v>44568</v>
      </c>
      <c r="F277" s="96" t="str">
        <f>IFERROR(VLOOKUP($E277, V医療従事者等!$A:$J, $F$4, FALSE), TEXT(E277, "aaa"))</f>
        <v>金</v>
      </c>
      <c r="G277" s="96">
        <f>IFERROR(VLOOKUP($E277, V医療従事者等!$A:$J, $G$4, FALSE), 0)</f>
        <v>0</v>
      </c>
      <c r="H277" s="96">
        <f>IFERROR(VLOOKUP($E277, V医療従事者等!$A:$J, $H$4, FALSE), 0)</f>
        <v>0</v>
      </c>
      <c r="I277" s="96">
        <f>IFERROR(VLOOKUP($E277, V医療従事者等!$A:$J, $I$4, FALSE), 0)</f>
        <v>0</v>
      </c>
      <c r="J277" s="96">
        <f>IFERROR(VLOOKUP($E277, V医療従事者等!$A:$J, $J$4, FALSE), 0)</f>
        <v>0</v>
      </c>
      <c r="K277" s="97">
        <f>IFERROR(VLOOKUP($E277, V一般接種!$A:$G, K$4, FALSE), 0)</f>
        <v>0</v>
      </c>
      <c r="L277" s="97">
        <f>IFERROR(VLOOKUP($E277, V一般接種!$A:$G, L$4, FALSE), 0)</f>
        <v>0</v>
      </c>
      <c r="M277" s="97">
        <f>IFERROR(VLOOKUP($E277, V一般接種!$A:$G, M$4, FALSE), 0)</f>
        <v>0</v>
      </c>
      <c r="N277" s="97">
        <f>IFERROR(VLOOKUP($E277, V一般接種!$A:$G, N$4, FALSE), 0)</f>
        <v>0</v>
      </c>
      <c r="O277" s="97">
        <f>SUMIF(V職域接種!$C:$C, 'Conv-vaccine'!$E277, V職域接種!F:F)</f>
        <v>0</v>
      </c>
      <c r="P277" s="97">
        <f>SUMIF(V職域接種!$C:$C, 'Conv-vaccine'!$E277, V職域接種!G:G)</f>
        <v>0</v>
      </c>
      <c r="Q277" s="97">
        <f>SUMIF(V重複!$C:$C, 'Conv-vaccine'!$E277, V重複!F:F)</f>
        <v>0</v>
      </c>
      <c r="R277" s="97">
        <f>SUMIF(V重複!$C:$C, 'Conv-vaccine'!$E277, V重複!G:G)</f>
        <v>0</v>
      </c>
      <c r="S277" s="111">
        <f>SUMIF(V3回目!$A:$A, 'Conv-vaccine'!$E277, V3回目!C:C)</f>
        <v>0</v>
      </c>
    </row>
    <row r="278" spans="1:19" ht="17.7">
      <c r="A278" s="94">
        <f t="shared" si="20"/>
        <v>44569</v>
      </c>
      <c r="B278" s="49">
        <f t="shared" si="21"/>
        <v>0</v>
      </c>
      <c r="C278" s="49">
        <f t="shared" si="22"/>
        <v>0</v>
      </c>
      <c r="D278" s="49">
        <f t="shared" si="19"/>
        <v>0</v>
      </c>
      <c r="E278" s="95">
        <v>44569</v>
      </c>
      <c r="F278" s="96" t="str">
        <f>IFERROR(VLOOKUP($E278, V医療従事者等!$A:$J, $F$4, FALSE), TEXT(E278, "aaa"))</f>
        <v>土</v>
      </c>
      <c r="G278" s="96">
        <f>IFERROR(VLOOKUP($E278, V医療従事者等!$A:$J, $G$4, FALSE), 0)</f>
        <v>0</v>
      </c>
      <c r="H278" s="96">
        <f>IFERROR(VLOOKUP($E278, V医療従事者等!$A:$J, $H$4, FALSE), 0)</f>
        <v>0</v>
      </c>
      <c r="I278" s="96">
        <f>IFERROR(VLOOKUP($E278, V医療従事者等!$A:$J, $I$4, FALSE), 0)</f>
        <v>0</v>
      </c>
      <c r="J278" s="96">
        <f>IFERROR(VLOOKUP($E278, V医療従事者等!$A:$J, $J$4, FALSE), 0)</f>
        <v>0</v>
      </c>
      <c r="K278" s="97">
        <f>IFERROR(VLOOKUP($E278, V一般接種!$A:$G, K$4, FALSE), 0)</f>
        <v>0</v>
      </c>
      <c r="L278" s="97">
        <f>IFERROR(VLOOKUP($E278, V一般接種!$A:$G, L$4, FALSE), 0)</f>
        <v>0</v>
      </c>
      <c r="M278" s="97">
        <f>IFERROR(VLOOKUP($E278, V一般接種!$A:$G, M$4, FALSE), 0)</f>
        <v>0</v>
      </c>
      <c r="N278" s="97">
        <f>IFERROR(VLOOKUP($E278, V一般接種!$A:$G, N$4, FALSE), 0)</f>
        <v>0</v>
      </c>
      <c r="O278" s="97">
        <f>SUMIF(V職域接種!$C:$C, 'Conv-vaccine'!$E278, V職域接種!F:F)</f>
        <v>0</v>
      </c>
      <c r="P278" s="97">
        <f>SUMIF(V職域接種!$C:$C, 'Conv-vaccine'!$E278, V職域接種!G:G)</f>
        <v>0</v>
      </c>
      <c r="Q278" s="97">
        <f>SUMIF(V重複!$C:$C, 'Conv-vaccine'!$E278, V重複!F:F)</f>
        <v>0</v>
      </c>
      <c r="R278" s="97">
        <f>SUMIF(V重複!$C:$C, 'Conv-vaccine'!$E278, V重複!G:G)</f>
        <v>0</v>
      </c>
      <c r="S278" s="111">
        <f>SUMIF(V3回目!$A:$A, 'Conv-vaccine'!$E278, V3回目!C:C)</f>
        <v>0</v>
      </c>
    </row>
    <row r="279" spans="1:19" ht="17.7">
      <c r="A279" s="94">
        <f t="shared" si="20"/>
        <v>44570</v>
      </c>
      <c r="B279" s="49">
        <f t="shared" si="21"/>
        <v>0</v>
      </c>
      <c r="C279" s="49">
        <f t="shared" si="22"/>
        <v>0</v>
      </c>
      <c r="D279" s="49">
        <f t="shared" si="19"/>
        <v>0</v>
      </c>
      <c r="E279" s="95">
        <v>44570</v>
      </c>
      <c r="F279" s="96" t="str">
        <f>IFERROR(VLOOKUP($E279, V医療従事者等!$A:$J, $F$4, FALSE), TEXT(E279, "aaa"))</f>
        <v>日</v>
      </c>
      <c r="G279" s="96">
        <f>IFERROR(VLOOKUP($E279, V医療従事者等!$A:$J, $G$4, FALSE), 0)</f>
        <v>0</v>
      </c>
      <c r="H279" s="96">
        <f>IFERROR(VLOOKUP($E279, V医療従事者等!$A:$J, $H$4, FALSE), 0)</f>
        <v>0</v>
      </c>
      <c r="I279" s="96">
        <f>IFERROR(VLOOKUP($E279, V医療従事者等!$A:$J, $I$4, FALSE), 0)</f>
        <v>0</v>
      </c>
      <c r="J279" s="96">
        <f>IFERROR(VLOOKUP($E279, V医療従事者等!$A:$J, $J$4, FALSE), 0)</f>
        <v>0</v>
      </c>
      <c r="K279" s="97">
        <f>IFERROR(VLOOKUP($E279, V一般接種!$A:$G, K$4, FALSE), 0)</f>
        <v>0</v>
      </c>
      <c r="L279" s="97">
        <f>IFERROR(VLOOKUP($E279, V一般接種!$A:$G, L$4, FALSE), 0)</f>
        <v>0</v>
      </c>
      <c r="M279" s="97">
        <f>IFERROR(VLOOKUP($E279, V一般接種!$A:$G, M$4, FALSE), 0)</f>
        <v>0</v>
      </c>
      <c r="N279" s="97">
        <f>IFERROR(VLOOKUP($E279, V一般接種!$A:$G, N$4, FALSE), 0)</f>
        <v>0</v>
      </c>
      <c r="O279" s="97">
        <f>SUMIF(V職域接種!$C:$C, 'Conv-vaccine'!$E279, V職域接種!F:F)</f>
        <v>0</v>
      </c>
      <c r="P279" s="97">
        <f>SUMIF(V職域接種!$C:$C, 'Conv-vaccine'!$E279, V職域接種!G:G)</f>
        <v>0</v>
      </c>
      <c r="Q279" s="97">
        <f>SUMIF(V重複!$C:$C, 'Conv-vaccine'!$E279, V重複!F:F)</f>
        <v>0</v>
      </c>
      <c r="R279" s="97">
        <f>SUMIF(V重複!$C:$C, 'Conv-vaccine'!$E279, V重複!G:G)</f>
        <v>0</v>
      </c>
      <c r="S279" s="111">
        <f>SUMIF(V3回目!$A:$A, 'Conv-vaccine'!$E279, V3回目!C:C)</f>
        <v>0</v>
      </c>
    </row>
    <row r="280" spans="1:19" ht="17.7">
      <c r="A280" s="94">
        <f t="shared" si="20"/>
        <v>44571</v>
      </c>
      <c r="B280" s="49">
        <f t="shared" si="21"/>
        <v>0</v>
      </c>
      <c r="C280" s="49">
        <f t="shared" si="22"/>
        <v>0</v>
      </c>
      <c r="D280" s="49">
        <f t="shared" si="19"/>
        <v>0</v>
      </c>
      <c r="E280" s="95">
        <v>44571</v>
      </c>
      <c r="F280" s="96" t="str">
        <f>IFERROR(VLOOKUP($E280, V医療従事者等!$A:$J, $F$4, FALSE), TEXT(E280, "aaa"))</f>
        <v>月</v>
      </c>
      <c r="G280" s="96">
        <f>IFERROR(VLOOKUP($E280, V医療従事者等!$A:$J, $G$4, FALSE), 0)</f>
        <v>0</v>
      </c>
      <c r="H280" s="96">
        <f>IFERROR(VLOOKUP($E280, V医療従事者等!$A:$J, $H$4, FALSE), 0)</f>
        <v>0</v>
      </c>
      <c r="I280" s="96">
        <f>IFERROR(VLOOKUP($E280, V医療従事者等!$A:$J, $I$4, FALSE), 0)</f>
        <v>0</v>
      </c>
      <c r="J280" s="96">
        <f>IFERROR(VLOOKUP($E280, V医療従事者等!$A:$J, $J$4, FALSE), 0)</f>
        <v>0</v>
      </c>
      <c r="K280" s="97">
        <f>IFERROR(VLOOKUP($E280, V一般接種!$A:$G, K$4, FALSE), 0)</f>
        <v>0</v>
      </c>
      <c r="L280" s="97">
        <f>IFERROR(VLOOKUP($E280, V一般接種!$A:$G, L$4, FALSE), 0)</f>
        <v>0</v>
      </c>
      <c r="M280" s="97">
        <f>IFERROR(VLOOKUP($E280, V一般接種!$A:$G, M$4, FALSE), 0)</f>
        <v>0</v>
      </c>
      <c r="N280" s="97">
        <f>IFERROR(VLOOKUP($E280, V一般接種!$A:$G, N$4, FALSE), 0)</f>
        <v>0</v>
      </c>
      <c r="O280" s="97">
        <f>SUMIF(V職域接種!$C:$C, 'Conv-vaccine'!$E280, V職域接種!F:F)</f>
        <v>0</v>
      </c>
      <c r="P280" s="97">
        <f>SUMIF(V職域接種!$C:$C, 'Conv-vaccine'!$E280, V職域接種!G:G)</f>
        <v>0</v>
      </c>
      <c r="Q280" s="97">
        <f>SUMIF(V重複!$C:$C, 'Conv-vaccine'!$E280, V重複!F:F)</f>
        <v>0</v>
      </c>
      <c r="R280" s="97">
        <f>SUMIF(V重複!$C:$C, 'Conv-vaccine'!$E280, V重複!G:G)</f>
        <v>0</v>
      </c>
      <c r="S280" s="111">
        <f>SUMIF(V3回目!$A:$A, 'Conv-vaccine'!$E280, V3回目!C:C)</f>
        <v>0</v>
      </c>
    </row>
    <row r="281" spans="1:19" ht="17.7">
      <c r="A281" s="94">
        <f t="shared" si="20"/>
        <v>44572</v>
      </c>
      <c r="B281" s="49">
        <f t="shared" si="21"/>
        <v>0</v>
      </c>
      <c r="C281" s="49">
        <f t="shared" si="22"/>
        <v>0</v>
      </c>
      <c r="D281" s="49">
        <f t="shared" si="19"/>
        <v>0</v>
      </c>
      <c r="E281" s="95">
        <v>44572</v>
      </c>
      <c r="F281" s="96" t="str">
        <f>IFERROR(VLOOKUP($E281, V医療従事者等!$A:$J, $F$4, FALSE), TEXT(E281, "aaa"))</f>
        <v>火</v>
      </c>
      <c r="G281" s="96">
        <f>IFERROR(VLOOKUP($E281, V医療従事者等!$A:$J, $G$4, FALSE), 0)</f>
        <v>0</v>
      </c>
      <c r="H281" s="96">
        <f>IFERROR(VLOOKUP($E281, V医療従事者等!$A:$J, $H$4, FALSE), 0)</f>
        <v>0</v>
      </c>
      <c r="I281" s="96">
        <f>IFERROR(VLOOKUP($E281, V医療従事者等!$A:$J, $I$4, FALSE), 0)</f>
        <v>0</v>
      </c>
      <c r="J281" s="96">
        <f>IFERROR(VLOOKUP($E281, V医療従事者等!$A:$J, $J$4, FALSE), 0)</f>
        <v>0</v>
      </c>
      <c r="K281" s="97">
        <f>IFERROR(VLOOKUP($E281, V一般接種!$A:$G, K$4, FALSE), 0)</f>
        <v>0</v>
      </c>
      <c r="L281" s="97">
        <f>IFERROR(VLOOKUP($E281, V一般接種!$A:$G, L$4, FALSE), 0)</f>
        <v>0</v>
      </c>
      <c r="M281" s="97">
        <f>IFERROR(VLOOKUP($E281, V一般接種!$A:$G, M$4, FALSE), 0)</f>
        <v>0</v>
      </c>
      <c r="N281" s="97">
        <f>IFERROR(VLOOKUP($E281, V一般接種!$A:$G, N$4, FALSE), 0)</f>
        <v>0</v>
      </c>
      <c r="O281" s="97">
        <f>SUMIF(V職域接種!$C:$C, 'Conv-vaccine'!$E281, V職域接種!F:F)</f>
        <v>0</v>
      </c>
      <c r="P281" s="97">
        <f>SUMIF(V職域接種!$C:$C, 'Conv-vaccine'!$E281, V職域接種!G:G)</f>
        <v>0</v>
      </c>
      <c r="Q281" s="97">
        <f>SUMIF(V重複!$C:$C, 'Conv-vaccine'!$E281, V重複!F:F)</f>
        <v>0</v>
      </c>
      <c r="R281" s="97">
        <f>SUMIF(V重複!$C:$C, 'Conv-vaccine'!$E281, V重複!G:G)</f>
        <v>0</v>
      </c>
      <c r="S281" s="111">
        <f>SUMIF(V3回目!$A:$A, 'Conv-vaccine'!$E281, V3回目!C:C)</f>
        <v>0</v>
      </c>
    </row>
    <row r="282" spans="1:19" ht="17.7">
      <c r="A282" s="94">
        <f t="shared" si="20"/>
        <v>44573</v>
      </c>
      <c r="B282" s="49">
        <f t="shared" si="21"/>
        <v>0</v>
      </c>
      <c r="C282" s="49">
        <f t="shared" si="22"/>
        <v>0</v>
      </c>
      <c r="D282" s="49">
        <f t="shared" si="19"/>
        <v>0</v>
      </c>
      <c r="E282" s="95">
        <v>44573</v>
      </c>
      <c r="F282" s="96" t="str">
        <f>IFERROR(VLOOKUP($E282, V医療従事者等!$A:$J, $F$4, FALSE), TEXT(E282, "aaa"))</f>
        <v>水</v>
      </c>
      <c r="G282" s="96">
        <f>IFERROR(VLOOKUP($E282, V医療従事者等!$A:$J, $G$4, FALSE), 0)</f>
        <v>0</v>
      </c>
      <c r="H282" s="96">
        <f>IFERROR(VLOOKUP($E282, V医療従事者等!$A:$J, $H$4, FALSE), 0)</f>
        <v>0</v>
      </c>
      <c r="I282" s="96">
        <f>IFERROR(VLOOKUP($E282, V医療従事者等!$A:$J, $I$4, FALSE), 0)</f>
        <v>0</v>
      </c>
      <c r="J282" s="96">
        <f>IFERROR(VLOOKUP($E282, V医療従事者等!$A:$J, $J$4, FALSE), 0)</f>
        <v>0</v>
      </c>
      <c r="K282" s="97">
        <f>IFERROR(VLOOKUP($E282, V一般接種!$A:$G, K$4, FALSE), 0)</f>
        <v>0</v>
      </c>
      <c r="L282" s="97">
        <f>IFERROR(VLOOKUP($E282, V一般接種!$A:$G, L$4, FALSE), 0)</f>
        <v>0</v>
      </c>
      <c r="M282" s="97">
        <f>IFERROR(VLOOKUP($E282, V一般接種!$A:$G, M$4, FALSE), 0)</f>
        <v>0</v>
      </c>
      <c r="N282" s="97">
        <f>IFERROR(VLOOKUP($E282, V一般接種!$A:$G, N$4, FALSE), 0)</f>
        <v>0</v>
      </c>
      <c r="O282" s="97">
        <f>SUMIF(V職域接種!$C:$C, 'Conv-vaccine'!$E282, V職域接種!F:F)</f>
        <v>0</v>
      </c>
      <c r="P282" s="97">
        <f>SUMIF(V職域接種!$C:$C, 'Conv-vaccine'!$E282, V職域接種!G:G)</f>
        <v>0</v>
      </c>
      <c r="Q282" s="97">
        <f>SUMIF(V重複!$C:$C, 'Conv-vaccine'!$E282, V重複!F:F)</f>
        <v>0</v>
      </c>
      <c r="R282" s="97">
        <f>SUMIF(V重複!$C:$C, 'Conv-vaccine'!$E282, V重複!G:G)</f>
        <v>0</v>
      </c>
      <c r="S282" s="111">
        <f>SUMIF(V3回目!$A:$A, 'Conv-vaccine'!$E282, V3回目!C:C)</f>
        <v>0</v>
      </c>
    </row>
    <row r="283" spans="1:19" ht="17.7">
      <c r="A283" s="94">
        <f t="shared" si="20"/>
        <v>44574</v>
      </c>
      <c r="B283" s="49">
        <f t="shared" si="21"/>
        <v>0</v>
      </c>
      <c r="C283" s="49">
        <f t="shared" si="22"/>
        <v>0</v>
      </c>
      <c r="D283" s="49">
        <f t="shared" si="19"/>
        <v>0</v>
      </c>
      <c r="E283" s="95">
        <v>44574</v>
      </c>
      <c r="F283" s="96" t="str">
        <f>IFERROR(VLOOKUP($E283, V医療従事者等!$A:$J, $F$4, FALSE), TEXT(E283, "aaa"))</f>
        <v>木</v>
      </c>
      <c r="G283" s="96">
        <f>IFERROR(VLOOKUP($E283, V医療従事者等!$A:$J, $G$4, FALSE), 0)</f>
        <v>0</v>
      </c>
      <c r="H283" s="96">
        <f>IFERROR(VLOOKUP($E283, V医療従事者等!$A:$J, $H$4, FALSE), 0)</f>
        <v>0</v>
      </c>
      <c r="I283" s="96">
        <f>IFERROR(VLOOKUP($E283, V医療従事者等!$A:$J, $I$4, FALSE), 0)</f>
        <v>0</v>
      </c>
      <c r="J283" s="96">
        <f>IFERROR(VLOOKUP($E283, V医療従事者等!$A:$J, $J$4, FALSE), 0)</f>
        <v>0</v>
      </c>
      <c r="K283" s="97">
        <f>IFERROR(VLOOKUP($E283, V一般接種!$A:$G, K$4, FALSE), 0)</f>
        <v>0</v>
      </c>
      <c r="L283" s="97">
        <f>IFERROR(VLOOKUP($E283, V一般接種!$A:$G, L$4, FALSE), 0)</f>
        <v>0</v>
      </c>
      <c r="M283" s="97">
        <f>IFERROR(VLOOKUP($E283, V一般接種!$A:$G, M$4, FALSE), 0)</f>
        <v>0</v>
      </c>
      <c r="N283" s="97">
        <f>IFERROR(VLOOKUP($E283, V一般接種!$A:$G, N$4, FALSE), 0)</f>
        <v>0</v>
      </c>
      <c r="O283" s="97">
        <f>SUMIF(V職域接種!$C:$C, 'Conv-vaccine'!$E283, V職域接種!F:F)</f>
        <v>0</v>
      </c>
      <c r="P283" s="97">
        <f>SUMIF(V職域接種!$C:$C, 'Conv-vaccine'!$E283, V職域接種!G:G)</f>
        <v>0</v>
      </c>
      <c r="Q283" s="97">
        <f>SUMIF(V重複!$C:$C, 'Conv-vaccine'!$E283, V重複!F:F)</f>
        <v>0</v>
      </c>
      <c r="R283" s="97">
        <f>SUMIF(V重複!$C:$C, 'Conv-vaccine'!$E283, V重複!G:G)</f>
        <v>0</v>
      </c>
      <c r="S283" s="111">
        <f>SUMIF(V3回目!$A:$A, 'Conv-vaccine'!$E283, V3回目!C:C)</f>
        <v>0</v>
      </c>
    </row>
    <row r="284" spans="1:19" ht="17.7">
      <c r="A284" s="94">
        <f t="shared" si="20"/>
        <v>44575</v>
      </c>
      <c r="B284" s="49">
        <f t="shared" si="21"/>
        <v>0</v>
      </c>
      <c r="C284" s="49">
        <f t="shared" si="22"/>
        <v>0</v>
      </c>
      <c r="D284" s="49">
        <f t="shared" si="19"/>
        <v>0</v>
      </c>
      <c r="E284" s="95">
        <v>44575</v>
      </c>
      <c r="F284" s="96" t="str">
        <f>IFERROR(VLOOKUP($E284, V医療従事者等!$A:$J, $F$4, FALSE), TEXT(E284, "aaa"))</f>
        <v>金</v>
      </c>
      <c r="G284" s="96">
        <f>IFERROR(VLOOKUP($E284, V医療従事者等!$A:$J, $G$4, FALSE), 0)</f>
        <v>0</v>
      </c>
      <c r="H284" s="96">
        <f>IFERROR(VLOOKUP($E284, V医療従事者等!$A:$J, $H$4, FALSE), 0)</f>
        <v>0</v>
      </c>
      <c r="I284" s="96">
        <f>IFERROR(VLOOKUP($E284, V医療従事者等!$A:$J, $I$4, FALSE), 0)</f>
        <v>0</v>
      </c>
      <c r="J284" s="96">
        <f>IFERROR(VLOOKUP($E284, V医療従事者等!$A:$J, $J$4, FALSE), 0)</f>
        <v>0</v>
      </c>
      <c r="K284" s="97">
        <f>IFERROR(VLOOKUP($E284, V一般接種!$A:$G, K$4, FALSE), 0)</f>
        <v>0</v>
      </c>
      <c r="L284" s="97">
        <f>IFERROR(VLOOKUP($E284, V一般接種!$A:$G, L$4, FALSE), 0)</f>
        <v>0</v>
      </c>
      <c r="M284" s="97">
        <f>IFERROR(VLOOKUP($E284, V一般接種!$A:$G, M$4, FALSE), 0)</f>
        <v>0</v>
      </c>
      <c r="N284" s="97">
        <f>IFERROR(VLOOKUP($E284, V一般接種!$A:$G, N$4, FALSE), 0)</f>
        <v>0</v>
      </c>
      <c r="O284" s="97">
        <f>SUMIF(V職域接種!$C:$C, 'Conv-vaccine'!$E284, V職域接種!F:F)</f>
        <v>0</v>
      </c>
      <c r="P284" s="97">
        <f>SUMIF(V職域接種!$C:$C, 'Conv-vaccine'!$E284, V職域接種!G:G)</f>
        <v>0</v>
      </c>
      <c r="Q284" s="97">
        <f>SUMIF(V重複!$C:$C, 'Conv-vaccine'!$E284, V重複!F:F)</f>
        <v>0</v>
      </c>
      <c r="R284" s="97">
        <f>SUMIF(V重複!$C:$C, 'Conv-vaccine'!$E284, V重複!G:G)</f>
        <v>0</v>
      </c>
      <c r="S284" s="111">
        <f>SUMIF(V3回目!$A:$A, 'Conv-vaccine'!$E284, V3回目!C:C)</f>
        <v>0</v>
      </c>
    </row>
    <row r="285" spans="1:19" ht="17.7">
      <c r="A285" s="94">
        <f t="shared" si="20"/>
        <v>44576</v>
      </c>
      <c r="B285" s="49">
        <f t="shared" si="21"/>
        <v>0</v>
      </c>
      <c r="C285" s="49">
        <f t="shared" si="22"/>
        <v>0</v>
      </c>
      <c r="D285" s="49">
        <f t="shared" si="19"/>
        <v>0</v>
      </c>
      <c r="E285" s="95">
        <v>44576</v>
      </c>
      <c r="F285" s="96" t="str">
        <f>IFERROR(VLOOKUP($E285, V医療従事者等!$A:$J, $F$4, FALSE), TEXT(E285, "aaa"))</f>
        <v>土</v>
      </c>
      <c r="G285" s="96">
        <f>IFERROR(VLOOKUP($E285, V医療従事者等!$A:$J, $G$4, FALSE), 0)</f>
        <v>0</v>
      </c>
      <c r="H285" s="96">
        <f>IFERROR(VLOOKUP($E285, V医療従事者等!$A:$J, $H$4, FALSE), 0)</f>
        <v>0</v>
      </c>
      <c r="I285" s="96">
        <f>IFERROR(VLOOKUP($E285, V医療従事者等!$A:$J, $I$4, FALSE), 0)</f>
        <v>0</v>
      </c>
      <c r="J285" s="96">
        <f>IFERROR(VLOOKUP($E285, V医療従事者等!$A:$J, $J$4, FALSE), 0)</f>
        <v>0</v>
      </c>
      <c r="K285" s="97">
        <f>IFERROR(VLOOKUP($E285, V一般接種!$A:$G, K$4, FALSE), 0)</f>
        <v>0</v>
      </c>
      <c r="L285" s="97">
        <f>IFERROR(VLOOKUP($E285, V一般接種!$A:$G, L$4, FALSE), 0)</f>
        <v>0</v>
      </c>
      <c r="M285" s="97">
        <f>IFERROR(VLOOKUP($E285, V一般接種!$A:$G, M$4, FALSE), 0)</f>
        <v>0</v>
      </c>
      <c r="N285" s="97">
        <f>IFERROR(VLOOKUP($E285, V一般接種!$A:$G, N$4, FALSE), 0)</f>
        <v>0</v>
      </c>
      <c r="O285" s="97">
        <f>SUMIF(V職域接種!$C:$C, 'Conv-vaccine'!$E285, V職域接種!F:F)</f>
        <v>0</v>
      </c>
      <c r="P285" s="97">
        <f>SUMIF(V職域接種!$C:$C, 'Conv-vaccine'!$E285, V職域接種!G:G)</f>
        <v>0</v>
      </c>
      <c r="Q285" s="97">
        <f>SUMIF(V重複!$C:$C, 'Conv-vaccine'!$E285, V重複!F:F)</f>
        <v>0</v>
      </c>
      <c r="R285" s="97">
        <f>SUMIF(V重複!$C:$C, 'Conv-vaccine'!$E285, V重複!G:G)</f>
        <v>0</v>
      </c>
      <c r="S285" s="111">
        <f>SUMIF(V3回目!$A:$A, 'Conv-vaccine'!$E285, V3回目!C:C)</f>
        <v>0</v>
      </c>
    </row>
    <row r="286" spans="1:19" ht="17.7">
      <c r="A286" s="94">
        <f t="shared" si="20"/>
        <v>44577</v>
      </c>
      <c r="B286" s="49">
        <f t="shared" si="21"/>
        <v>0</v>
      </c>
      <c r="C286" s="49">
        <f t="shared" si="22"/>
        <v>0</v>
      </c>
      <c r="D286" s="49">
        <f t="shared" si="19"/>
        <v>0</v>
      </c>
      <c r="E286" s="95">
        <v>44577</v>
      </c>
      <c r="F286" s="96" t="str">
        <f>IFERROR(VLOOKUP($E286, V医療従事者等!$A:$J, $F$4, FALSE), TEXT(E286, "aaa"))</f>
        <v>日</v>
      </c>
      <c r="G286" s="96">
        <f>IFERROR(VLOOKUP($E286, V医療従事者等!$A:$J, $G$4, FALSE), 0)</f>
        <v>0</v>
      </c>
      <c r="H286" s="96">
        <f>IFERROR(VLOOKUP($E286, V医療従事者等!$A:$J, $H$4, FALSE), 0)</f>
        <v>0</v>
      </c>
      <c r="I286" s="96">
        <f>IFERROR(VLOOKUP($E286, V医療従事者等!$A:$J, $I$4, FALSE), 0)</f>
        <v>0</v>
      </c>
      <c r="J286" s="96">
        <f>IFERROR(VLOOKUP($E286, V医療従事者等!$A:$J, $J$4, FALSE), 0)</f>
        <v>0</v>
      </c>
      <c r="K286" s="97">
        <f>IFERROR(VLOOKUP($E286, V一般接種!$A:$G, K$4, FALSE), 0)</f>
        <v>0</v>
      </c>
      <c r="L286" s="97">
        <f>IFERROR(VLOOKUP($E286, V一般接種!$A:$G, L$4, FALSE), 0)</f>
        <v>0</v>
      </c>
      <c r="M286" s="97">
        <f>IFERROR(VLOOKUP($E286, V一般接種!$A:$G, M$4, FALSE), 0)</f>
        <v>0</v>
      </c>
      <c r="N286" s="97">
        <f>IFERROR(VLOOKUP($E286, V一般接種!$A:$G, N$4, FALSE), 0)</f>
        <v>0</v>
      </c>
      <c r="O286" s="97">
        <f>SUMIF(V職域接種!$C:$C, 'Conv-vaccine'!$E286, V職域接種!F:F)</f>
        <v>0</v>
      </c>
      <c r="P286" s="97">
        <f>SUMIF(V職域接種!$C:$C, 'Conv-vaccine'!$E286, V職域接種!G:G)</f>
        <v>0</v>
      </c>
      <c r="Q286" s="97">
        <f>SUMIF(V重複!$C:$C, 'Conv-vaccine'!$E286, V重複!F:F)</f>
        <v>0</v>
      </c>
      <c r="R286" s="97">
        <f>SUMIF(V重複!$C:$C, 'Conv-vaccine'!$E286, V重複!G:G)</f>
        <v>0</v>
      </c>
      <c r="S286" s="111">
        <f>SUMIF(V3回目!$A:$A, 'Conv-vaccine'!$E286, V3回目!C:C)</f>
        <v>0</v>
      </c>
    </row>
    <row r="287" spans="1:19" ht="17.7">
      <c r="A287" s="94">
        <f t="shared" si="20"/>
        <v>44578</v>
      </c>
      <c r="B287" s="49">
        <f t="shared" si="21"/>
        <v>0</v>
      </c>
      <c r="C287" s="49">
        <f t="shared" si="22"/>
        <v>0</v>
      </c>
      <c r="D287" s="49">
        <f t="shared" si="19"/>
        <v>0</v>
      </c>
      <c r="E287" s="95">
        <v>44578</v>
      </c>
      <c r="F287" s="96" t="str">
        <f>IFERROR(VLOOKUP($E287, V医療従事者等!$A:$J, $F$4, FALSE), TEXT(E287, "aaa"))</f>
        <v>月</v>
      </c>
      <c r="G287" s="96">
        <f>IFERROR(VLOOKUP($E287, V医療従事者等!$A:$J, $G$4, FALSE), 0)</f>
        <v>0</v>
      </c>
      <c r="H287" s="96">
        <f>IFERROR(VLOOKUP($E287, V医療従事者等!$A:$J, $H$4, FALSE), 0)</f>
        <v>0</v>
      </c>
      <c r="I287" s="96">
        <f>IFERROR(VLOOKUP($E287, V医療従事者等!$A:$J, $I$4, FALSE), 0)</f>
        <v>0</v>
      </c>
      <c r="J287" s="96">
        <f>IFERROR(VLOOKUP($E287, V医療従事者等!$A:$J, $J$4, FALSE), 0)</f>
        <v>0</v>
      </c>
      <c r="K287" s="97">
        <f>IFERROR(VLOOKUP($E287, V一般接種!$A:$G, K$4, FALSE), 0)</f>
        <v>0</v>
      </c>
      <c r="L287" s="97">
        <f>IFERROR(VLOOKUP($E287, V一般接種!$A:$G, L$4, FALSE), 0)</f>
        <v>0</v>
      </c>
      <c r="M287" s="97">
        <f>IFERROR(VLOOKUP($E287, V一般接種!$A:$G, M$4, FALSE), 0)</f>
        <v>0</v>
      </c>
      <c r="N287" s="97">
        <f>IFERROR(VLOOKUP($E287, V一般接種!$A:$G, N$4, FALSE), 0)</f>
        <v>0</v>
      </c>
      <c r="O287" s="97">
        <f>SUMIF(V職域接種!$C:$C, 'Conv-vaccine'!$E287, V職域接種!F:F)</f>
        <v>0</v>
      </c>
      <c r="P287" s="97">
        <f>SUMIF(V職域接種!$C:$C, 'Conv-vaccine'!$E287, V職域接種!G:G)</f>
        <v>0</v>
      </c>
      <c r="Q287" s="97">
        <f>SUMIF(V重複!$C:$C, 'Conv-vaccine'!$E287, V重複!F:F)</f>
        <v>0</v>
      </c>
      <c r="R287" s="97">
        <f>SUMIF(V重複!$C:$C, 'Conv-vaccine'!$E287, V重複!G:G)</f>
        <v>0</v>
      </c>
      <c r="S287" s="111">
        <f>SUMIF(V3回目!$A:$A, 'Conv-vaccine'!$E287, V3回目!C:C)</f>
        <v>0</v>
      </c>
    </row>
    <row r="288" spans="1:19" ht="17.7">
      <c r="A288" s="94">
        <f t="shared" si="20"/>
        <v>44579</v>
      </c>
      <c r="B288" s="49">
        <f t="shared" si="21"/>
        <v>0</v>
      </c>
      <c r="C288" s="49">
        <f t="shared" si="22"/>
        <v>0</v>
      </c>
      <c r="D288" s="49">
        <f t="shared" si="19"/>
        <v>0</v>
      </c>
      <c r="E288" s="95">
        <v>44579</v>
      </c>
      <c r="F288" s="96" t="str">
        <f>IFERROR(VLOOKUP($E288, V医療従事者等!$A:$J, $F$4, FALSE), TEXT(E288, "aaa"))</f>
        <v>火</v>
      </c>
      <c r="G288" s="96">
        <f>IFERROR(VLOOKUP($E288, V医療従事者等!$A:$J, $G$4, FALSE), 0)</f>
        <v>0</v>
      </c>
      <c r="H288" s="96">
        <f>IFERROR(VLOOKUP($E288, V医療従事者等!$A:$J, $H$4, FALSE), 0)</f>
        <v>0</v>
      </c>
      <c r="I288" s="96">
        <f>IFERROR(VLOOKUP($E288, V医療従事者等!$A:$J, $I$4, FALSE), 0)</f>
        <v>0</v>
      </c>
      <c r="J288" s="96">
        <f>IFERROR(VLOOKUP($E288, V医療従事者等!$A:$J, $J$4, FALSE), 0)</f>
        <v>0</v>
      </c>
      <c r="K288" s="97">
        <f>IFERROR(VLOOKUP($E288, V一般接種!$A:$G, K$4, FALSE), 0)</f>
        <v>0</v>
      </c>
      <c r="L288" s="97">
        <f>IFERROR(VLOOKUP($E288, V一般接種!$A:$G, L$4, FALSE), 0)</f>
        <v>0</v>
      </c>
      <c r="M288" s="97">
        <f>IFERROR(VLOOKUP($E288, V一般接種!$A:$G, M$4, FALSE), 0)</f>
        <v>0</v>
      </c>
      <c r="N288" s="97">
        <f>IFERROR(VLOOKUP($E288, V一般接種!$A:$G, N$4, FALSE), 0)</f>
        <v>0</v>
      </c>
      <c r="O288" s="97">
        <f>SUMIF(V職域接種!$C:$C, 'Conv-vaccine'!$E288, V職域接種!F:F)</f>
        <v>0</v>
      </c>
      <c r="P288" s="97">
        <f>SUMIF(V職域接種!$C:$C, 'Conv-vaccine'!$E288, V職域接種!G:G)</f>
        <v>0</v>
      </c>
      <c r="Q288" s="97">
        <f>SUMIF(V重複!$C:$C, 'Conv-vaccine'!$E288, V重複!F:F)</f>
        <v>0</v>
      </c>
      <c r="R288" s="97">
        <f>SUMIF(V重複!$C:$C, 'Conv-vaccine'!$E288, V重複!G:G)</f>
        <v>0</v>
      </c>
      <c r="S288" s="111">
        <f>SUMIF(V3回目!$A:$A, 'Conv-vaccine'!$E288, V3回目!C:C)</f>
        <v>0</v>
      </c>
    </row>
    <row r="289" spans="1:19" ht="17.7">
      <c r="A289" s="94">
        <f t="shared" si="20"/>
        <v>44580</v>
      </c>
      <c r="B289" s="49">
        <f t="shared" si="21"/>
        <v>0</v>
      </c>
      <c r="C289" s="49">
        <f t="shared" si="22"/>
        <v>0</v>
      </c>
      <c r="D289" s="49">
        <f t="shared" si="19"/>
        <v>0</v>
      </c>
      <c r="E289" s="95">
        <v>44580</v>
      </c>
      <c r="F289" s="96" t="str">
        <f>IFERROR(VLOOKUP($E289, V医療従事者等!$A:$J, $F$4, FALSE), TEXT(E289, "aaa"))</f>
        <v>水</v>
      </c>
      <c r="G289" s="96">
        <f>IFERROR(VLOOKUP($E289, V医療従事者等!$A:$J, $G$4, FALSE), 0)</f>
        <v>0</v>
      </c>
      <c r="H289" s="96">
        <f>IFERROR(VLOOKUP($E289, V医療従事者等!$A:$J, $H$4, FALSE), 0)</f>
        <v>0</v>
      </c>
      <c r="I289" s="96">
        <f>IFERROR(VLOOKUP($E289, V医療従事者等!$A:$J, $I$4, FALSE), 0)</f>
        <v>0</v>
      </c>
      <c r="J289" s="96">
        <f>IFERROR(VLOOKUP($E289, V医療従事者等!$A:$J, $J$4, FALSE), 0)</f>
        <v>0</v>
      </c>
      <c r="K289" s="97">
        <f>IFERROR(VLOOKUP($E289, V一般接種!$A:$G, K$4, FALSE), 0)</f>
        <v>0</v>
      </c>
      <c r="L289" s="97">
        <f>IFERROR(VLOOKUP($E289, V一般接種!$A:$G, L$4, FALSE), 0)</f>
        <v>0</v>
      </c>
      <c r="M289" s="97">
        <f>IFERROR(VLOOKUP($E289, V一般接種!$A:$G, M$4, FALSE), 0)</f>
        <v>0</v>
      </c>
      <c r="N289" s="97">
        <f>IFERROR(VLOOKUP($E289, V一般接種!$A:$G, N$4, FALSE), 0)</f>
        <v>0</v>
      </c>
      <c r="O289" s="97">
        <f>SUMIF(V職域接種!$C:$C, 'Conv-vaccine'!$E289, V職域接種!F:F)</f>
        <v>0</v>
      </c>
      <c r="P289" s="97">
        <f>SUMIF(V職域接種!$C:$C, 'Conv-vaccine'!$E289, V職域接種!G:G)</f>
        <v>0</v>
      </c>
      <c r="Q289" s="97">
        <f>SUMIF(V重複!$C:$C, 'Conv-vaccine'!$E289, V重複!F:F)</f>
        <v>0</v>
      </c>
      <c r="R289" s="97">
        <f>SUMIF(V重複!$C:$C, 'Conv-vaccine'!$E289, V重複!G:G)</f>
        <v>0</v>
      </c>
      <c r="S289" s="111">
        <f>SUMIF(V3回目!$A:$A, 'Conv-vaccine'!$E289, V3回目!C:C)</f>
        <v>0</v>
      </c>
    </row>
    <row r="290" spans="1:19" ht="17.7">
      <c r="A290" s="94">
        <f t="shared" si="20"/>
        <v>44581</v>
      </c>
      <c r="B290" s="49">
        <f t="shared" si="21"/>
        <v>0</v>
      </c>
      <c r="C290" s="49">
        <f t="shared" si="22"/>
        <v>0</v>
      </c>
      <c r="D290" s="49">
        <f t="shared" si="19"/>
        <v>0</v>
      </c>
      <c r="E290" s="95">
        <v>44581</v>
      </c>
      <c r="F290" s="96" t="str">
        <f>IFERROR(VLOOKUP($E290, V医療従事者等!$A:$J, $F$4, FALSE), TEXT(E290, "aaa"))</f>
        <v>木</v>
      </c>
      <c r="G290" s="96">
        <f>IFERROR(VLOOKUP($E290, V医療従事者等!$A:$J, $G$4, FALSE), 0)</f>
        <v>0</v>
      </c>
      <c r="H290" s="96">
        <f>IFERROR(VLOOKUP($E290, V医療従事者等!$A:$J, $H$4, FALSE), 0)</f>
        <v>0</v>
      </c>
      <c r="I290" s="96">
        <f>IFERROR(VLOOKUP($E290, V医療従事者等!$A:$J, $I$4, FALSE), 0)</f>
        <v>0</v>
      </c>
      <c r="J290" s="96">
        <f>IFERROR(VLOOKUP($E290, V医療従事者等!$A:$J, $J$4, FALSE), 0)</f>
        <v>0</v>
      </c>
      <c r="K290" s="97">
        <f>IFERROR(VLOOKUP($E290, V一般接種!$A:$G, K$4, FALSE), 0)</f>
        <v>0</v>
      </c>
      <c r="L290" s="97">
        <f>IFERROR(VLOOKUP($E290, V一般接種!$A:$G, L$4, FALSE), 0)</f>
        <v>0</v>
      </c>
      <c r="M290" s="97">
        <f>IFERROR(VLOOKUP($E290, V一般接種!$A:$G, M$4, FALSE), 0)</f>
        <v>0</v>
      </c>
      <c r="N290" s="97">
        <f>IFERROR(VLOOKUP($E290, V一般接種!$A:$G, N$4, FALSE), 0)</f>
        <v>0</v>
      </c>
      <c r="O290" s="97">
        <f>SUMIF(V職域接種!$C:$C, 'Conv-vaccine'!$E290, V職域接種!F:F)</f>
        <v>0</v>
      </c>
      <c r="P290" s="97">
        <f>SUMIF(V職域接種!$C:$C, 'Conv-vaccine'!$E290, V職域接種!G:G)</f>
        <v>0</v>
      </c>
      <c r="Q290" s="97">
        <f>SUMIF(V重複!$C:$C, 'Conv-vaccine'!$E290, V重複!F:F)</f>
        <v>0</v>
      </c>
      <c r="R290" s="97">
        <f>SUMIF(V重複!$C:$C, 'Conv-vaccine'!$E290, V重複!G:G)</f>
        <v>0</v>
      </c>
      <c r="S290" s="111">
        <f>SUMIF(V3回目!$A:$A, 'Conv-vaccine'!$E290, V3回目!C:C)</f>
        <v>0</v>
      </c>
    </row>
    <row r="291" spans="1:19" ht="17.7">
      <c r="A291" s="94">
        <f t="shared" si="20"/>
        <v>44582</v>
      </c>
      <c r="B291" s="49">
        <f t="shared" si="21"/>
        <v>0</v>
      </c>
      <c r="C291" s="49">
        <f t="shared" si="22"/>
        <v>0</v>
      </c>
      <c r="D291" s="49">
        <f t="shared" si="19"/>
        <v>0</v>
      </c>
      <c r="E291" s="95">
        <v>44582</v>
      </c>
      <c r="F291" s="96" t="str">
        <f>IFERROR(VLOOKUP($E291, V医療従事者等!$A:$J, $F$4, FALSE), TEXT(E291, "aaa"))</f>
        <v>金</v>
      </c>
      <c r="G291" s="96">
        <f>IFERROR(VLOOKUP($E291, V医療従事者等!$A:$J, $G$4, FALSE), 0)</f>
        <v>0</v>
      </c>
      <c r="H291" s="96">
        <f>IFERROR(VLOOKUP($E291, V医療従事者等!$A:$J, $H$4, FALSE), 0)</f>
        <v>0</v>
      </c>
      <c r="I291" s="96">
        <f>IFERROR(VLOOKUP($E291, V医療従事者等!$A:$J, $I$4, FALSE), 0)</f>
        <v>0</v>
      </c>
      <c r="J291" s="96">
        <f>IFERROR(VLOOKUP($E291, V医療従事者等!$A:$J, $J$4, FALSE), 0)</f>
        <v>0</v>
      </c>
      <c r="K291" s="97">
        <f>IFERROR(VLOOKUP($E291, V一般接種!$A:$G, K$4, FALSE), 0)</f>
        <v>0</v>
      </c>
      <c r="L291" s="97">
        <f>IFERROR(VLOOKUP($E291, V一般接種!$A:$G, L$4, FALSE), 0)</f>
        <v>0</v>
      </c>
      <c r="M291" s="97">
        <f>IFERROR(VLOOKUP($E291, V一般接種!$A:$G, M$4, FALSE), 0)</f>
        <v>0</v>
      </c>
      <c r="N291" s="97">
        <f>IFERROR(VLOOKUP($E291, V一般接種!$A:$G, N$4, FALSE), 0)</f>
        <v>0</v>
      </c>
      <c r="O291" s="97">
        <f>SUMIF(V職域接種!$C:$C, 'Conv-vaccine'!$E291, V職域接種!F:F)</f>
        <v>0</v>
      </c>
      <c r="P291" s="97">
        <f>SUMIF(V職域接種!$C:$C, 'Conv-vaccine'!$E291, V職域接種!G:G)</f>
        <v>0</v>
      </c>
      <c r="Q291" s="97">
        <f>SUMIF(V重複!$C:$C, 'Conv-vaccine'!$E291, V重複!F:F)</f>
        <v>0</v>
      </c>
      <c r="R291" s="97">
        <f>SUMIF(V重複!$C:$C, 'Conv-vaccine'!$E291, V重複!G:G)</f>
        <v>0</v>
      </c>
      <c r="S291" s="111">
        <f>SUMIF(V3回目!$A:$A, 'Conv-vaccine'!$E291, V3回目!C:C)</f>
        <v>0</v>
      </c>
    </row>
    <row r="292" spans="1:19" ht="17.7">
      <c r="A292" s="94">
        <f t="shared" si="20"/>
        <v>44583</v>
      </c>
      <c r="B292" s="49">
        <f t="shared" si="21"/>
        <v>0</v>
      </c>
      <c r="C292" s="49">
        <f t="shared" si="22"/>
        <v>0</v>
      </c>
      <c r="D292" s="49">
        <f t="shared" si="19"/>
        <v>0</v>
      </c>
      <c r="E292" s="95">
        <v>44583</v>
      </c>
      <c r="F292" s="96" t="str">
        <f>IFERROR(VLOOKUP($E292, V医療従事者等!$A:$J, $F$4, FALSE), TEXT(E292, "aaa"))</f>
        <v>土</v>
      </c>
      <c r="G292" s="96">
        <f>IFERROR(VLOOKUP($E292, V医療従事者等!$A:$J, $G$4, FALSE), 0)</f>
        <v>0</v>
      </c>
      <c r="H292" s="96">
        <f>IFERROR(VLOOKUP($E292, V医療従事者等!$A:$J, $H$4, FALSE), 0)</f>
        <v>0</v>
      </c>
      <c r="I292" s="96">
        <f>IFERROR(VLOOKUP($E292, V医療従事者等!$A:$J, $I$4, FALSE), 0)</f>
        <v>0</v>
      </c>
      <c r="J292" s="96">
        <f>IFERROR(VLOOKUP($E292, V医療従事者等!$A:$J, $J$4, FALSE), 0)</f>
        <v>0</v>
      </c>
      <c r="K292" s="97">
        <f>IFERROR(VLOOKUP($E292, V一般接種!$A:$G, K$4, FALSE), 0)</f>
        <v>0</v>
      </c>
      <c r="L292" s="97">
        <f>IFERROR(VLOOKUP($E292, V一般接種!$A:$G, L$4, FALSE), 0)</f>
        <v>0</v>
      </c>
      <c r="M292" s="97">
        <f>IFERROR(VLOOKUP($E292, V一般接種!$A:$G, M$4, FALSE), 0)</f>
        <v>0</v>
      </c>
      <c r="N292" s="97">
        <f>IFERROR(VLOOKUP($E292, V一般接種!$A:$G, N$4, FALSE), 0)</f>
        <v>0</v>
      </c>
      <c r="O292" s="97">
        <f>SUMIF(V職域接種!$C:$C, 'Conv-vaccine'!$E292, V職域接種!F:F)</f>
        <v>0</v>
      </c>
      <c r="P292" s="97">
        <f>SUMIF(V職域接種!$C:$C, 'Conv-vaccine'!$E292, V職域接種!G:G)</f>
        <v>0</v>
      </c>
      <c r="Q292" s="97">
        <f>SUMIF(V重複!$C:$C, 'Conv-vaccine'!$E292, V重複!F:F)</f>
        <v>0</v>
      </c>
      <c r="R292" s="97">
        <f>SUMIF(V重複!$C:$C, 'Conv-vaccine'!$E292, V重複!G:G)</f>
        <v>0</v>
      </c>
      <c r="S292" s="111">
        <f>SUMIF(V3回目!$A:$A, 'Conv-vaccine'!$E292, V3回目!C:C)</f>
        <v>0</v>
      </c>
    </row>
    <row r="293" spans="1:19" ht="17.7">
      <c r="A293" s="94">
        <f t="shared" si="20"/>
        <v>44584</v>
      </c>
      <c r="B293" s="49">
        <f t="shared" si="21"/>
        <v>0</v>
      </c>
      <c r="C293" s="49">
        <f t="shared" si="22"/>
        <v>0</v>
      </c>
      <c r="D293" s="49">
        <f t="shared" si="19"/>
        <v>0</v>
      </c>
      <c r="E293" s="95">
        <v>44584</v>
      </c>
      <c r="F293" s="96" t="str">
        <f>IFERROR(VLOOKUP($E293, V医療従事者等!$A:$J, $F$4, FALSE), TEXT(E293, "aaa"))</f>
        <v>日</v>
      </c>
      <c r="G293" s="96">
        <f>IFERROR(VLOOKUP($E293, V医療従事者等!$A:$J, $G$4, FALSE), 0)</f>
        <v>0</v>
      </c>
      <c r="H293" s="96">
        <f>IFERROR(VLOOKUP($E293, V医療従事者等!$A:$J, $H$4, FALSE), 0)</f>
        <v>0</v>
      </c>
      <c r="I293" s="96">
        <f>IFERROR(VLOOKUP($E293, V医療従事者等!$A:$J, $I$4, FALSE), 0)</f>
        <v>0</v>
      </c>
      <c r="J293" s="96">
        <f>IFERROR(VLOOKUP($E293, V医療従事者等!$A:$J, $J$4, FALSE), 0)</f>
        <v>0</v>
      </c>
      <c r="K293" s="97">
        <f>IFERROR(VLOOKUP($E293, V一般接種!$A:$G, K$4, FALSE), 0)</f>
        <v>0</v>
      </c>
      <c r="L293" s="97">
        <f>IFERROR(VLOOKUP($E293, V一般接種!$A:$G, L$4, FALSE), 0)</f>
        <v>0</v>
      </c>
      <c r="M293" s="97">
        <f>IFERROR(VLOOKUP($E293, V一般接種!$A:$G, M$4, FALSE), 0)</f>
        <v>0</v>
      </c>
      <c r="N293" s="97">
        <f>IFERROR(VLOOKUP($E293, V一般接種!$A:$G, N$4, FALSE), 0)</f>
        <v>0</v>
      </c>
      <c r="O293" s="97">
        <f>SUMIF(V職域接種!$C:$C, 'Conv-vaccine'!$E293, V職域接種!F:F)</f>
        <v>0</v>
      </c>
      <c r="P293" s="97">
        <f>SUMIF(V職域接種!$C:$C, 'Conv-vaccine'!$E293, V職域接種!G:G)</f>
        <v>0</v>
      </c>
      <c r="Q293" s="97">
        <f>SUMIF(V重複!$C:$C, 'Conv-vaccine'!$E293, V重複!F:F)</f>
        <v>0</v>
      </c>
      <c r="R293" s="97">
        <f>SUMIF(V重複!$C:$C, 'Conv-vaccine'!$E293, V重複!G:G)</f>
        <v>0</v>
      </c>
      <c r="S293" s="111">
        <f>SUMIF(V3回目!$A:$A, 'Conv-vaccine'!$E293, V3回目!C:C)</f>
        <v>0</v>
      </c>
    </row>
    <row r="294" spans="1:19" ht="17.7">
      <c r="A294" s="94">
        <f t="shared" si="20"/>
        <v>44585</v>
      </c>
      <c r="B294" s="49">
        <f t="shared" si="21"/>
        <v>0</v>
      </c>
      <c r="C294" s="49">
        <f t="shared" si="22"/>
        <v>0</v>
      </c>
      <c r="D294" s="49">
        <f t="shared" si="19"/>
        <v>0</v>
      </c>
      <c r="E294" s="95">
        <v>44585</v>
      </c>
      <c r="F294" s="96" t="str">
        <f>IFERROR(VLOOKUP($E294, V医療従事者等!$A:$J, $F$4, FALSE), TEXT(E294, "aaa"))</f>
        <v>月</v>
      </c>
      <c r="G294" s="96">
        <f>IFERROR(VLOOKUP($E294, V医療従事者等!$A:$J, $G$4, FALSE), 0)</f>
        <v>0</v>
      </c>
      <c r="H294" s="96">
        <f>IFERROR(VLOOKUP($E294, V医療従事者等!$A:$J, $H$4, FALSE), 0)</f>
        <v>0</v>
      </c>
      <c r="I294" s="96">
        <f>IFERROR(VLOOKUP($E294, V医療従事者等!$A:$J, $I$4, FALSE), 0)</f>
        <v>0</v>
      </c>
      <c r="J294" s="96">
        <f>IFERROR(VLOOKUP($E294, V医療従事者等!$A:$J, $J$4, FALSE), 0)</f>
        <v>0</v>
      </c>
      <c r="K294" s="97">
        <f>IFERROR(VLOOKUP($E294, V一般接種!$A:$G, K$4, FALSE), 0)</f>
        <v>0</v>
      </c>
      <c r="L294" s="97">
        <f>IFERROR(VLOOKUP($E294, V一般接種!$A:$G, L$4, FALSE), 0)</f>
        <v>0</v>
      </c>
      <c r="M294" s="97">
        <f>IFERROR(VLOOKUP($E294, V一般接種!$A:$G, M$4, FALSE), 0)</f>
        <v>0</v>
      </c>
      <c r="N294" s="97">
        <f>IFERROR(VLOOKUP($E294, V一般接種!$A:$G, N$4, FALSE), 0)</f>
        <v>0</v>
      </c>
      <c r="O294" s="97">
        <f>SUMIF(V職域接種!$C:$C, 'Conv-vaccine'!$E294, V職域接種!F:F)</f>
        <v>0</v>
      </c>
      <c r="P294" s="97">
        <f>SUMIF(V職域接種!$C:$C, 'Conv-vaccine'!$E294, V職域接種!G:G)</f>
        <v>0</v>
      </c>
      <c r="Q294" s="97">
        <f>SUMIF(V重複!$C:$C, 'Conv-vaccine'!$E294, V重複!F:F)</f>
        <v>0</v>
      </c>
      <c r="R294" s="97">
        <f>SUMIF(V重複!$C:$C, 'Conv-vaccine'!$E294, V重複!G:G)</f>
        <v>0</v>
      </c>
      <c r="S294" s="111">
        <f>SUMIF(V3回目!$A:$A, 'Conv-vaccine'!$E294, V3回目!C:C)</f>
        <v>0</v>
      </c>
    </row>
    <row r="295" spans="1:19" ht="17.7">
      <c r="A295" s="94">
        <f t="shared" si="20"/>
        <v>44586</v>
      </c>
      <c r="B295" s="49">
        <f t="shared" si="21"/>
        <v>0</v>
      </c>
      <c r="C295" s="49">
        <f t="shared" si="22"/>
        <v>0</v>
      </c>
      <c r="D295" s="49">
        <f t="shared" si="19"/>
        <v>0</v>
      </c>
      <c r="E295" s="95">
        <v>44586</v>
      </c>
      <c r="F295" s="96" t="str">
        <f>IFERROR(VLOOKUP($E295, V医療従事者等!$A:$J, $F$4, FALSE), TEXT(E295, "aaa"))</f>
        <v>火</v>
      </c>
      <c r="G295" s="96">
        <f>IFERROR(VLOOKUP($E295, V医療従事者等!$A:$J, $G$4, FALSE), 0)</f>
        <v>0</v>
      </c>
      <c r="H295" s="96">
        <f>IFERROR(VLOOKUP($E295, V医療従事者等!$A:$J, $H$4, FALSE), 0)</f>
        <v>0</v>
      </c>
      <c r="I295" s="96">
        <f>IFERROR(VLOOKUP($E295, V医療従事者等!$A:$J, $I$4, FALSE), 0)</f>
        <v>0</v>
      </c>
      <c r="J295" s="96">
        <f>IFERROR(VLOOKUP($E295, V医療従事者等!$A:$J, $J$4, FALSE), 0)</f>
        <v>0</v>
      </c>
      <c r="K295" s="97">
        <f>IFERROR(VLOOKUP($E295, V一般接種!$A:$G, K$4, FALSE), 0)</f>
        <v>0</v>
      </c>
      <c r="L295" s="97">
        <f>IFERROR(VLOOKUP($E295, V一般接種!$A:$G, L$4, FALSE), 0)</f>
        <v>0</v>
      </c>
      <c r="M295" s="97">
        <f>IFERROR(VLOOKUP($E295, V一般接種!$A:$G, M$4, FALSE), 0)</f>
        <v>0</v>
      </c>
      <c r="N295" s="97">
        <f>IFERROR(VLOOKUP($E295, V一般接種!$A:$G, N$4, FALSE), 0)</f>
        <v>0</v>
      </c>
      <c r="O295" s="97">
        <f>SUMIF(V職域接種!$C:$C, 'Conv-vaccine'!$E295, V職域接種!F:F)</f>
        <v>0</v>
      </c>
      <c r="P295" s="97">
        <f>SUMIF(V職域接種!$C:$C, 'Conv-vaccine'!$E295, V職域接種!G:G)</f>
        <v>0</v>
      </c>
      <c r="Q295" s="97">
        <f>SUMIF(V重複!$C:$C, 'Conv-vaccine'!$E295, V重複!F:F)</f>
        <v>0</v>
      </c>
      <c r="R295" s="97">
        <f>SUMIF(V重複!$C:$C, 'Conv-vaccine'!$E295, V重複!G:G)</f>
        <v>0</v>
      </c>
      <c r="S295" s="111">
        <f>SUMIF(V3回目!$A:$A, 'Conv-vaccine'!$E295, V3回目!C:C)</f>
        <v>0</v>
      </c>
    </row>
    <row r="296" spans="1:19" ht="17.7">
      <c r="A296" s="94">
        <f t="shared" si="20"/>
        <v>44587</v>
      </c>
      <c r="B296" s="49">
        <f t="shared" si="21"/>
        <v>0</v>
      </c>
      <c r="C296" s="49">
        <f t="shared" si="22"/>
        <v>0</v>
      </c>
      <c r="D296" s="49">
        <f t="shared" si="19"/>
        <v>0</v>
      </c>
      <c r="E296" s="95">
        <v>44587</v>
      </c>
      <c r="F296" s="96" t="str">
        <f>IFERROR(VLOOKUP($E296, V医療従事者等!$A:$J, $F$4, FALSE), TEXT(E296, "aaa"))</f>
        <v>水</v>
      </c>
      <c r="G296" s="96">
        <f>IFERROR(VLOOKUP($E296, V医療従事者等!$A:$J, $G$4, FALSE), 0)</f>
        <v>0</v>
      </c>
      <c r="H296" s="96">
        <f>IFERROR(VLOOKUP($E296, V医療従事者等!$A:$J, $H$4, FALSE), 0)</f>
        <v>0</v>
      </c>
      <c r="I296" s="96">
        <f>IFERROR(VLOOKUP($E296, V医療従事者等!$A:$J, $I$4, FALSE), 0)</f>
        <v>0</v>
      </c>
      <c r="J296" s="96">
        <f>IFERROR(VLOOKUP($E296, V医療従事者等!$A:$J, $J$4, FALSE), 0)</f>
        <v>0</v>
      </c>
      <c r="K296" s="97">
        <f>IFERROR(VLOOKUP($E296, V一般接種!$A:$G, K$4, FALSE), 0)</f>
        <v>0</v>
      </c>
      <c r="L296" s="97">
        <f>IFERROR(VLOOKUP($E296, V一般接種!$A:$G, L$4, FALSE), 0)</f>
        <v>0</v>
      </c>
      <c r="M296" s="97">
        <f>IFERROR(VLOOKUP($E296, V一般接種!$A:$G, M$4, FALSE), 0)</f>
        <v>0</v>
      </c>
      <c r="N296" s="97">
        <f>IFERROR(VLOOKUP($E296, V一般接種!$A:$G, N$4, FALSE), 0)</f>
        <v>0</v>
      </c>
      <c r="O296" s="97">
        <f>SUMIF(V職域接種!$C:$C, 'Conv-vaccine'!$E296, V職域接種!F:F)</f>
        <v>0</v>
      </c>
      <c r="P296" s="97">
        <f>SUMIF(V職域接種!$C:$C, 'Conv-vaccine'!$E296, V職域接種!G:G)</f>
        <v>0</v>
      </c>
      <c r="Q296" s="97">
        <f>SUMIF(V重複!$C:$C, 'Conv-vaccine'!$E296, V重複!F:F)</f>
        <v>0</v>
      </c>
      <c r="R296" s="97">
        <f>SUMIF(V重複!$C:$C, 'Conv-vaccine'!$E296, V重複!G:G)</f>
        <v>0</v>
      </c>
      <c r="S296" s="111">
        <f>SUMIF(V3回目!$A:$A, 'Conv-vaccine'!$E296, V3回目!C:C)</f>
        <v>0</v>
      </c>
    </row>
    <row r="297" spans="1:19" ht="17.7">
      <c r="A297" s="94">
        <f t="shared" si="20"/>
        <v>44588</v>
      </c>
      <c r="B297" s="49">
        <f t="shared" si="21"/>
        <v>0</v>
      </c>
      <c r="C297" s="49">
        <f t="shared" si="22"/>
        <v>0</v>
      </c>
      <c r="D297" s="49">
        <f t="shared" si="19"/>
        <v>0</v>
      </c>
      <c r="E297" s="95">
        <v>44588</v>
      </c>
      <c r="F297" s="96" t="str">
        <f>IFERROR(VLOOKUP($E297, V医療従事者等!$A:$J, $F$4, FALSE), TEXT(E297, "aaa"))</f>
        <v>木</v>
      </c>
      <c r="G297" s="96">
        <f>IFERROR(VLOOKUP($E297, V医療従事者等!$A:$J, $G$4, FALSE), 0)</f>
        <v>0</v>
      </c>
      <c r="H297" s="96">
        <f>IFERROR(VLOOKUP($E297, V医療従事者等!$A:$J, $H$4, FALSE), 0)</f>
        <v>0</v>
      </c>
      <c r="I297" s="96">
        <f>IFERROR(VLOOKUP($E297, V医療従事者等!$A:$J, $I$4, FALSE), 0)</f>
        <v>0</v>
      </c>
      <c r="J297" s="96">
        <f>IFERROR(VLOOKUP($E297, V医療従事者等!$A:$J, $J$4, FALSE), 0)</f>
        <v>0</v>
      </c>
      <c r="K297" s="97">
        <f>IFERROR(VLOOKUP($E297, V一般接種!$A:$G, K$4, FALSE), 0)</f>
        <v>0</v>
      </c>
      <c r="L297" s="97">
        <f>IFERROR(VLOOKUP($E297, V一般接種!$A:$G, L$4, FALSE), 0)</f>
        <v>0</v>
      </c>
      <c r="M297" s="97">
        <f>IFERROR(VLOOKUP($E297, V一般接種!$A:$G, M$4, FALSE), 0)</f>
        <v>0</v>
      </c>
      <c r="N297" s="97">
        <f>IFERROR(VLOOKUP($E297, V一般接種!$A:$G, N$4, FALSE), 0)</f>
        <v>0</v>
      </c>
      <c r="O297" s="97">
        <f>SUMIF(V職域接種!$C:$C, 'Conv-vaccine'!$E297, V職域接種!F:F)</f>
        <v>0</v>
      </c>
      <c r="P297" s="97">
        <f>SUMIF(V職域接種!$C:$C, 'Conv-vaccine'!$E297, V職域接種!G:G)</f>
        <v>0</v>
      </c>
      <c r="Q297" s="97">
        <f>SUMIF(V重複!$C:$C, 'Conv-vaccine'!$E297, V重複!F:F)</f>
        <v>0</v>
      </c>
      <c r="R297" s="97">
        <f>SUMIF(V重複!$C:$C, 'Conv-vaccine'!$E297, V重複!G:G)</f>
        <v>0</v>
      </c>
      <c r="S297" s="111">
        <f>SUMIF(V3回目!$A:$A, 'Conv-vaccine'!$E297, V3回目!C:C)</f>
        <v>0</v>
      </c>
    </row>
    <row r="298" spans="1:19" ht="17.7">
      <c r="A298" s="94">
        <f t="shared" si="20"/>
        <v>44589</v>
      </c>
      <c r="B298" s="49">
        <f t="shared" si="21"/>
        <v>0</v>
      </c>
      <c r="C298" s="49">
        <f t="shared" si="22"/>
        <v>0</v>
      </c>
      <c r="D298" s="49">
        <f t="shared" si="19"/>
        <v>0</v>
      </c>
      <c r="E298" s="95">
        <v>44589</v>
      </c>
      <c r="F298" s="96" t="str">
        <f>IFERROR(VLOOKUP($E298, V医療従事者等!$A:$J, $F$4, FALSE), TEXT(E298, "aaa"))</f>
        <v>金</v>
      </c>
      <c r="G298" s="96">
        <f>IFERROR(VLOOKUP($E298, V医療従事者等!$A:$J, $G$4, FALSE), 0)</f>
        <v>0</v>
      </c>
      <c r="H298" s="96">
        <f>IFERROR(VLOOKUP($E298, V医療従事者等!$A:$J, $H$4, FALSE), 0)</f>
        <v>0</v>
      </c>
      <c r="I298" s="96">
        <f>IFERROR(VLOOKUP($E298, V医療従事者等!$A:$J, $I$4, FALSE), 0)</f>
        <v>0</v>
      </c>
      <c r="J298" s="96">
        <f>IFERROR(VLOOKUP($E298, V医療従事者等!$A:$J, $J$4, FALSE), 0)</f>
        <v>0</v>
      </c>
      <c r="K298" s="97">
        <f>IFERROR(VLOOKUP($E298, V一般接種!$A:$G, K$4, FALSE), 0)</f>
        <v>0</v>
      </c>
      <c r="L298" s="97">
        <f>IFERROR(VLOOKUP($E298, V一般接種!$A:$G, L$4, FALSE), 0)</f>
        <v>0</v>
      </c>
      <c r="M298" s="97">
        <f>IFERROR(VLOOKUP($E298, V一般接種!$A:$G, M$4, FALSE), 0)</f>
        <v>0</v>
      </c>
      <c r="N298" s="97">
        <f>IFERROR(VLOOKUP($E298, V一般接種!$A:$G, N$4, FALSE), 0)</f>
        <v>0</v>
      </c>
      <c r="O298" s="97">
        <f>SUMIF(V職域接種!$C:$C, 'Conv-vaccine'!$E298, V職域接種!F:F)</f>
        <v>0</v>
      </c>
      <c r="P298" s="97">
        <f>SUMIF(V職域接種!$C:$C, 'Conv-vaccine'!$E298, V職域接種!G:G)</f>
        <v>0</v>
      </c>
      <c r="Q298" s="97">
        <f>SUMIF(V重複!$C:$C, 'Conv-vaccine'!$E298, V重複!F:F)</f>
        <v>0</v>
      </c>
      <c r="R298" s="97">
        <f>SUMIF(V重複!$C:$C, 'Conv-vaccine'!$E298, V重複!G:G)</f>
        <v>0</v>
      </c>
      <c r="S298" s="111">
        <f>SUMIF(V3回目!$A:$A, 'Conv-vaccine'!$E298, V3回目!C:C)</f>
        <v>0</v>
      </c>
    </row>
    <row r="299" spans="1:19" ht="17.7">
      <c r="A299" s="94">
        <f t="shared" si="20"/>
        <v>44590</v>
      </c>
      <c r="B299" s="49">
        <f t="shared" si="21"/>
        <v>0</v>
      </c>
      <c r="C299" s="49">
        <f t="shared" si="22"/>
        <v>0</v>
      </c>
      <c r="D299" s="49">
        <f t="shared" si="19"/>
        <v>0</v>
      </c>
      <c r="E299" s="95">
        <v>44590</v>
      </c>
      <c r="F299" s="96" t="str">
        <f>IFERROR(VLOOKUP($E299, V医療従事者等!$A:$J, $F$4, FALSE), TEXT(E299, "aaa"))</f>
        <v>土</v>
      </c>
      <c r="G299" s="96">
        <f>IFERROR(VLOOKUP($E299, V医療従事者等!$A:$J, $G$4, FALSE), 0)</f>
        <v>0</v>
      </c>
      <c r="H299" s="96">
        <f>IFERROR(VLOOKUP($E299, V医療従事者等!$A:$J, $H$4, FALSE), 0)</f>
        <v>0</v>
      </c>
      <c r="I299" s="96">
        <f>IFERROR(VLOOKUP($E299, V医療従事者等!$A:$J, $I$4, FALSE), 0)</f>
        <v>0</v>
      </c>
      <c r="J299" s="96">
        <f>IFERROR(VLOOKUP($E299, V医療従事者等!$A:$J, $J$4, FALSE), 0)</f>
        <v>0</v>
      </c>
      <c r="K299" s="97">
        <f>IFERROR(VLOOKUP($E299, V一般接種!$A:$G, K$4, FALSE), 0)</f>
        <v>0</v>
      </c>
      <c r="L299" s="97">
        <f>IFERROR(VLOOKUP($E299, V一般接種!$A:$G, L$4, FALSE), 0)</f>
        <v>0</v>
      </c>
      <c r="M299" s="97">
        <f>IFERROR(VLOOKUP($E299, V一般接種!$A:$G, M$4, FALSE), 0)</f>
        <v>0</v>
      </c>
      <c r="N299" s="97">
        <f>IFERROR(VLOOKUP($E299, V一般接種!$A:$G, N$4, FALSE), 0)</f>
        <v>0</v>
      </c>
      <c r="O299" s="97">
        <f>SUMIF(V職域接種!$C:$C, 'Conv-vaccine'!$E299, V職域接種!F:F)</f>
        <v>0</v>
      </c>
      <c r="P299" s="97">
        <f>SUMIF(V職域接種!$C:$C, 'Conv-vaccine'!$E299, V職域接種!G:G)</f>
        <v>0</v>
      </c>
      <c r="Q299" s="97">
        <f>SUMIF(V重複!$C:$C, 'Conv-vaccine'!$E299, V重複!F:F)</f>
        <v>0</v>
      </c>
      <c r="R299" s="97">
        <f>SUMIF(V重複!$C:$C, 'Conv-vaccine'!$E299, V重複!G:G)</f>
        <v>0</v>
      </c>
      <c r="S299" s="111">
        <f>SUMIF(V3回目!$A:$A, 'Conv-vaccine'!$E299, V3回目!C:C)</f>
        <v>0</v>
      </c>
    </row>
    <row r="300" spans="1:19" ht="17.7">
      <c r="A300" s="94">
        <f t="shared" si="20"/>
        <v>44591</v>
      </c>
      <c r="B300" s="49">
        <f t="shared" si="21"/>
        <v>0</v>
      </c>
      <c r="C300" s="49">
        <f t="shared" si="22"/>
        <v>0</v>
      </c>
      <c r="D300" s="49">
        <f t="shared" si="19"/>
        <v>0</v>
      </c>
      <c r="E300" s="95">
        <v>44591</v>
      </c>
      <c r="F300" s="96" t="str">
        <f>IFERROR(VLOOKUP($E300, V医療従事者等!$A:$J, $F$4, FALSE), TEXT(E300, "aaa"))</f>
        <v>日</v>
      </c>
      <c r="G300" s="96">
        <f>IFERROR(VLOOKUP($E300, V医療従事者等!$A:$J, $G$4, FALSE), 0)</f>
        <v>0</v>
      </c>
      <c r="H300" s="96">
        <f>IFERROR(VLOOKUP($E300, V医療従事者等!$A:$J, $H$4, FALSE), 0)</f>
        <v>0</v>
      </c>
      <c r="I300" s="96">
        <f>IFERROR(VLOOKUP($E300, V医療従事者等!$A:$J, $I$4, FALSE), 0)</f>
        <v>0</v>
      </c>
      <c r="J300" s="96">
        <f>IFERROR(VLOOKUP($E300, V医療従事者等!$A:$J, $J$4, FALSE), 0)</f>
        <v>0</v>
      </c>
      <c r="K300" s="97">
        <f>IFERROR(VLOOKUP($E300, V一般接種!$A:$G, K$4, FALSE), 0)</f>
        <v>0</v>
      </c>
      <c r="L300" s="97">
        <f>IFERROR(VLOOKUP($E300, V一般接種!$A:$G, L$4, FALSE), 0)</f>
        <v>0</v>
      </c>
      <c r="M300" s="97">
        <f>IFERROR(VLOOKUP($E300, V一般接種!$A:$G, M$4, FALSE), 0)</f>
        <v>0</v>
      </c>
      <c r="N300" s="97">
        <f>IFERROR(VLOOKUP($E300, V一般接種!$A:$G, N$4, FALSE), 0)</f>
        <v>0</v>
      </c>
      <c r="O300" s="97">
        <f>SUMIF(V職域接種!$C:$C, 'Conv-vaccine'!$E300, V職域接種!F:F)</f>
        <v>0</v>
      </c>
      <c r="P300" s="97">
        <f>SUMIF(V職域接種!$C:$C, 'Conv-vaccine'!$E300, V職域接種!G:G)</f>
        <v>0</v>
      </c>
      <c r="Q300" s="97">
        <f>SUMIF(V重複!$C:$C, 'Conv-vaccine'!$E300, V重複!F:F)</f>
        <v>0</v>
      </c>
      <c r="R300" s="97">
        <f>SUMIF(V重複!$C:$C, 'Conv-vaccine'!$E300, V重複!G:G)</f>
        <v>0</v>
      </c>
      <c r="S300" s="111">
        <f>SUMIF(V3回目!$A:$A, 'Conv-vaccine'!$E300, V3回目!C:C)</f>
        <v>0</v>
      </c>
    </row>
    <row r="301" spans="1:19" ht="17.7">
      <c r="A301" s="94">
        <f t="shared" si="20"/>
        <v>44592</v>
      </c>
      <c r="B301" s="49">
        <f t="shared" si="21"/>
        <v>0</v>
      </c>
      <c r="C301" s="49">
        <f t="shared" si="22"/>
        <v>0</v>
      </c>
      <c r="D301" s="49">
        <f t="shared" si="19"/>
        <v>0</v>
      </c>
      <c r="E301" s="95">
        <v>44592</v>
      </c>
      <c r="F301" s="96" t="str">
        <f>IFERROR(VLOOKUP($E301, V医療従事者等!$A:$J, $F$4, FALSE), TEXT(E301, "aaa"))</f>
        <v>月</v>
      </c>
      <c r="G301" s="96">
        <f>IFERROR(VLOOKUP($E301, V医療従事者等!$A:$J, $G$4, FALSE), 0)</f>
        <v>0</v>
      </c>
      <c r="H301" s="96">
        <f>IFERROR(VLOOKUP($E301, V医療従事者等!$A:$J, $H$4, FALSE), 0)</f>
        <v>0</v>
      </c>
      <c r="I301" s="96">
        <f>IFERROR(VLOOKUP($E301, V医療従事者等!$A:$J, $I$4, FALSE), 0)</f>
        <v>0</v>
      </c>
      <c r="J301" s="96">
        <f>IFERROR(VLOOKUP($E301, V医療従事者等!$A:$J, $J$4, FALSE), 0)</f>
        <v>0</v>
      </c>
      <c r="K301" s="97">
        <f>IFERROR(VLOOKUP($E301, V一般接種!$A:$G, K$4, FALSE), 0)</f>
        <v>0</v>
      </c>
      <c r="L301" s="97">
        <f>IFERROR(VLOOKUP($E301, V一般接種!$A:$G, L$4, FALSE), 0)</f>
        <v>0</v>
      </c>
      <c r="M301" s="97">
        <f>IFERROR(VLOOKUP($E301, V一般接種!$A:$G, M$4, FALSE), 0)</f>
        <v>0</v>
      </c>
      <c r="N301" s="97">
        <f>IFERROR(VLOOKUP($E301, V一般接種!$A:$G, N$4, FALSE), 0)</f>
        <v>0</v>
      </c>
      <c r="O301" s="97">
        <f>SUMIF(V職域接種!$C:$C, 'Conv-vaccine'!$E301, V職域接種!F:F)</f>
        <v>0</v>
      </c>
      <c r="P301" s="97">
        <f>SUMIF(V職域接種!$C:$C, 'Conv-vaccine'!$E301, V職域接種!G:G)</f>
        <v>0</v>
      </c>
      <c r="Q301" s="97">
        <f>SUMIF(V重複!$C:$C, 'Conv-vaccine'!$E301, V重複!F:F)</f>
        <v>0</v>
      </c>
      <c r="R301" s="97">
        <f>SUMIF(V重複!$C:$C, 'Conv-vaccine'!$E301, V重複!G:G)</f>
        <v>0</v>
      </c>
      <c r="S301" s="111">
        <f>SUMIF(V3回目!$A:$A, 'Conv-vaccine'!$E301, V3回目!C:C)</f>
        <v>0</v>
      </c>
    </row>
    <row r="302" spans="1:19" ht="17.7">
      <c r="A302" s="94">
        <f t="shared" si="20"/>
        <v>44593</v>
      </c>
      <c r="B302" s="49">
        <f t="shared" si="21"/>
        <v>0</v>
      </c>
      <c r="C302" s="49">
        <f t="shared" si="22"/>
        <v>0</v>
      </c>
      <c r="D302" s="49">
        <f t="shared" si="19"/>
        <v>0</v>
      </c>
      <c r="E302" s="95">
        <v>44593</v>
      </c>
      <c r="F302" s="96" t="str">
        <f>IFERROR(VLOOKUP($E302, V医療従事者等!$A:$J, $F$4, FALSE), TEXT(E302, "aaa"))</f>
        <v>火</v>
      </c>
      <c r="G302" s="96">
        <f>IFERROR(VLOOKUP($E302, V医療従事者等!$A:$J, $G$4, FALSE), 0)</f>
        <v>0</v>
      </c>
      <c r="H302" s="96">
        <f>IFERROR(VLOOKUP($E302, V医療従事者等!$A:$J, $H$4, FALSE), 0)</f>
        <v>0</v>
      </c>
      <c r="I302" s="96">
        <f>IFERROR(VLOOKUP($E302, V医療従事者等!$A:$J, $I$4, FALSE), 0)</f>
        <v>0</v>
      </c>
      <c r="J302" s="96">
        <f>IFERROR(VLOOKUP($E302, V医療従事者等!$A:$J, $J$4, FALSE), 0)</f>
        <v>0</v>
      </c>
      <c r="K302" s="97">
        <f>IFERROR(VLOOKUP($E302, V一般接種!$A:$G, K$4, FALSE), 0)</f>
        <v>0</v>
      </c>
      <c r="L302" s="97">
        <f>IFERROR(VLOOKUP($E302, V一般接種!$A:$G, L$4, FALSE), 0)</f>
        <v>0</v>
      </c>
      <c r="M302" s="97">
        <f>IFERROR(VLOOKUP($E302, V一般接種!$A:$G, M$4, FALSE), 0)</f>
        <v>0</v>
      </c>
      <c r="N302" s="97">
        <f>IFERROR(VLOOKUP($E302, V一般接種!$A:$G, N$4, FALSE), 0)</f>
        <v>0</v>
      </c>
      <c r="O302" s="97">
        <f>SUMIF(V職域接種!$C:$C, 'Conv-vaccine'!$E302, V職域接種!F:F)</f>
        <v>0</v>
      </c>
      <c r="P302" s="97">
        <f>SUMIF(V職域接種!$C:$C, 'Conv-vaccine'!$E302, V職域接種!G:G)</f>
        <v>0</v>
      </c>
      <c r="Q302" s="97">
        <f>SUMIF(V重複!$C:$C, 'Conv-vaccine'!$E302, V重複!F:F)</f>
        <v>0</v>
      </c>
      <c r="R302" s="97">
        <f>SUMIF(V重複!$C:$C, 'Conv-vaccine'!$E302, V重複!G:G)</f>
        <v>0</v>
      </c>
      <c r="S302" s="111">
        <f>SUMIF(V3回目!$A:$A, 'Conv-vaccine'!$E302, V3回目!C:C)</f>
        <v>0</v>
      </c>
    </row>
    <row r="303" spans="1:19" ht="17.7">
      <c r="A303" s="94">
        <f t="shared" si="20"/>
        <v>44594</v>
      </c>
      <c r="B303" s="49">
        <f t="shared" si="21"/>
        <v>0</v>
      </c>
      <c r="C303" s="49">
        <f t="shared" si="22"/>
        <v>0</v>
      </c>
      <c r="D303" s="49">
        <f t="shared" si="19"/>
        <v>0</v>
      </c>
      <c r="E303" s="95">
        <v>44594</v>
      </c>
      <c r="F303" s="96" t="str">
        <f>IFERROR(VLOOKUP($E303, V医療従事者等!$A:$J, $F$4, FALSE), TEXT(E303, "aaa"))</f>
        <v>水</v>
      </c>
      <c r="G303" s="96">
        <f>IFERROR(VLOOKUP($E303, V医療従事者等!$A:$J, $G$4, FALSE), 0)</f>
        <v>0</v>
      </c>
      <c r="H303" s="96">
        <f>IFERROR(VLOOKUP($E303, V医療従事者等!$A:$J, $H$4, FALSE), 0)</f>
        <v>0</v>
      </c>
      <c r="I303" s="96">
        <f>IFERROR(VLOOKUP($E303, V医療従事者等!$A:$J, $I$4, FALSE), 0)</f>
        <v>0</v>
      </c>
      <c r="J303" s="96">
        <f>IFERROR(VLOOKUP($E303, V医療従事者等!$A:$J, $J$4, FALSE), 0)</f>
        <v>0</v>
      </c>
      <c r="K303" s="97">
        <f>IFERROR(VLOOKUP($E303, V一般接種!$A:$G, K$4, FALSE), 0)</f>
        <v>0</v>
      </c>
      <c r="L303" s="97">
        <f>IFERROR(VLOOKUP($E303, V一般接種!$A:$G, L$4, FALSE), 0)</f>
        <v>0</v>
      </c>
      <c r="M303" s="97">
        <f>IFERROR(VLOOKUP($E303, V一般接種!$A:$G, M$4, FALSE), 0)</f>
        <v>0</v>
      </c>
      <c r="N303" s="97">
        <f>IFERROR(VLOOKUP($E303, V一般接種!$A:$G, N$4, FALSE), 0)</f>
        <v>0</v>
      </c>
      <c r="O303" s="97">
        <f>SUMIF(V職域接種!$C:$C, 'Conv-vaccine'!$E303, V職域接種!F:F)</f>
        <v>0</v>
      </c>
      <c r="P303" s="97">
        <f>SUMIF(V職域接種!$C:$C, 'Conv-vaccine'!$E303, V職域接種!G:G)</f>
        <v>0</v>
      </c>
      <c r="Q303" s="97">
        <f>SUMIF(V重複!$C:$C, 'Conv-vaccine'!$E303, V重複!F:F)</f>
        <v>0</v>
      </c>
      <c r="R303" s="97">
        <f>SUMIF(V重複!$C:$C, 'Conv-vaccine'!$E303, V重複!G:G)</f>
        <v>0</v>
      </c>
      <c r="S303" s="111">
        <f>SUMIF(V3回目!$A:$A, 'Conv-vaccine'!$E303, V3回目!C:C)</f>
        <v>0</v>
      </c>
    </row>
    <row r="304" spans="1:19" ht="17.7">
      <c r="A304" s="94">
        <f t="shared" si="20"/>
        <v>44595</v>
      </c>
      <c r="B304" s="49">
        <f t="shared" si="21"/>
        <v>0</v>
      </c>
      <c r="C304" s="49">
        <f t="shared" si="22"/>
        <v>0</v>
      </c>
      <c r="D304" s="49">
        <f t="shared" si="19"/>
        <v>0</v>
      </c>
      <c r="E304" s="95">
        <v>44595</v>
      </c>
      <c r="F304" s="96" t="str">
        <f>IFERROR(VLOOKUP($E304, V医療従事者等!$A:$J, $F$4, FALSE), TEXT(E304, "aaa"))</f>
        <v>木</v>
      </c>
      <c r="G304" s="96">
        <f>IFERROR(VLOOKUP($E304, V医療従事者等!$A:$J, $G$4, FALSE), 0)</f>
        <v>0</v>
      </c>
      <c r="H304" s="96">
        <f>IFERROR(VLOOKUP($E304, V医療従事者等!$A:$J, $H$4, FALSE), 0)</f>
        <v>0</v>
      </c>
      <c r="I304" s="96">
        <f>IFERROR(VLOOKUP($E304, V医療従事者等!$A:$J, $I$4, FALSE), 0)</f>
        <v>0</v>
      </c>
      <c r="J304" s="96">
        <f>IFERROR(VLOOKUP($E304, V医療従事者等!$A:$J, $J$4, FALSE), 0)</f>
        <v>0</v>
      </c>
      <c r="K304" s="97">
        <f>IFERROR(VLOOKUP($E304, V一般接種!$A:$G, K$4, FALSE), 0)</f>
        <v>0</v>
      </c>
      <c r="L304" s="97">
        <f>IFERROR(VLOOKUP($E304, V一般接種!$A:$G, L$4, FALSE), 0)</f>
        <v>0</v>
      </c>
      <c r="M304" s="97">
        <f>IFERROR(VLOOKUP($E304, V一般接種!$A:$G, M$4, FALSE), 0)</f>
        <v>0</v>
      </c>
      <c r="N304" s="97">
        <f>IFERROR(VLOOKUP($E304, V一般接種!$A:$G, N$4, FALSE), 0)</f>
        <v>0</v>
      </c>
      <c r="O304" s="97">
        <f>SUMIF(V職域接種!$C:$C, 'Conv-vaccine'!$E304, V職域接種!F:F)</f>
        <v>0</v>
      </c>
      <c r="P304" s="97">
        <f>SUMIF(V職域接種!$C:$C, 'Conv-vaccine'!$E304, V職域接種!G:G)</f>
        <v>0</v>
      </c>
      <c r="Q304" s="97">
        <f>SUMIF(V重複!$C:$C, 'Conv-vaccine'!$E304, V重複!F:F)</f>
        <v>0</v>
      </c>
      <c r="R304" s="97">
        <f>SUMIF(V重複!$C:$C, 'Conv-vaccine'!$E304, V重複!G:G)</f>
        <v>0</v>
      </c>
      <c r="S304" s="111">
        <f>SUMIF(V3回目!$A:$A, 'Conv-vaccine'!$E304, V3回目!C:C)</f>
        <v>0</v>
      </c>
    </row>
    <row r="305" spans="1:19" ht="17.7">
      <c r="A305" s="94">
        <f t="shared" si="20"/>
        <v>44596</v>
      </c>
      <c r="B305" s="49">
        <f t="shared" si="21"/>
        <v>0</v>
      </c>
      <c r="C305" s="49">
        <f t="shared" si="22"/>
        <v>0</v>
      </c>
      <c r="D305" s="49">
        <f t="shared" si="19"/>
        <v>0</v>
      </c>
      <c r="E305" s="95">
        <v>44596</v>
      </c>
      <c r="F305" s="96" t="str">
        <f>IFERROR(VLOOKUP($E305, V医療従事者等!$A:$J, $F$4, FALSE), TEXT(E305, "aaa"))</f>
        <v>金</v>
      </c>
      <c r="G305" s="96">
        <f>IFERROR(VLOOKUP($E305, V医療従事者等!$A:$J, $G$4, FALSE), 0)</f>
        <v>0</v>
      </c>
      <c r="H305" s="96">
        <f>IFERROR(VLOOKUP($E305, V医療従事者等!$A:$J, $H$4, FALSE), 0)</f>
        <v>0</v>
      </c>
      <c r="I305" s="96">
        <f>IFERROR(VLOOKUP($E305, V医療従事者等!$A:$J, $I$4, FALSE), 0)</f>
        <v>0</v>
      </c>
      <c r="J305" s="96">
        <f>IFERROR(VLOOKUP($E305, V医療従事者等!$A:$J, $J$4, FALSE), 0)</f>
        <v>0</v>
      </c>
      <c r="K305" s="97">
        <f>IFERROR(VLOOKUP($E305, V一般接種!$A:$G, K$4, FALSE), 0)</f>
        <v>0</v>
      </c>
      <c r="L305" s="97">
        <f>IFERROR(VLOOKUP($E305, V一般接種!$A:$G, L$4, FALSE), 0)</f>
        <v>0</v>
      </c>
      <c r="M305" s="97">
        <f>IFERROR(VLOOKUP($E305, V一般接種!$A:$G, M$4, FALSE), 0)</f>
        <v>0</v>
      </c>
      <c r="N305" s="97">
        <f>IFERROR(VLOOKUP($E305, V一般接種!$A:$G, N$4, FALSE), 0)</f>
        <v>0</v>
      </c>
      <c r="O305" s="97">
        <f>SUMIF(V職域接種!$C:$C, 'Conv-vaccine'!$E305, V職域接種!F:F)</f>
        <v>0</v>
      </c>
      <c r="P305" s="97">
        <f>SUMIF(V職域接種!$C:$C, 'Conv-vaccine'!$E305, V職域接種!G:G)</f>
        <v>0</v>
      </c>
      <c r="Q305" s="97">
        <f>SUMIF(V重複!$C:$C, 'Conv-vaccine'!$E305, V重複!F:F)</f>
        <v>0</v>
      </c>
      <c r="R305" s="97">
        <f>SUMIF(V重複!$C:$C, 'Conv-vaccine'!$E305, V重複!G:G)</f>
        <v>0</v>
      </c>
      <c r="S305" s="111">
        <f>SUMIF(V3回目!$A:$A, 'Conv-vaccine'!$E305, V3回目!C:C)</f>
        <v>0</v>
      </c>
    </row>
    <row r="306" spans="1:19" ht="17.7">
      <c r="A306" s="94">
        <f t="shared" si="20"/>
        <v>44597</v>
      </c>
      <c r="B306" s="49">
        <f t="shared" si="21"/>
        <v>0</v>
      </c>
      <c r="C306" s="49">
        <f t="shared" si="22"/>
        <v>0</v>
      </c>
      <c r="D306" s="49">
        <f t="shared" si="19"/>
        <v>0</v>
      </c>
      <c r="E306" s="95">
        <v>44597</v>
      </c>
      <c r="F306" s="96" t="str">
        <f>IFERROR(VLOOKUP($E306, V医療従事者等!$A:$J, $F$4, FALSE), TEXT(E306, "aaa"))</f>
        <v>土</v>
      </c>
      <c r="G306" s="96">
        <f>IFERROR(VLOOKUP($E306, V医療従事者等!$A:$J, $G$4, FALSE), 0)</f>
        <v>0</v>
      </c>
      <c r="H306" s="96">
        <f>IFERROR(VLOOKUP($E306, V医療従事者等!$A:$J, $H$4, FALSE), 0)</f>
        <v>0</v>
      </c>
      <c r="I306" s="96">
        <f>IFERROR(VLOOKUP($E306, V医療従事者等!$A:$J, $I$4, FALSE), 0)</f>
        <v>0</v>
      </c>
      <c r="J306" s="96">
        <f>IFERROR(VLOOKUP($E306, V医療従事者等!$A:$J, $J$4, FALSE), 0)</f>
        <v>0</v>
      </c>
      <c r="K306" s="97">
        <f>IFERROR(VLOOKUP($E306, V一般接種!$A:$G, K$4, FALSE), 0)</f>
        <v>0</v>
      </c>
      <c r="L306" s="97">
        <f>IFERROR(VLOOKUP($E306, V一般接種!$A:$G, L$4, FALSE), 0)</f>
        <v>0</v>
      </c>
      <c r="M306" s="97">
        <f>IFERROR(VLOOKUP($E306, V一般接種!$A:$G, M$4, FALSE), 0)</f>
        <v>0</v>
      </c>
      <c r="N306" s="97">
        <f>IFERROR(VLOOKUP($E306, V一般接種!$A:$G, N$4, FALSE), 0)</f>
        <v>0</v>
      </c>
      <c r="O306" s="97">
        <f>SUMIF(V職域接種!$C:$C, 'Conv-vaccine'!$E306, V職域接種!F:F)</f>
        <v>0</v>
      </c>
      <c r="P306" s="97">
        <f>SUMIF(V職域接種!$C:$C, 'Conv-vaccine'!$E306, V職域接種!G:G)</f>
        <v>0</v>
      </c>
      <c r="Q306" s="97">
        <f>SUMIF(V重複!$C:$C, 'Conv-vaccine'!$E306, V重複!F:F)</f>
        <v>0</v>
      </c>
      <c r="R306" s="97">
        <f>SUMIF(V重複!$C:$C, 'Conv-vaccine'!$E306, V重複!G:G)</f>
        <v>0</v>
      </c>
      <c r="S306" s="111">
        <f>SUMIF(V3回目!$A:$A, 'Conv-vaccine'!$E306, V3回目!C:C)</f>
        <v>0</v>
      </c>
    </row>
    <row r="307" spans="1:19" ht="17.7">
      <c r="A307" s="94">
        <f t="shared" si="20"/>
        <v>44598</v>
      </c>
      <c r="B307" s="49">
        <f t="shared" si="21"/>
        <v>0</v>
      </c>
      <c r="C307" s="49">
        <f t="shared" si="22"/>
        <v>0</v>
      </c>
      <c r="D307" s="49">
        <f t="shared" si="19"/>
        <v>0</v>
      </c>
      <c r="E307" s="95">
        <v>44598</v>
      </c>
      <c r="F307" s="96" t="str">
        <f>IFERROR(VLOOKUP($E307, V医療従事者等!$A:$J, $F$4, FALSE), TEXT(E307, "aaa"))</f>
        <v>日</v>
      </c>
      <c r="G307" s="96">
        <f>IFERROR(VLOOKUP($E307, V医療従事者等!$A:$J, $G$4, FALSE), 0)</f>
        <v>0</v>
      </c>
      <c r="H307" s="96">
        <f>IFERROR(VLOOKUP($E307, V医療従事者等!$A:$J, $H$4, FALSE), 0)</f>
        <v>0</v>
      </c>
      <c r="I307" s="96">
        <f>IFERROR(VLOOKUP($E307, V医療従事者等!$A:$J, $I$4, FALSE), 0)</f>
        <v>0</v>
      </c>
      <c r="J307" s="96">
        <f>IFERROR(VLOOKUP($E307, V医療従事者等!$A:$J, $J$4, FALSE), 0)</f>
        <v>0</v>
      </c>
      <c r="K307" s="97">
        <f>IFERROR(VLOOKUP($E307, V一般接種!$A:$G, K$4, FALSE), 0)</f>
        <v>0</v>
      </c>
      <c r="L307" s="97">
        <f>IFERROR(VLOOKUP($E307, V一般接種!$A:$G, L$4, FALSE), 0)</f>
        <v>0</v>
      </c>
      <c r="M307" s="97">
        <f>IFERROR(VLOOKUP($E307, V一般接種!$A:$G, M$4, FALSE), 0)</f>
        <v>0</v>
      </c>
      <c r="N307" s="97">
        <f>IFERROR(VLOOKUP($E307, V一般接種!$A:$G, N$4, FALSE), 0)</f>
        <v>0</v>
      </c>
      <c r="O307" s="97">
        <f>SUMIF(V職域接種!$C:$C, 'Conv-vaccine'!$E307, V職域接種!F:F)</f>
        <v>0</v>
      </c>
      <c r="P307" s="97">
        <f>SUMIF(V職域接種!$C:$C, 'Conv-vaccine'!$E307, V職域接種!G:G)</f>
        <v>0</v>
      </c>
      <c r="Q307" s="97">
        <f>SUMIF(V重複!$C:$C, 'Conv-vaccine'!$E307, V重複!F:F)</f>
        <v>0</v>
      </c>
      <c r="R307" s="97">
        <f>SUMIF(V重複!$C:$C, 'Conv-vaccine'!$E307, V重複!G:G)</f>
        <v>0</v>
      </c>
      <c r="S307" s="111">
        <f>SUMIF(V3回目!$A:$A, 'Conv-vaccine'!$E307, V3回目!C:C)</f>
        <v>0</v>
      </c>
    </row>
    <row r="308" spans="1:19" ht="17.7">
      <c r="A308" s="94">
        <f t="shared" si="20"/>
        <v>44599</v>
      </c>
      <c r="B308" s="49">
        <f t="shared" si="21"/>
        <v>0</v>
      </c>
      <c r="C308" s="49">
        <f t="shared" si="22"/>
        <v>0</v>
      </c>
      <c r="D308" s="49">
        <f t="shared" si="19"/>
        <v>0</v>
      </c>
      <c r="E308" s="95">
        <v>44599</v>
      </c>
      <c r="F308" s="96" t="str">
        <f>IFERROR(VLOOKUP($E308, V医療従事者等!$A:$J, $F$4, FALSE), TEXT(E308, "aaa"))</f>
        <v>月</v>
      </c>
      <c r="G308" s="96">
        <f>IFERROR(VLOOKUP($E308, V医療従事者等!$A:$J, $G$4, FALSE), 0)</f>
        <v>0</v>
      </c>
      <c r="H308" s="96">
        <f>IFERROR(VLOOKUP($E308, V医療従事者等!$A:$J, $H$4, FALSE), 0)</f>
        <v>0</v>
      </c>
      <c r="I308" s="96">
        <f>IFERROR(VLOOKUP($E308, V医療従事者等!$A:$J, $I$4, FALSE), 0)</f>
        <v>0</v>
      </c>
      <c r="J308" s="96">
        <f>IFERROR(VLOOKUP($E308, V医療従事者等!$A:$J, $J$4, FALSE), 0)</f>
        <v>0</v>
      </c>
      <c r="K308" s="97">
        <f>IFERROR(VLOOKUP($E308, V一般接種!$A:$G, K$4, FALSE), 0)</f>
        <v>0</v>
      </c>
      <c r="L308" s="97">
        <f>IFERROR(VLOOKUP($E308, V一般接種!$A:$G, L$4, FALSE), 0)</f>
        <v>0</v>
      </c>
      <c r="M308" s="97">
        <f>IFERROR(VLOOKUP($E308, V一般接種!$A:$G, M$4, FALSE), 0)</f>
        <v>0</v>
      </c>
      <c r="N308" s="97">
        <f>IFERROR(VLOOKUP($E308, V一般接種!$A:$G, N$4, FALSE), 0)</f>
        <v>0</v>
      </c>
      <c r="O308" s="97">
        <f>SUMIF(V職域接種!$C:$C, 'Conv-vaccine'!$E308, V職域接種!F:F)</f>
        <v>0</v>
      </c>
      <c r="P308" s="97">
        <f>SUMIF(V職域接種!$C:$C, 'Conv-vaccine'!$E308, V職域接種!G:G)</f>
        <v>0</v>
      </c>
      <c r="Q308" s="97">
        <f>SUMIF(V重複!$C:$C, 'Conv-vaccine'!$E308, V重複!F:F)</f>
        <v>0</v>
      </c>
      <c r="R308" s="97">
        <f>SUMIF(V重複!$C:$C, 'Conv-vaccine'!$E308, V重複!G:G)</f>
        <v>0</v>
      </c>
      <c r="S308" s="111">
        <f>SUMIF(V3回目!$A:$A, 'Conv-vaccine'!$E308, V3回目!C:C)</f>
        <v>0</v>
      </c>
    </row>
    <row r="309" spans="1:19" ht="17.7">
      <c r="A309" s="94">
        <f t="shared" si="20"/>
        <v>44600</v>
      </c>
      <c r="B309" s="49">
        <f t="shared" si="21"/>
        <v>0</v>
      </c>
      <c r="C309" s="49">
        <f t="shared" si="22"/>
        <v>0</v>
      </c>
      <c r="D309" s="49">
        <f t="shared" si="19"/>
        <v>0</v>
      </c>
      <c r="E309" s="95">
        <v>44600</v>
      </c>
      <c r="F309" s="96" t="str">
        <f>IFERROR(VLOOKUP($E309, V医療従事者等!$A:$J, $F$4, FALSE), TEXT(E309, "aaa"))</f>
        <v>火</v>
      </c>
      <c r="G309" s="96">
        <f>IFERROR(VLOOKUP($E309, V医療従事者等!$A:$J, $G$4, FALSE), 0)</f>
        <v>0</v>
      </c>
      <c r="H309" s="96">
        <f>IFERROR(VLOOKUP($E309, V医療従事者等!$A:$J, $H$4, FALSE), 0)</f>
        <v>0</v>
      </c>
      <c r="I309" s="96">
        <f>IFERROR(VLOOKUP($E309, V医療従事者等!$A:$J, $I$4, FALSE), 0)</f>
        <v>0</v>
      </c>
      <c r="J309" s="96">
        <f>IFERROR(VLOOKUP($E309, V医療従事者等!$A:$J, $J$4, FALSE), 0)</f>
        <v>0</v>
      </c>
      <c r="K309" s="97">
        <f>IFERROR(VLOOKUP($E309, V一般接種!$A:$G, K$4, FALSE), 0)</f>
        <v>0</v>
      </c>
      <c r="L309" s="97">
        <f>IFERROR(VLOOKUP($E309, V一般接種!$A:$G, L$4, FALSE), 0)</f>
        <v>0</v>
      </c>
      <c r="M309" s="97">
        <f>IFERROR(VLOOKUP($E309, V一般接種!$A:$G, M$4, FALSE), 0)</f>
        <v>0</v>
      </c>
      <c r="N309" s="97">
        <f>IFERROR(VLOOKUP($E309, V一般接種!$A:$G, N$4, FALSE), 0)</f>
        <v>0</v>
      </c>
      <c r="O309" s="97">
        <f>SUMIF(V職域接種!$C:$C, 'Conv-vaccine'!$E309, V職域接種!F:F)</f>
        <v>0</v>
      </c>
      <c r="P309" s="97">
        <f>SUMIF(V職域接種!$C:$C, 'Conv-vaccine'!$E309, V職域接種!G:G)</f>
        <v>0</v>
      </c>
      <c r="Q309" s="97">
        <f>SUMIF(V重複!$C:$C, 'Conv-vaccine'!$E309, V重複!F:F)</f>
        <v>0</v>
      </c>
      <c r="R309" s="97">
        <f>SUMIF(V重複!$C:$C, 'Conv-vaccine'!$E309, V重複!G:G)</f>
        <v>0</v>
      </c>
      <c r="S309" s="111">
        <f>SUMIF(V3回目!$A:$A, 'Conv-vaccine'!$E309, V3回目!C:C)</f>
        <v>0</v>
      </c>
    </row>
    <row r="310" spans="1:19" ht="17.7">
      <c r="A310" s="94">
        <f t="shared" si="20"/>
        <v>44601</v>
      </c>
      <c r="B310" s="49">
        <f t="shared" si="21"/>
        <v>0</v>
      </c>
      <c r="C310" s="49">
        <f t="shared" si="22"/>
        <v>0</v>
      </c>
      <c r="D310" s="49">
        <f t="shared" si="19"/>
        <v>0</v>
      </c>
      <c r="E310" s="95">
        <v>44601</v>
      </c>
      <c r="F310" s="96" t="str">
        <f>IFERROR(VLOOKUP($E310, V医療従事者等!$A:$J, $F$4, FALSE), TEXT(E310, "aaa"))</f>
        <v>水</v>
      </c>
      <c r="G310" s="96">
        <f>IFERROR(VLOOKUP($E310, V医療従事者等!$A:$J, $G$4, FALSE), 0)</f>
        <v>0</v>
      </c>
      <c r="H310" s="96">
        <f>IFERROR(VLOOKUP($E310, V医療従事者等!$A:$J, $H$4, FALSE), 0)</f>
        <v>0</v>
      </c>
      <c r="I310" s="96">
        <f>IFERROR(VLOOKUP($E310, V医療従事者等!$A:$J, $I$4, FALSE), 0)</f>
        <v>0</v>
      </c>
      <c r="J310" s="96">
        <f>IFERROR(VLOOKUP($E310, V医療従事者等!$A:$J, $J$4, FALSE), 0)</f>
        <v>0</v>
      </c>
      <c r="K310" s="97">
        <f>IFERROR(VLOOKUP($E310, V一般接種!$A:$G, K$4, FALSE), 0)</f>
        <v>0</v>
      </c>
      <c r="L310" s="97">
        <f>IFERROR(VLOOKUP($E310, V一般接種!$A:$G, L$4, FALSE), 0)</f>
        <v>0</v>
      </c>
      <c r="M310" s="97">
        <f>IFERROR(VLOOKUP($E310, V一般接種!$A:$G, M$4, FALSE), 0)</f>
        <v>0</v>
      </c>
      <c r="N310" s="97">
        <f>IFERROR(VLOOKUP($E310, V一般接種!$A:$G, N$4, FALSE), 0)</f>
        <v>0</v>
      </c>
      <c r="O310" s="97">
        <f>SUMIF(V職域接種!$C:$C, 'Conv-vaccine'!$E310, V職域接種!F:F)</f>
        <v>0</v>
      </c>
      <c r="P310" s="97">
        <f>SUMIF(V職域接種!$C:$C, 'Conv-vaccine'!$E310, V職域接種!G:G)</f>
        <v>0</v>
      </c>
      <c r="Q310" s="97">
        <f>SUMIF(V重複!$C:$C, 'Conv-vaccine'!$E310, V重複!F:F)</f>
        <v>0</v>
      </c>
      <c r="R310" s="97">
        <f>SUMIF(V重複!$C:$C, 'Conv-vaccine'!$E310, V重複!G:G)</f>
        <v>0</v>
      </c>
      <c r="S310" s="111">
        <f>SUMIF(V3回目!$A:$A, 'Conv-vaccine'!$E310, V3回目!C:C)</f>
        <v>0</v>
      </c>
    </row>
    <row r="311" spans="1:19" ht="17.7">
      <c r="A311" s="94">
        <f t="shared" si="20"/>
        <v>44602</v>
      </c>
      <c r="B311" s="49">
        <f t="shared" si="21"/>
        <v>0</v>
      </c>
      <c r="C311" s="49">
        <f t="shared" si="22"/>
        <v>0</v>
      </c>
      <c r="D311" s="49">
        <f t="shared" si="19"/>
        <v>0</v>
      </c>
      <c r="E311" s="95">
        <v>44602</v>
      </c>
      <c r="F311" s="96" t="str">
        <f>IFERROR(VLOOKUP($E311, V医療従事者等!$A:$J, $F$4, FALSE), TEXT(E311, "aaa"))</f>
        <v>木</v>
      </c>
      <c r="G311" s="96">
        <f>IFERROR(VLOOKUP($E311, V医療従事者等!$A:$J, $G$4, FALSE), 0)</f>
        <v>0</v>
      </c>
      <c r="H311" s="96">
        <f>IFERROR(VLOOKUP($E311, V医療従事者等!$A:$J, $H$4, FALSE), 0)</f>
        <v>0</v>
      </c>
      <c r="I311" s="96">
        <f>IFERROR(VLOOKUP($E311, V医療従事者等!$A:$J, $I$4, FALSE), 0)</f>
        <v>0</v>
      </c>
      <c r="J311" s="96">
        <f>IFERROR(VLOOKUP($E311, V医療従事者等!$A:$J, $J$4, FALSE), 0)</f>
        <v>0</v>
      </c>
      <c r="K311" s="97">
        <f>IFERROR(VLOOKUP($E311, V一般接種!$A:$G, K$4, FALSE), 0)</f>
        <v>0</v>
      </c>
      <c r="L311" s="97">
        <f>IFERROR(VLOOKUP($E311, V一般接種!$A:$G, L$4, FALSE), 0)</f>
        <v>0</v>
      </c>
      <c r="M311" s="97">
        <f>IFERROR(VLOOKUP($E311, V一般接種!$A:$G, M$4, FALSE), 0)</f>
        <v>0</v>
      </c>
      <c r="N311" s="97">
        <f>IFERROR(VLOOKUP($E311, V一般接種!$A:$G, N$4, FALSE), 0)</f>
        <v>0</v>
      </c>
      <c r="O311" s="97">
        <f>SUMIF(V職域接種!$C:$C, 'Conv-vaccine'!$E311, V職域接種!F:F)</f>
        <v>0</v>
      </c>
      <c r="P311" s="97">
        <f>SUMIF(V職域接種!$C:$C, 'Conv-vaccine'!$E311, V職域接種!G:G)</f>
        <v>0</v>
      </c>
      <c r="Q311" s="97">
        <f>SUMIF(V重複!$C:$C, 'Conv-vaccine'!$E311, V重複!F:F)</f>
        <v>0</v>
      </c>
      <c r="R311" s="97">
        <f>SUMIF(V重複!$C:$C, 'Conv-vaccine'!$E311, V重複!G:G)</f>
        <v>0</v>
      </c>
      <c r="S311" s="111">
        <f>SUMIF(V3回目!$A:$A, 'Conv-vaccine'!$E311, V3回目!C:C)</f>
        <v>0</v>
      </c>
    </row>
    <row r="312" spans="1:19" ht="17.7">
      <c r="A312" s="94">
        <f t="shared" si="20"/>
        <v>44603</v>
      </c>
      <c r="B312" s="49">
        <f t="shared" si="21"/>
        <v>0</v>
      </c>
      <c r="C312" s="49">
        <f t="shared" si="22"/>
        <v>0</v>
      </c>
      <c r="D312" s="49">
        <f t="shared" si="19"/>
        <v>0</v>
      </c>
      <c r="E312" s="95">
        <v>44603</v>
      </c>
      <c r="F312" s="96" t="str">
        <f>IFERROR(VLOOKUP($E312, V医療従事者等!$A:$J, $F$4, FALSE), TEXT(E312, "aaa"))</f>
        <v>金</v>
      </c>
      <c r="G312" s="96">
        <f>IFERROR(VLOOKUP($E312, V医療従事者等!$A:$J, $G$4, FALSE), 0)</f>
        <v>0</v>
      </c>
      <c r="H312" s="96">
        <f>IFERROR(VLOOKUP($E312, V医療従事者等!$A:$J, $H$4, FALSE), 0)</f>
        <v>0</v>
      </c>
      <c r="I312" s="96">
        <f>IFERROR(VLOOKUP($E312, V医療従事者等!$A:$J, $I$4, FALSE), 0)</f>
        <v>0</v>
      </c>
      <c r="J312" s="96">
        <f>IFERROR(VLOOKUP($E312, V医療従事者等!$A:$J, $J$4, FALSE), 0)</f>
        <v>0</v>
      </c>
      <c r="K312" s="97">
        <f>IFERROR(VLOOKUP($E312, V一般接種!$A:$G, K$4, FALSE), 0)</f>
        <v>0</v>
      </c>
      <c r="L312" s="97">
        <f>IFERROR(VLOOKUP($E312, V一般接種!$A:$G, L$4, FALSE), 0)</f>
        <v>0</v>
      </c>
      <c r="M312" s="97">
        <f>IFERROR(VLOOKUP($E312, V一般接種!$A:$G, M$4, FALSE), 0)</f>
        <v>0</v>
      </c>
      <c r="N312" s="97">
        <f>IFERROR(VLOOKUP($E312, V一般接種!$A:$G, N$4, FALSE), 0)</f>
        <v>0</v>
      </c>
      <c r="O312" s="97">
        <f>SUMIF(V職域接種!$C:$C, 'Conv-vaccine'!$E312, V職域接種!F:F)</f>
        <v>0</v>
      </c>
      <c r="P312" s="97">
        <f>SUMIF(V職域接種!$C:$C, 'Conv-vaccine'!$E312, V職域接種!G:G)</f>
        <v>0</v>
      </c>
      <c r="Q312" s="97">
        <f>SUMIF(V重複!$C:$C, 'Conv-vaccine'!$E312, V重複!F:F)</f>
        <v>0</v>
      </c>
      <c r="R312" s="97">
        <f>SUMIF(V重複!$C:$C, 'Conv-vaccine'!$E312, V重複!G:G)</f>
        <v>0</v>
      </c>
      <c r="S312" s="111">
        <f>SUMIF(V3回目!$A:$A, 'Conv-vaccine'!$E312, V3回目!C:C)</f>
        <v>0</v>
      </c>
    </row>
    <row r="313" spans="1:19" ht="17.7">
      <c r="A313" s="94">
        <f t="shared" si="20"/>
        <v>44604</v>
      </c>
      <c r="B313" s="49">
        <f t="shared" si="21"/>
        <v>0</v>
      </c>
      <c r="C313" s="49">
        <f t="shared" si="22"/>
        <v>0</v>
      </c>
      <c r="D313" s="49">
        <f t="shared" si="19"/>
        <v>0</v>
      </c>
      <c r="E313" s="95">
        <v>44604</v>
      </c>
      <c r="F313" s="96" t="str">
        <f>IFERROR(VLOOKUP($E313, V医療従事者等!$A:$J, $F$4, FALSE), TEXT(E313, "aaa"))</f>
        <v>土</v>
      </c>
      <c r="G313" s="96">
        <f>IFERROR(VLOOKUP($E313, V医療従事者等!$A:$J, $G$4, FALSE), 0)</f>
        <v>0</v>
      </c>
      <c r="H313" s="96">
        <f>IFERROR(VLOOKUP($E313, V医療従事者等!$A:$J, $H$4, FALSE), 0)</f>
        <v>0</v>
      </c>
      <c r="I313" s="96">
        <f>IFERROR(VLOOKUP($E313, V医療従事者等!$A:$J, $I$4, FALSE), 0)</f>
        <v>0</v>
      </c>
      <c r="J313" s="96">
        <f>IFERROR(VLOOKUP($E313, V医療従事者等!$A:$J, $J$4, FALSE), 0)</f>
        <v>0</v>
      </c>
      <c r="K313" s="97">
        <f>IFERROR(VLOOKUP($E313, V一般接種!$A:$G, K$4, FALSE), 0)</f>
        <v>0</v>
      </c>
      <c r="L313" s="97">
        <f>IFERROR(VLOOKUP($E313, V一般接種!$A:$G, L$4, FALSE), 0)</f>
        <v>0</v>
      </c>
      <c r="M313" s="97">
        <f>IFERROR(VLOOKUP($E313, V一般接種!$A:$G, M$4, FALSE), 0)</f>
        <v>0</v>
      </c>
      <c r="N313" s="97">
        <f>IFERROR(VLOOKUP($E313, V一般接種!$A:$G, N$4, FALSE), 0)</f>
        <v>0</v>
      </c>
      <c r="O313" s="97">
        <f>SUMIF(V職域接種!$C:$C, 'Conv-vaccine'!$E313, V職域接種!F:F)</f>
        <v>0</v>
      </c>
      <c r="P313" s="97">
        <f>SUMIF(V職域接種!$C:$C, 'Conv-vaccine'!$E313, V職域接種!G:G)</f>
        <v>0</v>
      </c>
      <c r="Q313" s="97">
        <f>SUMIF(V重複!$C:$C, 'Conv-vaccine'!$E313, V重複!F:F)</f>
        <v>0</v>
      </c>
      <c r="R313" s="97">
        <f>SUMIF(V重複!$C:$C, 'Conv-vaccine'!$E313, V重複!G:G)</f>
        <v>0</v>
      </c>
      <c r="S313" s="111">
        <f>SUMIF(V3回目!$A:$A, 'Conv-vaccine'!$E313, V3回目!C:C)</f>
        <v>0</v>
      </c>
    </row>
    <row r="314" spans="1:19" ht="17.7">
      <c r="A314" s="94">
        <f t="shared" si="20"/>
        <v>44605</v>
      </c>
      <c r="B314" s="49">
        <f t="shared" si="21"/>
        <v>0</v>
      </c>
      <c r="C314" s="49">
        <f t="shared" si="22"/>
        <v>0</v>
      </c>
      <c r="D314" s="49">
        <f t="shared" si="19"/>
        <v>0</v>
      </c>
      <c r="E314" s="95">
        <v>44605</v>
      </c>
      <c r="F314" s="96" t="str">
        <f>IFERROR(VLOOKUP($E314, V医療従事者等!$A:$J, $F$4, FALSE), TEXT(E314, "aaa"))</f>
        <v>日</v>
      </c>
      <c r="G314" s="96">
        <f>IFERROR(VLOOKUP($E314, V医療従事者等!$A:$J, $G$4, FALSE), 0)</f>
        <v>0</v>
      </c>
      <c r="H314" s="96">
        <f>IFERROR(VLOOKUP($E314, V医療従事者等!$A:$J, $H$4, FALSE), 0)</f>
        <v>0</v>
      </c>
      <c r="I314" s="96">
        <f>IFERROR(VLOOKUP($E314, V医療従事者等!$A:$J, $I$4, FALSE), 0)</f>
        <v>0</v>
      </c>
      <c r="J314" s="96">
        <f>IFERROR(VLOOKUP($E314, V医療従事者等!$A:$J, $J$4, FALSE), 0)</f>
        <v>0</v>
      </c>
      <c r="K314" s="97">
        <f>IFERROR(VLOOKUP($E314, V一般接種!$A:$G, K$4, FALSE), 0)</f>
        <v>0</v>
      </c>
      <c r="L314" s="97">
        <f>IFERROR(VLOOKUP($E314, V一般接種!$A:$G, L$4, FALSE), 0)</f>
        <v>0</v>
      </c>
      <c r="M314" s="97">
        <f>IFERROR(VLOOKUP($E314, V一般接種!$A:$G, M$4, FALSE), 0)</f>
        <v>0</v>
      </c>
      <c r="N314" s="97">
        <f>IFERROR(VLOOKUP($E314, V一般接種!$A:$G, N$4, FALSE), 0)</f>
        <v>0</v>
      </c>
      <c r="O314" s="97">
        <f>SUMIF(V職域接種!$C:$C, 'Conv-vaccine'!$E314, V職域接種!F:F)</f>
        <v>0</v>
      </c>
      <c r="P314" s="97">
        <f>SUMIF(V職域接種!$C:$C, 'Conv-vaccine'!$E314, V職域接種!G:G)</f>
        <v>0</v>
      </c>
      <c r="Q314" s="97">
        <f>SUMIF(V重複!$C:$C, 'Conv-vaccine'!$E314, V重複!F:F)</f>
        <v>0</v>
      </c>
      <c r="R314" s="97">
        <f>SUMIF(V重複!$C:$C, 'Conv-vaccine'!$E314, V重複!G:G)</f>
        <v>0</v>
      </c>
      <c r="S314" s="111">
        <f>SUMIF(V3回目!$A:$A, 'Conv-vaccine'!$E314, V3回目!C:C)</f>
        <v>0</v>
      </c>
    </row>
    <row r="315" spans="1:19" ht="17.7">
      <c r="A315" s="94">
        <f t="shared" si="20"/>
        <v>44606</v>
      </c>
      <c r="B315" s="49">
        <f t="shared" si="21"/>
        <v>0</v>
      </c>
      <c r="C315" s="49">
        <f t="shared" si="22"/>
        <v>0</v>
      </c>
      <c r="D315" s="49">
        <f t="shared" si="19"/>
        <v>0</v>
      </c>
      <c r="E315" s="95">
        <v>44606</v>
      </c>
      <c r="F315" s="96" t="str">
        <f>IFERROR(VLOOKUP($E315, V医療従事者等!$A:$J, $F$4, FALSE), TEXT(E315, "aaa"))</f>
        <v>月</v>
      </c>
      <c r="G315" s="96">
        <f>IFERROR(VLOOKUP($E315, V医療従事者等!$A:$J, $G$4, FALSE), 0)</f>
        <v>0</v>
      </c>
      <c r="H315" s="96">
        <f>IFERROR(VLOOKUP($E315, V医療従事者等!$A:$J, $H$4, FALSE), 0)</f>
        <v>0</v>
      </c>
      <c r="I315" s="96">
        <f>IFERROR(VLOOKUP($E315, V医療従事者等!$A:$J, $I$4, FALSE), 0)</f>
        <v>0</v>
      </c>
      <c r="J315" s="96">
        <f>IFERROR(VLOOKUP($E315, V医療従事者等!$A:$J, $J$4, FALSE), 0)</f>
        <v>0</v>
      </c>
      <c r="K315" s="97">
        <f>IFERROR(VLOOKUP($E315, V一般接種!$A:$G, K$4, FALSE), 0)</f>
        <v>0</v>
      </c>
      <c r="L315" s="97">
        <f>IFERROR(VLOOKUP($E315, V一般接種!$A:$G, L$4, FALSE), 0)</f>
        <v>0</v>
      </c>
      <c r="M315" s="97">
        <f>IFERROR(VLOOKUP($E315, V一般接種!$A:$G, M$4, FALSE), 0)</f>
        <v>0</v>
      </c>
      <c r="N315" s="97">
        <f>IFERROR(VLOOKUP($E315, V一般接種!$A:$G, N$4, FALSE), 0)</f>
        <v>0</v>
      </c>
      <c r="O315" s="97">
        <f>SUMIF(V職域接種!$C:$C, 'Conv-vaccine'!$E315, V職域接種!F:F)</f>
        <v>0</v>
      </c>
      <c r="P315" s="97">
        <f>SUMIF(V職域接種!$C:$C, 'Conv-vaccine'!$E315, V職域接種!G:G)</f>
        <v>0</v>
      </c>
      <c r="Q315" s="97">
        <f>SUMIF(V重複!$C:$C, 'Conv-vaccine'!$E315, V重複!F:F)</f>
        <v>0</v>
      </c>
      <c r="R315" s="97">
        <f>SUMIF(V重複!$C:$C, 'Conv-vaccine'!$E315, V重複!G:G)</f>
        <v>0</v>
      </c>
      <c r="S315" s="111">
        <f>SUMIF(V3回目!$A:$A, 'Conv-vaccine'!$E315, V3回目!C:C)</f>
        <v>0</v>
      </c>
    </row>
    <row r="316" spans="1:19" ht="17.7">
      <c r="A316" s="94">
        <f t="shared" si="20"/>
        <v>44607</v>
      </c>
      <c r="B316" s="49">
        <f t="shared" si="21"/>
        <v>0</v>
      </c>
      <c r="C316" s="49">
        <f t="shared" si="22"/>
        <v>0</v>
      </c>
      <c r="D316" s="49">
        <f t="shared" si="19"/>
        <v>0</v>
      </c>
      <c r="E316" s="95">
        <v>44607</v>
      </c>
      <c r="F316" s="96" t="str">
        <f>IFERROR(VLOOKUP($E316, V医療従事者等!$A:$J, $F$4, FALSE), TEXT(E316, "aaa"))</f>
        <v>火</v>
      </c>
      <c r="G316" s="96">
        <f>IFERROR(VLOOKUP($E316, V医療従事者等!$A:$J, $G$4, FALSE), 0)</f>
        <v>0</v>
      </c>
      <c r="H316" s="96">
        <f>IFERROR(VLOOKUP($E316, V医療従事者等!$A:$J, $H$4, FALSE), 0)</f>
        <v>0</v>
      </c>
      <c r="I316" s="96">
        <f>IFERROR(VLOOKUP($E316, V医療従事者等!$A:$J, $I$4, FALSE), 0)</f>
        <v>0</v>
      </c>
      <c r="J316" s="96">
        <f>IFERROR(VLOOKUP($E316, V医療従事者等!$A:$J, $J$4, FALSE), 0)</f>
        <v>0</v>
      </c>
      <c r="K316" s="97">
        <f>IFERROR(VLOOKUP($E316, V一般接種!$A:$G, K$4, FALSE), 0)</f>
        <v>0</v>
      </c>
      <c r="L316" s="97">
        <f>IFERROR(VLOOKUP($E316, V一般接種!$A:$G, L$4, FALSE), 0)</f>
        <v>0</v>
      </c>
      <c r="M316" s="97">
        <f>IFERROR(VLOOKUP($E316, V一般接種!$A:$G, M$4, FALSE), 0)</f>
        <v>0</v>
      </c>
      <c r="N316" s="97">
        <f>IFERROR(VLOOKUP($E316, V一般接種!$A:$G, N$4, FALSE), 0)</f>
        <v>0</v>
      </c>
      <c r="O316" s="97">
        <f>SUMIF(V職域接種!$C:$C, 'Conv-vaccine'!$E316, V職域接種!F:F)</f>
        <v>0</v>
      </c>
      <c r="P316" s="97">
        <f>SUMIF(V職域接種!$C:$C, 'Conv-vaccine'!$E316, V職域接種!G:G)</f>
        <v>0</v>
      </c>
      <c r="Q316" s="97">
        <f>SUMIF(V重複!$C:$C, 'Conv-vaccine'!$E316, V重複!F:F)</f>
        <v>0</v>
      </c>
      <c r="R316" s="97">
        <f>SUMIF(V重複!$C:$C, 'Conv-vaccine'!$E316, V重複!G:G)</f>
        <v>0</v>
      </c>
      <c r="S316" s="111">
        <f>SUMIF(V3回目!$A:$A, 'Conv-vaccine'!$E316, V3回目!C:C)</f>
        <v>0</v>
      </c>
    </row>
    <row r="317" spans="1:19" ht="17.7">
      <c r="A317" s="94">
        <f t="shared" si="20"/>
        <v>44608</v>
      </c>
      <c r="B317" s="49">
        <f t="shared" si="21"/>
        <v>0</v>
      </c>
      <c r="C317" s="49">
        <f t="shared" si="22"/>
        <v>0</v>
      </c>
      <c r="D317" s="49">
        <f t="shared" si="19"/>
        <v>0</v>
      </c>
      <c r="E317" s="95">
        <v>44608</v>
      </c>
      <c r="F317" s="96" t="str">
        <f>IFERROR(VLOOKUP($E317, V医療従事者等!$A:$J, $F$4, FALSE), TEXT(E317, "aaa"))</f>
        <v>水</v>
      </c>
      <c r="G317" s="96">
        <f>IFERROR(VLOOKUP($E317, V医療従事者等!$A:$J, $G$4, FALSE), 0)</f>
        <v>0</v>
      </c>
      <c r="H317" s="96">
        <f>IFERROR(VLOOKUP($E317, V医療従事者等!$A:$J, $H$4, FALSE), 0)</f>
        <v>0</v>
      </c>
      <c r="I317" s="96">
        <f>IFERROR(VLOOKUP($E317, V医療従事者等!$A:$J, $I$4, FALSE), 0)</f>
        <v>0</v>
      </c>
      <c r="J317" s="96">
        <f>IFERROR(VLOOKUP($E317, V医療従事者等!$A:$J, $J$4, FALSE), 0)</f>
        <v>0</v>
      </c>
      <c r="K317" s="97">
        <f>IFERROR(VLOOKUP($E317, V一般接種!$A:$G, K$4, FALSE), 0)</f>
        <v>0</v>
      </c>
      <c r="L317" s="97">
        <f>IFERROR(VLOOKUP($E317, V一般接種!$A:$G, L$4, FALSE), 0)</f>
        <v>0</v>
      </c>
      <c r="M317" s="97">
        <f>IFERROR(VLOOKUP($E317, V一般接種!$A:$G, M$4, FALSE), 0)</f>
        <v>0</v>
      </c>
      <c r="N317" s="97">
        <f>IFERROR(VLOOKUP($E317, V一般接種!$A:$G, N$4, FALSE), 0)</f>
        <v>0</v>
      </c>
      <c r="O317" s="97">
        <f>SUMIF(V職域接種!$C:$C, 'Conv-vaccine'!$E317, V職域接種!F:F)</f>
        <v>0</v>
      </c>
      <c r="P317" s="97">
        <f>SUMIF(V職域接種!$C:$C, 'Conv-vaccine'!$E317, V職域接種!G:G)</f>
        <v>0</v>
      </c>
      <c r="Q317" s="97">
        <f>SUMIF(V重複!$C:$C, 'Conv-vaccine'!$E317, V重複!F:F)</f>
        <v>0</v>
      </c>
      <c r="R317" s="97">
        <f>SUMIF(V重複!$C:$C, 'Conv-vaccine'!$E317, V重複!G:G)</f>
        <v>0</v>
      </c>
      <c r="S317" s="111">
        <f>SUMIF(V3回目!$A:$A, 'Conv-vaccine'!$E317, V3回目!C:C)</f>
        <v>0</v>
      </c>
    </row>
    <row r="318" spans="1:19" ht="17.7">
      <c r="A318" s="94">
        <f t="shared" si="20"/>
        <v>44609</v>
      </c>
      <c r="B318" s="49">
        <f t="shared" si="21"/>
        <v>0</v>
      </c>
      <c r="C318" s="49">
        <f t="shared" si="22"/>
        <v>0</v>
      </c>
      <c r="D318" s="49">
        <f t="shared" si="19"/>
        <v>0</v>
      </c>
      <c r="E318" s="95">
        <v>44609</v>
      </c>
      <c r="F318" s="96" t="str">
        <f>IFERROR(VLOOKUP($E318, V医療従事者等!$A:$J, $F$4, FALSE), TEXT(E318, "aaa"))</f>
        <v>木</v>
      </c>
      <c r="G318" s="96">
        <f>IFERROR(VLOOKUP($E318, V医療従事者等!$A:$J, $G$4, FALSE), 0)</f>
        <v>0</v>
      </c>
      <c r="H318" s="96">
        <f>IFERROR(VLOOKUP($E318, V医療従事者等!$A:$J, $H$4, FALSE), 0)</f>
        <v>0</v>
      </c>
      <c r="I318" s="96">
        <f>IFERROR(VLOOKUP($E318, V医療従事者等!$A:$J, $I$4, FALSE), 0)</f>
        <v>0</v>
      </c>
      <c r="J318" s="96">
        <f>IFERROR(VLOOKUP($E318, V医療従事者等!$A:$J, $J$4, FALSE), 0)</f>
        <v>0</v>
      </c>
      <c r="K318" s="97">
        <f>IFERROR(VLOOKUP($E318, V一般接種!$A:$G, K$4, FALSE), 0)</f>
        <v>0</v>
      </c>
      <c r="L318" s="97">
        <f>IFERROR(VLOOKUP($E318, V一般接種!$A:$G, L$4, FALSE), 0)</f>
        <v>0</v>
      </c>
      <c r="M318" s="97">
        <f>IFERROR(VLOOKUP($E318, V一般接種!$A:$G, M$4, FALSE), 0)</f>
        <v>0</v>
      </c>
      <c r="N318" s="97">
        <f>IFERROR(VLOOKUP($E318, V一般接種!$A:$G, N$4, FALSE), 0)</f>
        <v>0</v>
      </c>
      <c r="O318" s="97">
        <f>SUMIF(V職域接種!$C:$C, 'Conv-vaccine'!$E318, V職域接種!F:F)</f>
        <v>0</v>
      </c>
      <c r="P318" s="97">
        <f>SUMIF(V職域接種!$C:$C, 'Conv-vaccine'!$E318, V職域接種!G:G)</f>
        <v>0</v>
      </c>
      <c r="Q318" s="97">
        <f>SUMIF(V重複!$C:$C, 'Conv-vaccine'!$E318, V重複!F:F)</f>
        <v>0</v>
      </c>
      <c r="R318" s="97">
        <f>SUMIF(V重複!$C:$C, 'Conv-vaccine'!$E318, V重複!G:G)</f>
        <v>0</v>
      </c>
      <c r="S318" s="111">
        <f>SUMIF(V3回目!$A:$A, 'Conv-vaccine'!$E318, V3回目!C:C)</f>
        <v>0</v>
      </c>
    </row>
    <row r="319" spans="1:19" ht="17.7">
      <c r="A319" s="94">
        <f t="shared" si="20"/>
        <v>44610</v>
      </c>
      <c r="B319" s="49">
        <f t="shared" si="21"/>
        <v>0</v>
      </c>
      <c r="C319" s="49">
        <f t="shared" si="22"/>
        <v>0</v>
      </c>
      <c r="D319" s="49">
        <f t="shared" si="19"/>
        <v>0</v>
      </c>
      <c r="E319" s="95">
        <v>44610</v>
      </c>
      <c r="F319" s="96" t="str">
        <f>IFERROR(VLOOKUP($E319, V医療従事者等!$A:$J, $F$4, FALSE), TEXT(E319, "aaa"))</f>
        <v>金</v>
      </c>
      <c r="G319" s="96">
        <f>IFERROR(VLOOKUP($E319, V医療従事者等!$A:$J, $G$4, FALSE), 0)</f>
        <v>0</v>
      </c>
      <c r="H319" s="96">
        <f>IFERROR(VLOOKUP($E319, V医療従事者等!$A:$J, $H$4, FALSE), 0)</f>
        <v>0</v>
      </c>
      <c r="I319" s="96">
        <f>IFERROR(VLOOKUP($E319, V医療従事者等!$A:$J, $I$4, FALSE), 0)</f>
        <v>0</v>
      </c>
      <c r="J319" s="96">
        <f>IFERROR(VLOOKUP($E319, V医療従事者等!$A:$J, $J$4, FALSE), 0)</f>
        <v>0</v>
      </c>
      <c r="K319" s="97">
        <f>IFERROR(VLOOKUP($E319, V一般接種!$A:$G, K$4, FALSE), 0)</f>
        <v>0</v>
      </c>
      <c r="L319" s="97">
        <f>IFERROR(VLOOKUP($E319, V一般接種!$A:$G, L$4, FALSE), 0)</f>
        <v>0</v>
      </c>
      <c r="M319" s="97">
        <f>IFERROR(VLOOKUP($E319, V一般接種!$A:$G, M$4, FALSE), 0)</f>
        <v>0</v>
      </c>
      <c r="N319" s="97">
        <f>IFERROR(VLOOKUP($E319, V一般接種!$A:$G, N$4, FALSE), 0)</f>
        <v>0</v>
      </c>
      <c r="O319" s="97">
        <f>SUMIF(V職域接種!$C:$C, 'Conv-vaccine'!$E319, V職域接種!F:F)</f>
        <v>0</v>
      </c>
      <c r="P319" s="97">
        <f>SUMIF(V職域接種!$C:$C, 'Conv-vaccine'!$E319, V職域接種!G:G)</f>
        <v>0</v>
      </c>
      <c r="Q319" s="97">
        <f>SUMIF(V重複!$C:$C, 'Conv-vaccine'!$E319, V重複!F:F)</f>
        <v>0</v>
      </c>
      <c r="R319" s="97">
        <f>SUMIF(V重複!$C:$C, 'Conv-vaccine'!$E319, V重複!G:G)</f>
        <v>0</v>
      </c>
      <c r="S319" s="111">
        <f>SUMIF(V3回目!$A:$A, 'Conv-vaccine'!$E319, V3回目!C:C)</f>
        <v>0</v>
      </c>
    </row>
    <row r="320" spans="1:19" ht="17.7">
      <c r="A320" s="94">
        <f t="shared" si="20"/>
        <v>44611</v>
      </c>
      <c r="B320" s="49">
        <f t="shared" si="21"/>
        <v>0</v>
      </c>
      <c r="C320" s="49">
        <f t="shared" si="22"/>
        <v>0</v>
      </c>
      <c r="D320" s="49">
        <f t="shared" si="19"/>
        <v>0</v>
      </c>
      <c r="E320" s="95">
        <v>44611</v>
      </c>
      <c r="F320" s="96" t="str">
        <f>IFERROR(VLOOKUP($E320, V医療従事者等!$A:$J, $F$4, FALSE), TEXT(E320, "aaa"))</f>
        <v>土</v>
      </c>
      <c r="G320" s="96">
        <f>IFERROR(VLOOKUP($E320, V医療従事者等!$A:$J, $G$4, FALSE), 0)</f>
        <v>0</v>
      </c>
      <c r="H320" s="96">
        <f>IFERROR(VLOOKUP($E320, V医療従事者等!$A:$J, $H$4, FALSE), 0)</f>
        <v>0</v>
      </c>
      <c r="I320" s="96">
        <f>IFERROR(VLOOKUP($E320, V医療従事者等!$A:$J, $I$4, FALSE), 0)</f>
        <v>0</v>
      </c>
      <c r="J320" s="96">
        <f>IFERROR(VLOOKUP($E320, V医療従事者等!$A:$J, $J$4, FALSE), 0)</f>
        <v>0</v>
      </c>
      <c r="K320" s="97">
        <f>IFERROR(VLOOKUP($E320, V一般接種!$A:$G, K$4, FALSE), 0)</f>
        <v>0</v>
      </c>
      <c r="L320" s="97">
        <f>IFERROR(VLOOKUP($E320, V一般接種!$A:$G, L$4, FALSE), 0)</f>
        <v>0</v>
      </c>
      <c r="M320" s="97">
        <f>IFERROR(VLOOKUP($E320, V一般接種!$A:$G, M$4, FALSE), 0)</f>
        <v>0</v>
      </c>
      <c r="N320" s="97">
        <f>IFERROR(VLOOKUP($E320, V一般接種!$A:$G, N$4, FALSE), 0)</f>
        <v>0</v>
      </c>
      <c r="O320" s="97">
        <f>SUMIF(V職域接種!$C:$C, 'Conv-vaccine'!$E320, V職域接種!F:F)</f>
        <v>0</v>
      </c>
      <c r="P320" s="97">
        <f>SUMIF(V職域接種!$C:$C, 'Conv-vaccine'!$E320, V職域接種!G:G)</f>
        <v>0</v>
      </c>
      <c r="Q320" s="97">
        <f>SUMIF(V重複!$C:$C, 'Conv-vaccine'!$E320, V重複!F:F)</f>
        <v>0</v>
      </c>
      <c r="R320" s="97">
        <f>SUMIF(V重複!$C:$C, 'Conv-vaccine'!$E320, V重複!G:G)</f>
        <v>0</v>
      </c>
      <c r="S320" s="111">
        <f>SUMIF(V3回目!$A:$A, 'Conv-vaccine'!$E320, V3回目!C:C)</f>
        <v>0</v>
      </c>
    </row>
    <row r="321" spans="1:19" ht="17.7">
      <c r="A321" s="94">
        <f t="shared" si="20"/>
        <v>44612</v>
      </c>
      <c r="B321" s="49">
        <f t="shared" si="21"/>
        <v>0</v>
      </c>
      <c r="C321" s="49">
        <f t="shared" si="22"/>
        <v>0</v>
      </c>
      <c r="D321" s="49">
        <f t="shared" si="19"/>
        <v>0</v>
      </c>
      <c r="E321" s="95">
        <v>44612</v>
      </c>
      <c r="F321" s="96" t="str">
        <f>IFERROR(VLOOKUP($E321, V医療従事者等!$A:$J, $F$4, FALSE), TEXT(E321, "aaa"))</f>
        <v>日</v>
      </c>
      <c r="G321" s="96">
        <f>IFERROR(VLOOKUP($E321, V医療従事者等!$A:$J, $G$4, FALSE), 0)</f>
        <v>0</v>
      </c>
      <c r="H321" s="96">
        <f>IFERROR(VLOOKUP($E321, V医療従事者等!$A:$J, $H$4, FALSE), 0)</f>
        <v>0</v>
      </c>
      <c r="I321" s="96">
        <f>IFERROR(VLOOKUP($E321, V医療従事者等!$A:$J, $I$4, FALSE), 0)</f>
        <v>0</v>
      </c>
      <c r="J321" s="96">
        <f>IFERROR(VLOOKUP($E321, V医療従事者等!$A:$J, $J$4, FALSE), 0)</f>
        <v>0</v>
      </c>
      <c r="K321" s="97">
        <f>IFERROR(VLOOKUP($E321, V一般接種!$A:$G, K$4, FALSE), 0)</f>
        <v>0</v>
      </c>
      <c r="L321" s="97">
        <f>IFERROR(VLOOKUP($E321, V一般接種!$A:$G, L$4, FALSE), 0)</f>
        <v>0</v>
      </c>
      <c r="M321" s="97">
        <f>IFERROR(VLOOKUP($E321, V一般接種!$A:$G, M$4, FALSE), 0)</f>
        <v>0</v>
      </c>
      <c r="N321" s="97">
        <f>IFERROR(VLOOKUP($E321, V一般接種!$A:$G, N$4, FALSE), 0)</f>
        <v>0</v>
      </c>
      <c r="O321" s="97">
        <f>SUMIF(V職域接種!$C:$C, 'Conv-vaccine'!$E321, V職域接種!F:F)</f>
        <v>0</v>
      </c>
      <c r="P321" s="97">
        <f>SUMIF(V職域接種!$C:$C, 'Conv-vaccine'!$E321, V職域接種!G:G)</f>
        <v>0</v>
      </c>
      <c r="Q321" s="97">
        <f>SUMIF(V重複!$C:$C, 'Conv-vaccine'!$E321, V重複!F:F)</f>
        <v>0</v>
      </c>
      <c r="R321" s="97">
        <f>SUMIF(V重複!$C:$C, 'Conv-vaccine'!$E321, V重複!G:G)</f>
        <v>0</v>
      </c>
      <c r="S321" s="111">
        <f>SUMIF(V3回目!$A:$A, 'Conv-vaccine'!$E321, V3回目!C:C)</f>
        <v>0</v>
      </c>
    </row>
    <row r="322" spans="1:19" ht="17.7">
      <c r="A322" s="94">
        <f t="shared" si="20"/>
        <v>44613</v>
      </c>
      <c r="B322" s="49">
        <f t="shared" si="21"/>
        <v>0</v>
      </c>
      <c r="C322" s="49">
        <f t="shared" si="22"/>
        <v>0</v>
      </c>
      <c r="D322" s="49">
        <f t="shared" si="19"/>
        <v>0</v>
      </c>
      <c r="E322" s="95">
        <v>44613</v>
      </c>
      <c r="F322" s="96" t="str">
        <f>IFERROR(VLOOKUP($E322, V医療従事者等!$A:$J, $F$4, FALSE), TEXT(E322, "aaa"))</f>
        <v>月</v>
      </c>
      <c r="G322" s="96">
        <f>IFERROR(VLOOKUP($E322, V医療従事者等!$A:$J, $G$4, FALSE), 0)</f>
        <v>0</v>
      </c>
      <c r="H322" s="96">
        <f>IFERROR(VLOOKUP($E322, V医療従事者等!$A:$J, $H$4, FALSE), 0)</f>
        <v>0</v>
      </c>
      <c r="I322" s="96">
        <f>IFERROR(VLOOKUP($E322, V医療従事者等!$A:$J, $I$4, FALSE), 0)</f>
        <v>0</v>
      </c>
      <c r="J322" s="96">
        <f>IFERROR(VLOOKUP($E322, V医療従事者等!$A:$J, $J$4, FALSE), 0)</f>
        <v>0</v>
      </c>
      <c r="K322" s="97">
        <f>IFERROR(VLOOKUP($E322, V一般接種!$A:$G, K$4, FALSE), 0)</f>
        <v>0</v>
      </c>
      <c r="L322" s="97">
        <f>IFERROR(VLOOKUP($E322, V一般接種!$A:$G, L$4, FALSE), 0)</f>
        <v>0</v>
      </c>
      <c r="M322" s="97">
        <f>IFERROR(VLOOKUP($E322, V一般接種!$A:$G, M$4, FALSE), 0)</f>
        <v>0</v>
      </c>
      <c r="N322" s="97">
        <f>IFERROR(VLOOKUP($E322, V一般接種!$A:$G, N$4, FALSE), 0)</f>
        <v>0</v>
      </c>
      <c r="O322" s="97">
        <f>SUMIF(V職域接種!$C:$C, 'Conv-vaccine'!$E322, V職域接種!F:F)</f>
        <v>0</v>
      </c>
      <c r="P322" s="97">
        <f>SUMIF(V職域接種!$C:$C, 'Conv-vaccine'!$E322, V職域接種!G:G)</f>
        <v>0</v>
      </c>
      <c r="Q322" s="97">
        <f>SUMIF(V重複!$C:$C, 'Conv-vaccine'!$E322, V重複!F:F)</f>
        <v>0</v>
      </c>
      <c r="R322" s="97">
        <f>SUMIF(V重複!$C:$C, 'Conv-vaccine'!$E322, V重複!G:G)</f>
        <v>0</v>
      </c>
      <c r="S322" s="111">
        <f>SUMIF(V3回目!$A:$A, 'Conv-vaccine'!$E322, V3回目!C:C)</f>
        <v>0</v>
      </c>
    </row>
    <row r="323" spans="1:19" ht="17.7">
      <c r="A323" s="94">
        <f t="shared" si="20"/>
        <v>44614</v>
      </c>
      <c r="B323" s="49">
        <f t="shared" si="21"/>
        <v>0</v>
      </c>
      <c r="C323" s="49">
        <f t="shared" si="22"/>
        <v>0</v>
      </c>
      <c r="D323" s="49">
        <f t="shared" si="19"/>
        <v>0</v>
      </c>
      <c r="E323" s="95">
        <v>44614</v>
      </c>
      <c r="F323" s="96" t="str">
        <f>IFERROR(VLOOKUP($E323, V医療従事者等!$A:$J, $F$4, FALSE), TEXT(E323, "aaa"))</f>
        <v>火</v>
      </c>
      <c r="G323" s="96">
        <f>IFERROR(VLOOKUP($E323, V医療従事者等!$A:$J, $G$4, FALSE), 0)</f>
        <v>0</v>
      </c>
      <c r="H323" s="96">
        <f>IFERROR(VLOOKUP($E323, V医療従事者等!$A:$J, $H$4, FALSE), 0)</f>
        <v>0</v>
      </c>
      <c r="I323" s="96">
        <f>IFERROR(VLOOKUP($E323, V医療従事者等!$A:$J, $I$4, FALSE), 0)</f>
        <v>0</v>
      </c>
      <c r="J323" s="96">
        <f>IFERROR(VLOOKUP($E323, V医療従事者等!$A:$J, $J$4, FALSE), 0)</f>
        <v>0</v>
      </c>
      <c r="K323" s="97">
        <f>IFERROR(VLOOKUP($E323, V一般接種!$A:$G, K$4, FALSE), 0)</f>
        <v>0</v>
      </c>
      <c r="L323" s="97">
        <f>IFERROR(VLOOKUP($E323, V一般接種!$A:$G, L$4, FALSE), 0)</f>
        <v>0</v>
      </c>
      <c r="M323" s="97">
        <f>IFERROR(VLOOKUP($E323, V一般接種!$A:$G, M$4, FALSE), 0)</f>
        <v>0</v>
      </c>
      <c r="N323" s="97">
        <f>IFERROR(VLOOKUP($E323, V一般接種!$A:$G, N$4, FALSE), 0)</f>
        <v>0</v>
      </c>
      <c r="O323" s="97">
        <f>SUMIF(V職域接種!$C:$C, 'Conv-vaccine'!$E323, V職域接種!F:F)</f>
        <v>0</v>
      </c>
      <c r="P323" s="97">
        <f>SUMIF(V職域接種!$C:$C, 'Conv-vaccine'!$E323, V職域接種!G:G)</f>
        <v>0</v>
      </c>
      <c r="Q323" s="97">
        <f>SUMIF(V重複!$C:$C, 'Conv-vaccine'!$E323, V重複!F:F)</f>
        <v>0</v>
      </c>
      <c r="R323" s="97">
        <f>SUMIF(V重複!$C:$C, 'Conv-vaccine'!$E323, V重複!G:G)</f>
        <v>0</v>
      </c>
      <c r="S323" s="111">
        <f>SUMIF(V3回目!$A:$A, 'Conv-vaccine'!$E323, V3回目!C:C)</f>
        <v>0</v>
      </c>
    </row>
    <row r="324" spans="1:19" ht="17.7">
      <c r="A324" s="94">
        <f t="shared" si="20"/>
        <v>44615</v>
      </c>
      <c r="B324" s="49">
        <f t="shared" si="21"/>
        <v>0</v>
      </c>
      <c r="C324" s="49">
        <f t="shared" si="22"/>
        <v>0</v>
      </c>
      <c r="D324" s="49">
        <f t="shared" si="19"/>
        <v>0</v>
      </c>
      <c r="E324" s="95">
        <v>44615</v>
      </c>
      <c r="F324" s="96" t="str">
        <f>IFERROR(VLOOKUP($E324, V医療従事者等!$A:$J, $F$4, FALSE), TEXT(E324, "aaa"))</f>
        <v>水</v>
      </c>
      <c r="G324" s="96">
        <f>IFERROR(VLOOKUP($E324, V医療従事者等!$A:$J, $G$4, FALSE), 0)</f>
        <v>0</v>
      </c>
      <c r="H324" s="96">
        <f>IFERROR(VLOOKUP($E324, V医療従事者等!$A:$J, $H$4, FALSE), 0)</f>
        <v>0</v>
      </c>
      <c r="I324" s="96">
        <f>IFERROR(VLOOKUP($E324, V医療従事者等!$A:$J, $I$4, FALSE), 0)</f>
        <v>0</v>
      </c>
      <c r="J324" s="96">
        <f>IFERROR(VLOOKUP($E324, V医療従事者等!$A:$J, $J$4, FALSE), 0)</f>
        <v>0</v>
      </c>
      <c r="K324" s="97">
        <f>IFERROR(VLOOKUP($E324, V一般接種!$A:$G, K$4, FALSE), 0)</f>
        <v>0</v>
      </c>
      <c r="L324" s="97">
        <f>IFERROR(VLOOKUP($E324, V一般接種!$A:$G, L$4, FALSE), 0)</f>
        <v>0</v>
      </c>
      <c r="M324" s="97">
        <f>IFERROR(VLOOKUP($E324, V一般接種!$A:$G, M$4, FALSE), 0)</f>
        <v>0</v>
      </c>
      <c r="N324" s="97">
        <f>IFERROR(VLOOKUP($E324, V一般接種!$A:$G, N$4, FALSE), 0)</f>
        <v>0</v>
      </c>
      <c r="O324" s="97">
        <f>SUMIF(V職域接種!$C:$C, 'Conv-vaccine'!$E324, V職域接種!F:F)</f>
        <v>0</v>
      </c>
      <c r="P324" s="97">
        <f>SUMIF(V職域接種!$C:$C, 'Conv-vaccine'!$E324, V職域接種!G:G)</f>
        <v>0</v>
      </c>
      <c r="Q324" s="97">
        <f>SUMIF(V重複!$C:$C, 'Conv-vaccine'!$E324, V重複!F:F)</f>
        <v>0</v>
      </c>
      <c r="R324" s="97">
        <f>SUMIF(V重複!$C:$C, 'Conv-vaccine'!$E324, V重複!G:G)</f>
        <v>0</v>
      </c>
      <c r="S324" s="111">
        <f>SUMIF(V3回目!$A:$A, 'Conv-vaccine'!$E324, V3回目!C:C)</f>
        <v>0</v>
      </c>
    </row>
    <row r="325" spans="1:19" ht="17.7">
      <c r="A325" s="94">
        <f t="shared" si="20"/>
        <v>44616</v>
      </c>
      <c r="B325" s="49">
        <f t="shared" si="21"/>
        <v>0</v>
      </c>
      <c r="C325" s="49">
        <f t="shared" si="22"/>
        <v>0</v>
      </c>
      <c r="D325" s="49">
        <f t="shared" si="19"/>
        <v>0</v>
      </c>
      <c r="E325" s="95">
        <v>44616</v>
      </c>
      <c r="F325" s="96" t="str">
        <f>IFERROR(VLOOKUP($E325, V医療従事者等!$A:$J, $F$4, FALSE), TEXT(E325, "aaa"))</f>
        <v>木</v>
      </c>
      <c r="G325" s="96">
        <f>IFERROR(VLOOKUP($E325, V医療従事者等!$A:$J, $G$4, FALSE), 0)</f>
        <v>0</v>
      </c>
      <c r="H325" s="96">
        <f>IFERROR(VLOOKUP($E325, V医療従事者等!$A:$J, $H$4, FALSE), 0)</f>
        <v>0</v>
      </c>
      <c r="I325" s="96">
        <f>IFERROR(VLOOKUP($E325, V医療従事者等!$A:$J, $I$4, FALSE), 0)</f>
        <v>0</v>
      </c>
      <c r="J325" s="96">
        <f>IFERROR(VLOOKUP($E325, V医療従事者等!$A:$J, $J$4, FALSE), 0)</f>
        <v>0</v>
      </c>
      <c r="K325" s="97">
        <f>IFERROR(VLOOKUP($E325, V一般接種!$A:$G, K$4, FALSE), 0)</f>
        <v>0</v>
      </c>
      <c r="L325" s="97">
        <f>IFERROR(VLOOKUP($E325, V一般接種!$A:$G, L$4, FALSE), 0)</f>
        <v>0</v>
      </c>
      <c r="M325" s="97">
        <f>IFERROR(VLOOKUP($E325, V一般接種!$A:$G, M$4, FALSE), 0)</f>
        <v>0</v>
      </c>
      <c r="N325" s="97">
        <f>IFERROR(VLOOKUP($E325, V一般接種!$A:$G, N$4, FALSE), 0)</f>
        <v>0</v>
      </c>
      <c r="O325" s="97">
        <f>SUMIF(V職域接種!$C:$C, 'Conv-vaccine'!$E325, V職域接種!F:F)</f>
        <v>0</v>
      </c>
      <c r="P325" s="97">
        <f>SUMIF(V職域接種!$C:$C, 'Conv-vaccine'!$E325, V職域接種!G:G)</f>
        <v>0</v>
      </c>
      <c r="Q325" s="97">
        <f>SUMIF(V重複!$C:$C, 'Conv-vaccine'!$E325, V重複!F:F)</f>
        <v>0</v>
      </c>
      <c r="R325" s="97">
        <f>SUMIF(V重複!$C:$C, 'Conv-vaccine'!$E325, V重複!G:G)</f>
        <v>0</v>
      </c>
      <c r="S325" s="111">
        <f>SUMIF(V3回目!$A:$A, 'Conv-vaccine'!$E325, V3回目!C:C)</f>
        <v>0</v>
      </c>
    </row>
    <row r="326" spans="1:19" ht="17.7">
      <c r="A326" s="94">
        <f t="shared" si="20"/>
        <v>44617</v>
      </c>
      <c r="B326" s="49">
        <f t="shared" si="21"/>
        <v>0</v>
      </c>
      <c r="C326" s="49">
        <f t="shared" si="22"/>
        <v>0</v>
      </c>
      <c r="D326" s="49">
        <f t="shared" si="19"/>
        <v>0</v>
      </c>
      <c r="E326" s="95">
        <v>44617</v>
      </c>
      <c r="F326" s="96" t="str">
        <f>IFERROR(VLOOKUP($E326, V医療従事者等!$A:$J, $F$4, FALSE), TEXT(E326, "aaa"))</f>
        <v>金</v>
      </c>
      <c r="G326" s="96">
        <f>IFERROR(VLOOKUP($E326, V医療従事者等!$A:$J, $G$4, FALSE), 0)</f>
        <v>0</v>
      </c>
      <c r="H326" s="96">
        <f>IFERROR(VLOOKUP($E326, V医療従事者等!$A:$J, $H$4, FALSE), 0)</f>
        <v>0</v>
      </c>
      <c r="I326" s="96">
        <f>IFERROR(VLOOKUP($E326, V医療従事者等!$A:$J, $I$4, FALSE), 0)</f>
        <v>0</v>
      </c>
      <c r="J326" s="96">
        <f>IFERROR(VLOOKUP($E326, V医療従事者等!$A:$J, $J$4, FALSE), 0)</f>
        <v>0</v>
      </c>
      <c r="K326" s="97">
        <f>IFERROR(VLOOKUP($E326, V一般接種!$A:$G, K$4, FALSE), 0)</f>
        <v>0</v>
      </c>
      <c r="L326" s="97">
        <f>IFERROR(VLOOKUP($E326, V一般接種!$A:$G, L$4, FALSE), 0)</f>
        <v>0</v>
      </c>
      <c r="M326" s="97">
        <f>IFERROR(VLOOKUP($E326, V一般接種!$A:$G, M$4, FALSE), 0)</f>
        <v>0</v>
      </c>
      <c r="N326" s="97">
        <f>IFERROR(VLOOKUP($E326, V一般接種!$A:$G, N$4, FALSE), 0)</f>
        <v>0</v>
      </c>
      <c r="O326" s="97">
        <f>SUMIF(V職域接種!$C:$C, 'Conv-vaccine'!$E326, V職域接種!F:F)</f>
        <v>0</v>
      </c>
      <c r="P326" s="97">
        <f>SUMIF(V職域接種!$C:$C, 'Conv-vaccine'!$E326, V職域接種!G:G)</f>
        <v>0</v>
      </c>
      <c r="Q326" s="97">
        <f>SUMIF(V重複!$C:$C, 'Conv-vaccine'!$E326, V重複!F:F)</f>
        <v>0</v>
      </c>
      <c r="R326" s="97">
        <f>SUMIF(V重複!$C:$C, 'Conv-vaccine'!$E326, V重複!G:G)</f>
        <v>0</v>
      </c>
      <c r="S326" s="111">
        <f>SUMIF(V3回目!$A:$A, 'Conv-vaccine'!$E326, V3回目!C:C)</f>
        <v>0</v>
      </c>
    </row>
    <row r="327" spans="1:19" ht="17.7">
      <c r="A327" s="94">
        <f t="shared" si="20"/>
        <v>44618</v>
      </c>
      <c r="B327" s="49">
        <f t="shared" si="21"/>
        <v>0</v>
      </c>
      <c r="C327" s="49">
        <f t="shared" si="22"/>
        <v>0</v>
      </c>
      <c r="D327" s="49">
        <f t="shared" si="19"/>
        <v>0</v>
      </c>
      <c r="E327" s="95">
        <v>44618</v>
      </c>
      <c r="F327" s="96" t="str">
        <f>IFERROR(VLOOKUP($E327, V医療従事者等!$A:$J, $F$4, FALSE), TEXT(E327, "aaa"))</f>
        <v>土</v>
      </c>
      <c r="G327" s="96">
        <f>IFERROR(VLOOKUP($E327, V医療従事者等!$A:$J, $G$4, FALSE), 0)</f>
        <v>0</v>
      </c>
      <c r="H327" s="96">
        <f>IFERROR(VLOOKUP($E327, V医療従事者等!$A:$J, $H$4, FALSE), 0)</f>
        <v>0</v>
      </c>
      <c r="I327" s="96">
        <f>IFERROR(VLOOKUP($E327, V医療従事者等!$A:$J, $I$4, FALSE), 0)</f>
        <v>0</v>
      </c>
      <c r="J327" s="96">
        <f>IFERROR(VLOOKUP($E327, V医療従事者等!$A:$J, $J$4, FALSE), 0)</f>
        <v>0</v>
      </c>
      <c r="K327" s="97">
        <f>IFERROR(VLOOKUP($E327, V一般接種!$A:$G, K$4, FALSE), 0)</f>
        <v>0</v>
      </c>
      <c r="L327" s="97">
        <f>IFERROR(VLOOKUP($E327, V一般接種!$A:$G, L$4, FALSE), 0)</f>
        <v>0</v>
      </c>
      <c r="M327" s="97">
        <f>IFERROR(VLOOKUP($E327, V一般接種!$A:$G, M$4, FALSE), 0)</f>
        <v>0</v>
      </c>
      <c r="N327" s="97">
        <f>IFERROR(VLOOKUP($E327, V一般接種!$A:$G, N$4, FALSE), 0)</f>
        <v>0</v>
      </c>
      <c r="O327" s="97">
        <f>SUMIF(V職域接種!$C:$C, 'Conv-vaccine'!$E327, V職域接種!F:F)</f>
        <v>0</v>
      </c>
      <c r="P327" s="97">
        <f>SUMIF(V職域接種!$C:$C, 'Conv-vaccine'!$E327, V職域接種!G:G)</f>
        <v>0</v>
      </c>
      <c r="Q327" s="97">
        <f>SUMIF(V重複!$C:$C, 'Conv-vaccine'!$E327, V重複!F:F)</f>
        <v>0</v>
      </c>
      <c r="R327" s="97">
        <f>SUMIF(V重複!$C:$C, 'Conv-vaccine'!$E327, V重複!G:G)</f>
        <v>0</v>
      </c>
      <c r="S327" s="111">
        <f>SUMIF(V3回目!$A:$A, 'Conv-vaccine'!$E327, V3回目!C:C)</f>
        <v>0</v>
      </c>
    </row>
    <row r="328" spans="1:19" ht="17.7">
      <c r="A328" s="94">
        <f t="shared" si="20"/>
        <v>44619</v>
      </c>
      <c r="B328" s="49">
        <f t="shared" si="21"/>
        <v>0</v>
      </c>
      <c r="C328" s="49">
        <f t="shared" si="22"/>
        <v>0</v>
      </c>
      <c r="D328" s="49">
        <f t="shared" ref="D328:D391" si="23">S328</f>
        <v>0</v>
      </c>
      <c r="E328" s="95">
        <v>44619</v>
      </c>
      <c r="F328" s="96" t="str">
        <f>IFERROR(VLOOKUP($E328, V医療従事者等!$A:$J, $F$4, FALSE), TEXT(E328, "aaa"))</f>
        <v>日</v>
      </c>
      <c r="G328" s="96">
        <f>IFERROR(VLOOKUP($E328, V医療従事者等!$A:$J, $G$4, FALSE), 0)</f>
        <v>0</v>
      </c>
      <c r="H328" s="96">
        <f>IFERROR(VLOOKUP($E328, V医療従事者等!$A:$J, $H$4, FALSE), 0)</f>
        <v>0</v>
      </c>
      <c r="I328" s="96">
        <f>IFERROR(VLOOKUP($E328, V医療従事者等!$A:$J, $I$4, FALSE), 0)</f>
        <v>0</v>
      </c>
      <c r="J328" s="96">
        <f>IFERROR(VLOOKUP($E328, V医療従事者等!$A:$J, $J$4, FALSE), 0)</f>
        <v>0</v>
      </c>
      <c r="K328" s="97">
        <f>IFERROR(VLOOKUP($E328, V一般接種!$A:$G, K$4, FALSE), 0)</f>
        <v>0</v>
      </c>
      <c r="L328" s="97">
        <f>IFERROR(VLOOKUP($E328, V一般接種!$A:$G, L$4, FALSE), 0)</f>
        <v>0</v>
      </c>
      <c r="M328" s="97">
        <f>IFERROR(VLOOKUP($E328, V一般接種!$A:$G, M$4, FALSE), 0)</f>
        <v>0</v>
      </c>
      <c r="N328" s="97">
        <f>IFERROR(VLOOKUP($E328, V一般接種!$A:$G, N$4, FALSE), 0)</f>
        <v>0</v>
      </c>
      <c r="O328" s="97">
        <f>SUMIF(V職域接種!$C:$C, 'Conv-vaccine'!$E328, V職域接種!F:F)</f>
        <v>0</v>
      </c>
      <c r="P328" s="97">
        <f>SUMIF(V職域接種!$C:$C, 'Conv-vaccine'!$E328, V職域接種!G:G)</f>
        <v>0</v>
      </c>
      <c r="Q328" s="97">
        <f>SUMIF(V重複!$C:$C, 'Conv-vaccine'!$E328, V重複!F:F)</f>
        <v>0</v>
      </c>
      <c r="R328" s="97">
        <f>SUMIF(V重複!$C:$C, 'Conv-vaccine'!$E328, V重複!G:G)</f>
        <v>0</v>
      </c>
      <c r="S328" s="111">
        <f>SUMIF(V3回目!$A:$A, 'Conv-vaccine'!$E328, V3回目!C:C)</f>
        <v>0</v>
      </c>
    </row>
    <row r="329" spans="1:19" ht="17.7">
      <c r="A329" s="94">
        <f t="shared" si="20"/>
        <v>44620</v>
      </c>
      <c r="B329" s="49">
        <f t="shared" si="21"/>
        <v>0</v>
      </c>
      <c r="C329" s="49">
        <f t="shared" si="22"/>
        <v>0</v>
      </c>
      <c r="D329" s="49">
        <f t="shared" si="23"/>
        <v>0</v>
      </c>
      <c r="E329" s="95">
        <v>44620</v>
      </c>
      <c r="F329" s="96" t="str">
        <f>IFERROR(VLOOKUP($E329, V医療従事者等!$A:$J, $F$4, FALSE), TEXT(E329, "aaa"))</f>
        <v>月</v>
      </c>
      <c r="G329" s="96">
        <f>IFERROR(VLOOKUP($E329, V医療従事者等!$A:$J, $G$4, FALSE), 0)</f>
        <v>0</v>
      </c>
      <c r="H329" s="96">
        <f>IFERROR(VLOOKUP($E329, V医療従事者等!$A:$J, $H$4, FALSE), 0)</f>
        <v>0</v>
      </c>
      <c r="I329" s="96">
        <f>IFERROR(VLOOKUP($E329, V医療従事者等!$A:$J, $I$4, FALSE), 0)</f>
        <v>0</v>
      </c>
      <c r="J329" s="96">
        <f>IFERROR(VLOOKUP($E329, V医療従事者等!$A:$J, $J$4, FALSE), 0)</f>
        <v>0</v>
      </c>
      <c r="K329" s="97">
        <f>IFERROR(VLOOKUP($E329, V一般接種!$A:$G, K$4, FALSE), 0)</f>
        <v>0</v>
      </c>
      <c r="L329" s="97">
        <f>IFERROR(VLOOKUP($E329, V一般接種!$A:$G, L$4, FALSE), 0)</f>
        <v>0</v>
      </c>
      <c r="M329" s="97">
        <f>IFERROR(VLOOKUP($E329, V一般接種!$A:$G, M$4, FALSE), 0)</f>
        <v>0</v>
      </c>
      <c r="N329" s="97">
        <f>IFERROR(VLOOKUP($E329, V一般接種!$A:$G, N$4, FALSE), 0)</f>
        <v>0</v>
      </c>
      <c r="O329" s="97">
        <f>SUMIF(V職域接種!$C:$C, 'Conv-vaccine'!$E329, V職域接種!F:F)</f>
        <v>0</v>
      </c>
      <c r="P329" s="97">
        <f>SUMIF(V職域接種!$C:$C, 'Conv-vaccine'!$E329, V職域接種!G:G)</f>
        <v>0</v>
      </c>
      <c r="Q329" s="97">
        <f>SUMIF(V重複!$C:$C, 'Conv-vaccine'!$E329, V重複!F:F)</f>
        <v>0</v>
      </c>
      <c r="R329" s="97">
        <f>SUMIF(V重複!$C:$C, 'Conv-vaccine'!$E329, V重複!G:G)</f>
        <v>0</v>
      </c>
      <c r="S329" s="111">
        <f>SUMIF(V3回目!$A:$A, 'Conv-vaccine'!$E329, V3回目!C:C)</f>
        <v>0</v>
      </c>
    </row>
    <row r="330" spans="1:19" ht="17.7">
      <c r="A330" s="94">
        <f t="shared" si="20"/>
        <v>44621</v>
      </c>
      <c r="B330" s="49">
        <f t="shared" si="21"/>
        <v>0</v>
      </c>
      <c r="C330" s="49">
        <f t="shared" si="22"/>
        <v>0</v>
      </c>
      <c r="D330" s="49">
        <f t="shared" si="23"/>
        <v>0</v>
      </c>
      <c r="E330" s="95">
        <v>44621</v>
      </c>
      <c r="F330" s="96" t="str">
        <f>IFERROR(VLOOKUP($E330, V医療従事者等!$A:$J, $F$4, FALSE), TEXT(E330, "aaa"))</f>
        <v>火</v>
      </c>
      <c r="G330" s="96">
        <f>IFERROR(VLOOKUP($E330, V医療従事者等!$A:$J, $G$4, FALSE), 0)</f>
        <v>0</v>
      </c>
      <c r="H330" s="96">
        <f>IFERROR(VLOOKUP($E330, V医療従事者等!$A:$J, $H$4, FALSE), 0)</f>
        <v>0</v>
      </c>
      <c r="I330" s="96">
        <f>IFERROR(VLOOKUP($E330, V医療従事者等!$A:$J, $I$4, FALSE), 0)</f>
        <v>0</v>
      </c>
      <c r="J330" s="96">
        <f>IFERROR(VLOOKUP($E330, V医療従事者等!$A:$J, $J$4, FALSE), 0)</f>
        <v>0</v>
      </c>
      <c r="K330" s="97">
        <f>IFERROR(VLOOKUP($E330, V一般接種!$A:$G, K$4, FALSE), 0)</f>
        <v>0</v>
      </c>
      <c r="L330" s="97">
        <f>IFERROR(VLOOKUP($E330, V一般接種!$A:$G, L$4, FALSE), 0)</f>
        <v>0</v>
      </c>
      <c r="M330" s="97">
        <f>IFERROR(VLOOKUP($E330, V一般接種!$A:$G, M$4, FALSE), 0)</f>
        <v>0</v>
      </c>
      <c r="N330" s="97">
        <f>IFERROR(VLOOKUP($E330, V一般接種!$A:$G, N$4, FALSE), 0)</f>
        <v>0</v>
      </c>
      <c r="O330" s="97">
        <f>SUMIF(V職域接種!$C:$C, 'Conv-vaccine'!$E330, V職域接種!F:F)</f>
        <v>0</v>
      </c>
      <c r="P330" s="97">
        <f>SUMIF(V職域接種!$C:$C, 'Conv-vaccine'!$E330, V職域接種!G:G)</f>
        <v>0</v>
      </c>
      <c r="Q330" s="97">
        <f>SUMIF(V重複!$C:$C, 'Conv-vaccine'!$E330, V重複!F:F)</f>
        <v>0</v>
      </c>
      <c r="R330" s="97">
        <f>SUMIF(V重複!$C:$C, 'Conv-vaccine'!$E330, V重複!G:G)</f>
        <v>0</v>
      </c>
      <c r="S330" s="111">
        <f>SUMIF(V3回目!$A:$A, 'Conv-vaccine'!$E330, V3回目!C:C)</f>
        <v>0</v>
      </c>
    </row>
    <row r="331" spans="1:19" ht="17.7">
      <c r="A331" s="94">
        <f t="shared" si="20"/>
        <v>44622</v>
      </c>
      <c r="B331" s="49">
        <f t="shared" si="21"/>
        <v>0</v>
      </c>
      <c r="C331" s="49">
        <f t="shared" si="22"/>
        <v>0</v>
      </c>
      <c r="D331" s="49">
        <f t="shared" si="23"/>
        <v>0</v>
      </c>
      <c r="E331" s="95">
        <v>44622</v>
      </c>
      <c r="F331" s="96" t="str">
        <f>IFERROR(VLOOKUP($E331, V医療従事者等!$A:$J, $F$4, FALSE), TEXT(E331, "aaa"))</f>
        <v>水</v>
      </c>
      <c r="G331" s="96">
        <f>IFERROR(VLOOKUP($E331, V医療従事者等!$A:$J, $G$4, FALSE), 0)</f>
        <v>0</v>
      </c>
      <c r="H331" s="96">
        <f>IFERROR(VLOOKUP($E331, V医療従事者等!$A:$J, $H$4, FALSE), 0)</f>
        <v>0</v>
      </c>
      <c r="I331" s="96">
        <f>IFERROR(VLOOKUP($E331, V医療従事者等!$A:$J, $I$4, FALSE), 0)</f>
        <v>0</v>
      </c>
      <c r="J331" s="96">
        <f>IFERROR(VLOOKUP($E331, V医療従事者等!$A:$J, $J$4, FALSE), 0)</f>
        <v>0</v>
      </c>
      <c r="K331" s="97">
        <f>IFERROR(VLOOKUP($E331, V一般接種!$A:$G, K$4, FALSE), 0)</f>
        <v>0</v>
      </c>
      <c r="L331" s="97">
        <f>IFERROR(VLOOKUP($E331, V一般接種!$A:$G, L$4, FALSE), 0)</f>
        <v>0</v>
      </c>
      <c r="M331" s="97">
        <f>IFERROR(VLOOKUP($E331, V一般接種!$A:$G, M$4, FALSE), 0)</f>
        <v>0</v>
      </c>
      <c r="N331" s="97">
        <f>IFERROR(VLOOKUP($E331, V一般接種!$A:$G, N$4, FALSE), 0)</f>
        <v>0</v>
      </c>
      <c r="O331" s="97">
        <f>SUMIF(V職域接種!$C:$C, 'Conv-vaccine'!$E331, V職域接種!F:F)</f>
        <v>0</v>
      </c>
      <c r="P331" s="97">
        <f>SUMIF(V職域接種!$C:$C, 'Conv-vaccine'!$E331, V職域接種!G:G)</f>
        <v>0</v>
      </c>
      <c r="Q331" s="97">
        <f>SUMIF(V重複!$C:$C, 'Conv-vaccine'!$E331, V重複!F:F)</f>
        <v>0</v>
      </c>
      <c r="R331" s="97">
        <f>SUMIF(V重複!$C:$C, 'Conv-vaccine'!$E331, V重複!G:G)</f>
        <v>0</v>
      </c>
      <c r="S331" s="111">
        <f>SUMIF(V3回目!$A:$A, 'Conv-vaccine'!$E331, V3回目!C:C)</f>
        <v>0</v>
      </c>
    </row>
    <row r="332" spans="1:19" ht="17.7">
      <c r="A332" s="94">
        <f t="shared" si="20"/>
        <v>44623</v>
      </c>
      <c r="B332" s="49">
        <f t="shared" si="21"/>
        <v>0</v>
      </c>
      <c r="C332" s="49">
        <f t="shared" si="22"/>
        <v>0</v>
      </c>
      <c r="D332" s="49">
        <f t="shared" si="23"/>
        <v>0</v>
      </c>
      <c r="E332" s="95">
        <v>44623</v>
      </c>
      <c r="F332" s="96" t="str">
        <f>IFERROR(VLOOKUP($E332, V医療従事者等!$A:$J, $F$4, FALSE), TEXT(E332, "aaa"))</f>
        <v>木</v>
      </c>
      <c r="G332" s="96">
        <f>IFERROR(VLOOKUP($E332, V医療従事者等!$A:$J, $G$4, FALSE), 0)</f>
        <v>0</v>
      </c>
      <c r="H332" s="96">
        <f>IFERROR(VLOOKUP($E332, V医療従事者等!$A:$J, $H$4, FALSE), 0)</f>
        <v>0</v>
      </c>
      <c r="I332" s="96">
        <f>IFERROR(VLOOKUP($E332, V医療従事者等!$A:$J, $I$4, FALSE), 0)</f>
        <v>0</v>
      </c>
      <c r="J332" s="96">
        <f>IFERROR(VLOOKUP($E332, V医療従事者等!$A:$J, $J$4, FALSE), 0)</f>
        <v>0</v>
      </c>
      <c r="K332" s="97">
        <f>IFERROR(VLOOKUP($E332, V一般接種!$A:$G, K$4, FALSE), 0)</f>
        <v>0</v>
      </c>
      <c r="L332" s="97">
        <f>IFERROR(VLOOKUP($E332, V一般接種!$A:$G, L$4, FALSE), 0)</f>
        <v>0</v>
      </c>
      <c r="M332" s="97">
        <f>IFERROR(VLOOKUP($E332, V一般接種!$A:$G, M$4, FALSE), 0)</f>
        <v>0</v>
      </c>
      <c r="N332" s="97">
        <f>IFERROR(VLOOKUP($E332, V一般接種!$A:$G, N$4, FALSE), 0)</f>
        <v>0</v>
      </c>
      <c r="O332" s="97">
        <f>SUMIF(V職域接種!$C:$C, 'Conv-vaccine'!$E332, V職域接種!F:F)</f>
        <v>0</v>
      </c>
      <c r="P332" s="97">
        <f>SUMIF(V職域接種!$C:$C, 'Conv-vaccine'!$E332, V職域接種!G:G)</f>
        <v>0</v>
      </c>
      <c r="Q332" s="97">
        <f>SUMIF(V重複!$C:$C, 'Conv-vaccine'!$E332, V重複!F:F)</f>
        <v>0</v>
      </c>
      <c r="R332" s="97">
        <f>SUMIF(V重複!$C:$C, 'Conv-vaccine'!$E332, V重複!G:G)</f>
        <v>0</v>
      </c>
      <c r="S332" s="111">
        <f>SUMIF(V3回目!$A:$A, 'Conv-vaccine'!$E332, V3回目!C:C)</f>
        <v>0</v>
      </c>
    </row>
    <row r="333" spans="1:19" ht="17.7">
      <c r="A333" s="94">
        <f t="shared" si="20"/>
        <v>44624</v>
      </c>
      <c r="B333" s="49">
        <f t="shared" si="21"/>
        <v>0</v>
      </c>
      <c r="C333" s="49">
        <f t="shared" si="22"/>
        <v>0</v>
      </c>
      <c r="D333" s="49">
        <f t="shared" si="23"/>
        <v>0</v>
      </c>
      <c r="E333" s="95">
        <v>44624</v>
      </c>
      <c r="F333" s="96" t="str">
        <f>IFERROR(VLOOKUP($E333, V医療従事者等!$A:$J, $F$4, FALSE), TEXT(E333, "aaa"))</f>
        <v>金</v>
      </c>
      <c r="G333" s="96">
        <f>IFERROR(VLOOKUP($E333, V医療従事者等!$A:$J, $G$4, FALSE), 0)</f>
        <v>0</v>
      </c>
      <c r="H333" s="96">
        <f>IFERROR(VLOOKUP($E333, V医療従事者等!$A:$J, $H$4, FALSE), 0)</f>
        <v>0</v>
      </c>
      <c r="I333" s="96">
        <f>IFERROR(VLOOKUP($E333, V医療従事者等!$A:$J, $I$4, FALSE), 0)</f>
        <v>0</v>
      </c>
      <c r="J333" s="96">
        <f>IFERROR(VLOOKUP($E333, V医療従事者等!$A:$J, $J$4, FALSE), 0)</f>
        <v>0</v>
      </c>
      <c r="K333" s="97">
        <f>IFERROR(VLOOKUP($E333, V一般接種!$A:$G, K$4, FALSE), 0)</f>
        <v>0</v>
      </c>
      <c r="L333" s="97">
        <f>IFERROR(VLOOKUP($E333, V一般接種!$A:$G, L$4, FALSE), 0)</f>
        <v>0</v>
      </c>
      <c r="M333" s="97">
        <f>IFERROR(VLOOKUP($E333, V一般接種!$A:$G, M$4, FALSE), 0)</f>
        <v>0</v>
      </c>
      <c r="N333" s="97">
        <f>IFERROR(VLOOKUP($E333, V一般接種!$A:$G, N$4, FALSE), 0)</f>
        <v>0</v>
      </c>
      <c r="O333" s="97">
        <f>SUMIF(V職域接種!$C:$C, 'Conv-vaccine'!$E333, V職域接種!F:F)</f>
        <v>0</v>
      </c>
      <c r="P333" s="97">
        <f>SUMIF(V職域接種!$C:$C, 'Conv-vaccine'!$E333, V職域接種!G:G)</f>
        <v>0</v>
      </c>
      <c r="Q333" s="97">
        <f>SUMIF(V重複!$C:$C, 'Conv-vaccine'!$E333, V重複!F:F)</f>
        <v>0</v>
      </c>
      <c r="R333" s="97">
        <f>SUMIF(V重複!$C:$C, 'Conv-vaccine'!$E333, V重複!G:G)</f>
        <v>0</v>
      </c>
      <c r="S333" s="111">
        <f>SUMIF(V3回目!$A:$A, 'Conv-vaccine'!$E333, V3回目!C:C)</f>
        <v>0</v>
      </c>
    </row>
    <row r="334" spans="1:19" ht="17.7">
      <c r="A334" s="94">
        <f t="shared" si="20"/>
        <v>44625</v>
      </c>
      <c r="B334" s="49">
        <f t="shared" si="21"/>
        <v>0</v>
      </c>
      <c r="C334" s="49">
        <f t="shared" si="22"/>
        <v>0</v>
      </c>
      <c r="D334" s="49">
        <f t="shared" si="23"/>
        <v>0</v>
      </c>
      <c r="E334" s="95">
        <v>44625</v>
      </c>
      <c r="F334" s="96" t="str">
        <f>IFERROR(VLOOKUP($E334, V医療従事者等!$A:$J, $F$4, FALSE), TEXT(E334, "aaa"))</f>
        <v>土</v>
      </c>
      <c r="G334" s="96">
        <f>IFERROR(VLOOKUP($E334, V医療従事者等!$A:$J, $G$4, FALSE), 0)</f>
        <v>0</v>
      </c>
      <c r="H334" s="96">
        <f>IFERROR(VLOOKUP($E334, V医療従事者等!$A:$J, $H$4, FALSE), 0)</f>
        <v>0</v>
      </c>
      <c r="I334" s="96">
        <f>IFERROR(VLOOKUP($E334, V医療従事者等!$A:$J, $I$4, FALSE), 0)</f>
        <v>0</v>
      </c>
      <c r="J334" s="96">
        <f>IFERROR(VLOOKUP($E334, V医療従事者等!$A:$J, $J$4, FALSE), 0)</f>
        <v>0</v>
      </c>
      <c r="K334" s="97">
        <f>IFERROR(VLOOKUP($E334, V一般接種!$A:$G, K$4, FALSE), 0)</f>
        <v>0</v>
      </c>
      <c r="L334" s="97">
        <f>IFERROR(VLOOKUP($E334, V一般接種!$A:$G, L$4, FALSE), 0)</f>
        <v>0</v>
      </c>
      <c r="M334" s="97">
        <f>IFERROR(VLOOKUP($E334, V一般接種!$A:$G, M$4, FALSE), 0)</f>
        <v>0</v>
      </c>
      <c r="N334" s="97">
        <f>IFERROR(VLOOKUP($E334, V一般接種!$A:$G, N$4, FALSE), 0)</f>
        <v>0</v>
      </c>
      <c r="O334" s="97">
        <f>SUMIF(V職域接種!$C:$C, 'Conv-vaccine'!$E334, V職域接種!F:F)</f>
        <v>0</v>
      </c>
      <c r="P334" s="97">
        <f>SUMIF(V職域接種!$C:$C, 'Conv-vaccine'!$E334, V職域接種!G:G)</f>
        <v>0</v>
      </c>
      <c r="Q334" s="97">
        <f>SUMIF(V重複!$C:$C, 'Conv-vaccine'!$E334, V重複!F:F)</f>
        <v>0</v>
      </c>
      <c r="R334" s="97">
        <f>SUMIF(V重複!$C:$C, 'Conv-vaccine'!$E334, V重複!G:G)</f>
        <v>0</v>
      </c>
      <c r="S334" s="111">
        <f>SUMIF(V3回目!$A:$A, 'Conv-vaccine'!$E334, V3回目!C:C)</f>
        <v>0</v>
      </c>
    </row>
    <row r="335" spans="1:19" ht="17.7">
      <c r="A335" s="94">
        <f t="shared" ref="A335:A398" si="24">E335</f>
        <v>44626</v>
      </c>
      <c r="B335" s="49">
        <f t="shared" si="21"/>
        <v>0</v>
      </c>
      <c r="C335" s="49">
        <f t="shared" si="22"/>
        <v>0</v>
      </c>
      <c r="D335" s="49">
        <f t="shared" si="23"/>
        <v>0</v>
      </c>
      <c r="E335" s="95">
        <v>44626</v>
      </c>
      <c r="F335" s="96" t="str">
        <f>IFERROR(VLOOKUP($E335, V医療従事者等!$A:$J, $F$4, FALSE), TEXT(E335, "aaa"))</f>
        <v>日</v>
      </c>
      <c r="G335" s="96">
        <f>IFERROR(VLOOKUP($E335, V医療従事者等!$A:$J, $G$4, FALSE), 0)</f>
        <v>0</v>
      </c>
      <c r="H335" s="96">
        <f>IFERROR(VLOOKUP($E335, V医療従事者等!$A:$J, $H$4, FALSE), 0)</f>
        <v>0</v>
      </c>
      <c r="I335" s="96">
        <f>IFERROR(VLOOKUP($E335, V医療従事者等!$A:$J, $I$4, FALSE), 0)</f>
        <v>0</v>
      </c>
      <c r="J335" s="96">
        <f>IFERROR(VLOOKUP($E335, V医療従事者等!$A:$J, $J$4, FALSE), 0)</f>
        <v>0</v>
      </c>
      <c r="K335" s="97">
        <f>IFERROR(VLOOKUP($E335, V一般接種!$A:$G, K$4, FALSE), 0)</f>
        <v>0</v>
      </c>
      <c r="L335" s="97">
        <f>IFERROR(VLOOKUP($E335, V一般接種!$A:$G, L$4, FALSE), 0)</f>
        <v>0</v>
      </c>
      <c r="M335" s="97">
        <f>IFERROR(VLOOKUP($E335, V一般接種!$A:$G, M$4, FALSE), 0)</f>
        <v>0</v>
      </c>
      <c r="N335" s="97">
        <f>IFERROR(VLOOKUP($E335, V一般接種!$A:$G, N$4, FALSE), 0)</f>
        <v>0</v>
      </c>
      <c r="O335" s="97">
        <f>SUMIF(V職域接種!$C:$C, 'Conv-vaccine'!$E335, V職域接種!F:F)</f>
        <v>0</v>
      </c>
      <c r="P335" s="97">
        <f>SUMIF(V職域接種!$C:$C, 'Conv-vaccine'!$E335, V職域接種!G:G)</f>
        <v>0</v>
      </c>
      <c r="Q335" s="97">
        <f>SUMIF(V重複!$C:$C, 'Conv-vaccine'!$E335, V重複!F:F)</f>
        <v>0</v>
      </c>
      <c r="R335" s="97">
        <f>SUMIF(V重複!$C:$C, 'Conv-vaccine'!$E335, V重複!G:G)</f>
        <v>0</v>
      </c>
      <c r="S335" s="111">
        <f>SUMIF(V3回目!$A:$A, 'Conv-vaccine'!$E335, V3回目!C:C)</f>
        <v>0</v>
      </c>
    </row>
    <row r="336" spans="1:19" ht="17.7">
      <c r="A336" s="94">
        <f t="shared" si="24"/>
        <v>44627</v>
      </c>
      <c r="B336" s="49">
        <f t="shared" ref="B336:B399" si="25">IF($E336="","",G336+H336+K336+L336+O336-Q336)</f>
        <v>0</v>
      </c>
      <c r="C336" s="49">
        <f t="shared" ref="C336:C399" si="26">IF($E336="", "", I336+J336+M336+N336+P336-R336)</f>
        <v>0</v>
      </c>
      <c r="D336" s="49">
        <f t="shared" si="23"/>
        <v>0</v>
      </c>
      <c r="E336" s="95">
        <v>44627</v>
      </c>
      <c r="F336" s="96" t="str">
        <f>IFERROR(VLOOKUP($E336, V医療従事者等!$A:$J, $F$4, FALSE), TEXT(E336, "aaa"))</f>
        <v>月</v>
      </c>
      <c r="G336" s="96">
        <f>IFERROR(VLOOKUP($E336, V医療従事者等!$A:$J, $G$4, FALSE), 0)</f>
        <v>0</v>
      </c>
      <c r="H336" s="96">
        <f>IFERROR(VLOOKUP($E336, V医療従事者等!$A:$J, $H$4, FALSE), 0)</f>
        <v>0</v>
      </c>
      <c r="I336" s="96">
        <f>IFERROR(VLOOKUP($E336, V医療従事者等!$A:$J, $I$4, FALSE), 0)</f>
        <v>0</v>
      </c>
      <c r="J336" s="96">
        <f>IFERROR(VLOOKUP($E336, V医療従事者等!$A:$J, $J$4, FALSE), 0)</f>
        <v>0</v>
      </c>
      <c r="K336" s="97">
        <f>IFERROR(VLOOKUP($E336, V一般接種!$A:$G, K$4, FALSE), 0)</f>
        <v>0</v>
      </c>
      <c r="L336" s="97">
        <f>IFERROR(VLOOKUP($E336, V一般接種!$A:$G, L$4, FALSE), 0)</f>
        <v>0</v>
      </c>
      <c r="M336" s="97">
        <f>IFERROR(VLOOKUP($E336, V一般接種!$A:$G, M$4, FALSE), 0)</f>
        <v>0</v>
      </c>
      <c r="N336" s="97">
        <f>IFERROR(VLOOKUP($E336, V一般接種!$A:$G, N$4, FALSE), 0)</f>
        <v>0</v>
      </c>
      <c r="O336" s="97">
        <f>SUMIF(V職域接種!$C:$C, 'Conv-vaccine'!$E336, V職域接種!F:F)</f>
        <v>0</v>
      </c>
      <c r="P336" s="97">
        <f>SUMIF(V職域接種!$C:$C, 'Conv-vaccine'!$E336, V職域接種!G:G)</f>
        <v>0</v>
      </c>
      <c r="Q336" s="97">
        <f>SUMIF(V重複!$C:$C, 'Conv-vaccine'!$E336, V重複!F:F)</f>
        <v>0</v>
      </c>
      <c r="R336" s="97">
        <f>SUMIF(V重複!$C:$C, 'Conv-vaccine'!$E336, V重複!G:G)</f>
        <v>0</v>
      </c>
      <c r="S336" s="111">
        <f>SUMIF(V3回目!$A:$A, 'Conv-vaccine'!$E336, V3回目!C:C)</f>
        <v>0</v>
      </c>
    </row>
    <row r="337" spans="1:19" ht="17.7">
      <c r="A337" s="94">
        <f t="shared" si="24"/>
        <v>44628</v>
      </c>
      <c r="B337" s="49">
        <f t="shared" si="25"/>
        <v>0</v>
      </c>
      <c r="C337" s="49">
        <f t="shared" si="26"/>
        <v>0</v>
      </c>
      <c r="D337" s="49">
        <f t="shared" si="23"/>
        <v>0</v>
      </c>
      <c r="E337" s="95">
        <v>44628</v>
      </c>
      <c r="F337" s="96" t="str">
        <f>IFERROR(VLOOKUP($E337, V医療従事者等!$A:$J, $F$4, FALSE), TEXT(E337, "aaa"))</f>
        <v>火</v>
      </c>
      <c r="G337" s="96">
        <f>IFERROR(VLOOKUP($E337, V医療従事者等!$A:$J, $G$4, FALSE), 0)</f>
        <v>0</v>
      </c>
      <c r="H337" s="96">
        <f>IFERROR(VLOOKUP($E337, V医療従事者等!$A:$J, $H$4, FALSE), 0)</f>
        <v>0</v>
      </c>
      <c r="I337" s="96">
        <f>IFERROR(VLOOKUP($E337, V医療従事者等!$A:$J, $I$4, FALSE), 0)</f>
        <v>0</v>
      </c>
      <c r="J337" s="96">
        <f>IFERROR(VLOOKUP($E337, V医療従事者等!$A:$J, $J$4, FALSE), 0)</f>
        <v>0</v>
      </c>
      <c r="K337" s="97">
        <f>IFERROR(VLOOKUP($E337, V一般接種!$A:$G, K$4, FALSE), 0)</f>
        <v>0</v>
      </c>
      <c r="L337" s="97">
        <f>IFERROR(VLOOKUP($E337, V一般接種!$A:$G, L$4, FALSE), 0)</f>
        <v>0</v>
      </c>
      <c r="M337" s="97">
        <f>IFERROR(VLOOKUP($E337, V一般接種!$A:$G, M$4, FALSE), 0)</f>
        <v>0</v>
      </c>
      <c r="N337" s="97">
        <f>IFERROR(VLOOKUP($E337, V一般接種!$A:$G, N$4, FALSE), 0)</f>
        <v>0</v>
      </c>
      <c r="O337" s="97">
        <f>SUMIF(V職域接種!$C:$C, 'Conv-vaccine'!$E337, V職域接種!F:F)</f>
        <v>0</v>
      </c>
      <c r="P337" s="97">
        <f>SUMIF(V職域接種!$C:$C, 'Conv-vaccine'!$E337, V職域接種!G:G)</f>
        <v>0</v>
      </c>
      <c r="Q337" s="97">
        <f>SUMIF(V重複!$C:$C, 'Conv-vaccine'!$E337, V重複!F:F)</f>
        <v>0</v>
      </c>
      <c r="R337" s="97">
        <f>SUMIF(V重複!$C:$C, 'Conv-vaccine'!$E337, V重複!G:G)</f>
        <v>0</v>
      </c>
      <c r="S337" s="111">
        <f>SUMIF(V3回目!$A:$A, 'Conv-vaccine'!$E337, V3回目!C:C)</f>
        <v>0</v>
      </c>
    </row>
    <row r="338" spans="1:19" ht="17.7">
      <c r="A338" s="94">
        <f t="shared" si="24"/>
        <v>44629</v>
      </c>
      <c r="B338" s="49">
        <f t="shared" si="25"/>
        <v>0</v>
      </c>
      <c r="C338" s="49">
        <f t="shared" si="26"/>
        <v>0</v>
      </c>
      <c r="D338" s="49">
        <f t="shared" si="23"/>
        <v>0</v>
      </c>
      <c r="E338" s="95">
        <v>44629</v>
      </c>
      <c r="F338" s="96" t="str">
        <f>IFERROR(VLOOKUP($E338, V医療従事者等!$A:$J, $F$4, FALSE), TEXT(E338, "aaa"))</f>
        <v>水</v>
      </c>
      <c r="G338" s="96">
        <f>IFERROR(VLOOKUP($E338, V医療従事者等!$A:$J, $G$4, FALSE), 0)</f>
        <v>0</v>
      </c>
      <c r="H338" s="96">
        <f>IFERROR(VLOOKUP($E338, V医療従事者等!$A:$J, $H$4, FALSE), 0)</f>
        <v>0</v>
      </c>
      <c r="I338" s="96">
        <f>IFERROR(VLOOKUP($E338, V医療従事者等!$A:$J, $I$4, FALSE), 0)</f>
        <v>0</v>
      </c>
      <c r="J338" s="96">
        <f>IFERROR(VLOOKUP($E338, V医療従事者等!$A:$J, $J$4, FALSE), 0)</f>
        <v>0</v>
      </c>
      <c r="K338" s="97">
        <f>IFERROR(VLOOKUP($E338, V一般接種!$A:$G, K$4, FALSE), 0)</f>
        <v>0</v>
      </c>
      <c r="L338" s="97">
        <f>IFERROR(VLOOKUP($E338, V一般接種!$A:$G, L$4, FALSE), 0)</f>
        <v>0</v>
      </c>
      <c r="M338" s="97">
        <f>IFERROR(VLOOKUP($E338, V一般接種!$A:$G, M$4, FALSE), 0)</f>
        <v>0</v>
      </c>
      <c r="N338" s="97">
        <f>IFERROR(VLOOKUP($E338, V一般接種!$A:$G, N$4, FALSE), 0)</f>
        <v>0</v>
      </c>
      <c r="O338" s="97">
        <f>SUMIF(V職域接種!$C:$C, 'Conv-vaccine'!$E338, V職域接種!F:F)</f>
        <v>0</v>
      </c>
      <c r="P338" s="97">
        <f>SUMIF(V職域接種!$C:$C, 'Conv-vaccine'!$E338, V職域接種!G:G)</f>
        <v>0</v>
      </c>
      <c r="Q338" s="97">
        <f>SUMIF(V重複!$C:$C, 'Conv-vaccine'!$E338, V重複!F:F)</f>
        <v>0</v>
      </c>
      <c r="R338" s="97">
        <f>SUMIF(V重複!$C:$C, 'Conv-vaccine'!$E338, V重複!G:G)</f>
        <v>0</v>
      </c>
      <c r="S338" s="111">
        <f>SUMIF(V3回目!$A:$A, 'Conv-vaccine'!$E338, V3回目!C:C)</f>
        <v>0</v>
      </c>
    </row>
    <row r="339" spans="1:19" ht="17.7">
      <c r="A339" s="94">
        <f t="shared" si="24"/>
        <v>44630</v>
      </c>
      <c r="B339" s="49">
        <f t="shared" si="25"/>
        <v>0</v>
      </c>
      <c r="C339" s="49">
        <f t="shared" si="26"/>
        <v>0</v>
      </c>
      <c r="D339" s="49">
        <f t="shared" si="23"/>
        <v>0</v>
      </c>
      <c r="E339" s="95">
        <v>44630</v>
      </c>
      <c r="F339" s="96" t="str">
        <f>IFERROR(VLOOKUP($E339, V医療従事者等!$A:$J, $F$4, FALSE), TEXT(E339, "aaa"))</f>
        <v>木</v>
      </c>
      <c r="G339" s="96">
        <f>IFERROR(VLOOKUP($E339, V医療従事者等!$A:$J, $G$4, FALSE), 0)</f>
        <v>0</v>
      </c>
      <c r="H339" s="96">
        <f>IFERROR(VLOOKUP($E339, V医療従事者等!$A:$J, $H$4, FALSE), 0)</f>
        <v>0</v>
      </c>
      <c r="I339" s="96">
        <f>IFERROR(VLOOKUP($E339, V医療従事者等!$A:$J, $I$4, FALSE), 0)</f>
        <v>0</v>
      </c>
      <c r="J339" s="96">
        <f>IFERROR(VLOOKUP($E339, V医療従事者等!$A:$J, $J$4, FALSE), 0)</f>
        <v>0</v>
      </c>
      <c r="K339" s="97">
        <f>IFERROR(VLOOKUP($E339, V一般接種!$A:$G, K$4, FALSE), 0)</f>
        <v>0</v>
      </c>
      <c r="L339" s="97">
        <f>IFERROR(VLOOKUP($E339, V一般接種!$A:$G, L$4, FALSE), 0)</f>
        <v>0</v>
      </c>
      <c r="M339" s="97">
        <f>IFERROR(VLOOKUP($E339, V一般接種!$A:$G, M$4, FALSE), 0)</f>
        <v>0</v>
      </c>
      <c r="N339" s="97">
        <f>IFERROR(VLOOKUP($E339, V一般接種!$A:$G, N$4, FALSE), 0)</f>
        <v>0</v>
      </c>
      <c r="O339" s="97">
        <f>SUMIF(V職域接種!$C:$C, 'Conv-vaccine'!$E339, V職域接種!F:F)</f>
        <v>0</v>
      </c>
      <c r="P339" s="97">
        <f>SUMIF(V職域接種!$C:$C, 'Conv-vaccine'!$E339, V職域接種!G:G)</f>
        <v>0</v>
      </c>
      <c r="Q339" s="97">
        <f>SUMIF(V重複!$C:$C, 'Conv-vaccine'!$E339, V重複!F:F)</f>
        <v>0</v>
      </c>
      <c r="R339" s="97">
        <f>SUMIF(V重複!$C:$C, 'Conv-vaccine'!$E339, V重複!G:G)</f>
        <v>0</v>
      </c>
      <c r="S339" s="111">
        <f>SUMIF(V3回目!$A:$A, 'Conv-vaccine'!$E339, V3回目!C:C)</f>
        <v>0</v>
      </c>
    </row>
    <row r="340" spans="1:19" ht="17.7">
      <c r="A340" s="94">
        <f t="shared" si="24"/>
        <v>44631</v>
      </c>
      <c r="B340" s="49">
        <f t="shared" si="25"/>
        <v>0</v>
      </c>
      <c r="C340" s="49">
        <f t="shared" si="26"/>
        <v>0</v>
      </c>
      <c r="D340" s="49">
        <f t="shared" si="23"/>
        <v>0</v>
      </c>
      <c r="E340" s="95">
        <v>44631</v>
      </c>
      <c r="F340" s="96" t="str">
        <f>IFERROR(VLOOKUP($E340, V医療従事者等!$A:$J, $F$4, FALSE), TEXT(E340, "aaa"))</f>
        <v>金</v>
      </c>
      <c r="G340" s="96">
        <f>IFERROR(VLOOKUP($E340, V医療従事者等!$A:$J, $G$4, FALSE), 0)</f>
        <v>0</v>
      </c>
      <c r="H340" s="96">
        <f>IFERROR(VLOOKUP($E340, V医療従事者等!$A:$J, $H$4, FALSE), 0)</f>
        <v>0</v>
      </c>
      <c r="I340" s="96">
        <f>IFERROR(VLOOKUP($E340, V医療従事者等!$A:$J, $I$4, FALSE), 0)</f>
        <v>0</v>
      </c>
      <c r="J340" s="96">
        <f>IFERROR(VLOOKUP($E340, V医療従事者等!$A:$J, $J$4, FALSE), 0)</f>
        <v>0</v>
      </c>
      <c r="K340" s="97">
        <f>IFERROR(VLOOKUP($E340, V一般接種!$A:$G, K$4, FALSE), 0)</f>
        <v>0</v>
      </c>
      <c r="L340" s="97">
        <f>IFERROR(VLOOKUP($E340, V一般接種!$A:$G, L$4, FALSE), 0)</f>
        <v>0</v>
      </c>
      <c r="M340" s="97">
        <f>IFERROR(VLOOKUP($E340, V一般接種!$A:$G, M$4, FALSE), 0)</f>
        <v>0</v>
      </c>
      <c r="N340" s="97">
        <f>IFERROR(VLOOKUP($E340, V一般接種!$A:$G, N$4, FALSE), 0)</f>
        <v>0</v>
      </c>
      <c r="O340" s="97">
        <f>SUMIF(V職域接種!$C:$C, 'Conv-vaccine'!$E340, V職域接種!F:F)</f>
        <v>0</v>
      </c>
      <c r="P340" s="97">
        <f>SUMIF(V職域接種!$C:$C, 'Conv-vaccine'!$E340, V職域接種!G:G)</f>
        <v>0</v>
      </c>
      <c r="Q340" s="97">
        <f>SUMIF(V重複!$C:$C, 'Conv-vaccine'!$E340, V重複!F:F)</f>
        <v>0</v>
      </c>
      <c r="R340" s="97">
        <f>SUMIF(V重複!$C:$C, 'Conv-vaccine'!$E340, V重複!G:G)</f>
        <v>0</v>
      </c>
      <c r="S340" s="111">
        <f>SUMIF(V3回目!$A:$A, 'Conv-vaccine'!$E340, V3回目!C:C)</f>
        <v>0</v>
      </c>
    </row>
    <row r="341" spans="1:19" ht="17.7">
      <c r="A341" s="94">
        <f t="shared" si="24"/>
        <v>44632</v>
      </c>
      <c r="B341" s="49">
        <f t="shared" si="25"/>
        <v>0</v>
      </c>
      <c r="C341" s="49">
        <f t="shared" si="26"/>
        <v>0</v>
      </c>
      <c r="D341" s="49">
        <f t="shared" si="23"/>
        <v>0</v>
      </c>
      <c r="E341" s="95">
        <v>44632</v>
      </c>
      <c r="F341" s="96" t="str">
        <f>IFERROR(VLOOKUP($E341, V医療従事者等!$A:$J, $F$4, FALSE), TEXT(E341, "aaa"))</f>
        <v>土</v>
      </c>
      <c r="G341" s="96">
        <f>IFERROR(VLOOKUP($E341, V医療従事者等!$A:$J, $G$4, FALSE), 0)</f>
        <v>0</v>
      </c>
      <c r="H341" s="96">
        <f>IFERROR(VLOOKUP($E341, V医療従事者等!$A:$J, $H$4, FALSE), 0)</f>
        <v>0</v>
      </c>
      <c r="I341" s="96">
        <f>IFERROR(VLOOKUP($E341, V医療従事者等!$A:$J, $I$4, FALSE), 0)</f>
        <v>0</v>
      </c>
      <c r="J341" s="96">
        <f>IFERROR(VLOOKUP($E341, V医療従事者等!$A:$J, $J$4, FALSE), 0)</f>
        <v>0</v>
      </c>
      <c r="K341" s="97">
        <f>IFERROR(VLOOKUP($E341, V一般接種!$A:$G, K$4, FALSE), 0)</f>
        <v>0</v>
      </c>
      <c r="L341" s="97">
        <f>IFERROR(VLOOKUP($E341, V一般接種!$A:$G, L$4, FALSE), 0)</f>
        <v>0</v>
      </c>
      <c r="M341" s="97">
        <f>IFERROR(VLOOKUP($E341, V一般接種!$A:$G, M$4, FALSE), 0)</f>
        <v>0</v>
      </c>
      <c r="N341" s="97">
        <f>IFERROR(VLOOKUP($E341, V一般接種!$A:$G, N$4, FALSE), 0)</f>
        <v>0</v>
      </c>
      <c r="O341" s="97">
        <f>SUMIF(V職域接種!$C:$C, 'Conv-vaccine'!$E341, V職域接種!F:F)</f>
        <v>0</v>
      </c>
      <c r="P341" s="97">
        <f>SUMIF(V職域接種!$C:$C, 'Conv-vaccine'!$E341, V職域接種!G:G)</f>
        <v>0</v>
      </c>
      <c r="Q341" s="97">
        <f>SUMIF(V重複!$C:$C, 'Conv-vaccine'!$E341, V重複!F:F)</f>
        <v>0</v>
      </c>
      <c r="R341" s="97">
        <f>SUMIF(V重複!$C:$C, 'Conv-vaccine'!$E341, V重複!G:G)</f>
        <v>0</v>
      </c>
      <c r="S341" s="111">
        <f>SUMIF(V3回目!$A:$A, 'Conv-vaccine'!$E341, V3回目!C:C)</f>
        <v>0</v>
      </c>
    </row>
    <row r="342" spans="1:19" ht="17.7">
      <c r="A342" s="94">
        <f t="shared" si="24"/>
        <v>44633</v>
      </c>
      <c r="B342" s="49">
        <f t="shared" si="25"/>
        <v>0</v>
      </c>
      <c r="C342" s="49">
        <f t="shared" si="26"/>
        <v>0</v>
      </c>
      <c r="D342" s="49">
        <f t="shared" si="23"/>
        <v>0</v>
      </c>
      <c r="E342" s="95">
        <v>44633</v>
      </c>
      <c r="F342" s="96" t="str">
        <f>IFERROR(VLOOKUP($E342, V医療従事者等!$A:$J, $F$4, FALSE), TEXT(E342, "aaa"))</f>
        <v>日</v>
      </c>
      <c r="G342" s="96">
        <f>IFERROR(VLOOKUP($E342, V医療従事者等!$A:$J, $G$4, FALSE), 0)</f>
        <v>0</v>
      </c>
      <c r="H342" s="96">
        <f>IFERROR(VLOOKUP($E342, V医療従事者等!$A:$J, $H$4, FALSE), 0)</f>
        <v>0</v>
      </c>
      <c r="I342" s="96">
        <f>IFERROR(VLOOKUP($E342, V医療従事者等!$A:$J, $I$4, FALSE), 0)</f>
        <v>0</v>
      </c>
      <c r="J342" s="96">
        <f>IFERROR(VLOOKUP($E342, V医療従事者等!$A:$J, $J$4, FALSE), 0)</f>
        <v>0</v>
      </c>
      <c r="K342" s="97">
        <f>IFERROR(VLOOKUP($E342, V一般接種!$A:$G, K$4, FALSE), 0)</f>
        <v>0</v>
      </c>
      <c r="L342" s="97">
        <f>IFERROR(VLOOKUP($E342, V一般接種!$A:$G, L$4, FALSE), 0)</f>
        <v>0</v>
      </c>
      <c r="M342" s="97">
        <f>IFERROR(VLOOKUP($E342, V一般接種!$A:$G, M$4, FALSE), 0)</f>
        <v>0</v>
      </c>
      <c r="N342" s="97">
        <f>IFERROR(VLOOKUP($E342, V一般接種!$A:$G, N$4, FALSE), 0)</f>
        <v>0</v>
      </c>
      <c r="O342" s="97">
        <f>SUMIF(V職域接種!$C:$C, 'Conv-vaccine'!$E342, V職域接種!F:F)</f>
        <v>0</v>
      </c>
      <c r="P342" s="97">
        <f>SUMIF(V職域接種!$C:$C, 'Conv-vaccine'!$E342, V職域接種!G:G)</f>
        <v>0</v>
      </c>
      <c r="Q342" s="97">
        <f>SUMIF(V重複!$C:$C, 'Conv-vaccine'!$E342, V重複!F:F)</f>
        <v>0</v>
      </c>
      <c r="R342" s="97">
        <f>SUMIF(V重複!$C:$C, 'Conv-vaccine'!$E342, V重複!G:G)</f>
        <v>0</v>
      </c>
      <c r="S342" s="111">
        <f>SUMIF(V3回目!$A:$A, 'Conv-vaccine'!$E342, V3回目!C:C)</f>
        <v>0</v>
      </c>
    </row>
    <row r="343" spans="1:19" ht="17.7">
      <c r="A343" s="94">
        <f t="shared" si="24"/>
        <v>44634</v>
      </c>
      <c r="B343" s="49">
        <f t="shared" si="25"/>
        <v>0</v>
      </c>
      <c r="C343" s="49">
        <f t="shared" si="26"/>
        <v>0</v>
      </c>
      <c r="D343" s="49">
        <f t="shared" si="23"/>
        <v>0</v>
      </c>
      <c r="E343" s="95">
        <v>44634</v>
      </c>
      <c r="F343" s="96" t="str">
        <f>IFERROR(VLOOKUP($E343, V医療従事者等!$A:$J, $F$4, FALSE), TEXT(E343, "aaa"))</f>
        <v>月</v>
      </c>
      <c r="G343" s="96">
        <f>IFERROR(VLOOKUP($E343, V医療従事者等!$A:$J, $G$4, FALSE), 0)</f>
        <v>0</v>
      </c>
      <c r="H343" s="96">
        <f>IFERROR(VLOOKUP($E343, V医療従事者等!$A:$J, $H$4, FALSE), 0)</f>
        <v>0</v>
      </c>
      <c r="I343" s="96">
        <f>IFERROR(VLOOKUP($E343, V医療従事者等!$A:$J, $I$4, FALSE), 0)</f>
        <v>0</v>
      </c>
      <c r="J343" s="96">
        <f>IFERROR(VLOOKUP($E343, V医療従事者等!$A:$J, $J$4, FALSE), 0)</f>
        <v>0</v>
      </c>
      <c r="K343" s="97">
        <f>IFERROR(VLOOKUP($E343, V一般接種!$A:$G, K$4, FALSE), 0)</f>
        <v>0</v>
      </c>
      <c r="L343" s="97">
        <f>IFERROR(VLOOKUP($E343, V一般接種!$A:$G, L$4, FALSE), 0)</f>
        <v>0</v>
      </c>
      <c r="M343" s="97">
        <f>IFERROR(VLOOKUP($E343, V一般接種!$A:$G, M$4, FALSE), 0)</f>
        <v>0</v>
      </c>
      <c r="N343" s="97">
        <f>IFERROR(VLOOKUP($E343, V一般接種!$A:$G, N$4, FALSE), 0)</f>
        <v>0</v>
      </c>
      <c r="O343" s="97">
        <f>SUMIF(V職域接種!$C:$C, 'Conv-vaccine'!$E343, V職域接種!F:F)</f>
        <v>0</v>
      </c>
      <c r="P343" s="97">
        <f>SUMIF(V職域接種!$C:$C, 'Conv-vaccine'!$E343, V職域接種!G:G)</f>
        <v>0</v>
      </c>
      <c r="Q343" s="97">
        <f>SUMIF(V重複!$C:$C, 'Conv-vaccine'!$E343, V重複!F:F)</f>
        <v>0</v>
      </c>
      <c r="R343" s="97">
        <f>SUMIF(V重複!$C:$C, 'Conv-vaccine'!$E343, V重複!G:G)</f>
        <v>0</v>
      </c>
      <c r="S343" s="111">
        <f>SUMIF(V3回目!$A:$A, 'Conv-vaccine'!$E343, V3回目!C:C)</f>
        <v>0</v>
      </c>
    </row>
    <row r="344" spans="1:19" ht="17.7">
      <c r="A344" s="94">
        <f t="shared" si="24"/>
        <v>44635</v>
      </c>
      <c r="B344" s="49">
        <f t="shared" si="25"/>
        <v>0</v>
      </c>
      <c r="C344" s="49">
        <f t="shared" si="26"/>
        <v>0</v>
      </c>
      <c r="D344" s="49">
        <f t="shared" si="23"/>
        <v>0</v>
      </c>
      <c r="E344" s="95">
        <v>44635</v>
      </c>
      <c r="F344" s="96" t="str">
        <f>IFERROR(VLOOKUP($E344, V医療従事者等!$A:$J, $F$4, FALSE), TEXT(E344, "aaa"))</f>
        <v>火</v>
      </c>
      <c r="G344" s="96">
        <f>IFERROR(VLOOKUP($E344, V医療従事者等!$A:$J, $G$4, FALSE), 0)</f>
        <v>0</v>
      </c>
      <c r="H344" s="96">
        <f>IFERROR(VLOOKUP($E344, V医療従事者等!$A:$J, $H$4, FALSE), 0)</f>
        <v>0</v>
      </c>
      <c r="I344" s="96">
        <f>IFERROR(VLOOKUP($E344, V医療従事者等!$A:$J, $I$4, FALSE), 0)</f>
        <v>0</v>
      </c>
      <c r="J344" s="96">
        <f>IFERROR(VLOOKUP($E344, V医療従事者等!$A:$J, $J$4, FALSE), 0)</f>
        <v>0</v>
      </c>
      <c r="K344" s="97">
        <f>IFERROR(VLOOKUP($E344, V一般接種!$A:$G, K$4, FALSE), 0)</f>
        <v>0</v>
      </c>
      <c r="L344" s="97">
        <f>IFERROR(VLOOKUP($E344, V一般接種!$A:$G, L$4, FALSE), 0)</f>
        <v>0</v>
      </c>
      <c r="M344" s="97">
        <f>IFERROR(VLOOKUP($E344, V一般接種!$A:$G, M$4, FALSE), 0)</f>
        <v>0</v>
      </c>
      <c r="N344" s="97">
        <f>IFERROR(VLOOKUP($E344, V一般接種!$A:$G, N$4, FALSE), 0)</f>
        <v>0</v>
      </c>
      <c r="O344" s="97">
        <f>SUMIF(V職域接種!$C:$C, 'Conv-vaccine'!$E344, V職域接種!F:F)</f>
        <v>0</v>
      </c>
      <c r="P344" s="97">
        <f>SUMIF(V職域接種!$C:$C, 'Conv-vaccine'!$E344, V職域接種!G:G)</f>
        <v>0</v>
      </c>
      <c r="Q344" s="97">
        <f>SUMIF(V重複!$C:$C, 'Conv-vaccine'!$E344, V重複!F:F)</f>
        <v>0</v>
      </c>
      <c r="R344" s="97">
        <f>SUMIF(V重複!$C:$C, 'Conv-vaccine'!$E344, V重複!G:G)</f>
        <v>0</v>
      </c>
      <c r="S344" s="111">
        <f>SUMIF(V3回目!$A:$A, 'Conv-vaccine'!$E344, V3回目!C:C)</f>
        <v>0</v>
      </c>
    </row>
    <row r="345" spans="1:19" ht="17.7">
      <c r="A345" s="94">
        <f t="shared" si="24"/>
        <v>44636</v>
      </c>
      <c r="B345" s="49">
        <f t="shared" si="25"/>
        <v>0</v>
      </c>
      <c r="C345" s="49">
        <f t="shared" si="26"/>
        <v>0</v>
      </c>
      <c r="D345" s="49">
        <f t="shared" si="23"/>
        <v>0</v>
      </c>
      <c r="E345" s="95">
        <v>44636</v>
      </c>
      <c r="F345" s="96" t="str">
        <f>IFERROR(VLOOKUP($E345, V医療従事者等!$A:$J, $F$4, FALSE), TEXT(E345, "aaa"))</f>
        <v>水</v>
      </c>
      <c r="G345" s="96">
        <f>IFERROR(VLOOKUP($E345, V医療従事者等!$A:$J, $G$4, FALSE), 0)</f>
        <v>0</v>
      </c>
      <c r="H345" s="96">
        <f>IFERROR(VLOOKUP($E345, V医療従事者等!$A:$J, $H$4, FALSE), 0)</f>
        <v>0</v>
      </c>
      <c r="I345" s="96">
        <f>IFERROR(VLOOKUP($E345, V医療従事者等!$A:$J, $I$4, FALSE), 0)</f>
        <v>0</v>
      </c>
      <c r="J345" s="96">
        <f>IFERROR(VLOOKUP($E345, V医療従事者等!$A:$J, $J$4, FALSE), 0)</f>
        <v>0</v>
      </c>
      <c r="K345" s="97">
        <f>IFERROR(VLOOKUP($E345, V一般接種!$A:$G, K$4, FALSE), 0)</f>
        <v>0</v>
      </c>
      <c r="L345" s="97">
        <f>IFERROR(VLOOKUP($E345, V一般接種!$A:$G, L$4, FALSE), 0)</f>
        <v>0</v>
      </c>
      <c r="M345" s="97">
        <f>IFERROR(VLOOKUP($E345, V一般接種!$A:$G, M$4, FALSE), 0)</f>
        <v>0</v>
      </c>
      <c r="N345" s="97">
        <f>IFERROR(VLOOKUP($E345, V一般接種!$A:$G, N$4, FALSE), 0)</f>
        <v>0</v>
      </c>
      <c r="O345" s="97">
        <f>SUMIF(V職域接種!$C:$C, 'Conv-vaccine'!$E345, V職域接種!F:F)</f>
        <v>0</v>
      </c>
      <c r="P345" s="97">
        <f>SUMIF(V職域接種!$C:$C, 'Conv-vaccine'!$E345, V職域接種!G:G)</f>
        <v>0</v>
      </c>
      <c r="Q345" s="97">
        <f>SUMIF(V重複!$C:$C, 'Conv-vaccine'!$E345, V重複!F:F)</f>
        <v>0</v>
      </c>
      <c r="R345" s="97">
        <f>SUMIF(V重複!$C:$C, 'Conv-vaccine'!$E345, V重複!G:G)</f>
        <v>0</v>
      </c>
      <c r="S345" s="111">
        <f>SUMIF(V3回目!$A:$A, 'Conv-vaccine'!$E345, V3回目!C:C)</f>
        <v>0</v>
      </c>
    </row>
    <row r="346" spans="1:19" ht="17.7">
      <c r="A346" s="94">
        <f t="shared" si="24"/>
        <v>44637</v>
      </c>
      <c r="B346" s="49">
        <f t="shared" si="25"/>
        <v>0</v>
      </c>
      <c r="C346" s="49">
        <f t="shared" si="26"/>
        <v>0</v>
      </c>
      <c r="D346" s="49">
        <f t="shared" si="23"/>
        <v>0</v>
      </c>
      <c r="E346" s="95">
        <v>44637</v>
      </c>
      <c r="F346" s="96" t="str">
        <f>IFERROR(VLOOKUP($E346, V医療従事者等!$A:$J, $F$4, FALSE), TEXT(E346, "aaa"))</f>
        <v>木</v>
      </c>
      <c r="G346" s="96">
        <f>IFERROR(VLOOKUP($E346, V医療従事者等!$A:$J, $G$4, FALSE), 0)</f>
        <v>0</v>
      </c>
      <c r="H346" s="96">
        <f>IFERROR(VLOOKUP($E346, V医療従事者等!$A:$J, $H$4, FALSE), 0)</f>
        <v>0</v>
      </c>
      <c r="I346" s="96">
        <f>IFERROR(VLOOKUP($E346, V医療従事者等!$A:$J, $I$4, FALSE), 0)</f>
        <v>0</v>
      </c>
      <c r="J346" s="96">
        <f>IFERROR(VLOOKUP($E346, V医療従事者等!$A:$J, $J$4, FALSE), 0)</f>
        <v>0</v>
      </c>
      <c r="K346" s="97">
        <f>IFERROR(VLOOKUP($E346, V一般接種!$A:$G, K$4, FALSE), 0)</f>
        <v>0</v>
      </c>
      <c r="L346" s="97">
        <f>IFERROR(VLOOKUP($E346, V一般接種!$A:$G, L$4, FALSE), 0)</f>
        <v>0</v>
      </c>
      <c r="M346" s="97">
        <f>IFERROR(VLOOKUP($E346, V一般接種!$A:$G, M$4, FALSE), 0)</f>
        <v>0</v>
      </c>
      <c r="N346" s="97">
        <f>IFERROR(VLOOKUP($E346, V一般接種!$A:$G, N$4, FALSE), 0)</f>
        <v>0</v>
      </c>
      <c r="O346" s="97">
        <f>SUMIF(V職域接種!$C:$C, 'Conv-vaccine'!$E346, V職域接種!F:F)</f>
        <v>0</v>
      </c>
      <c r="P346" s="97">
        <f>SUMIF(V職域接種!$C:$C, 'Conv-vaccine'!$E346, V職域接種!G:G)</f>
        <v>0</v>
      </c>
      <c r="Q346" s="97">
        <f>SUMIF(V重複!$C:$C, 'Conv-vaccine'!$E346, V重複!F:F)</f>
        <v>0</v>
      </c>
      <c r="R346" s="97">
        <f>SUMIF(V重複!$C:$C, 'Conv-vaccine'!$E346, V重複!G:G)</f>
        <v>0</v>
      </c>
      <c r="S346" s="111">
        <f>SUMIF(V3回目!$A:$A, 'Conv-vaccine'!$E346, V3回目!C:C)</f>
        <v>0</v>
      </c>
    </row>
    <row r="347" spans="1:19" ht="17.7">
      <c r="A347" s="94">
        <f t="shared" si="24"/>
        <v>44638</v>
      </c>
      <c r="B347" s="49">
        <f t="shared" si="25"/>
        <v>0</v>
      </c>
      <c r="C347" s="49">
        <f t="shared" si="26"/>
        <v>0</v>
      </c>
      <c r="D347" s="49">
        <f t="shared" si="23"/>
        <v>0</v>
      </c>
      <c r="E347" s="95">
        <v>44638</v>
      </c>
      <c r="F347" s="96" t="str">
        <f>IFERROR(VLOOKUP($E347, V医療従事者等!$A:$J, $F$4, FALSE), TEXT(E347, "aaa"))</f>
        <v>金</v>
      </c>
      <c r="G347" s="96">
        <f>IFERROR(VLOOKUP($E347, V医療従事者等!$A:$J, $G$4, FALSE), 0)</f>
        <v>0</v>
      </c>
      <c r="H347" s="96">
        <f>IFERROR(VLOOKUP($E347, V医療従事者等!$A:$J, $H$4, FALSE), 0)</f>
        <v>0</v>
      </c>
      <c r="I347" s="96">
        <f>IFERROR(VLOOKUP($E347, V医療従事者等!$A:$J, $I$4, FALSE), 0)</f>
        <v>0</v>
      </c>
      <c r="J347" s="96">
        <f>IFERROR(VLOOKUP($E347, V医療従事者等!$A:$J, $J$4, FALSE), 0)</f>
        <v>0</v>
      </c>
      <c r="K347" s="97">
        <f>IFERROR(VLOOKUP($E347, V一般接種!$A:$G, K$4, FALSE), 0)</f>
        <v>0</v>
      </c>
      <c r="L347" s="97">
        <f>IFERROR(VLOOKUP($E347, V一般接種!$A:$G, L$4, FALSE), 0)</f>
        <v>0</v>
      </c>
      <c r="M347" s="97">
        <f>IFERROR(VLOOKUP($E347, V一般接種!$A:$G, M$4, FALSE), 0)</f>
        <v>0</v>
      </c>
      <c r="N347" s="97">
        <f>IFERROR(VLOOKUP($E347, V一般接種!$A:$G, N$4, FALSE), 0)</f>
        <v>0</v>
      </c>
      <c r="O347" s="97">
        <f>SUMIF(V職域接種!$C:$C, 'Conv-vaccine'!$E347, V職域接種!F:F)</f>
        <v>0</v>
      </c>
      <c r="P347" s="97">
        <f>SUMIF(V職域接種!$C:$C, 'Conv-vaccine'!$E347, V職域接種!G:G)</f>
        <v>0</v>
      </c>
      <c r="Q347" s="97">
        <f>SUMIF(V重複!$C:$C, 'Conv-vaccine'!$E347, V重複!F:F)</f>
        <v>0</v>
      </c>
      <c r="R347" s="97">
        <f>SUMIF(V重複!$C:$C, 'Conv-vaccine'!$E347, V重複!G:G)</f>
        <v>0</v>
      </c>
      <c r="S347" s="111">
        <f>SUMIF(V3回目!$A:$A, 'Conv-vaccine'!$E347, V3回目!C:C)</f>
        <v>0</v>
      </c>
    </row>
    <row r="348" spans="1:19" ht="17.7">
      <c r="A348" s="94">
        <f t="shared" si="24"/>
        <v>44639</v>
      </c>
      <c r="B348" s="49">
        <f t="shared" si="25"/>
        <v>0</v>
      </c>
      <c r="C348" s="49">
        <f t="shared" si="26"/>
        <v>0</v>
      </c>
      <c r="D348" s="49">
        <f t="shared" si="23"/>
        <v>0</v>
      </c>
      <c r="E348" s="95">
        <v>44639</v>
      </c>
      <c r="F348" s="96" t="str">
        <f>IFERROR(VLOOKUP($E348, V医療従事者等!$A:$J, $F$4, FALSE), TEXT(E348, "aaa"))</f>
        <v>土</v>
      </c>
      <c r="G348" s="96">
        <f>IFERROR(VLOOKUP($E348, V医療従事者等!$A:$J, $G$4, FALSE), 0)</f>
        <v>0</v>
      </c>
      <c r="H348" s="96">
        <f>IFERROR(VLOOKUP($E348, V医療従事者等!$A:$J, $H$4, FALSE), 0)</f>
        <v>0</v>
      </c>
      <c r="I348" s="96">
        <f>IFERROR(VLOOKUP($E348, V医療従事者等!$A:$J, $I$4, FALSE), 0)</f>
        <v>0</v>
      </c>
      <c r="J348" s="96">
        <f>IFERROR(VLOOKUP($E348, V医療従事者等!$A:$J, $J$4, FALSE), 0)</f>
        <v>0</v>
      </c>
      <c r="K348" s="97">
        <f>IFERROR(VLOOKUP($E348, V一般接種!$A:$G, K$4, FALSE), 0)</f>
        <v>0</v>
      </c>
      <c r="L348" s="97">
        <f>IFERROR(VLOOKUP($E348, V一般接種!$A:$G, L$4, FALSE), 0)</f>
        <v>0</v>
      </c>
      <c r="M348" s="97">
        <f>IFERROR(VLOOKUP($E348, V一般接種!$A:$G, M$4, FALSE), 0)</f>
        <v>0</v>
      </c>
      <c r="N348" s="97">
        <f>IFERROR(VLOOKUP($E348, V一般接種!$A:$G, N$4, FALSE), 0)</f>
        <v>0</v>
      </c>
      <c r="O348" s="97">
        <f>SUMIF(V職域接種!$C:$C, 'Conv-vaccine'!$E348, V職域接種!F:F)</f>
        <v>0</v>
      </c>
      <c r="P348" s="97">
        <f>SUMIF(V職域接種!$C:$C, 'Conv-vaccine'!$E348, V職域接種!G:G)</f>
        <v>0</v>
      </c>
      <c r="Q348" s="97">
        <f>SUMIF(V重複!$C:$C, 'Conv-vaccine'!$E348, V重複!F:F)</f>
        <v>0</v>
      </c>
      <c r="R348" s="97">
        <f>SUMIF(V重複!$C:$C, 'Conv-vaccine'!$E348, V重複!G:G)</f>
        <v>0</v>
      </c>
      <c r="S348" s="111">
        <f>SUMIF(V3回目!$A:$A, 'Conv-vaccine'!$E348, V3回目!C:C)</f>
        <v>0</v>
      </c>
    </row>
    <row r="349" spans="1:19" ht="17.7">
      <c r="A349" s="94">
        <f t="shared" si="24"/>
        <v>44640</v>
      </c>
      <c r="B349" s="49">
        <f t="shared" si="25"/>
        <v>0</v>
      </c>
      <c r="C349" s="49">
        <f t="shared" si="26"/>
        <v>0</v>
      </c>
      <c r="D349" s="49">
        <f t="shared" si="23"/>
        <v>0</v>
      </c>
      <c r="E349" s="95">
        <v>44640</v>
      </c>
      <c r="F349" s="96" t="str">
        <f>IFERROR(VLOOKUP($E349, V医療従事者等!$A:$J, $F$4, FALSE), TEXT(E349, "aaa"))</f>
        <v>日</v>
      </c>
      <c r="G349" s="96">
        <f>IFERROR(VLOOKUP($E349, V医療従事者等!$A:$J, $G$4, FALSE), 0)</f>
        <v>0</v>
      </c>
      <c r="H349" s="96">
        <f>IFERROR(VLOOKUP($E349, V医療従事者等!$A:$J, $H$4, FALSE), 0)</f>
        <v>0</v>
      </c>
      <c r="I349" s="96">
        <f>IFERROR(VLOOKUP($E349, V医療従事者等!$A:$J, $I$4, FALSE), 0)</f>
        <v>0</v>
      </c>
      <c r="J349" s="96">
        <f>IFERROR(VLOOKUP($E349, V医療従事者等!$A:$J, $J$4, FALSE), 0)</f>
        <v>0</v>
      </c>
      <c r="K349" s="97">
        <f>IFERROR(VLOOKUP($E349, V一般接種!$A:$G, K$4, FALSE), 0)</f>
        <v>0</v>
      </c>
      <c r="L349" s="97">
        <f>IFERROR(VLOOKUP($E349, V一般接種!$A:$G, L$4, FALSE), 0)</f>
        <v>0</v>
      </c>
      <c r="M349" s="97">
        <f>IFERROR(VLOOKUP($E349, V一般接種!$A:$G, M$4, FALSE), 0)</f>
        <v>0</v>
      </c>
      <c r="N349" s="97">
        <f>IFERROR(VLOOKUP($E349, V一般接種!$A:$G, N$4, FALSE), 0)</f>
        <v>0</v>
      </c>
      <c r="O349" s="97">
        <f>SUMIF(V職域接種!$C:$C, 'Conv-vaccine'!$E349, V職域接種!F:F)</f>
        <v>0</v>
      </c>
      <c r="P349" s="97">
        <f>SUMIF(V職域接種!$C:$C, 'Conv-vaccine'!$E349, V職域接種!G:G)</f>
        <v>0</v>
      </c>
      <c r="Q349" s="97">
        <f>SUMIF(V重複!$C:$C, 'Conv-vaccine'!$E349, V重複!F:F)</f>
        <v>0</v>
      </c>
      <c r="R349" s="97">
        <f>SUMIF(V重複!$C:$C, 'Conv-vaccine'!$E349, V重複!G:G)</f>
        <v>0</v>
      </c>
      <c r="S349" s="111">
        <f>SUMIF(V3回目!$A:$A, 'Conv-vaccine'!$E349, V3回目!C:C)</f>
        <v>0</v>
      </c>
    </row>
    <row r="350" spans="1:19" ht="17.7">
      <c r="A350" s="94">
        <f t="shared" si="24"/>
        <v>44641</v>
      </c>
      <c r="B350" s="49">
        <f t="shared" si="25"/>
        <v>0</v>
      </c>
      <c r="C350" s="49">
        <f t="shared" si="26"/>
        <v>0</v>
      </c>
      <c r="D350" s="49">
        <f t="shared" si="23"/>
        <v>0</v>
      </c>
      <c r="E350" s="95">
        <v>44641</v>
      </c>
      <c r="F350" s="96" t="str">
        <f>IFERROR(VLOOKUP($E350, V医療従事者等!$A:$J, $F$4, FALSE), TEXT(E350, "aaa"))</f>
        <v>月</v>
      </c>
      <c r="G350" s="96">
        <f>IFERROR(VLOOKUP($E350, V医療従事者等!$A:$J, $G$4, FALSE), 0)</f>
        <v>0</v>
      </c>
      <c r="H350" s="96">
        <f>IFERROR(VLOOKUP($E350, V医療従事者等!$A:$J, $H$4, FALSE), 0)</f>
        <v>0</v>
      </c>
      <c r="I350" s="96">
        <f>IFERROR(VLOOKUP($E350, V医療従事者等!$A:$J, $I$4, FALSE), 0)</f>
        <v>0</v>
      </c>
      <c r="J350" s="96">
        <f>IFERROR(VLOOKUP($E350, V医療従事者等!$A:$J, $J$4, FALSE), 0)</f>
        <v>0</v>
      </c>
      <c r="K350" s="97">
        <f>IFERROR(VLOOKUP($E350, V一般接種!$A:$G, K$4, FALSE), 0)</f>
        <v>0</v>
      </c>
      <c r="L350" s="97">
        <f>IFERROR(VLOOKUP($E350, V一般接種!$A:$G, L$4, FALSE), 0)</f>
        <v>0</v>
      </c>
      <c r="M350" s="97">
        <f>IFERROR(VLOOKUP($E350, V一般接種!$A:$G, M$4, FALSE), 0)</f>
        <v>0</v>
      </c>
      <c r="N350" s="97">
        <f>IFERROR(VLOOKUP($E350, V一般接種!$A:$G, N$4, FALSE), 0)</f>
        <v>0</v>
      </c>
      <c r="O350" s="97">
        <f>SUMIF(V職域接種!$C:$C, 'Conv-vaccine'!$E350, V職域接種!F:F)</f>
        <v>0</v>
      </c>
      <c r="P350" s="97">
        <f>SUMIF(V職域接種!$C:$C, 'Conv-vaccine'!$E350, V職域接種!G:G)</f>
        <v>0</v>
      </c>
      <c r="Q350" s="97">
        <f>SUMIF(V重複!$C:$C, 'Conv-vaccine'!$E350, V重複!F:F)</f>
        <v>0</v>
      </c>
      <c r="R350" s="97">
        <f>SUMIF(V重複!$C:$C, 'Conv-vaccine'!$E350, V重複!G:G)</f>
        <v>0</v>
      </c>
      <c r="S350" s="111">
        <f>SUMIF(V3回目!$A:$A, 'Conv-vaccine'!$E350, V3回目!C:C)</f>
        <v>0</v>
      </c>
    </row>
    <row r="351" spans="1:19" ht="17.7">
      <c r="A351" s="94">
        <f t="shared" si="24"/>
        <v>44642</v>
      </c>
      <c r="B351" s="49">
        <f t="shared" si="25"/>
        <v>0</v>
      </c>
      <c r="C351" s="49">
        <f t="shared" si="26"/>
        <v>0</v>
      </c>
      <c r="D351" s="49">
        <f t="shared" si="23"/>
        <v>0</v>
      </c>
      <c r="E351" s="95">
        <v>44642</v>
      </c>
      <c r="F351" s="96" t="str">
        <f>IFERROR(VLOOKUP($E351, V医療従事者等!$A:$J, $F$4, FALSE), TEXT(E351, "aaa"))</f>
        <v>火</v>
      </c>
      <c r="G351" s="96">
        <f>IFERROR(VLOOKUP($E351, V医療従事者等!$A:$J, $G$4, FALSE), 0)</f>
        <v>0</v>
      </c>
      <c r="H351" s="96">
        <f>IFERROR(VLOOKUP($E351, V医療従事者等!$A:$J, $H$4, FALSE), 0)</f>
        <v>0</v>
      </c>
      <c r="I351" s="96">
        <f>IFERROR(VLOOKUP($E351, V医療従事者等!$A:$J, $I$4, FALSE), 0)</f>
        <v>0</v>
      </c>
      <c r="J351" s="96">
        <f>IFERROR(VLOOKUP($E351, V医療従事者等!$A:$J, $J$4, FALSE), 0)</f>
        <v>0</v>
      </c>
      <c r="K351" s="97">
        <f>IFERROR(VLOOKUP($E351, V一般接種!$A:$G, K$4, FALSE), 0)</f>
        <v>0</v>
      </c>
      <c r="L351" s="97">
        <f>IFERROR(VLOOKUP($E351, V一般接種!$A:$G, L$4, FALSE), 0)</f>
        <v>0</v>
      </c>
      <c r="M351" s="97">
        <f>IFERROR(VLOOKUP($E351, V一般接種!$A:$G, M$4, FALSE), 0)</f>
        <v>0</v>
      </c>
      <c r="N351" s="97">
        <f>IFERROR(VLOOKUP($E351, V一般接種!$A:$G, N$4, FALSE), 0)</f>
        <v>0</v>
      </c>
      <c r="O351" s="97">
        <f>SUMIF(V職域接種!$C:$C, 'Conv-vaccine'!$E351, V職域接種!F:F)</f>
        <v>0</v>
      </c>
      <c r="P351" s="97">
        <f>SUMIF(V職域接種!$C:$C, 'Conv-vaccine'!$E351, V職域接種!G:G)</f>
        <v>0</v>
      </c>
      <c r="Q351" s="97">
        <f>SUMIF(V重複!$C:$C, 'Conv-vaccine'!$E351, V重複!F:F)</f>
        <v>0</v>
      </c>
      <c r="R351" s="97">
        <f>SUMIF(V重複!$C:$C, 'Conv-vaccine'!$E351, V重複!G:G)</f>
        <v>0</v>
      </c>
      <c r="S351" s="111">
        <f>SUMIF(V3回目!$A:$A, 'Conv-vaccine'!$E351, V3回目!C:C)</f>
        <v>0</v>
      </c>
    </row>
    <row r="352" spans="1:19" ht="17.7">
      <c r="A352" s="94">
        <f t="shared" si="24"/>
        <v>44643</v>
      </c>
      <c r="B352" s="49">
        <f t="shared" si="25"/>
        <v>0</v>
      </c>
      <c r="C352" s="49">
        <f t="shared" si="26"/>
        <v>0</v>
      </c>
      <c r="D352" s="49">
        <f t="shared" si="23"/>
        <v>0</v>
      </c>
      <c r="E352" s="95">
        <v>44643</v>
      </c>
      <c r="F352" s="96" t="str">
        <f>IFERROR(VLOOKUP($E352, V医療従事者等!$A:$J, $F$4, FALSE), TEXT(E352, "aaa"))</f>
        <v>水</v>
      </c>
      <c r="G352" s="96">
        <f>IFERROR(VLOOKUP($E352, V医療従事者等!$A:$J, $G$4, FALSE), 0)</f>
        <v>0</v>
      </c>
      <c r="H352" s="96">
        <f>IFERROR(VLOOKUP($E352, V医療従事者等!$A:$J, $H$4, FALSE), 0)</f>
        <v>0</v>
      </c>
      <c r="I352" s="96">
        <f>IFERROR(VLOOKUP($E352, V医療従事者等!$A:$J, $I$4, FALSE), 0)</f>
        <v>0</v>
      </c>
      <c r="J352" s="96">
        <f>IFERROR(VLOOKUP($E352, V医療従事者等!$A:$J, $J$4, FALSE), 0)</f>
        <v>0</v>
      </c>
      <c r="K352" s="97">
        <f>IFERROR(VLOOKUP($E352, V一般接種!$A:$G, K$4, FALSE), 0)</f>
        <v>0</v>
      </c>
      <c r="L352" s="97">
        <f>IFERROR(VLOOKUP($E352, V一般接種!$A:$G, L$4, FALSE), 0)</f>
        <v>0</v>
      </c>
      <c r="M352" s="97">
        <f>IFERROR(VLOOKUP($E352, V一般接種!$A:$G, M$4, FALSE), 0)</f>
        <v>0</v>
      </c>
      <c r="N352" s="97">
        <f>IFERROR(VLOOKUP($E352, V一般接種!$A:$G, N$4, FALSE), 0)</f>
        <v>0</v>
      </c>
      <c r="O352" s="97">
        <f>SUMIF(V職域接種!$C:$C, 'Conv-vaccine'!$E352, V職域接種!F:F)</f>
        <v>0</v>
      </c>
      <c r="P352" s="97">
        <f>SUMIF(V職域接種!$C:$C, 'Conv-vaccine'!$E352, V職域接種!G:G)</f>
        <v>0</v>
      </c>
      <c r="Q352" s="97">
        <f>SUMIF(V重複!$C:$C, 'Conv-vaccine'!$E352, V重複!F:F)</f>
        <v>0</v>
      </c>
      <c r="R352" s="97">
        <f>SUMIF(V重複!$C:$C, 'Conv-vaccine'!$E352, V重複!G:G)</f>
        <v>0</v>
      </c>
      <c r="S352" s="111">
        <f>SUMIF(V3回目!$A:$A, 'Conv-vaccine'!$E352, V3回目!C:C)</f>
        <v>0</v>
      </c>
    </row>
    <row r="353" spans="1:19" ht="17.7">
      <c r="A353" s="94">
        <f t="shared" si="24"/>
        <v>44644</v>
      </c>
      <c r="B353" s="49">
        <f t="shared" si="25"/>
        <v>0</v>
      </c>
      <c r="C353" s="49">
        <f t="shared" si="26"/>
        <v>0</v>
      </c>
      <c r="D353" s="49">
        <f t="shared" si="23"/>
        <v>0</v>
      </c>
      <c r="E353" s="95">
        <v>44644</v>
      </c>
      <c r="F353" s="96" t="str">
        <f>IFERROR(VLOOKUP($E353, V医療従事者等!$A:$J, $F$4, FALSE), TEXT(E353, "aaa"))</f>
        <v>木</v>
      </c>
      <c r="G353" s="96">
        <f>IFERROR(VLOOKUP($E353, V医療従事者等!$A:$J, $G$4, FALSE), 0)</f>
        <v>0</v>
      </c>
      <c r="H353" s="96">
        <f>IFERROR(VLOOKUP($E353, V医療従事者等!$A:$J, $H$4, FALSE), 0)</f>
        <v>0</v>
      </c>
      <c r="I353" s="96">
        <f>IFERROR(VLOOKUP($E353, V医療従事者等!$A:$J, $I$4, FALSE), 0)</f>
        <v>0</v>
      </c>
      <c r="J353" s="96">
        <f>IFERROR(VLOOKUP($E353, V医療従事者等!$A:$J, $J$4, FALSE), 0)</f>
        <v>0</v>
      </c>
      <c r="K353" s="97">
        <f>IFERROR(VLOOKUP($E353, V一般接種!$A:$G, K$4, FALSE), 0)</f>
        <v>0</v>
      </c>
      <c r="L353" s="97">
        <f>IFERROR(VLOOKUP($E353, V一般接種!$A:$G, L$4, FALSE), 0)</f>
        <v>0</v>
      </c>
      <c r="M353" s="97">
        <f>IFERROR(VLOOKUP($E353, V一般接種!$A:$G, M$4, FALSE), 0)</f>
        <v>0</v>
      </c>
      <c r="N353" s="97">
        <f>IFERROR(VLOOKUP($E353, V一般接種!$A:$G, N$4, FALSE), 0)</f>
        <v>0</v>
      </c>
      <c r="O353" s="97">
        <f>SUMIF(V職域接種!$C:$C, 'Conv-vaccine'!$E353, V職域接種!F:F)</f>
        <v>0</v>
      </c>
      <c r="P353" s="97">
        <f>SUMIF(V職域接種!$C:$C, 'Conv-vaccine'!$E353, V職域接種!G:G)</f>
        <v>0</v>
      </c>
      <c r="Q353" s="97">
        <f>SUMIF(V重複!$C:$C, 'Conv-vaccine'!$E353, V重複!F:F)</f>
        <v>0</v>
      </c>
      <c r="R353" s="97">
        <f>SUMIF(V重複!$C:$C, 'Conv-vaccine'!$E353, V重複!G:G)</f>
        <v>0</v>
      </c>
      <c r="S353" s="111">
        <f>SUMIF(V3回目!$A:$A, 'Conv-vaccine'!$E353, V3回目!C:C)</f>
        <v>0</v>
      </c>
    </row>
    <row r="354" spans="1:19" ht="17.7">
      <c r="A354" s="94">
        <f t="shared" si="24"/>
        <v>44645</v>
      </c>
      <c r="B354" s="49">
        <f t="shared" si="25"/>
        <v>0</v>
      </c>
      <c r="C354" s="49">
        <f t="shared" si="26"/>
        <v>0</v>
      </c>
      <c r="D354" s="49">
        <f t="shared" si="23"/>
        <v>0</v>
      </c>
      <c r="E354" s="95">
        <v>44645</v>
      </c>
      <c r="F354" s="96" t="str">
        <f>IFERROR(VLOOKUP($E354, V医療従事者等!$A:$J, $F$4, FALSE), TEXT(E354, "aaa"))</f>
        <v>金</v>
      </c>
      <c r="G354" s="96">
        <f>IFERROR(VLOOKUP($E354, V医療従事者等!$A:$J, $G$4, FALSE), 0)</f>
        <v>0</v>
      </c>
      <c r="H354" s="96">
        <f>IFERROR(VLOOKUP($E354, V医療従事者等!$A:$J, $H$4, FALSE), 0)</f>
        <v>0</v>
      </c>
      <c r="I354" s="96">
        <f>IFERROR(VLOOKUP($E354, V医療従事者等!$A:$J, $I$4, FALSE), 0)</f>
        <v>0</v>
      </c>
      <c r="J354" s="96">
        <f>IFERROR(VLOOKUP($E354, V医療従事者等!$A:$J, $J$4, FALSE), 0)</f>
        <v>0</v>
      </c>
      <c r="K354" s="97">
        <f>IFERROR(VLOOKUP($E354, V一般接種!$A:$G, K$4, FALSE), 0)</f>
        <v>0</v>
      </c>
      <c r="L354" s="97">
        <f>IFERROR(VLOOKUP($E354, V一般接種!$A:$G, L$4, FALSE), 0)</f>
        <v>0</v>
      </c>
      <c r="M354" s="97">
        <f>IFERROR(VLOOKUP($E354, V一般接種!$A:$G, M$4, FALSE), 0)</f>
        <v>0</v>
      </c>
      <c r="N354" s="97">
        <f>IFERROR(VLOOKUP($E354, V一般接種!$A:$G, N$4, FALSE), 0)</f>
        <v>0</v>
      </c>
      <c r="O354" s="97">
        <f>SUMIF(V職域接種!$C:$C, 'Conv-vaccine'!$E354, V職域接種!F:F)</f>
        <v>0</v>
      </c>
      <c r="P354" s="97">
        <f>SUMIF(V職域接種!$C:$C, 'Conv-vaccine'!$E354, V職域接種!G:G)</f>
        <v>0</v>
      </c>
      <c r="Q354" s="97">
        <f>SUMIF(V重複!$C:$C, 'Conv-vaccine'!$E354, V重複!F:F)</f>
        <v>0</v>
      </c>
      <c r="R354" s="97">
        <f>SUMIF(V重複!$C:$C, 'Conv-vaccine'!$E354, V重複!G:G)</f>
        <v>0</v>
      </c>
      <c r="S354" s="111">
        <f>SUMIF(V3回目!$A:$A, 'Conv-vaccine'!$E354, V3回目!C:C)</f>
        <v>0</v>
      </c>
    </row>
    <row r="355" spans="1:19" ht="17.7">
      <c r="A355" s="94">
        <f t="shared" si="24"/>
        <v>44646</v>
      </c>
      <c r="B355" s="49">
        <f t="shared" si="25"/>
        <v>0</v>
      </c>
      <c r="C355" s="49">
        <f t="shared" si="26"/>
        <v>0</v>
      </c>
      <c r="D355" s="49">
        <f t="shared" si="23"/>
        <v>0</v>
      </c>
      <c r="E355" s="95">
        <v>44646</v>
      </c>
      <c r="F355" s="96" t="str">
        <f>IFERROR(VLOOKUP($E355, V医療従事者等!$A:$J, $F$4, FALSE), TEXT(E355, "aaa"))</f>
        <v>土</v>
      </c>
      <c r="G355" s="96">
        <f>IFERROR(VLOOKUP($E355, V医療従事者等!$A:$J, $G$4, FALSE), 0)</f>
        <v>0</v>
      </c>
      <c r="H355" s="96">
        <f>IFERROR(VLOOKUP($E355, V医療従事者等!$A:$J, $H$4, FALSE), 0)</f>
        <v>0</v>
      </c>
      <c r="I355" s="96">
        <f>IFERROR(VLOOKUP($E355, V医療従事者等!$A:$J, $I$4, FALSE), 0)</f>
        <v>0</v>
      </c>
      <c r="J355" s="96">
        <f>IFERROR(VLOOKUP($E355, V医療従事者等!$A:$J, $J$4, FALSE), 0)</f>
        <v>0</v>
      </c>
      <c r="K355" s="97">
        <f>IFERROR(VLOOKUP($E355, V一般接種!$A:$G, K$4, FALSE), 0)</f>
        <v>0</v>
      </c>
      <c r="L355" s="97">
        <f>IFERROR(VLOOKUP($E355, V一般接種!$A:$G, L$4, FALSE), 0)</f>
        <v>0</v>
      </c>
      <c r="M355" s="97">
        <f>IFERROR(VLOOKUP($E355, V一般接種!$A:$G, M$4, FALSE), 0)</f>
        <v>0</v>
      </c>
      <c r="N355" s="97">
        <f>IFERROR(VLOOKUP($E355, V一般接種!$A:$G, N$4, FALSE), 0)</f>
        <v>0</v>
      </c>
      <c r="O355" s="97">
        <f>SUMIF(V職域接種!$C:$C, 'Conv-vaccine'!$E355, V職域接種!F:F)</f>
        <v>0</v>
      </c>
      <c r="P355" s="97">
        <f>SUMIF(V職域接種!$C:$C, 'Conv-vaccine'!$E355, V職域接種!G:G)</f>
        <v>0</v>
      </c>
      <c r="Q355" s="97">
        <f>SUMIF(V重複!$C:$C, 'Conv-vaccine'!$E355, V重複!F:F)</f>
        <v>0</v>
      </c>
      <c r="R355" s="97">
        <f>SUMIF(V重複!$C:$C, 'Conv-vaccine'!$E355, V重複!G:G)</f>
        <v>0</v>
      </c>
      <c r="S355" s="111">
        <f>SUMIF(V3回目!$A:$A, 'Conv-vaccine'!$E355, V3回目!C:C)</f>
        <v>0</v>
      </c>
    </row>
    <row r="356" spans="1:19" ht="17.7">
      <c r="A356" s="94">
        <f t="shared" si="24"/>
        <v>44647</v>
      </c>
      <c r="B356" s="49">
        <f t="shared" si="25"/>
        <v>0</v>
      </c>
      <c r="C356" s="49">
        <f t="shared" si="26"/>
        <v>0</v>
      </c>
      <c r="D356" s="49">
        <f t="shared" si="23"/>
        <v>0</v>
      </c>
      <c r="E356" s="95">
        <v>44647</v>
      </c>
      <c r="F356" s="96" t="str">
        <f>IFERROR(VLOOKUP($E356, V医療従事者等!$A:$J, $F$4, FALSE), TEXT(E356, "aaa"))</f>
        <v>日</v>
      </c>
      <c r="G356" s="96">
        <f>IFERROR(VLOOKUP($E356, V医療従事者等!$A:$J, $G$4, FALSE), 0)</f>
        <v>0</v>
      </c>
      <c r="H356" s="96">
        <f>IFERROR(VLOOKUP($E356, V医療従事者等!$A:$J, $H$4, FALSE), 0)</f>
        <v>0</v>
      </c>
      <c r="I356" s="96">
        <f>IFERROR(VLOOKUP($E356, V医療従事者等!$A:$J, $I$4, FALSE), 0)</f>
        <v>0</v>
      </c>
      <c r="J356" s="96">
        <f>IFERROR(VLOOKUP($E356, V医療従事者等!$A:$J, $J$4, FALSE), 0)</f>
        <v>0</v>
      </c>
      <c r="K356" s="97">
        <f>IFERROR(VLOOKUP($E356, V一般接種!$A:$G, K$4, FALSE), 0)</f>
        <v>0</v>
      </c>
      <c r="L356" s="97">
        <f>IFERROR(VLOOKUP($E356, V一般接種!$A:$G, L$4, FALSE), 0)</f>
        <v>0</v>
      </c>
      <c r="M356" s="97">
        <f>IFERROR(VLOOKUP($E356, V一般接種!$A:$G, M$4, FALSE), 0)</f>
        <v>0</v>
      </c>
      <c r="N356" s="97">
        <f>IFERROR(VLOOKUP($E356, V一般接種!$A:$G, N$4, FALSE), 0)</f>
        <v>0</v>
      </c>
      <c r="O356" s="97">
        <f>SUMIF(V職域接種!$C:$C, 'Conv-vaccine'!$E356, V職域接種!F:F)</f>
        <v>0</v>
      </c>
      <c r="P356" s="97">
        <f>SUMIF(V職域接種!$C:$C, 'Conv-vaccine'!$E356, V職域接種!G:G)</f>
        <v>0</v>
      </c>
      <c r="Q356" s="97">
        <f>SUMIF(V重複!$C:$C, 'Conv-vaccine'!$E356, V重複!F:F)</f>
        <v>0</v>
      </c>
      <c r="R356" s="97">
        <f>SUMIF(V重複!$C:$C, 'Conv-vaccine'!$E356, V重複!G:G)</f>
        <v>0</v>
      </c>
      <c r="S356" s="111">
        <f>SUMIF(V3回目!$A:$A, 'Conv-vaccine'!$E356, V3回目!C:C)</f>
        <v>0</v>
      </c>
    </row>
    <row r="357" spans="1:19" ht="17.7">
      <c r="A357" s="94">
        <f t="shared" si="24"/>
        <v>44648</v>
      </c>
      <c r="B357" s="49">
        <f t="shared" si="25"/>
        <v>0</v>
      </c>
      <c r="C357" s="49">
        <f t="shared" si="26"/>
        <v>0</v>
      </c>
      <c r="D357" s="49">
        <f t="shared" si="23"/>
        <v>0</v>
      </c>
      <c r="E357" s="95">
        <v>44648</v>
      </c>
      <c r="F357" s="96" t="str">
        <f>IFERROR(VLOOKUP($E357, V医療従事者等!$A:$J, $F$4, FALSE), TEXT(E357, "aaa"))</f>
        <v>月</v>
      </c>
      <c r="G357" s="96">
        <f>IFERROR(VLOOKUP($E357, V医療従事者等!$A:$J, $G$4, FALSE), 0)</f>
        <v>0</v>
      </c>
      <c r="H357" s="96">
        <f>IFERROR(VLOOKUP($E357, V医療従事者等!$A:$J, $H$4, FALSE), 0)</f>
        <v>0</v>
      </c>
      <c r="I357" s="96">
        <f>IFERROR(VLOOKUP($E357, V医療従事者等!$A:$J, $I$4, FALSE), 0)</f>
        <v>0</v>
      </c>
      <c r="J357" s="96">
        <f>IFERROR(VLOOKUP($E357, V医療従事者等!$A:$J, $J$4, FALSE), 0)</f>
        <v>0</v>
      </c>
      <c r="K357" s="97">
        <f>IFERROR(VLOOKUP($E357, V一般接種!$A:$G, K$4, FALSE), 0)</f>
        <v>0</v>
      </c>
      <c r="L357" s="97">
        <f>IFERROR(VLOOKUP($E357, V一般接種!$A:$G, L$4, FALSE), 0)</f>
        <v>0</v>
      </c>
      <c r="M357" s="97">
        <f>IFERROR(VLOOKUP($E357, V一般接種!$A:$G, M$4, FALSE), 0)</f>
        <v>0</v>
      </c>
      <c r="N357" s="97">
        <f>IFERROR(VLOOKUP($E357, V一般接種!$A:$G, N$4, FALSE), 0)</f>
        <v>0</v>
      </c>
      <c r="O357" s="97">
        <f>SUMIF(V職域接種!$C:$C, 'Conv-vaccine'!$E357, V職域接種!F:F)</f>
        <v>0</v>
      </c>
      <c r="P357" s="97">
        <f>SUMIF(V職域接種!$C:$C, 'Conv-vaccine'!$E357, V職域接種!G:G)</f>
        <v>0</v>
      </c>
      <c r="Q357" s="97">
        <f>SUMIF(V重複!$C:$C, 'Conv-vaccine'!$E357, V重複!F:F)</f>
        <v>0</v>
      </c>
      <c r="R357" s="97">
        <f>SUMIF(V重複!$C:$C, 'Conv-vaccine'!$E357, V重複!G:G)</f>
        <v>0</v>
      </c>
      <c r="S357" s="111">
        <f>SUMIF(V3回目!$A:$A, 'Conv-vaccine'!$E357, V3回目!C:C)</f>
        <v>0</v>
      </c>
    </row>
    <row r="358" spans="1:19" ht="17.7">
      <c r="A358" s="94">
        <f t="shared" si="24"/>
        <v>44649</v>
      </c>
      <c r="B358" s="49">
        <f t="shared" si="25"/>
        <v>0</v>
      </c>
      <c r="C358" s="49">
        <f t="shared" si="26"/>
        <v>0</v>
      </c>
      <c r="D358" s="49">
        <f t="shared" si="23"/>
        <v>0</v>
      </c>
      <c r="E358" s="95">
        <v>44649</v>
      </c>
      <c r="F358" s="96" t="str">
        <f>IFERROR(VLOOKUP($E358, V医療従事者等!$A:$J, $F$4, FALSE), TEXT(E358, "aaa"))</f>
        <v>火</v>
      </c>
      <c r="G358" s="96">
        <f>IFERROR(VLOOKUP($E358, V医療従事者等!$A:$J, $G$4, FALSE), 0)</f>
        <v>0</v>
      </c>
      <c r="H358" s="96">
        <f>IFERROR(VLOOKUP($E358, V医療従事者等!$A:$J, $H$4, FALSE), 0)</f>
        <v>0</v>
      </c>
      <c r="I358" s="96">
        <f>IFERROR(VLOOKUP($E358, V医療従事者等!$A:$J, $I$4, FALSE), 0)</f>
        <v>0</v>
      </c>
      <c r="J358" s="96">
        <f>IFERROR(VLOOKUP($E358, V医療従事者等!$A:$J, $J$4, FALSE), 0)</f>
        <v>0</v>
      </c>
      <c r="K358" s="97">
        <f>IFERROR(VLOOKUP($E358, V一般接種!$A:$G, K$4, FALSE), 0)</f>
        <v>0</v>
      </c>
      <c r="L358" s="97">
        <f>IFERROR(VLOOKUP($E358, V一般接種!$A:$G, L$4, FALSE), 0)</f>
        <v>0</v>
      </c>
      <c r="M358" s="97">
        <f>IFERROR(VLOOKUP($E358, V一般接種!$A:$G, M$4, FALSE), 0)</f>
        <v>0</v>
      </c>
      <c r="N358" s="97">
        <f>IFERROR(VLOOKUP($E358, V一般接種!$A:$G, N$4, FALSE), 0)</f>
        <v>0</v>
      </c>
      <c r="O358" s="97">
        <f>SUMIF(V職域接種!$C:$C, 'Conv-vaccine'!$E358, V職域接種!F:F)</f>
        <v>0</v>
      </c>
      <c r="P358" s="97">
        <f>SUMIF(V職域接種!$C:$C, 'Conv-vaccine'!$E358, V職域接種!G:G)</f>
        <v>0</v>
      </c>
      <c r="Q358" s="97">
        <f>SUMIF(V重複!$C:$C, 'Conv-vaccine'!$E358, V重複!F:F)</f>
        <v>0</v>
      </c>
      <c r="R358" s="97">
        <f>SUMIF(V重複!$C:$C, 'Conv-vaccine'!$E358, V重複!G:G)</f>
        <v>0</v>
      </c>
      <c r="S358" s="111">
        <f>SUMIF(V3回目!$A:$A, 'Conv-vaccine'!$E358, V3回目!C:C)</f>
        <v>0</v>
      </c>
    </row>
    <row r="359" spans="1:19" ht="17.7">
      <c r="A359" s="94">
        <f t="shared" si="24"/>
        <v>44650</v>
      </c>
      <c r="B359" s="49">
        <f t="shared" si="25"/>
        <v>0</v>
      </c>
      <c r="C359" s="49">
        <f t="shared" si="26"/>
        <v>0</v>
      </c>
      <c r="D359" s="49">
        <f t="shared" si="23"/>
        <v>0</v>
      </c>
      <c r="E359" s="95">
        <v>44650</v>
      </c>
      <c r="F359" s="96" t="str">
        <f>IFERROR(VLOOKUP($E359, V医療従事者等!$A:$J, $F$4, FALSE), TEXT(E359, "aaa"))</f>
        <v>水</v>
      </c>
      <c r="G359" s="96">
        <f>IFERROR(VLOOKUP($E359, V医療従事者等!$A:$J, $G$4, FALSE), 0)</f>
        <v>0</v>
      </c>
      <c r="H359" s="96">
        <f>IFERROR(VLOOKUP($E359, V医療従事者等!$A:$J, $H$4, FALSE), 0)</f>
        <v>0</v>
      </c>
      <c r="I359" s="96">
        <f>IFERROR(VLOOKUP($E359, V医療従事者等!$A:$J, $I$4, FALSE), 0)</f>
        <v>0</v>
      </c>
      <c r="J359" s="96">
        <f>IFERROR(VLOOKUP($E359, V医療従事者等!$A:$J, $J$4, FALSE), 0)</f>
        <v>0</v>
      </c>
      <c r="K359" s="97">
        <f>IFERROR(VLOOKUP($E359, V一般接種!$A:$G, K$4, FALSE), 0)</f>
        <v>0</v>
      </c>
      <c r="L359" s="97">
        <f>IFERROR(VLOOKUP($E359, V一般接種!$A:$G, L$4, FALSE), 0)</f>
        <v>0</v>
      </c>
      <c r="M359" s="97">
        <f>IFERROR(VLOOKUP($E359, V一般接種!$A:$G, M$4, FALSE), 0)</f>
        <v>0</v>
      </c>
      <c r="N359" s="97">
        <f>IFERROR(VLOOKUP($E359, V一般接種!$A:$G, N$4, FALSE), 0)</f>
        <v>0</v>
      </c>
      <c r="O359" s="97">
        <f>SUMIF(V職域接種!$C:$C, 'Conv-vaccine'!$E359, V職域接種!F:F)</f>
        <v>0</v>
      </c>
      <c r="P359" s="97">
        <f>SUMIF(V職域接種!$C:$C, 'Conv-vaccine'!$E359, V職域接種!G:G)</f>
        <v>0</v>
      </c>
      <c r="Q359" s="97">
        <f>SUMIF(V重複!$C:$C, 'Conv-vaccine'!$E359, V重複!F:F)</f>
        <v>0</v>
      </c>
      <c r="R359" s="97">
        <f>SUMIF(V重複!$C:$C, 'Conv-vaccine'!$E359, V重複!G:G)</f>
        <v>0</v>
      </c>
      <c r="S359" s="111">
        <f>SUMIF(V3回目!$A:$A, 'Conv-vaccine'!$E359, V3回目!C:C)</f>
        <v>0</v>
      </c>
    </row>
    <row r="360" spans="1:19" ht="17.7">
      <c r="A360" s="94">
        <f t="shared" si="24"/>
        <v>44651</v>
      </c>
      <c r="B360" s="49">
        <f t="shared" si="25"/>
        <v>0</v>
      </c>
      <c r="C360" s="49">
        <f t="shared" si="26"/>
        <v>0</v>
      </c>
      <c r="D360" s="49">
        <f t="shared" si="23"/>
        <v>0</v>
      </c>
      <c r="E360" s="95">
        <v>44651</v>
      </c>
      <c r="F360" s="96" t="str">
        <f>IFERROR(VLOOKUP($E360, V医療従事者等!$A:$J, $F$4, FALSE), TEXT(E360, "aaa"))</f>
        <v>木</v>
      </c>
      <c r="G360" s="96">
        <f>IFERROR(VLOOKUP($E360, V医療従事者等!$A:$J, $G$4, FALSE), 0)</f>
        <v>0</v>
      </c>
      <c r="H360" s="96">
        <f>IFERROR(VLOOKUP($E360, V医療従事者等!$A:$J, $H$4, FALSE), 0)</f>
        <v>0</v>
      </c>
      <c r="I360" s="96">
        <f>IFERROR(VLOOKUP($E360, V医療従事者等!$A:$J, $I$4, FALSE), 0)</f>
        <v>0</v>
      </c>
      <c r="J360" s="96">
        <f>IFERROR(VLOOKUP($E360, V医療従事者等!$A:$J, $J$4, FALSE), 0)</f>
        <v>0</v>
      </c>
      <c r="K360" s="97">
        <f>IFERROR(VLOOKUP($E360, V一般接種!$A:$G, K$4, FALSE), 0)</f>
        <v>0</v>
      </c>
      <c r="L360" s="97">
        <f>IFERROR(VLOOKUP($E360, V一般接種!$A:$G, L$4, FALSE), 0)</f>
        <v>0</v>
      </c>
      <c r="M360" s="97">
        <f>IFERROR(VLOOKUP($E360, V一般接種!$A:$G, M$4, FALSE), 0)</f>
        <v>0</v>
      </c>
      <c r="N360" s="97">
        <f>IFERROR(VLOOKUP($E360, V一般接種!$A:$G, N$4, FALSE), 0)</f>
        <v>0</v>
      </c>
      <c r="O360" s="97">
        <f>SUMIF(V職域接種!$C:$C, 'Conv-vaccine'!$E360, V職域接種!F:F)</f>
        <v>0</v>
      </c>
      <c r="P360" s="97">
        <f>SUMIF(V職域接種!$C:$C, 'Conv-vaccine'!$E360, V職域接種!G:G)</f>
        <v>0</v>
      </c>
      <c r="Q360" s="97">
        <f>SUMIF(V重複!$C:$C, 'Conv-vaccine'!$E360, V重複!F:F)</f>
        <v>0</v>
      </c>
      <c r="R360" s="97">
        <f>SUMIF(V重複!$C:$C, 'Conv-vaccine'!$E360, V重複!G:G)</f>
        <v>0</v>
      </c>
      <c r="S360" s="111">
        <f>SUMIF(V3回目!$A:$A, 'Conv-vaccine'!$E360, V3回目!C:C)</f>
        <v>0</v>
      </c>
    </row>
    <row r="361" spans="1:19" ht="17.7">
      <c r="A361" s="94">
        <f t="shared" si="24"/>
        <v>44652</v>
      </c>
      <c r="B361" s="49">
        <f t="shared" si="25"/>
        <v>0</v>
      </c>
      <c r="C361" s="49">
        <f t="shared" si="26"/>
        <v>0</v>
      </c>
      <c r="D361" s="49">
        <f t="shared" si="23"/>
        <v>0</v>
      </c>
      <c r="E361" s="95">
        <v>44652</v>
      </c>
      <c r="F361" s="96" t="str">
        <f>IFERROR(VLOOKUP($E361, V医療従事者等!$A:$J, $F$4, FALSE), TEXT(E361, "aaa"))</f>
        <v>金</v>
      </c>
      <c r="G361" s="96">
        <f>IFERROR(VLOOKUP($E361, V医療従事者等!$A:$J, $G$4, FALSE), 0)</f>
        <v>0</v>
      </c>
      <c r="H361" s="96">
        <f>IFERROR(VLOOKUP($E361, V医療従事者等!$A:$J, $H$4, FALSE), 0)</f>
        <v>0</v>
      </c>
      <c r="I361" s="96">
        <f>IFERROR(VLOOKUP($E361, V医療従事者等!$A:$J, $I$4, FALSE), 0)</f>
        <v>0</v>
      </c>
      <c r="J361" s="96">
        <f>IFERROR(VLOOKUP($E361, V医療従事者等!$A:$J, $J$4, FALSE), 0)</f>
        <v>0</v>
      </c>
      <c r="K361" s="97">
        <f>IFERROR(VLOOKUP($E361, V一般接種!$A:$G, K$4, FALSE), 0)</f>
        <v>0</v>
      </c>
      <c r="L361" s="97">
        <f>IFERROR(VLOOKUP($E361, V一般接種!$A:$G, L$4, FALSE), 0)</f>
        <v>0</v>
      </c>
      <c r="M361" s="97">
        <f>IFERROR(VLOOKUP($E361, V一般接種!$A:$G, M$4, FALSE), 0)</f>
        <v>0</v>
      </c>
      <c r="N361" s="97">
        <f>IFERROR(VLOOKUP($E361, V一般接種!$A:$G, N$4, FALSE), 0)</f>
        <v>0</v>
      </c>
      <c r="O361" s="97">
        <f>SUMIF(V職域接種!$C:$C, 'Conv-vaccine'!$E361, V職域接種!F:F)</f>
        <v>0</v>
      </c>
      <c r="P361" s="97">
        <f>SUMIF(V職域接種!$C:$C, 'Conv-vaccine'!$E361, V職域接種!G:G)</f>
        <v>0</v>
      </c>
      <c r="Q361" s="97">
        <f>SUMIF(V重複!$C:$C, 'Conv-vaccine'!$E361, V重複!F:F)</f>
        <v>0</v>
      </c>
      <c r="R361" s="97">
        <f>SUMIF(V重複!$C:$C, 'Conv-vaccine'!$E361, V重複!G:G)</f>
        <v>0</v>
      </c>
      <c r="S361" s="111">
        <f>SUMIF(V3回目!$A:$A, 'Conv-vaccine'!$E361, V3回目!C:C)</f>
        <v>0</v>
      </c>
    </row>
    <row r="362" spans="1:19" ht="17.7">
      <c r="A362" s="94">
        <f t="shared" si="24"/>
        <v>44653</v>
      </c>
      <c r="B362" s="49">
        <f t="shared" si="25"/>
        <v>0</v>
      </c>
      <c r="C362" s="49">
        <f t="shared" si="26"/>
        <v>0</v>
      </c>
      <c r="D362" s="49">
        <f t="shared" si="23"/>
        <v>0</v>
      </c>
      <c r="E362" s="95">
        <v>44653</v>
      </c>
      <c r="F362" s="96" t="str">
        <f>IFERROR(VLOOKUP($E362, V医療従事者等!$A:$J, $F$4, FALSE), TEXT(E362, "aaa"))</f>
        <v>土</v>
      </c>
      <c r="G362" s="96">
        <f>IFERROR(VLOOKUP($E362, V医療従事者等!$A:$J, $G$4, FALSE), 0)</f>
        <v>0</v>
      </c>
      <c r="H362" s="96">
        <f>IFERROR(VLOOKUP($E362, V医療従事者等!$A:$J, $H$4, FALSE), 0)</f>
        <v>0</v>
      </c>
      <c r="I362" s="96">
        <f>IFERROR(VLOOKUP($E362, V医療従事者等!$A:$J, $I$4, FALSE), 0)</f>
        <v>0</v>
      </c>
      <c r="J362" s="96">
        <f>IFERROR(VLOOKUP($E362, V医療従事者等!$A:$J, $J$4, FALSE), 0)</f>
        <v>0</v>
      </c>
      <c r="K362" s="97">
        <f>IFERROR(VLOOKUP($E362, V一般接種!$A:$G, K$4, FALSE), 0)</f>
        <v>0</v>
      </c>
      <c r="L362" s="97">
        <f>IFERROR(VLOOKUP($E362, V一般接種!$A:$G, L$4, FALSE), 0)</f>
        <v>0</v>
      </c>
      <c r="M362" s="97">
        <f>IFERROR(VLOOKUP($E362, V一般接種!$A:$G, M$4, FALSE), 0)</f>
        <v>0</v>
      </c>
      <c r="N362" s="97">
        <f>IFERROR(VLOOKUP($E362, V一般接種!$A:$G, N$4, FALSE), 0)</f>
        <v>0</v>
      </c>
      <c r="O362" s="97">
        <f>SUMIF(V職域接種!$C:$C, 'Conv-vaccine'!$E362, V職域接種!F:F)</f>
        <v>0</v>
      </c>
      <c r="P362" s="97">
        <f>SUMIF(V職域接種!$C:$C, 'Conv-vaccine'!$E362, V職域接種!G:G)</f>
        <v>0</v>
      </c>
      <c r="Q362" s="97">
        <f>SUMIF(V重複!$C:$C, 'Conv-vaccine'!$E362, V重複!F:F)</f>
        <v>0</v>
      </c>
      <c r="R362" s="97">
        <f>SUMIF(V重複!$C:$C, 'Conv-vaccine'!$E362, V重複!G:G)</f>
        <v>0</v>
      </c>
      <c r="S362" s="111">
        <f>SUMIF(V3回目!$A:$A, 'Conv-vaccine'!$E362, V3回目!C:C)</f>
        <v>0</v>
      </c>
    </row>
    <row r="363" spans="1:19" ht="17.7">
      <c r="A363" s="94">
        <f t="shared" si="24"/>
        <v>44654</v>
      </c>
      <c r="B363" s="49">
        <f t="shared" si="25"/>
        <v>0</v>
      </c>
      <c r="C363" s="49">
        <f t="shared" si="26"/>
        <v>0</v>
      </c>
      <c r="D363" s="49">
        <f t="shared" si="23"/>
        <v>0</v>
      </c>
      <c r="E363" s="95">
        <v>44654</v>
      </c>
      <c r="F363" s="96" t="str">
        <f>IFERROR(VLOOKUP($E363, V医療従事者等!$A:$J, $F$4, FALSE), TEXT(E363, "aaa"))</f>
        <v>日</v>
      </c>
      <c r="G363" s="96">
        <f>IFERROR(VLOOKUP($E363, V医療従事者等!$A:$J, $G$4, FALSE), 0)</f>
        <v>0</v>
      </c>
      <c r="H363" s="96">
        <f>IFERROR(VLOOKUP($E363, V医療従事者等!$A:$J, $H$4, FALSE), 0)</f>
        <v>0</v>
      </c>
      <c r="I363" s="96">
        <f>IFERROR(VLOOKUP($E363, V医療従事者等!$A:$J, $I$4, FALSE), 0)</f>
        <v>0</v>
      </c>
      <c r="J363" s="96">
        <f>IFERROR(VLOOKUP($E363, V医療従事者等!$A:$J, $J$4, FALSE), 0)</f>
        <v>0</v>
      </c>
      <c r="K363" s="97">
        <f>IFERROR(VLOOKUP($E363, V一般接種!$A:$G, K$4, FALSE), 0)</f>
        <v>0</v>
      </c>
      <c r="L363" s="97">
        <f>IFERROR(VLOOKUP($E363, V一般接種!$A:$G, L$4, FALSE), 0)</f>
        <v>0</v>
      </c>
      <c r="M363" s="97">
        <f>IFERROR(VLOOKUP($E363, V一般接種!$A:$G, M$4, FALSE), 0)</f>
        <v>0</v>
      </c>
      <c r="N363" s="97">
        <f>IFERROR(VLOOKUP($E363, V一般接種!$A:$G, N$4, FALSE), 0)</f>
        <v>0</v>
      </c>
      <c r="O363" s="97">
        <f>SUMIF(V職域接種!$C:$C, 'Conv-vaccine'!$E363, V職域接種!F:F)</f>
        <v>0</v>
      </c>
      <c r="P363" s="97">
        <f>SUMIF(V職域接種!$C:$C, 'Conv-vaccine'!$E363, V職域接種!G:G)</f>
        <v>0</v>
      </c>
      <c r="Q363" s="97">
        <f>SUMIF(V重複!$C:$C, 'Conv-vaccine'!$E363, V重複!F:F)</f>
        <v>0</v>
      </c>
      <c r="R363" s="97">
        <f>SUMIF(V重複!$C:$C, 'Conv-vaccine'!$E363, V重複!G:G)</f>
        <v>0</v>
      </c>
      <c r="S363" s="111">
        <f>SUMIF(V3回目!$A:$A, 'Conv-vaccine'!$E363, V3回目!C:C)</f>
        <v>0</v>
      </c>
    </row>
    <row r="364" spans="1:19" ht="17.7">
      <c r="A364" s="94">
        <f t="shared" si="24"/>
        <v>44655</v>
      </c>
      <c r="B364" s="49">
        <f t="shared" si="25"/>
        <v>0</v>
      </c>
      <c r="C364" s="49">
        <f t="shared" si="26"/>
        <v>0</v>
      </c>
      <c r="D364" s="49">
        <f t="shared" si="23"/>
        <v>0</v>
      </c>
      <c r="E364" s="95">
        <v>44655</v>
      </c>
      <c r="F364" s="96" t="str">
        <f>IFERROR(VLOOKUP($E364, V医療従事者等!$A:$J, $F$4, FALSE), TEXT(E364, "aaa"))</f>
        <v>月</v>
      </c>
      <c r="G364" s="96">
        <f>IFERROR(VLOOKUP($E364, V医療従事者等!$A:$J, $G$4, FALSE), 0)</f>
        <v>0</v>
      </c>
      <c r="H364" s="96">
        <f>IFERROR(VLOOKUP($E364, V医療従事者等!$A:$J, $H$4, FALSE), 0)</f>
        <v>0</v>
      </c>
      <c r="I364" s="96">
        <f>IFERROR(VLOOKUP($E364, V医療従事者等!$A:$J, $I$4, FALSE), 0)</f>
        <v>0</v>
      </c>
      <c r="J364" s="96">
        <f>IFERROR(VLOOKUP($E364, V医療従事者等!$A:$J, $J$4, FALSE), 0)</f>
        <v>0</v>
      </c>
      <c r="K364" s="97">
        <f>IFERROR(VLOOKUP($E364, V一般接種!$A:$G, K$4, FALSE), 0)</f>
        <v>0</v>
      </c>
      <c r="L364" s="97">
        <f>IFERROR(VLOOKUP($E364, V一般接種!$A:$G, L$4, FALSE), 0)</f>
        <v>0</v>
      </c>
      <c r="M364" s="97">
        <f>IFERROR(VLOOKUP($E364, V一般接種!$A:$G, M$4, FALSE), 0)</f>
        <v>0</v>
      </c>
      <c r="N364" s="97">
        <f>IFERROR(VLOOKUP($E364, V一般接種!$A:$G, N$4, FALSE), 0)</f>
        <v>0</v>
      </c>
      <c r="O364" s="97">
        <f>SUMIF(V職域接種!$C:$C, 'Conv-vaccine'!$E364, V職域接種!F:F)</f>
        <v>0</v>
      </c>
      <c r="P364" s="97">
        <f>SUMIF(V職域接種!$C:$C, 'Conv-vaccine'!$E364, V職域接種!G:G)</f>
        <v>0</v>
      </c>
      <c r="Q364" s="97">
        <f>SUMIF(V重複!$C:$C, 'Conv-vaccine'!$E364, V重複!F:F)</f>
        <v>0</v>
      </c>
      <c r="R364" s="97">
        <f>SUMIF(V重複!$C:$C, 'Conv-vaccine'!$E364, V重複!G:G)</f>
        <v>0</v>
      </c>
      <c r="S364" s="111">
        <f>SUMIF(V3回目!$A:$A, 'Conv-vaccine'!$E364, V3回目!C:C)</f>
        <v>0</v>
      </c>
    </row>
    <row r="365" spans="1:19" ht="17.7">
      <c r="A365" s="94">
        <f t="shared" si="24"/>
        <v>44656</v>
      </c>
      <c r="B365" s="49">
        <f t="shared" si="25"/>
        <v>0</v>
      </c>
      <c r="C365" s="49">
        <f t="shared" si="26"/>
        <v>0</v>
      </c>
      <c r="D365" s="49">
        <f t="shared" si="23"/>
        <v>0</v>
      </c>
      <c r="E365" s="95">
        <v>44656</v>
      </c>
      <c r="F365" s="96" t="str">
        <f>IFERROR(VLOOKUP($E365, V医療従事者等!$A:$J, $F$4, FALSE), TEXT(E365, "aaa"))</f>
        <v>火</v>
      </c>
      <c r="G365" s="96">
        <f>IFERROR(VLOOKUP($E365, V医療従事者等!$A:$J, $G$4, FALSE), 0)</f>
        <v>0</v>
      </c>
      <c r="H365" s="96">
        <f>IFERROR(VLOOKUP($E365, V医療従事者等!$A:$J, $H$4, FALSE), 0)</f>
        <v>0</v>
      </c>
      <c r="I365" s="96">
        <f>IFERROR(VLOOKUP($E365, V医療従事者等!$A:$J, $I$4, FALSE), 0)</f>
        <v>0</v>
      </c>
      <c r="J365" s="96">
        <f>IFERROR(VLOOKUP($E365, V医療従事者等!$A:$J, $J$4, FALSE), 0)</f>
        <v>0</v>
      </c>
      <c r="K365" s="97">
        <f>IFERROR(VLOOKUP($E365, V一般接種!$A:$G, K$4, FALSE), 0)</f>
        <v>0</v>
      </c>
      <c r="L365" s="97">
        <f>IFERROR(VLOOKUP($E365, V一般接種!$A:$G, L$4, FALSE), 0)</f>
        <v>0</v>
      </c>
      <c r="M365" s="97">
        <f>IFERROR(VLOOKUP($E365, V一般接種!$A:$G, M$4, FALSE), 0)</f>
        <v>0</v>
      </c>
      <c r="N365" s="97">
        <f>IFERROR(VLOOKUP($E365, V一般接種!$A:$G, N$4, FALSE), 0)</f>
        <v>0</v>
      </c>
      <c r="O365" s="97">
        <f>SUMIF(V職域接種!$C:$C, 'Conv-vaccine'!$E365, V職域接種!F:F)</f>
        <v>0</v>
      </c>
      <c r="P365" s="97">
        <f>SUMIF(V職域接種!$C:$C, 'Conv-vaccine'!$E365, V職域接種!G:G)</f>
        <v>0</v>
      </c>
      <c r="Q365" s="97">
        <f>SUMIF(V重複!$C:$C, 'Conv-vaccine'!$E365, V重複!F:F)</f>
        <v>0</v>
      </c>
      <c r="R365" s="97">
        <f>SUMIF(V重複!$C:$C, 'Conv-vaccine'!$E365, V重複!G:G)</f>
        <v>0</v>
      </c>
      <c r="S365" s="111">
        <f>SUMIF(V3回目!$A:$A, 'Conv-vaccine'!$E365, V3回目!C:C)</f>
        <v>0</v>
      </c>
    </row>
    <row r="366" spans="1:19" ht="17.7">
      <c r="A366" s="94">
        <f t="shared" si="24"/>
        <v>44657</v>
      </c>
      <c r="B366" s="49">
        <f t="shared" si="25"/>
        <v>0</v>
      </c>
      <c r="C366" s="49">
        <f t="shared" si="26"/>
        <v>0</v>
      </c>
      <c r="D366" s="49">
        <f t="shared" si="23"/>
        <v>0</v>
      </c>
      <c r="E366" s="95">
        <v>44657</v>
      </c>
      <c r="F366" s="96" t="str">
        <f>IFERROR(VLOOKUP($E366, V医療従事者等!$A:$J, $F$4, FALSE), TEXT(E366, "aaa"))</f>
        <v>水</v>
      </c>
      <c r="G366" s="96">
        <f>IFERROR(VLOOKUP($E366, V医療従事者等!$A:$J, $G$4, FALSE), 0)</f>
        <v>0</v>
      </c>
      <c r="H366" s="96">
        <f>IFERROR(VLOOKUP($E366, V医療従事者等!$A:$J, $H$4, FALSE), 0)</f>
        <v>0</v>
      </c>
      <c r="I366" s="96">
        <f>IFERROR(VLOOKUP($E366, V医療従事者等!$A:$J, $I$4, FALSE), 0)</f>
        <v>0</v>
      </c>
      <c r="J366" s="96">
        <f>IFERROR(VLOOKUP($E366, V医療従事者等!$A:$J, $J$4, FALSE), 0)</f>
        <v>0</v>
      </c>
      <c r="K366" s="97">
        <f>IFERROR(VLOOKUP($E366, V一般接種!$A:$G, K$4, FALSE), 0)</f>
        <v>0</v>
      </c>
      <c r="L366" s="97">
        <f>IFERROR(VLOOKUP($E366, V一般接種!$A:$G, L$4, FALSE), 0)</f>
        <v>0</v>
      </c>
      <c r="M366" s="97">
        <f>IFERROR(VLOOKUP($E366, V一般接種!$A:$G, M$4, FALSE), 0)</f>
        <v>0</v>
      </c>
      <c r="N366" s="97">
        <f>IFERROR(VLOOKUP($E366, V一般接種!$A:$G, N$4, FALSE), 0)</f>
        <v>0</v>
      </c>
      <c r="O366" s="97">
        <f>SUMIF(V職域接種!$C:$C, 'Conv-vaccine'!$E366, V職域接種!F:F)</f>
        <v>0</v>
      </c>
      <c r="P366" s="97">
        <f>SUMIF(V職域接種!$C:$C, 'Conv-vaccine'!$E366, V職域接種!G:G)</f>
        <v>0</v>
      </c>
      <c r="Q366" s="97">
        <f>SUMIF(V重複!$C:$C, 'Conv-vaccine'!$E366, V重複!F:F)</f>
        <v>0</v>
      </c>
      <c r="R366" s="97">
        <f>SUMIF(V重複!$C:$C, 'Conv-vaccine'!$E366, V重複!G:G)</f>
        <v>0</v>
      </c>
      <c r="S366" s="111">
        <f>SUMIF(V3回目!$A:$A, 'Conv-vaccine'!$E366, V3回目!C:C)</f>
        <v>0</v>
      </c>
    </row>
    <row r="367" spans="1:19" ht="17.7">
      <c r="A367" s="94">
        <f t="shared" si="24"/>
        <v>44658</v>
      </c>
      <c r="B367" s="49">
        <f t="shared" si="25"/>
        <v>0</v>
      </c>
      <c r="C367" s="49">
        <f t="shared" si="26"/>
        <v>0</v>
      </c>
      <c r="D367" s="49">
        <f t="shared" si="23"/>
        <v>0</v>
      </c>
      <c r="E367" s="95">
        <v>44658</v>
      </c>
      <c r="F367" s="96" t="str">
        <f>IFERROR(VLOOKUP($E367, V医療従事者等!$A:$J, $F$4, FALSE), TEXT(E367, "aaa"))</f>
        <v>木</v>
      </c>
      <c r="G367" s="96">
        <f>IFERROR(VLOOKUP($E367, V医療従事者等!$A:$J, $G$4, FALSE), 0)</f>
        <v>0</v>
      </c>
      <c r="H367" s="96">
        <f>IFERROR(VLOOKUP($E367, V医療従事者等!$A:$J, $H$4, FALSE), 0)</f>
        <v>0</v>
      </c>
      <c r="I367" s="96">
        <f>IFERROR(VLOOKUP($E367, V医療従事者等!$A:$J, $I$4, FALSE), 0)</f>
        <v>0</v>
      </c>
      <c r="J367" s="96">
        <f>IFERROR(VLOOKUP($E367, V医療従事者等!$A:$J, $J$4, FALSE), 0)</f>
        <v>0</v>
      </c>
      <c r="K367" s="97">
        <f>IFERROR(VLOOKUP($E367, V一般接種!$A:$G, K$4, FALSE), 0)</f>
        <v>0</v>
      </c>
      <c r="L367" s="97">
        <f>IFERROR(VLOOKUP($E367, V一般接種!$A:$G, L$4, FALSE), 0)</f>
        <v>0</v>
      </c>
      <c r="M367" s="97">
        <f>IFERROR(VLOOKUP($E367, V一般接種!$A:$G, M$4, FALSE), 0)</f>
        <v>0</v>
      </c>
      <c r="N367" s="97">
        <f>IFERROR(VLOOKUP($E367, V一般接種!$A:$G, N$4, FALSE), 0)</f>
        <v>0</v>
      </c>
      <c r="O367" s="97">
        <f>SUMIF(V職域接種!$C:$C, 'Conv-vaccine'!$E367, V職域接種!F:F)</f>
        <v>0</v>
      </c>
      <c r="P367" s="97">
        <f>SUMIF(V職域接種!$C:$C, 'Conv-vaccine'!$E367, V職域接種!G:G)</f>
        <v>0</v>
      </c>
      <c r="Q367" s="97">
        <f>SUMIF(V重複!$C:$C, 'Conv-vaccine'!$E367, V重複!F:F)</f>
        <v>0</v>
      </c>
      <c r="R367" s="97">
        <f>SUMIF(V重複!$C:$C, 'Conv-vaccine'!$E367, V重複!G:G)</f>
        <v>0</v>
      </c>
      <c r="S367" s="111">
        <f>SUMIF(V3回目!$A:$A, 'Conv-vaccine'!$E367, V3回目!C:C)</f>
        <v>0</v>
      </c>
    </row>
    <row r="368" spans="1:19" ht="17.7">
      <c r="A368" s="94">
        <f t="shared" si="24"/>
        <v>44659</v>
      </c>
      <c r="B368" s="49">
        <f t="shared" si="25"/>
        <v>0</v>
      </c>
      <c r="C368" s="49">
        <f t="shared" si="26"/>
        <v>0</v>
      </c>
      <c r="D368" s="49">
        <f t="shared" si="23"/>
        <v>0</v>
      </c>
      <c r="E368" s="95">
        <v>44659</v>
      </c>
      <c r="F368" s="96" t="str">
        <f>IFERROR(VLOOKUP($E368, V医療従事者等!$A:$J, $F$4, FALSE), TEXT(E368, "aaa"))</f>
        <v>金</v>
      </c>
      <c r="G368" s="96">
        <f>IFERROR(VLOOKUP($E368, V医療従事者等!$A:$J, $G$4, FALSE), 0)</f>
        <v>0</v>
      </c>
      <c r="H368" s="96">
        <f>IFERROR(VLOOKUP($E368, V医療従事者等!$A:$J, $H$4, FALSE), 0)</f>
        <v>0</v>
      </c>
      <c r="I368" s="96">
        <f>IFERROR(VLOOKUP($E368, V医療従事者等!$A:$J, $I$4, FALSE), 0)</f>
        <v>0</v>
      </c>
      <c r="J368" s="96">
        <f>IFERROR(VLOOKUP($E368, V医療従事者等!$A:$J, $J$4, FALSE), 0)</f>
        <v>0</v>
      </c>
      <c r="K368" s="97">
        <f>IFERROR(VLOOKUP($E368, V一般接種!$A:$G, K$4, FALSE), 0)</f>
        <v>0</v>
      </c>
      <c r="L368" s="97">
        <f>IFERROR(VLOOKUP($E368, V一般接種!$A:$G, L$4, FALSE), 0)</f>
        <v>0</v>
      </c>
      <c r="M368" s="97">
        <f>IFERROR(VLOOKUP($E368, V一般接種!$A:$G, M$4, FALSE), 0)</f>
        <v>0</v>
      </c>
      <c r="N368" s="97">
        <f>IFERROR(VLOOKUP($E368, V一般接種!$A:$G, N$4, FALSE), 0)</f>
        <v>0</v>
      </c>
      <c r="O368" s="97">
        <f>SUMIF(V職域接種!$C:$C, 'Conv-vaccine'!$E368, V職域接種!F:F)</f>
        <v>0</v>
      </c>
      <c r="P368" s="97">
        <f>SUMIF(V職域接種!$C:$C, 'Conv-vaccine'!$E368, V職域接種!G:G)</f>
        <v>0</v>
      </c>
      <c r="Q368" s="97">
        <f>SUMIF(V重複!$C:$C, 'Conv-vaccine'!$E368, V重複!F:F)</f>
        <v>0</v>
      </c>
      <c r="R368" s="97">
        <f>SUMIF(V重複!$C:$C, 'Conv-vaccine'!$E368, V重複!G:G)</f>
        <v>0</v>
      </c>
      <c r="S368" s="111">
        <f>SUMIF(V3回目!$A:$A, 'Conv-vaccine'!$E368, V3回目!C:C)</f>
        <v>0</v>
      </c>
    </row>
    <row r="369" spans="1:19" ht="17.7">
      <c r="A369" s="94">
        <f t="shared" si="24"/>
        <v>44660</v>
      </c>
      <c r="B369" s="49">
        <f t="shared" si="25"/>
        <v>0</v>
      </c>
      <c r="C369" s="49">
        <f t="shared" si="26"/>
        <v>0</v>
      </c>
      <c r="D369" s="49">
        <f t="shared" si="23"/>
        <v>0</v>
      </c>
      <c r="E369" s="95">
        <v>44660</v>
      </c>
      <c r="F369" s="96" t="str">
        <f>IFERROR(VLOOKUP($E369, V医療従事者等!$A:$J, $F$4, FALSE), TEXT(E369, "aaa"))</f>
        <v>土</v>
      </c>
      <c r="G369" s="96">
        <f>IFERROR(VLOOKUP($E369, V医療従事者等!$A:$J, $G$4, FALSE), 0)</f>
        <v>0</v>
      </c>
      <c r="H369" s="96">
        <f>IFERROR(VLOOKUP($E369, V医療従事者等!$A:$J, $H$4, FALSE), 0)</f>
        <v>0</v>
      </c>
      <c r="I369" s="96">
        <f>IFERROR(VLOOKUP($E369, V医療従事者等!$A:$J, $I$4, FALSE), 0)</f>
        <v>0</v>
      </c>
      <c r="J369" s="96">
        <f>IFERROR(VLOOKUP($E369, V医療従事者等!$A:$J, $J$4, FALSE), 0)</f>
        <v>0</v>
      </c>
      <c r="K369" s="97">
        <f>IFERROR(VLOOKUP($E369, V一般接種!$A:$G, K$4, FALSE), 0)</f>
        <v>0</v>
      </c>
      <c r="L369" s="97">
        <f>IFERROR(VLOOKUP($E369, V一般接種!$A:$G, L$4, FALSE), 0)</f>
        <v>0</v>
      </c>
      <c r="M369" s="97">
        <f>IFERROR(VLOOKUP($E369, V一般接種!$A:$G, M$4, FALSE), 0)</f>
        <v>0</v>
      </c>
      <c r="N369" s="97">
        <f>IFERROR(VLOOKUP($E369, V一般接種!$A:$G, N$4, FALSE), 0)</f>
        <v>0</v>
      </c>
      <c r="O369" s="97">
        <f>SUMIF(V職域接種!$C:$C, 'Conv-vaccine'!$E369, V職域接種!F:F)</f>
        <v>0</v>
      </c>
      <c r="P369" s="97">
        <f>SUMIF(V職域接種!$C:$C, 'Conv-vaccine'!$E369, V職域接種!G:G)</f>
        <v>0</v>
      </c>
      <c r="Q369" s="97">
        <f>SUMIF(V重複!$C:$C, 'Conv-vaccine'!$E369, V重複!F:F)</f>
        <v>0</v>
      </c>
      <c r="R369" s="97">
        <f>SUMIF(V重複!$C:$C, 'Conv-vaccine'!$E369, V重複!G:G)</f>
        <v>0</v>
      </c>
      <c r="S369" s="111">
        <f>SUMIF(V3回目!$A:$A, 'Conv-vaccine'!$E369, V3回目!C:C)</f>
        <v>0</v>
      </c>
    </row>
    <row r="370" spans="1:19" ht="17.7">
      <c r="A370" s="94">
        <f t="shared" si="24"/>
        <v>44661</v>
      </c>
      <c r="B370" s="49">
        <f t="shared" si="25"/>
        <v>0</v>
      </c>
      <c r="C370" s="49">
        <f t="shared" si="26"/>
        <v>0</v>
      </c>
      <c r="D370" s="49">
        <f t="shared" si="23"/>
        <v>0</v>
      </c>
      <c r="E370" s="95">
        <v>44661</v>
      </c>
      <c r="F370" s="96" t="str">
        <f>IFERROR(VLOOKUP($E370, V医療従事者等!$A:$J, $F$4, FALSE), TEXT(E370, "aaa"))</f>
        <v>日</v>
      </c>
      <c r="G370" s="96">
        <f>IFERROR(VLOOKUP($E370, V医療従事者等!$A:$J, $G$4, FALSE), 0)</f>
        <v>0</v>
      </c>
      <c r="H370" s="96">
        <f>IFERROR(VLOOKUP($E370, V医療従事者等!$A:$J, $H$4, FALSE), 0)</f>
        <v>0</v>
      </c>
      <c r="I370" s="96">
        <f>IFERROR(VLOOKUP($E370, V医療従事者等!$A:$J, $I$4, FALSE), 0)</f>
        <v>0</v>
      </c>
      <c r="J370" s="96">
        <f>IFERROR(VLOOKUP($E370, V医療従事者等!$A:$J, $J$4, FALSE), 0)</f>
        <v>0</v>
      </c>
      <c r="K370" s="97">
        <f>IFERROR(VLOOKUP($E370, V一般接種!$A:$G, K$4, FALSE), 0)</f>
        <v>0</v>
      </c>
      <c r="L370" s="97">
        <f>IFERROR(VLOOKUP($E370, V一般接種!$A:$G, L$4, FALSE), 0)</f>
        <v>0</v>
      </c>
      <c r="M370" s="97">
        <f>IFERROR(VLOOKUP($E370, V一般接種!$A:$G, M$4, FALSE), 0)</f>
        <v>0</v>
      </c>
      <c r="N370" s="97">
        <f>IFERROR(VLOOKUP($E370, V一般接種!$A:$G, N$4, FALSE), 0)</f>
        <v>0</v>
      </c>
      <c r="O370" s="97">
        <f>SUMIF(V職域接種!$C:$C, 'Conv-vaccine'!$E370, V職域接種!F:F)</f>
        <v>0</v>
      </c>
      <c r="P370" s="97">
        <f>SUMIF(V職域接種!$C:$C, 'Conv-vaccine'!$E370, V職域接種!G:G)</f>
        <v>0</v>
      </c>
      <c r="Q370" s="97">
        <f>SUMIF(V重複!$C:$C, 'Conv-vaccine'!$E370, V重複!F:F)</f>
        <v>0</v>
      </c>
      <c r="R370" s="97">
        <f>SUMIF(V重複!$C:$C, 'Conv-vaccine'!$E370, V重複!G:G)</f>
        <v>0</v>
      </c>
      <c r="S370" s="111">
        <f>SUMIF(V3回目!$A:$A, 'Conv-vaccine'!$E370, V3回目!C:C)</f>
        <v>0</v>
      </c>
    </row>
    <row r="371" spans="1:19" ht="17.7">
      <c r="A371" s="94">
        <f t="shared" si="24"/>
        <v>44662</v>
      </c>
      <c r="B371" s="49">
        <f t="shared" si="25"/>
        <v>0</v>
      </c>
      <c r="C371" s="49">
        <f t="shared" si="26"/>
        <v>0</v>
      </c>
      <c r="D371" s="49">
        <f t="shared" si="23"/>
        <v>0</v>
      </c>
      <c r="E371" s="95">
        <v>44662</v>
      </c>
      <c r="F371" s="96" t="str">
        <f>IFERROR(VLOOKUP($E371, V医療従事者等!$A:$J, $F$4, FALSE), TEXT(E371, "aaa"))</f>
        <v>月</v>
      </c>
      <c r="G371" s="96">
        <f>IFERROR(VLOOKUP($E371, V医療従事者等!$A:$J, $G$4, FALSE), 0)</f>
        <v>0</v>
      </c>
      <c r="H371" s="96">
        <f>IFERROR(VLOOKUP($E371, V医療従事者等!$A:$J, $H$4, FALSE), 0)</f>
        <v>0</v>
      </c>
      <c r="I371" s="96">
        <f>IFERROR(VLOOKUP($E371, V医療従事者等!$A:$J, $I$4, FALSE), 0)</f>
        <v>0</v>
      </c>
      <c r="J371" s="96">
        <f>IFERROR(VLOOKUP($E371, V医療従事者等!$A:$J, $J$4, FALSE), 0)</f>
        <v>0</v>
      </c>
      <c r="K371" s="97">
        <f>IFERROR(VLOOKUP($E371, V一般接種!$A:$G, K$4, FALSE), 0)</f>
        <v>0</v>
      </c>
      <c r="L371" s="97">
        <f>IFERROR(VLOOKUP($E371, V一般接種!$A:$G, L$4, FALSE), 0)</f>
        <v>0</v>
      </c>
      <c r="M371" s="97">
        <f>IFERROR(VLOOKUP($E371, V一般接種!$A:$G, M$4, FALSE), 0)</f>
        <v>0</v>
      </c>
      <c r="N371" s="97">
        <f>IFERROR(VLOOKUP($E371, V一般接種!$A:$G, N$4, FALSE), 0)</f>
        <v>0</v>
      </c>
      <c r="O371" s="97">
        <f>SUMIF(V職域接種!$C:$C, 'Conv-vaccine'!$E371, V職域接種!F:F)</f>
        <v>0</v>
      </c>
      <c r="P371" s="97">
        <f>SUMIF(V職域接種!$C:$C, 'Conv-vaccine'!$E371, V職域接種!G:G)</f>
        <v>0</v>
      </c>
      <c r="Q371" s="97">
        <f>SUMIF(V重複!$C:$C, 'Conv-vaccine'!$E371, V重複!F:F)</f>
        <v>0</v>
      </c>
      <c r="R371" s="97">
        <f>SUMIF(V重複!$C:$C, 'Conv-vaccine'!$E371, V重複!G:G)</f>
        <v>0</v>
      </c>
      <c r="S371" s="111">
        <f>SUMIF(V3回目!$A:$A, 'Conv-vaccine'!$E371, V3回目!C:C)</f>
        <v>0</v>
      </c>
    </row>
    <row r="372" spans="1:19" ht="17.7">
      <c r="A372" s="94">
        <f t="shared" si="24"/>
        <v>44663</v>
      </c>
      <c r="B372" s="49">
        <f t="shared" si="25"/>
        <v>0</v>
      </c>
      <c r="C372" s="49">
        <f t="shared" si="26"/>
        <v>0</v>
      </c>
      <c r="D372" s="49">
        <f t="shared" si="23"/>
        <v>0</v>
      </c>
      <c r="E372" s="95">
        <v>44663</v>
      </c>
      <c r="F372" s="96" t="str">
        <f>IFERROR(VLOOKUP($E372, V医療従事者等!$A:$J, $F$4, FALSE), TEXT(E372, "aaa"))</f>
        <v>火</v>
      </c>
      <c r="G372" s="96">
        <f>IFERROR(VLOOKUP($E372, V医療従事者等!$A:$J, $G$4, FALSE), 0)</f>
        <v>0</v>
      </c>
      <c r="H372" s="96">
        <f>IFERROR(VLOOKUP($E372, V医療従事者等!$A:$J, $H$4, FALSE), 0)</f>
        <v>0</v>
      </c>
      <c r="I372" s="96">
        <f>IFERROR(VLOOKUP($E372, V医療従事者等!$A:$J, $I$4, FALSE), 0)</f>
        <v>0</v>
      </c>
      <c r="J372" s="96">
        <f>IFERROR(VLOOKUP($E372, V医療従事者等!$A:$J, $J$4, FALSE), 0)</f>
        <v>0</v>
      </c>
      <c r="K372" s="97">
        <f>IFERROR(VLOOKUP($E372, V一般接種!$A:$G, K$4, FALSE), 0)</f>
        <v>0</v>
      </c>
      <c r="L372" s="97">
        <f>IFERROR(VLOOKUP($E372, V一般接種!$A:$G, L$4, FALSE), 0)</f>
        <v>0</v>
      </c>
      <c r="M372" s="97">
        <f>IFERROR(VLOOKUP($E372, V一般接種!$A:$G, M$4, FALSE), 0)</f>
        <v>0</v>
      </c>
      <c r="N372" s="97">
        <f>IFERROR(VLOOKUP($E372, V一般接種!$A:$G, N$4, FALSE), 0)</f>
        <v>0</v>
      </c>
      <c r="O372" s="97">
        <f>SUMIF(V職域接種!$C:$C, 'Conv-vaccine'!$E372, V職域接種!F:F)</f>
        <v>0</v>
      </c>
      <c r="P372" s="97">
        <f>SUMIF(V職域接種!$C:$C, 'Conv-vaccine'!$E372, V職域接種!G:G)</f>
        <v>0</v>
      </c>
      <c r="Q372" s="97">
        <f>SUMIF(V重複!$C:$C, 'Conv-vaccine'!$E372, V重複!F:F)</f>
        <v>0</v>
      </c>
      <c r="R372" s="97">
        <f>SUMIF(V重複!$C:$C, 'Conv-vaccine'!$E372, V重複!G:G)</f>
        <v>0</v>
      </c>
      <c r="S372" s="111">
        <f>SUMIF(V3回目!$A:$A, 'Conv-vaccine'!$E372, V3回目!C:C)</f>
        <v>0</v>
      </c>
    </row>
    <row r="373" spans="1:19" ht="17.7">
      <c r="A373" s="94">
        <f t="shared" si="24"/>
        <v>44664</v>
      </c>
      <c r="B373" s="49">
        <f t="shared" si="25"/>
        <v>0</v>
      </c>
      <c r="C373" s="49">
        <f t="shared" si="26"/>
        <v>0</v>
      </c>
      <c r="D373" s="49">
        <f t="shared" si="23"/>
        <v>0</v>
      </c>
      <c r="E373" s="95">
        <v>44664</v>
      </c>
      <c r="F373" s="96" t="str">
        <f>IFERROR(VLOOKUP($E373, V医療従事者等!$A:$J, $F$4, FALSE), TEXT(E373, "aaa"))</f>
        <v>水</v>
      </c>
      <c r="G373" s="96">
        <f>IFERROR(VLOOKUP($E373, V医療従事者等!$A:$J, $G$4, FALSE), 0)</f>
        <v>0</v>
      </c>
      <c r="H373" s="96">
        <f>IFERROR(VLOOKUP($E373, V医療従事者等!$A:$J, $H$4, FALSE), 0)</f>
        <v>0</v>
      </c>
      <c r="I373" s="96">
        <f>IFERROR(VLOOKUP($E373, V医療従事者等!$A:$J, $I$4, FALSE), 0)</f>
        <v>0</v>
      </c>
      <c r="J373" s="96">
        <f>IFERROR(VLOOKUP($E373, V医療従事者等!$A:$J, $J$4, FALSE), 0)</f>
        <v>0</v>
      </c>
      <c r="K373" s="97">
        <f>IFERROR(VLOOKUP($E373, V一般接種!$A:$G, K$4, FALSE), 0)</f>
        <v>0</v>
      </c>
      <c r="L373" s="97">
        <f>IFERROR(VLOOKUP($E373, V一般接種!$A:$G, L$4, FALSE), 0)</f>
        <v>0</v>
      </c>
      <c r="M373" s="97">
        <f>IFERROR(VLOOKUP($E373, V一般接種!$A:$G, M$4, FALSE), 0)</f>
        <v>0</v>
      </c>
      <c r="N373" s="97">
        <f>IFERROR(VLOOKUP($E373, V一般接種!$A:$G, N$4, FALSE), 0)</f>
        <v>0</v>
      </c>
      <c r="O373" s="97">
        <f>SUMIF(V職域接種!$C:$C, 'Conv-vaccine'!$E373, V職域接種!F:F)</f>
        <v>0</v>
      </c>
      <c r="P373" s="97">
        <f>SUMIF(V職域接種!$C:$C, 'Conv-vaccine'!$E373, V職域接種!G:G)</f>
        <v>0</v>
      </c>
      <c r="Q373" s="97">
        <f>SUMIF(V重複!$C:$C, 'Conv-vaccine'!$E373, V重複!F:F)</f>
        <v>0</v>
      </c>
      <c r="R373" s="97">
        <f>SUMIF(V重複!$C:$C, 'Conv-vaccine'!$E373, V重複!G:G)</f>
        <v>0</v>
      </c>
      <c r="S373" s="111">
        <f>SUMIF(V3回目!$A:$A, 'Conv-vaccine'!$E373, V3回目!C:C)</f>
        <v>0</v>
      </c>
    </row>
    <row r="374" spans="1:19" ht="17.7">
      <c r="A374" s="94">
        <f t="shared" si="24"/>
        <v>44665</v>
      </c>
      <c r="B374" s="49">
        <f t="shared" si="25"/>
        <v>0</v>
      </c>
      <c r="C374" s="49">
        <f t="shared" si="26"/>
        <v>0</v>
      </c>
      <c r="D374" s="49">
        <f t="shared" si="23"/>
        <v>0</v>
      </c>
      <c r="E374" s="95">
        <v>44665</v>
      </c>
      <c r="F374" s="96" t="str">
        <f>IFERROR(VLOOKUP($E374, V医療従事者等!$A:$J, $F$4, FALSE), TEXT(E374, "aaa"))</f>
        <v>木</v>
      </c>
      <c r="G374" s="96">
        <f>IFERROR(VLOOKUP($E374, V医療従事者等!$A:$J, $G$4, FALSE), 0)</f>
        <v>0</v>
      </c>
      <c r="H374" s="96">
        <f>IFERROR(VLOOKUP($E374, V医療従事者等!$A:$J, $H$4, FALSE), 0)</f>
        <v>0</v>
      </c>
      <c r="I374" s="96">
        <f>IFERROR(VLOOKUP($E374, V医療従事者等!$A:$J, $I$4, FALSE), 0)</f>
        <v>0</v>
      </c>
      <c r="J374" s="96">
        <f>IFERROR(VLOOKUP($E374, V医療従事者等!$A:$J, $J$4, FALSE), 0)</f>
        <v>0</v>
      </c>
      <c r="K374" s="97">
        <f>IFERROR(VLOOKUP($E374, V一般接種!$A:$G, K$4, FALSE), 0)</f>
        <v>0</v>
      </c>
      <c r="L374" s="97">
        <f>IFERROR(VLOOKUP($E374, V一般接種!$A:$G, L$4, FALSE), 0)</f>
        <v>0</v>
      </c>
      <c r="M374" s="97">
        <f>IFERROR(VLOOKUP($E374, V一般接種!$A:$G, M$4, FALSE), 0)</f>
        <v>0</v>
      </c>
      <c r="N374" s="97">
        <f>IFERROR(VLOOKUP($E374, V一般接種!$A:$G, N$4, FALSE), 0)</f>
        <v>0</v>
      </c>
      <c r="O374" s="97">
        <f>SUMIF(V職域接種!$C:$C, 'Conv-vaccine'!$E374, V職域接種!F:F)</f>
        <v>0</v>
      </c>
      <c r="P374" s="97">
        <f>SUMIF(V職域接種!$C:$C, 'Conv-vaccine'!$E374, V職域接種!G:G)</f>
        <v>0</v>
      </c>
      <c r="Q374" s="97">
        <f>SUMIF(V重複!$C:$C, 'Conv-vaccine'!$E374, V重複!F:F)</f>
        <v>0</v>
      </c>
      <c r="R374" s="97">
        <f>SUMIF(V重複!$C:$C, 'Conv-vaccine'!$E374, V重複!G:G)</f>
        <v>0</v>
      </c>
      <c r="S374" s="111">
        <f>SUMIF(V3回目!$A:$A, 'Conv-vaccine'!$E374, V3回目!C:C)</f>
        <v>0</v>
      </c>
    </row>
    <row r="375" spans="1:19" ht="17.7">
      <c r="A375" s="94">
        <f t="shared" si="24"/>
        <v>44666</v>
      </c>
      <c r="B375" s="49">
        <f t="shared" si="25"/>
        <v>0</v>
      </c>
      <c r="C375" s="49">
        <f t="shared" si="26"/>
        <v>0</v>
      </c>
      <c r="D375" s="49">
        <f t="shared" si="23"/>
        <v>0</v>
      </c>
      <c r="E375" s="95">
        <v>44666</v>
      </c>
      <c r="F375" s="96" t="str">
        <f>IFERROR(VLOOKUP($E375, V医療従事者等!$A:$J, $F$4, FALSE), TEXT(E375, "aaa"))</f>
        <v>金</v>
      </c>
      <c r="G375" s="96">
        <f>IFERROR(VLOOKUP($E375, V医療従事者等!$A:$J, $G$4, FALSE), 0)</f>
        <v>0</v>
      </c>
      <c r="H375" s="96">
        <f>IFERROR(VLOOKUP($E375, V医療従事者等!$A:$J, $H$4, FALSE), 0)</f>
        <v>0</v>
      </c>
      <c r="I375" s="96">
        <f>IFERROR(VLOOKUP($E375, V医療従事者等!$A:$J, $I$4, FALSE), 0)</f>
        <v>0</v>
      </c>
      <c r="J375" s="96">
        <f>IFERROR(VLOOKUP($E375, V医療従事者等!$A:$J, $J$4, FALSE), 0)</f>
        <v>0</v>
      </c>
      <c r="K375" s="97">
        <f>IFERROR(VLOOKUP($E375, V一般接種!$A:$G, K$4, FALSE), 0)</f>
        <v>0</v>
      </c>
      <c r="L375" s="97">
        <f>IFERROR(VLOOKUP($E375, V一般接種!$A:$G, L$4, FALSE), 0)</f>
        <v>0</v>
      </c>
      <c r="M375" s="97">
        <f>IFERROR(VLOOKUP($E375, V一般接種!$A:$G, M$4, FALSE), 0)</f>
        <v>0</v>
      </c>
      <c r="N375" s="97">
        <f>IFERROR(VLOOKUP($E375, V一般接種!$A:$G, N$4, FALSE), 0)</f>
        <v>0</v>
      </c>
      <c r="O375" s="97">
        <f>SUMIF(V職域接種!$C:$C, 'Conv-vaccine'!$E375, V職域接種!F:F)</f>
        <v>0</v>
      </c>
      <c r="P375" s="97">
        <f>SUMIF(V職域接種!$C:$C, 'Conv-vaccine'!$E375, V職域接種!G:G)</f>
        <v>0</v>
      </c>
      <c r="Q375" s="97">
        <f>SUMIF(V重複!$C:$C, 'Conv-vaccine'!$E375, V重複!F:F)</f>
        <v>0</v>
      </c>
      <c r="R375" s="97">
        <f>SUMIF(V重複!$C:$C, 'Conv-vaccine'!$E375, V重複!G:G)</f>
        <v>0</v>
      </c>
      <c r="S375" s="111">
        <f>SUMIF(V3回目!$A:$A, 'Conv-vaccine'!$E375, V3回目!C:C)</f>
        <v>0</v>
      </c>
    </row>
    <row r="376" spans="1:19" ht="17.7">
      <c r="A376" s="94">
        <f t="shared" si="24"/>
        <v>44667</v>
      </c>
      <c r="B376" s="49">
        <f t="shared" si="25"/>
        <v>0</v>
      </c>
      <c r="C376" s="49">
        <f t="shared" si="26"/>
        <v>0</v>
      </c>
      <c r="D376" s="49">
        <f t="shared" si="23"/>
        <v>0</v>
      </c>
      <c r="E376" s="95">
        <v>44667</v>
      </c>
      <c r="F376" s="96" t="str">
        <f>IFERROR(VLOOKUP($E376, V医療従事者等!$A:$J, $F$4, FALSE), TEXT(E376, "aaa"))</f>
        <v>土</v>
      </c>
      <c r="G376" s="96">
        <f>IFERROR(VLOOKUP($E376, V医療従事者等!$A:$J, $G$4, FALSE), 0)</f>
        <v>0</v>
      </c>
      <c r="H376" s="96">
        <f>IFERROR(VLOOKUP($E376, V医療従事者等!$A:$J, $H$4, FALSE), 0)</f>
        <v>0</v>
      </c>
      <c r="I376" s="96">
        <f>IFERROR(VLOOKUP($E376, V医療従事者等!$A:$J, $I$4, FALSE), 0)</f>
        <v>0</v>
      </c>
      <c r="J376" s="96">
        <f>IFERROR(VLOOKUP($E376, V医療従事者等!$A:$J, $J$4, FALSE), 0)</f>
        <v>0</v>
      </c>
      <c r="K376" s="97">
        <f>IFERROR(VLOOKUP($E376, V一般接種!$A:$G, K$4, FALSE), 0)</f>
        <v>0</v>
      </c>
      <c r="L376" s="97">
        <f>IFERROR(VLOOKUP($E376, V一般接種!$A:$G, L$4, FALSE), 0)</f>
        <v>0</v>
      </c>
      <c r="M376" s="97">
        <f>IFERROR(VLOOKUP($E376, V一般接種!$A:$G, M$4, FALSE), 0)</f>
        <v>0</v>
      </c>
      <c r="N376" s="97">
        <f>IFERROR(VLOOKUP($E376, V一般接種!$A:$G, N$4, FALSE), 0)</f>
        <v>0</v>
      </c>
      <c r="O376" s="97">
        <f>SUMIF(V職域接種!$C:$C, 'Conv-vaccine'!$E376, V職域接種!F:F)</f>
        <v>0</v>
      </c>
      <c r="P376" s="97">
        <f>SUMIF(V職域接種!$C:$C, 'Conv-vaccine'!$E376, V職域接種!G:G)</f>
        <v>0</v>
      </c>
      <c r="Q376" s="97">
        <f>SUMIF(V重複!$C:$C, 'Conv-vaccine'!$E376, V重複!F:F)</f>
        <v>0</v>
      </c>
      <c r="R376" s="97">
        <f>SUMIF(V重複!$C:$C, 'Conv-vaccine'!$E376, V重複!G:G)</f>
        <v>0</v>
      </c>
      <c r="S376" s="111">
        <f>SUMIF(V3回目!$A:$A, 'Conv-vaccine'!$E376, V3回目!C:C)</f>
        <v>0</v>
      </c>
    </row>
    <row r="377" spans="1:19" ht="17.7">
      <c r="A377" s="94">
        <f t="shared" si="24"/>
        <v>44668</v>
      </c>
      <c r="B377" s="49">
        <f t="shared" si="25"/>
        <v>0</v>
      </c>
      <c r="C377" s="49">
        <f t="shared" si="26"/>
        <v>0</v>
      </c>
      <c r="D377" s="49">
        <f t="shared" si="23"/>
        <v>0</v>
      </c>
      <c r="E377" s="95">
        <v>44668</v>
      </c>
      <c r="F377" s="96" t="str">
        <f>IFERROR(VLOOKUP($E377, V医療従事者等!$A:$J, $F$4, FALSE), TEXT(E377, "aaa"))</f>
        <v>日</v>
      </c>
      <c r="G377" s="96">
        <f>IFERROR(VLOOKUP($E377, V医療従事者等!$A:$J, $G$4, FALSE), 0)</f>
        <v>0</v>
      </c>
      <c r="H377" s="96">
        <f>IFERROR(VLOOKUP($E377, V医療従事者等!$A:$J, $H$4, FALSE), 0)</f>
        <v>0</v>
      </c>
      <c r="I377" s="96">
        <f>IFERROR(VLOOKUP($E377, V医療従事者等!$A:$J, $I$4, FALSE), 0)</f>
        <v>0</v>
      </c>
      <c r="J377" s="96">
        <f>IFERROR(VLOOKUP($E377, V医療従事者等!$A:$J, $J$4, FALSE), 0)</f>
        <v>0</v>
      </c>
      <c r="K377" s="97">
        <f>IFERROR(VLOOKUP($E377, V一般接種!$A:$G, K$4, FALSE), 0)</f>
        <v>0</v>
      </c>
      <c r="L377" s="97">
        <f>IFERROR(VLOOKUP($E377, V一般接種!$A:$G, L$4, FALSE), 0)</f>
        <v>0</v>
      </c>
      <c r="M377" s="97">
        <f>IFERROR(VLOOKUP($E377, V一般接種!$A:$G, M$4, FALSE), 0)</f>
        <v>0</v>
      </c>
      <c r="N377" s="97">
        <f>IFERROR(VLOOKUP($E377, V一般接種!$A:$G, N$4, FALSE), 0)</f>
        <v>0</v>
      </c>
      <c r="O377" s="97">
        <f>SUMIF(V職域接種!$C:$C, 'Conv-vaccine'!$E377, V職域接種!F:F)</f>
        <v>0</v>
      </c>
      <c r="P377" s="97">
        <f>SUMIF(V職域接種!$C:$C, 'Conv-vaccine'!$E377, V職域接種!G:G)</f>
        <v>0</v>
      </c>
      <c r="Q377" s="97">
        <f>SUMIF(V重複!$C:$C, 'Conv-vaccine'!$E377, V重複!F:F)</f>
        <v>0</v>
      </c>
      <c r="R377" s="97">
        <f>SUMIF(V重複!$C:$C, 'Conv-vaccine'!$E377, V重複!G:G)</f>
        <v>0</v>
      </c>
      <c r="S377" s="111">
        <f>SUMIF(V3回目!$A:$A, 'Conv-vaccine'!$E377, V3回目!C:C)</f>
        <v>0</v>
      </c>
    </row>
    <row r="378" spans="1:19" ht="17.7">
      <c r="A378" s="94">
        <f t="shared" si="24"/>
        <v>44669</v>
      </c>
      <c r="B378" s="49">
        <f t="shared" si="25"/>
        <v>0</v>
      </c>
      <c r="C378" s="49">
        <f t="shared" si="26"/>
        <v>0</v>
      </c>
      <c r="D378" s="49">
        <f t="shared" si="23"/>
        <v>0</v>
      </c>
      <c r="E378" s="95">
        <v>44669</v>
      </c>
      <c r="F378" s="96" t="str">
        <f>IFERROR(VLOOKUP($E378, V医療従事者等!$A:$J, $F$4, FALSE), TEXT(E378, "aaa"))</f>
        <v>月</v>
      </c>
      <c r="G378" s="96">
        <f>IFERROR(VLOOKUP($E378, V医療従事者等!$A:$J, $G$4, FALSE), 0)</f>
        <v>0</v>
      </c>
      <c r="H378" s="96">
        <f>IFERROR(VLOOKUP($E378, V医療従事者等!$A:$J, $H$4, FALSE), 0)</f>
        <v>0</v>
      </c>
      <c r="I378" s="96">
        <f>IFERROR(VLOOKUP($E378, V医療従事者等!$A:$J, $I$4, FALSE), 0)</f>
        <v>0</v>
      </c>
      <c r="J378" s="96">
        <f>IFERROR(VLOOKUP($E378, V医療従事者等!$A:$J, $J$4, FALSE), 0)</f>
        <v>0</v>
      </c>
      <c r="K378" s="97">
        <f>IFERROR(VLOOKUP($E378, V一般接種!$A:$G, K$4, FALSE), 0)</f>
        <v>0</v>
      </c>
      <c r="L378" s="97">
        <f>IFERROR(VLOOKUP($E378, V一般接種!$A:$G, L$4, FALSE), 0)</f>
        <v>0</v>
      </c>
      <c r="M378" s="97">
        <f>IFERROR(VLOOKUP($E378, V一般接種!$A:$G, M$4, FALSE), 0)</f>
        <v>0</v>
      </c>
      <c r="N378" s="97">
        <f>IFERROR(VLOOKUP($E378, V一般接種!$A:$G, N$4, FALSE), 0)</f>
        <v>0</v>
      </c>
      <c r="O378" s="97">
        <f>SUMIF(V職域接種!$C:$C, 'Conv-vaccine'!$E378, V職域接種!F:F)</f>
        <v>0</v>
      </c>
      <c r="P378" s="97">
        <f>SUMIF(V職域接種!$C:$C, 'Conv-vaccine'!$E378, V職域接種!G:G)</f>
        <v>0</v>
      </c>
      <c r="Q378" s="97">
        <f>SUMIF(V重複!$C:$C, 'Conv-vaccine'!$E378, V重複!F:F)</f>
        <v>0</v>
      </c>
      <c r="R378" s="97">
        <f>SUMIF(V重複!$C:$C, 'Conv-vaccine'!$E378, V重複!G:G)</f>
        <v>0</v>
      </c>
      <c r="S378" s="111">
        <f>SUMIF(V3回目!$A:$A, 'Conv-vaccine'!$E378, V3回目!C:C)</f>
        <v>0</v>
      </c>
    </row>
    <row r="379" spans="1:19" ht="17.7">
      <c r="A379" s="94">
        <f t="shared" si="24"/>
        <v>44670</v>
      </c>
      <c r="B379" s="49">
        <f t="shared" si="25"/>
        <v>0</v>
      </c>
      <c r="C379" s="49">
        <f t="shared" si="26"/>
        <v>0</v>
      </c>
      <c r="D379" s="49">
        <f t="shared" si="23"/>
        <v>0</v>
      </c>
      <c r="E379" s="95">
        <v>44670</v>
      </c>
      <c r="F379" s="96" t="str">
        <f>IFERROR(VLOOKUP($E379, V医療従事者等!$A:$J, $F$4, FALSE), TEXT(E379, "aaa"))</f>
        <v>火</v>
      </c>
      <c r="G379" s="96">
        <f>IFERROR(VLOOKUP($E379, V医療従事者等!$A:$J, $G$4, FALSE), 0)</f>
        <v>0</v>
      </c>
      <c r="H379" s="96">
        <f>IFERROR(VLOOKUP($E379, V医療従事者等!$A:$J, $H$4, FALSE), 0)</f>
        <v>0</v>
      </c>
      <c r="I379" s="96">
        <f>IFERROR(VLOOKUP($E379, V医療従事者等!$A:$J, $I$4, FALSE), 0)</f>
        <v>0</v>
      </c>
      <c r="J379" s="96">
        <f>IFERROR(VLOOKUP($E379, V医療従事者等!$A:$J, $J$4, FALSE), 0)</f>
        <v>0</v>
      </c>
      <c r="K379" s="97">
        <f>IFERROR(VLOOKUP($E379, V一般接種!$A:$G, K$4, FALSE), 0)</f>
        <v>0</v>
      </c>
      <c r="L379" s="97">
        <f>IFERROR(VLOOKUP($E379, V一般接種!$A:$G, L$4, FALSE), 0)</f>
        <v>0</v>
      </c>
      <c r="M379" s="97">
        <f>IFERROR(VLOOKUP($E379, V一般接種!$A:$G, M$4, FALSE), 0)</f>
        <v>0</v>
      </c>
      <c r="N379" s="97">
        <f>IFERROR(VLOOKUP($E379, V一般接種!$A:$G, N$4, FALSE), 0)</f>
        <v>0</v>
      </c>
      <c r="O379" s="97">
        <f>SUMIF(V職域接種!$C:$C, 'Conv-vaccine'!$E379, V職域接種!F:F)</f>
        <v>0</v>
      </c>
      <c r="P379" s="97">
        <f>SUMIF(V職域接種!$C:$C, 'Conv-vaccine'!$E379, V職域接種!G:G)</f>
        <v>0</v>
      </c>
      <c r="Q379" s="97">
        <f>SUMIF(V重複!$C:$C, 'Conv-vaccine'!$E379, V重複!F:F)</f>
        <v>0</v>
      </c>
      <c r="R379" s="97">
        <f>SUMIF(V重複!$C:$C, 'Conv-vaccine'!$E379, V重複!G:G)</f>
        <v>0</v>
      </c>
      <c r="S379" s="111">
        <f>SUMIF(V3回目!$A:$A, 'Conv-vaccine'!$E379, V3回目!C:C)</f>
        <v>0</v>
      </c>
    </row>
    <row r="380" spans="1:19" ht="17.7">
      <c r="A380" s="94">
        <f t="shared" si="24"/>
        <v>44671</v>
      </c>
      <c r="B380" s="49">
        <f t="shared" si="25"/>
        <v>0</v>
      </c>
      <c r="C380" s="49">
        <f t="shared" si="26"/>
        <v>0</v>
      </c>
      <c r="D380" s="49">
        <f t="shared" si="23"/>
        <v>0</v>
      </c>
      <c r="E380" s="95">
        <v>44671</v>
      </c>
      <c r="F380" s="96" t="str">
        <f>IFERROR(VLOOKUP($E380, V医療従事者等!$A:$J, $F$4, FALSE), TEXT(E380, "aaa"))</f>
        <v>水</v>
      </c>
      <c r="G380" s="96">
        <f>IFERROR(VLOOKUP($E380, V医療従事者等!$A:$J, $G$4, FALSE), 0)</f>
        <v>0</v>
      </c>
      <c r="H380" s="96">
        <f>IFERROR(VLOOKUP($E380, V医療従事者等!$A:$J, $H$4, FALSE), 0)</f>
        <v>0</v>
      </c>
      <c r="I380" s="96">
        <f>IFERROR(VLOOKUP($E380, V医療従事者等!$A:$J, $I$4, FALSE), 0)</f>
        <v>0</v>
      </c>
      <c r="J380" s="96">
        <f>IFERROR(VLOOKUP($E380, V医療従事者等!$A:$J, $J$4, FALSE), 0)</f>
        <v>0</v>
      </c>
      <c r="K380" s="97">
        <f>IFERROR(VLOOKUP($E380, V一般接種!$A:$G, K$4, FALSE), 0)</f>
        <v>0</v>
      </c>
      <c r="L380" s="97">
        <f>IFERROR(VLOOKUP($E380, V一般接種!$A:$G, L$4, FALSE), 0)</f>
        <v>0</v>
      </c>
      <c r="M380" s="97">
        <f>IFERROR(VLOOKUP($E380, V一般接種!$A:$G, M$4, FALSE), 0)</f>
        <v>0</v>
      </c>
      <c r="N380" s="97">
        <f>IFERROR(VLOOKUP($E380, V一般接種!$A:$G, N$4, FALSE), 0)</f>
        <v>0</v>
      </c>
      <c r="O380" s="97">
        <f>SUMIF(V職域接種!$C:$C, 'Conv-vaccine'!$E380, V職域接種!F:F)</f>
        <v>0</v>
      </c>
      <c r="P380" s="97">
        <f>SUMIF(V職域接種!$C:$C, 'Conv-vaccine'!$E380, V職域接種!G:G)</f>
        <v>0</v>
      </c>
      <c r="Q380" s="97">
        <f>SUMIF(V重複!$C:$C, 'Conv-vaccine'!$E380, V重複!F:F)</f>
        <v>0</v>
      </c>
      <c r="R380" s="97">
        <f>SUMIF(V重複!$C:$C, 'Conv-vaccine'!$E380, V重複!G:G)</f>
        <v>0</v>
      </c>
      <c r="S380" s="111">
        <f>SUMIF(V3回目!$A:$A, 'Conv-vaccine'!$E380, V3回目!C:C)</f>
        <v>0</v>
      </c>
    </row>
    <row r="381" spans="1:19" ht="17.7">
      <c r="A381" s="94">
        <f t="shared" si="24"/>
        <v>44672</v>
      </c>
      <c r="B381" s="49">
        <f t="shared" si="25"/>
        <v>0</v>
      </c>
      <c r="C381" s="49">
        <f t="shared" si="26"/>
        <v>0</v>
      </c>
      <c r="D381" s="49">
        <f t="shared" si="23"/>
        <v>0</v>
      </c>
      <c r="E381" s="95">
        <v>44672</v>
      </c>
      <c r="F381" s="96" t="str">
        <f>IFERROR(VLOOKUP($E381, V医療従事者等!$A:$J, $F$4, FALSE), TEXT(E381, "aaa"))</f>
        <v>木</v>
      </c>
      <c r="G381" s="96">
        <f>IFERROR(VLOOKUP($E381, V医療従事者等!$A:$J, $G$4, FALSE), 0)</f>
        <v>0</v>
      </c>
      <c r="H381" s="96">
        <f>IFERROR(VLOOKUP($E381, V医療従事者等!$A:$J, $H$4, FALSE), 0)</f>
        <v>0</v>
      </c>
      <c r="I381" s="96">
        <f>IFERROR(VLOOKUP($E381, V医療従事者等!$A:$J, $I$4, FALSE), 0)</f>
        <v>0</v>
      </c>
      <c r="J381" s="96">
        <f>IFERROR(VLOOKUP($E381, V医療従事者等!$A:$J, $J$4, FALSE), 0)</f>
        <v>0</v>
      </c>
      <c r="K381" s="97">
        <f>IFERROR(VLOOKUP($E381, V一般接種!$A:$G, K$4, FALSE), 0)</f>
        <v>0</v>
      </c>
      <c r="L381" s="97">
        <f>IFERROR(VLOOKUP($E381, V一般接種!$A:$G, L$4, FALSE), 0)</f>
        <v>0</v>
      </c>
      <c r="M381" s="97">
        <f>IFERROR(VLOOKUP($E381, V一般接種!$A:$G, M$4, FALSE), 0)</f>
        <v>0</v>
      </c>
      <c r="N381" s="97">
        <f>IFERROR(VLOOKUP($E381, V一般接種!$A:$G, N$4, FALSE), 0)</f>
        <v>0</v>
      </c>
      <c r="O381" s="97">
        <f>SUMIF(V職域接種!$C:$C, 'Conv-vaccine'!$E381, V職域接種!F:F)</f>
        <v>0</v>
      </c>
      <c r="P381" s="97">
        <f>SUMIF(V職域接種!$C:$C, 'Conv-vaccine'!$E381, V職域接種!G:G)</f>
        <v>0</v>
      </c>
      <c r="Q381" s="97">
        <f>SUMIF(V重複!$C:$C, 'Conv-vaccine'!$E381, V重複!F:F)</f>
        <v>0</v>
      </c>
      <c r="R381" s="97">
        <f>SUMIF(V重複!$C:$C, 'Conv-vaccine'!$E381, V重複!G:G)</f>
        <v>0</v>
      </c>
      <c r="S381" s="111">
        <f>SUMIF(V3回目!$A:$A, 'Conv-vaccine'!$E381, V3回目!C:C)</f>
        <v>0</v>
      </c>
    </row>
    <row r="382" spans="1:19" ht="17.7">
      <c r="A382" s="94">
        <f t="shared" si="24"/>
        <v>44673</v>
      </c>
      <c r="B382" s="49">
        <f t="shared" si="25"/>
        <v>0</v>
      </c>
      <c r="C382" s="49">
        <f t="shared" si="26"/>
        <v>0</v>
      </c>
      <c r="D382" s="49">
        <f t="shared" si="23"/>
        <v>0</v>
      </c>
      <c r="E382" s="95">
        <v>44673</v>
      </c>
      <c r="F382" s="96" t="str">
        <f>IFERROR(VLOOKUP($E382, V医療従事者等!$A:$J, $F$4, FALSE), TEXT(E382, "aaa"))</f>
        <v>金</v>
      </c>
      <c r="G382" s="96">
        <f>IFERROR(VLOOKUP($E382, V医療従事者等!$A:$J, $G$4, FALSE), 0)</f>
        <v>0</v>
      </c>
      <c r="H382" s="96">
        <f>IFERROR(VLOOKUP($E382, V医療従事者等!$A:$J, $H$4, FALSE), 0)</f>
        <v>0</v>
      </c>
      <c r="I382" s="96">
        <f>IFERROR(VLOOKUP($E382, V医療従事者等!$A:$J, $I$4, FALSE), 0)</f>
        <v>0</v>
      </c>
      <c r="J382" s="96">
        <f>IFERROR(VLOOKUP($E382, V医療従事者等!$A:$J, $J$4, FALSE), 0)</f>
        <v>0</v>
      </c>
      <c r="K382" s="97">
        <f>IFERROR(VLOOKUP($E382, V一般接種!$A:$G, K$4, FALSE), 0)</f>
        <v>0</v>
      </c>
      <c r="L382" s="97">
        <f>IFERROR(VLOOKUP($E382, V一般接種!$A:$G, L$4, FALSE), 0)</f>
        <v>0</v>
      </c>
      <c r="M382" s="97">
        <f>IFERROR(VLOOKUP($E382, V一般接種!$A:$G, M$4, FALSE), 0)</f>
        <v>0</v>
      </c>
      <c r="N382" s="97">
        <f>IFERROR(VLOOKUP($E382, V一般接種!$A:$G, N$4, FALSE), 0)</f>
        <v>0</v>
      </c>
      <c r="O382" s="97">
        <f>SUMIF(V職域接種!$C:$C, 'Conv-vaccine'!$E382, V職域接種!F:F)</f>
        <v>0</v>
      </c>
      <c r="P382" s="97">
        <f>SUMIF(V職域接種!$C:$C, 'Conv-vaccine'!$E382, V職域接種!G:G)</f>
        <v>0</v>
      </c>
      <c r="Q382" s="97">
        <f>SUMIF(V重複!$C:$C, 'Conv-vaccine'!$E382, V重複!F:F)</f>
        <v>0</v>
      </c>
      <c r="R382" s="97">
        <f>SUMIF(V重複!$C:$C, 'Conv-vaccine'!$E382, V重複!G:G)</f>
        <v>0</v>
      </c>
      <c r="S382" s="111">
        <f>SUMIF(V3回目!$A:$A, 'Conv-vaccine'!$E382, V3回目!C:C)</f>
        <v>0</v>
      </c>
    </row>
    <row r="383" spans="1:19" ht="17.7">
      <c r="A383" s="94">
        <f t="shared" si="24"/>
        <v>44674</v>
      </c>
      <c r="B383" s="49">
        <f t="shared" si="25"/>
        <v>0</v>
      </c>
      <c r="C383" s="49">
        <f t="shared" si="26"/>
        <v>0</v>
      </c>
      <c r="D383" s="49">
        <f t="shared" si="23"/>
        <v>0</v>
      </c>
      <c r="E383" s="95">
        <v>44674</v>
      </c>
      <c r="F383" s="96" t="str">
        <f>IFERROR(VLOOKUP($E383, V医療従事者等!$A:$J, $F$4, FALSE), TEXT(E383, "aaa"))</f>
        <v>土</v>
      </c>
      <c r="G383" s="96">
        <f>IFERROR(VLOOKUP($E383, V医療従事者等!$A:$J, $G$4, FALSE), 0)</f>
        <v>0</v>
      </c>
      <c r="H383" s="96">
        <f>IFERROR(VLOOKUP($E383, V医療従事者等!$A:$J, $H$4, FALSE), 0)</f>
        <v>0</v>
      </c>
      <c r="I383" s="96">
        <f>IFERROR(VLOOKUP($E383, V医療従事者等!$A:$J, $I$4, FALSE), 0)</f>
        <v>0</v>
      </c>
      <c r="J383" s="96">
        <f>IFERROR(VLOOKUP($E383, V医療従事者等!$A:$J, $J$4, FALSE), 0)</f>
        <v>0</v>
      </c>
      <c r="K383" s="97">
        <f>IFERROR(VLOOKUP($E383, V一般接種!$A:$G, K$4, FALSE), 0)</f>
        <v>0</v>
      </c>
      <c r="L383" s="97">
        <f>IFERROR(VLOOKUP($E383, V一般接種!$A:$G, L$4, FALSE), 0)</f>
        <v>0</v>
      </c>
      <c r="M383" s="97">
        <f>IFERROR(VLOOKUP($E383, V一般接種!$A:$G, M$4, FALSE), 0)</f>
        <v>0</v>
      </c>
      <c r="N383" s="97">
        <f>IFERROR(VLOOKUP($E383, V一般接種!$A:$G, N$4, FALSE), 0)</f>
        <v>0</v>
      </c>
      <c r="O383" s="97">
        <f>SUMIF(V職域接種!$C:$C, 'Conv-vaccine'!$E383, V職域接種!F:F)</f>
        <v>0</v>
      </c>
      <c r="P383" s="97">
        <f>SUMIF(V職域接種!$C:$C, 'Conv-vaccine'!$E383, V職域接種!G:G)</f>
        <v>0</v>
      </c>
      <c r="Q383" s="97">
        <f>SUMIF(V重複!$C:$C, 'Conv-vaccine'!$E383, V重複!F:F)</f>
        <v>0</v>
      </c>
      <c r="R383" s="97">
        <f>SUMIF(V重複!$C:$C, 'Conv-vaccine'!$E383, V重複!G:G)</f>
        <v>0</v>
      </c>
      <c r="S383" s="111">
        <f>SUMIF(V3回目!$A:$A, 'Conv-vaccine'!$E383, V3回目!C:C)</f>
        <v>0</v>
      </c>
    </row>
    <row r="384" spans="1:19" ht="17.7">
      <c r="A384" s="94">
        <f t="shared" si="24"/>
        <v>44675</v>
      </c>
      <c r="B384" s="49">
        <f t="shared" si="25"/>
        <v>0</v>
      </c>
      <c r="C384" s="49">
        <f t="shared" si="26"/>
        <v>0</v>
      </c>
      <c r="D384" s="49">
        <f t="shared" si="23"/>
        <v>0</v>
      </c>
      <c r="E384" s="95">
        <v>44675</v>
      </c>
      <c r="F384" s="96" t="str">
        <f>IFERROR(VLOOKUP($E384, V医療従事者等!$A:$J, $F$4, FALSE), TEXT(E384, "aaa"))</f>
        <v>日</v>
      </c>
      <c r="G384" s="96">
        <f>IFERROR(VLOOKUP($E384, V医療従事者等!$A:$J, $G$4, FALSE), 0)</f>
        <v>0</v>
      </c>
      <c r="H384" s="96">
        <f>IFERROR(VLOOKUP($E384, V医療従事者等!$A:$J, $H$4, FALSE), 0)</f>
        <v>0</v>
      </c>
      <c r="I384" s="96">
        <f>IFERROR(VLOOKUP($E384, V医療従事者等!$A:$J, $I$4, FALSE), 0)</f>
        <v>0</v>
      </c>
      <c r="J384" s="96">
        <f>IFERROR(VLOOKUP($E384, V医療従事者等!$A:$J, $J$4, FALSE), 0)</f>
        <v>0</v>
      </c>
      <c r="K384" s="97">
        <f>IFERROR(VLOOKUP($E384, V一般接種!$A:$G, K$4, FALSE), 0)</f>
        <v>0</v>
      </c>
      <c r="L384" s="97">
        <f>IFERROR(VLOOKUP($E384, V一般接種!$A:$G, L$4, FALSE), 0)</f>
        <v>0</v>
      </c>
      <c r="M384" s="97">
        <f>IFERROR(VLOOKUP($E384, V一般接種!$A:$G, M$4, FALSE), 0)</f>
        <v>0</v>
      </c>
      <c r="N384" s="97">
        <f>IFERROR(VLOOKUP($E384, V一般接種!$A:$G, N$4, FALSE), 0)</f>
        <v>0</v>
      </c>
      <c r="O384" s="97">
        <f>SUMIF(V職域接種!$C:$C, 'Conv-vaccine'!$E384, V職域接種!F:F)</f>
        <v>0</v>
      </c>
      <c r="P384" s="97">
        <f>SUMIF(V職域接種!$C:$C, 'Conv-vaccine'!$E384, V職域接種!G:G)</f>
        <v>0</v>
      </c>
      <c r="Q384" s="97">
        <f>SUMIF(V重複!$C:$C, 'Conv-vaccine'!$E384, V重複!F:F)</f>
        <v>0</v>
      </c>
      <c r="R384" s="97">
        <f>SUMIF(V重複!$C:$C, 'Conv-vaccine'!$E384, V重複!G:G)</f>
        <v>0</v>
      </c>
      <c r="S384" s="111">
        <f>SUMIF(V3回目!$A:$A, 'Conv-vaccine'!$E384, V3回目!C:C)</f>
        <v>0</v>
      </c>
    </row>
    <row r="385" spans="1:19" ht="17.7">
      <c r="A385" s="94">
        <f t="shared" si="24"/>
        <v>44676</v>
      </c>
      <c r="B385" s="49">
        <f t="shared" si="25"/>
        <v>0</v>
      </c>
      <c r="C385" s="49">
        <f t="shared" si="26"/>
        <v>0</v>
      </c>
      <c r="D385" s="49">
        <f t="shared" si="23"/>
        <v>0</v>
      </c>
      <c r="E385" s="95">
        <v>44676</v>
      </c>
      <c r="F385" s="96" t="str">
        <f>IFERROR(VLOOKUP($E385, V医療従事者等!$A:$J, $F$4, FALSE), TEXT(E385, "aaa"))</f>
        <v>月</v>
      </c>
      <c r="G385" s="96">
        <f>IFERROR(VLOOKUP($E385, V医療従事者等!$A:$J, $G$4, FALSE), 0)</f>
        <v>0</v>
      </c>
      <c r="H385" s="96">
        <f>IFERROR(VLOOKUP($E385, V医療従事者等!$A:$J, $H$4, FALSE), 0)</f>
        <v>0</v>
      </c>
      <c r="I385" s="96">
        <f>IFERROR(VLOOKUP($E385, V医療従事者等!$A:$J, $I$4, FALSE), 0)</f>
        <v>0</v>
      </c>
      <c r="J385" s="96">
        <f>IFERROR(VLOOKUP($E385, V医療従事者等!$A:$J, $J$4, FALSE), 0)</f>
        <v>0</v>
      </c>
      <c r="K385" s="97">
        <f>IFERROR(VLOOKUP($E385, V一般接種!$A:$G, K$4, FALSE), 0)</f>
        <v>0</v>
      </c>
      <c r="L385" s="97">
        <f>IFERROR(VLOOKUP($E385, V一般接種!$A:$G, L$4, FALSE), 0)</f>
        <v>0</v>
      </c>
      <c r="M385" s="97">
        <f>IFERROR(VLOOKUP($E385, V一般接種!$A:$G, M$4, FALSE), 0)</f>
        <v>0</v>
      </c>
      <c r="N385" s="97">
        <f>IFERROR(VLOOKUP($E385, V一般接種!$A:$G, N$4, FALSE), 0)</f>
        <v>0</v>
      </c>
      <c r="O385" s="97">
        <f>SUMIF(V職域接種!$C:$C, 'Conv-vaccine'!$E385, V職域接種!F:F)</f>
        <v>0</v>
      </c>
      <c r="P385" s="97">
        <f>SUMIF(V職域接種!$C:$C, 'Conv-vaccine'!$E385, V職域接種!G:G)</f>
        <v>0</v>
      </c>
      <c r="Q385" s="97">
        <f>SUMIF(V重複!$C:$C, 'Conv-vaccine'!$E385, V重複!F:F)</f>
        <v>0</v>
      </c>
      <c r="R385" s="97">
        <f>SUMIF(V重複!$C:$C, 'Conv-vaccine'!$E385, V重複!G:G)</f>
        <v>0</v>
      </c>
      <c r="S385" s="111">
        <f>SUMIF(V3回目!$A:$A, 'Conv-vaccine'!$E385, V3回目!C:C)</f>
        <v>0</v>
      </c>
    </row>
    <row r="386" spans="1:19" ht="17.7">
      <c r="A386" s="94">
        <f t="shared" si="24"/>
        <v>44677</v>
      </c>
      <c r="B386" s="49">
        <f t="shared" si="25"/>
        <v>0</v>
      </c>
      <c r="C386" s="49">
        <f t="shared" si="26"/>
        <v>0</v>
      </c>
      <c r="D386" s="49">
        <f t="shared" si="23"/>
        <v>0</v>
      </c>
      <c r="E386" s="95">
        <v>44677</v>
      </c>
      <c r="F386" s="96" t="str">
        <f>IFERROR(VLOOKUP($E386, V医療従事者等!$A:$J, $F$4, FALSE), TEXT(E386, "aaa"))</f>
        <v>火</v>
      </c>
      <c r="G386" s="96">
        <f>IFERROR(VLOOKUP($E386, V医療従事者等!$A:$J, $G$4, FALSE), 0)</f>
        <v>0</v>
      </c>
      <c r="H386" s="96">
        <f>IFERROR(VLOOKUP($E386, V医療従事者等!$A:$J, $H$4, FALSE), 0)</f>
        <v>0</v>
      </c>
      <c r="I386" s="96">
        <f>IFERROR(VLOOKUP($E386, V医療従事者等!$A:$J, $I$4, FALSE), 0)</f>
        <v>0</v>
      </c>
      <c r="J386" s="96">
        <f>IFERROR(VLOOKUP($E386, V医療従事者等!$A:$J, $J$4, FALSE), 0)</f>
        <v>0</v>
      </c>
      <c r="K386" s="97">
        <f>IFERROR(VLOOKUP($E386, V一般接種!$A:$G, K$4, FALSE), 0)</f>
        <v>0</v>
      </c>
      <c r="L386" s="97">
        <f>IFERROR(VLOOKUP($E386, V一般接種!$A:$G, L$4, FALSE), 0)</f>
        <v>0</v>
      </c>
      <c r="M386" s="97">
        <f>IFERROR(VLOOKUP($E386, V一般接種!$A:$G, M$4, FALSE), 0)</f>
        <v>0</v>
      </c>
      <c r="N386" s="97">
        <f>IFERROR(VLOOKUP($E386, V一般接種!$A:$G, N$4, FALSE), 0)</f>
        <v>0</v>
      </c>
      <c r="O386" s="97">
        <f>SUMIF(V職域接種!$C:$C, 'Conv-vaccine'!$E386, V職域接種!F:F)</f>
        <v>0</v>
      </c>
      <c r="P386" s="97">
        <f>SUMIF(V職域接種!$C:$C, 'Conv-vaccine'!$E386, V職域接種!G:G)</f>
        <v>0</v>
      </c>
      <c r="Q386" s="97">
        <f>SUMIF(V重複!$C:$C, 'Conv-vaccine'!$E386, V重複!F:F)</f>
        <v>0</v>
      </c>
      <c r="R386" s="97">
        <f>SUMIF(V重複!$C:$C, 'Conv-vaccine'!$E386, V重複!G:G)</f>
        <v>0</v>
      </c>
      <c r="S386" s="111">
        <f>SUMIF(V3回目!$A:$A, 'Conv-vaccine'!$E386, V3回目!C:C)</f>
        <v>0</v>
      </c>
    </row>
    <row r="387" spans="1:19" ht="17.7">
      <c r="A387" s="94">
        <f t="shared" si="24"/>
        <v>44678</v>
      </c>
      <c r="B387" s="49">
        <f t="shared" si="25"/>
        <v>0</v>
      </c>
      <c r="C387" s="49">
        <f t="shared" si="26"/>
        <v>0</v>
      </c>
      <c r="D387" s="49">
        <f t="shared" si="23"/>
        <v>0</v>
      </c>
      <c r="E387" s="95">
        <v>44678</v>
      </c>
      <c r="F387" s="96" t="str">
        <f>IFERROR(VLOOKUP($E387, V医療従事者等!$A:$J, $F$4, FALSE), TEXT(E387, "aaa"))</f>
        <v>水</v>
      </c>
      <c r="G387" s="96">
        <f>IFERROR(VLOOKUP($E387, V医療従事者等!$A:$J, $G$4, FALSE), 0)</f>
        <v>0</v>
      </c>
      <c r="H387" s="96">
        <f>IFERROR(VLOOKUP($E387, V医療従事者等!$A:$J, $H$4, FALSE), 0)</f>
        <v>0</v>
      </c>
      <c r="I387" s="96">
        <f>IFERROR(VLOOKUP($E387, V医療従事者等!$A:$J, $I$4, FALSE), 0)</f>
        <v>0</v>
      </c>
      <c r="J387" s="96">
        <f>IFERROR(VLOOKUP($E387, V医療従事者等!$A:$J, $J$4, FALSE), 0)</f>
        <v>0</v>
      </c>
      <c r="K387" s="97">
        <f>IFERROR(VLOOKUP($E387, V一般接種!$A:$G, K$4, FALSE), 0)</f>
        <v>0</v>
      </c>
      <c r="L387" s="97">
        <f>IFERROR(VLOOKUP($E387, V一般接種!$A:$G, L$4, FALSE), 0)</f>
        <v>0</v>
      </c>
      <c r="M387" s="97">
        <f>IFERROR(VLOOKUP($E387, V一般接種!$A:$G, M$4, FALSE), 0)</f>
        <v>0</v>
      </c>
      <c r="N387" s="97">
        <f>IFERROR(VLOOKUP($E387, V一般接種!$A:$G, N$4, FALSE), 0)</f>
        <v>0</v>
      </c>
      <c r="O387" s="97">
        <f>SUMIF(V職域接種!$C:$C, 'Conv-vaccine'!$E387, V職域接種!F:F)</f>
        <v>0</v>
      </c>
      <c r="P387" s="97">
        <f>SUMIF(V職域接種!$C:$C, 'Conv-vaccine'!$E387, V職域接種!G:G)</f>
        <v>0</v>
      </c>
      <c r="Q387" s="97">
        <f>SUMIF(V重複!$C:$C, 'Conv-vaccine'!$E387, V重複!F:F)</f>
        <v>0</v>
      </c>
      <c r="R387" s="97">
        <f>SUMIF(V重複!$C:$C, 'Conv-vaccine'!$E387, V重複!G:G)</f>
        <v>0</v>
      </c>
      <c r="S387" s="111">
        <f>SUMIF(V3回目!$A:$A, 'Conv-vaccine'!$E387, V3回目!C:C)</f>
        <v>0</v>
      </c>
    </row>
    <row r="388" spans="1:19" ht="17.7">
      <c r="A388" s="94">
        <f t="shared" si="24"/>
        <v>44679</v>
      </c>
      <c r="B388" s="49">
        <f t="shared" si="25"/>
        <v>0</v>
      </c>
      <c r="C388" s="49">
        <f t="shared" si="26"/>
        <v>0</v>
      </c>
      <c r="D388" s="49">
        <f t="shared" si="23"/>
        <v>0</v>
      </c>
      <c r="E388" s="95">
        <v>44679</v>
      </c>
      <c r="F388" s="96" t="str">
        <f>IFERROR(VLOOKUP($E388, V医療従事者等!$A:$J, $F$4, FALSE), TEXT(E388, "aaa"))</f>
        <v>木</v>
      </c>
      <c r="G388" s="96">
        <f>IFERROR(VLOOKUP($E388, V医療従事者等!$A:$J, $G$4, FALSE), 0)</f>
        <v>0</v>
      </c>
      <c r="H388" s="96">
        <f>IFERROR(VLOOKUP($E388, V医療従事者等!$A:$J, $H$4, FALSE), 0)</f>
        <v>0</v>
      </c>
      <c r="I388" s="96">
        <f>IFERROR(VLOOKUP($E388, V医療従事者等!$A:$J, $I$4, FALSE), 0)</f>
        <v>0</v>
      </c>
      <c r="J388" s="96">
        <f>IFERROR(VLOOKUP($E388, V医療従事者等!$A:$J, $J$4, FALSE), 0)</f>
        <v>0</v>
      </c>
      <c r="K388" s="97">
        <f>IFERROR(VLOOKUP($E388, V一般接種!$A:$G, K$4, FALSE), 0)</f>
        <v>0</v>
      </c>
      <c r="L388" s="97">
        <f>IFERROR(VLOOKUP($E388, V一般接種!$A:$G, L$4, FALSE), 0)</f>
        <v>0</v>
      </c>
      <c r="M388" s="97">
        <f>IFERROR(VLOOKUP($E388, V一般接種!$A:$G, M$4, FALSE), 0)</f>
        <v>0</v>
      </c>
      <c r="N388" s="97">
        <f>IFERROR(VLOOKUP($E388, V一般接種!$A:$G, N$4, FALSE), 0)</f>
        <v>0</v>
      </c>
      <c r="O388" s="97">
        <f>SUMIF(V職域接種!$C:$C, 'Conv-vaccine'!$E388, V職域接種!F:F)</f>
        <v>0</v>
      </c>
      <c r="P388" s="97">
        <f>SUMIF(V職域接種!$C:$C, 'Conv-vaccine'!$E388, V職域接種!G:G)</f>
        <v>0</v>
      </c>
      <c r="Q388" s="97">
        <f>SUMIF(V重複!$C:$C, 'Conv-vaccine'!$E388, V重複!F:F)</f>
        <v>0</v>
      </c>
      <c r="R388" s="97">
        <f>SUMIF(V重複!$C:$C, 'Conv-vaccine'!$E388, V重複!G:G)</f>
        <v>0</v>
      </c>
      <c r="S388" s="111">
        <f>SUMIF(V3回目!$A:$A, 'Conv-vaccine'!$E388, V3回目!C:C)</f>
        <v>0</v>
      </c>
    </row>
    <row r="389" spans="1:19" ht="17.7">
      <c r="A389" s="94">
        <f t="shared" si="24"/>
        <v>44680</v>
      </c>
      <c r="B389" s="49">
        <f t="shared" si="25"/>
        <v>0</v>
      </c>
      <c r="C389" s="49">
        <f t="shared" si="26"/>
        <v>0</v>
      </c>
      <c r="D389" s="49">
        <f t="shared" si="23"/>
        <v>0</v>
      </c>
      <c r="E389" s="95">
        <v>44680</v>
      </c>
      <c r="F389" s="96" t="str">
        <f>IFERROR(VLOOKUP($E389, V医療従事者等!$A:$J, $F$4, FALSE), TEXT(E389, "aaa"))</f>
        <v>金</v>
      </c>
      <c r="G389" s="96">
        <f>IFERROR(VLOOKUP($E389, V医療従事者等!$A:$J, $G$4, FALSE), 0)</f>
        <v>0</v>
      </c>
      <c r="H389" s="96">
        <f>IFERROR(VLOOKUP($E389, V医療従事者等!$A:$J, $H$4, FALSE), 0)</f>
        <v>0</v>
      </c>
      <c r="I389" s="96">
        <f>IFERROR(VLOOKUP($E389, V医療従事者等!$A:$J, $I$4, FALSE), 0)</f>
        <v>0</v>
      </c>
      <c r="J389" s="96">
        <f>IFERROR(VLOOKUP($E389, V医療従事者等!$A:$J, $J$4, FALSE), 0)</f>
        <v>0</v>
      </c>
      <c r="K389" s="97">
        <f>IFERROR(VLOOKUP($E389, V一般接種!$A:$G, K$4, FALSE), 0)</f>
        <v>0</v>
      </c>
      <c r="L389" s="97">
        <f>IFERROR(VLOOKUP($E389, V一般接種!$A:$G, L$4, FALSE), 0)</f>
        <v>0</v>
      </c>
      <c r="M389" s="97">
        <f>IFERROR(VLOOKUP($E389, V一般接種!$A:$G, M$4, FALSE), 0)</f>
        <v>0</v>
      </c>
      <c r="N389" s="97">
        <f>IFERROR(VLOOKUP($E389, V一般接種!$A:$G, N$4, FALSE), 0)</f>
        <v>0</v>
      </c>
      <c r="O389" s="97">
        <f>SUMIF(V職域接種!$C:$C, 'Conv-vaccine'!$E389, V職域接種!F:F)</f>
        <v>0</v>
      </c>
      <c r="P389" s="97">
        <f>SUMIF(V職域接種!$C:$C, 'Conv-vaccine'!$E389, V職域接種!G:G)</f>
        <v>0</v>
      </c>
      <c r="Q389" s="97">
        <f>SUMIF(V重複!$C:$C, 'Conv-vaccine'!$E389, V重複!F:F)</f>
        <v>0</v>
      </c>
      <c r="R389" s="97">
        <f>SUMIF(V重複!$C:$C, 'Conv-vaccine'!$E389, V重複!G:G)</f>
        <v>0</v>
      </c>
      <c r="S389" s="111">
        <f>SUMIF(V3回目!$A:$A, 'Conv-vaccine'!$E389, V3回目!C:C)</f>
        <v>0</v>
      </c>
    </row>
    <row r="390" spans="1:19" ht="17.7">
      <c r="A390" s="94">
        <f t="shared" si="24"/>
        <v>44681</v>
      </c>
      <c r="B390" s="49">
        <f t="shared" si="25"/>
        <v>0</v>
      </c>
      <c r="C390" s="49">
        <f t="shared" si="26"/>
        <v>0</v>
      </c>
      <c r="D390" s="49">
        <f t="shared" si="23"/>
        <v>0</v>
      </c>
      <c r="E390" s="95">
        <v>44681</v>
      </c>
      <c r="F390" s="96" t="str">
        <f>IFERROR(VLOOKUP($E390, V医療従事者等!$A:$J, $F$4, FALSE), TEXT(E390, "aaa"))</f>
        <v>土</v>
      </c>
      <c r="G390" s="96">
        <f>IFERROR(VLOOKUP($E390, V医療従事者等!$A:$J, $G$4, FALSE), 0)</f>
        <v>0</v>
      </c>
      <c r="H390" s="96">
        <f>IFERROR(VLOOKUP($E390, V医療従事者等!$A:$J, $H$4, FALSE), 0)</f>
        <v>0</v>
      </c>
      <c r="I390" s="96">
        <f>IFERROR(VLOOKUP($E390, V医療従事者等!$A:$J, $I$4, FALSE), 0)</f>
        <v>0</v>
      </c>
      <c r="J390" s="96">
        <f>IFERROR(VLOOKUP($E390, V医療従事者等!$A:$J, $J$4, FALSE), 0)</f>
        <v>0</v>
      </c>
      <c r="K390" s="97">
        <f>IFERROR(VLOOKUP($E390, V一般接種!$A:$G, K$4, FALSE), 0)</f>
        <v>0</v>
      </c>
      <c r="L390" s="97">
        <f>IFERROR(VLOOKUP($E390, V一般接種!$A:$G, L$4, FALSE), 0)</f>
        <v>0</v>
      </c>
      <c r="M390" s="97">
        <f>IFERROR(VLOOKUP($E390, V一般接種!$A:$G, M$4, FALSE), 0)</f>
        <v>0</v>
      </c>
      <c r="N390" s="97">
        <f>IFERROR(VLOOKUP($E390, V一般接種!$A:$G, N$4, FALSE), 0)</f>
        <v>0</v>
      </c>
      <c r="O390" s="97">
        <f>SUMIF(V職域接種!$C:$C, 'Conv-vaccine'!$E390, V職域接種!F:F)</f>
        <v>0</v>
      </c>
      <c r="P390" s="97">
        <f>SUMIF(V職域接種!$C:$C, 'Conv-vaccine'!$E390, V職域接種!G:G)</f>
        <v>0</v>
      </c>
      <c r="Q390" s="97">
        <f>SUMIF(V重複!$C:$C, 'Conv-vaccine'!$E390, V重複!F:F)</f>
        <v>0</v>
      </c>
      <c r="R390" s="97">
        <f>SUMIF(V重複!$C:$C, 'Conv-vaccine'!$E390, V重複!G:G)</f>
        <v>0</v>
      </c>
      <c r="S390" s="111">
        <f>SUMIF(V3回目!$A:$A, 'Conv-vaccine'!$E390, V3回目!C:C)</f>
        <v>0</v>
      </c>
    </row>
    <row r="391" spans="1:19" ht="17.7">
      <c r="A391" s="94">
        <f t="shared" si="24"/>
        <v>44682</v>
      </c>
      <c r="B391" s="49">
        <f t="shared" si="25"/>
        <v>0</v>
      </c>
      <c r="C391" s="49">
        <f t="shared" si="26"/>
        <v>0</v>
      </c>
      <c r="D391" s="49">
        <f t="shared" si="23"/>
        <v>0</v>
      </c>
      <c r="E391" s="95">
        <v>44682</v>
      </c>
      <c r="F391" s="96" t="str">
        <f>IFERROR(VLOOKUP($E391, V医療従事者等!$A:$J, $F$4, FALSE), TEXT(E391, "aaa"))</f>
        <v>日</v>
      </c>
      <c r="G391" s="96">
        <f>IFERROR(VLOOKUP($E391, V医療従事者等!$A:$J, $G$4, FALSE), 0)</f>
        <v>0</v>
      </c>
      <c r="H391" s="96">
        <f>IFERROR(VLOOKUP($E391, V医療従事者等!$A:$J, $H$4, FALSE), 0)</f>
        <v>0</v>
      </c>
      <c r="I391" s="96">
        <f>IFERROR(VLOOKUP($E391, V医療従事者等!$A:$J, $I$4, FALSE), 0)</f>
        <v>0</v>
      </c>
      <c r="J391" s="96">
        <f>IFERROR(VLOOKUP($E391, V医療従事者等!$A:$J, $J$4, FALSE), 0)</f>
        <v>0</v>
      </c>
      <c r="K391" s="97">
        <f>IFERROR(VLOOKUP($E391, V一般接種!$A:$G, K$4, FALSE), 0)</f>
        <v>0</v>
      </c>
      <c r="L391" s="97">
        <f>IFERROR(VLOOKUP($E391, V一般接種!$A:$G, L$4, FALSE), 0)</f>
        <v>0</v>
      </c>
      <c r="M391" s="97">
        <f>IFERROR(VLOOKUP($E391, V一般接種!$A:$G, M$4, FALSE), 0)</f>
        <v>0</v>
      </c>
      <c r="N391" s="97">
        <f>IFERROR(VLOOKUP($E391, V一般接種!$A:$G, N$4, FALSE), 0)</f>
        <v>0</v>
      </c>
      <c r="O391" s="97">
        <f>SUMIF(V職域接種!$C:$C, 'Conv-vaccine'!$E391, V職域接種!F:F)</f>
        <v>0</v>
      </c>
      <c r="P391" s="97">
        <f>SUMIF(V職域接種!$C:$C, 'Conv-vaccine'!$E391, V職域接種!G:G)</f>
        <v>0</v>
      </c>
      <c r="Q391" s="97">
        <f>SUMIF(V重複!$C:$C, 'Conv-vaccine'!$E391, V重複!F:F)</f>
        <v>0</v>
      </c>
      <c r="R391" s="97">
        <f>SUMIF(V重複!$C:$C, 'Conv-vaccine'!$E391, V重複!G:G)</f>
        <v>0</v>
      </c>
      <c r="S391" s="111">
        <f>SUMIF(V3回目!$A:$A, 'Conv-vaccine'!$E391, V3回目!C:C)</f>
        <v>0</v>
      </c>
    </row>
    <row r="392" spans="1:19" ht="17.7">
      <c r="A392" s="94">
        <f t="shared" si="24"/>
        <v>44683</v>
      </c>
      <c r="B392" s="49">
        <f t="shared" si="25"/>
        <v>0</v>
      </c>
      <c r="C392" s="49">
        <f t="shared" si="26"/>
        <v>0</v>
      </c>
      <c r="D392" s="49">
        <f t="shared" ref="D392:D455" si="27">S392</f>
        <v>0</v>
      </c>
      <c r="E392" s="95">
        <v>44683</v>
      </c>
      <c r="F392" s="96" t="str">
        <f>IFERROR(VLOOKUP($E392, V医療従事者等!$A:$J, $F$4, FALSE), TEXT(E392, "aaa"))</f>
        <v>月</v>
      </c>
      <c r="G392" s="96">
        <f>IFERROR(VLOOKUP($E392, V医療従事者等!$A:$J, $G$4, FALSE), 0)</f>
        <v>0</v>
      </c>
      <c r="H392" s="96">
        <f>IFERROR(VLOOKUP($E392, V医療従事者等!$A:$J, $H$4, FALSE), 0)</f>
        <v>0</v>
      </c>
      <c r="I392" s="96">
        <f>IFERROR(VLOOKUP($E392, V医療従事者等!$A:$J, $I$4, FALSE), 0)</f>
        <v>0</v>
      </c>
      <c r="J392" s="96">
        <f>IFERROR(VLOOKUP($E392, V医療従事者等!$A:$J, $J$4, FALSE), 0)</f>
        <v>0</v>
      </c>
      <c r="K392" s="97">
        <f>IFERROR(VLOOKUP($E392, V一般接種!$A:$G, K$4, FALSE), 0)</f>
        <v>0</v>
      </c>
      <c r="L392" s="97">
        <f>IFERROR(VLOOKUP($E392, V一般接種!$A:$G, L$4, FALSE), 0)</f>
        <v>0</v>
      </c>
      <c r="M392" s="97">
        <f>IFERROR(VLOOKUP($E392, V一般接種!$A:$G, M$4, FALSE), 0)</f>
        <v>0</v>
      </c>
      <c r="N392" s="97">
        <f>IFERROR(VLOOKUP($E392, V一般接種!$A:$G, N$4, FALSE), 0)</f>
        <v>0</v>
      </c>
      <c r="O392" s="97">
        <f>SUMIF(V職域接種!$C:$C, 'Conv-vaccine'!$E392, V職域接種!F:F)</f>
        <v>0</v>
      </c>
      <c r="P392" s="97">
        <f>SUMIF(V職域接種!$C:$C, 'Conv-vaccine'!$E392, V職域接種!G:G)</f>
        <v>0</v>
      </c>
      <c r="Q392" s="97">
        <f>SUMIF(V重複!$C:$C, 'Conv-vaccine'!$E392, V重複!F:F)</f>
        <v>0</v>
      </c>
      <c r="R392" s="97">
        <f>SUMIF(V重複!$C:$C, 'Conv-vaccine'!$E392, V重複!G:G)</f>
        <v>0</v>
      </c>
      <c r="S392" s="111">
        <f>SUMIF(V3回目!$A:$A, 'Conv-vaccine'!$E392, V3回目!C:C)</f>
        <v>0</v>
      </c>
    </row>
    <row r="393" spans="1:19" ht="17.7">
      <c r="A393" s="94">
        <f t="shared" si="24"/>
        <v>44684</v>
      </c>
      <c r="B393" s="49">
        <f t="shared" si="25"/>
        <v>0</v>
      </c>
      <c r="C393" s="49">
        <f t="shared" si="26"/>
        <v>0</v>
      </c>
      <c r="D393" s="49">
        <f t="shared" si="27"/>
        <v>0</v>
      </c>
      <c r="E393" s="95">
        <v>44684</v>
      </c>
      <c r="F393" s="96" t="str">
        <f>IFERROR(VLOOKUP($E393, V医療従事者等!$A:$J, $F$4, FALSE), TEXT(E393, "aaa"))</f>
        <v>火</v>
      </c>
      <c r="G393" s="96">
        <f>IFERROR(VLOOKUP($E393, V医療従事者等!$A:$J, $G$4, FALSE), 0)</f>
        <v>0</v>
      </c>
      <c r="H393" s="96">
        <f>IFERROR(VLOOKUP($E393, V医療従事者等!$A:$J, $H$4, FALSE), 0)</f>
        <v>0</v>
      </c>
      <c r="I393" s="96">
        <f>IFERROR(VLOOKUP($E393, V医療従事者等!$A:$J, $I$4, FALSE), 0)</f>
        <v>0</v>
      </c>
      <c r="J393" s="96">
        <f>IFERROR(VLOOKUP($E393, V医療従事者等!$A:$J, $J$4, FALSE), 0)</f>
        <v>0</v>
      </c>
      <c r="K393" s="97">
        <f>IFERROR(VLOOKUP($E393, V一般接種!$A:$G, K$4, FALSE), 0)</f>
        <v>0</v>
      </c>
      <c r="L393" s="97">
        <f>IFERROR(VLOOKUP($E393, V一般接種!$A:$G, L$4, FALSE), 0)</f>
        <v>0</v>
      </c>
      <c r="M393" s="97">
        <f>IFERROR(VLOOKUP($E393, V一般接種!$A:$G, M$4, FALSE), 0)</f>
        <v>0</v>
      </c>
      <c r="N393" s="97">
        <f>IFERROR(VLOOKUP($E393, V一般接種!$A:$G, N$4, FALSE), 0)</f>
        <v>0</v>
      </c>
      <c r="O393" s="97">
        <f>SUMIF(V職域接種!$C:$C, 'Conv-vaccine'!$E393, V職域接種!F:F)</f>
        <v>0</v>
      </c>
      <c r="P393" s="97">
        <f>SUMIF(V職域接種!$C:$C, 'Conv-vaccine'!$E393, V職域接種!G:G)</f>
        <v>0</v>
      </c>
      <c r="Q393" s="97">
        <f>SUMIF(V重複!$C:$C, 'Conv-vaccine'!$E393, V重複!F:F)</f>
        <v>0</v>
      </c>
      <c r="R393" s="97">
        <f>SUMIF(V重複!$C:$C, 'Conv-vaccine'!$E393, V重複!G:G)</f>
        <v>0</v>
      </c>
      <c r="S393" s="111">
        <f>SUMIF(V3回目!$A:$A, 'Conv-vaccine'!$E393, V3回目!C:C)</f>
        <v>0</v>
      </c>
    </row>
    <row r="394" spans="1:19" ht="17.7">
      <c r="A394" s="94">
        <f t="shared" si="24"/>
        <v>44685</v>
      </c>
      <c r="B394" s="49">
        <f t="shared" si="25"/>
        <v>0</v>
      </c>
      <c r="C394" s="49">
        <f t="shared" si="26"/>
        <v>0</v>
      </c>
      <c r="D394" s="49">
        <f t="shared" si="27"/>
        <v>0</v>
      </c>
      <c r="E394" s="95">
        <v>44685</v>
      </c>
      <c r="F394" s="96" t="str">
        <f>IFERROR(VLOOKUP($E394, V医療従事者等!$A:$J, $F$4, FALSE), TEXT(E394, "aaa"))</f>
        <v>水</v>
      </c>
      <c r="G394" s="96">
        <f>IFERROR(VLOOKUP($E394, V医療従事者等!$A:$J, $G$4, FALSE), 0)</f>
        <v>0</v>
      </c>
      <c r="H394" s="96">
        <f>IFERROR(VLOOKUP($E394, V医療従事者等!$A:$J, $H$4, FALSE), 0)</f>
        <v>0</v>
      </c>
      <c r="I394" s="96">
        <f>IFERROR(VLOOKUP($E394, V医療従事者等!$A:$J, $I$4, FALSE), 0)</f>
        <v>0</v>
      </c>
      <c r="J394" s="96">
        <f>IFERROR(VLOOKUP($E394, V医療従事者等!$A:$J, $J$4, FALSE), 0)</f>
        <v>0</v>
      </c>
      <c r="K394" s="97">
        <f>IFERROR(VLOOKUP($E394, V一般接種!$A:$G, K$4, FALSE), 0)</f>
        <v>0</v>
      </c>
      <c r="L394" s="97">
        <f>IFERROR(VLOOKUP($E394, V一般接種!$A:$G, L$4, FALSE), 0)</f>
        <v>0</v>
      </c>
      <c r="M394" s="97">
        <f>IFERROR(VLOOKUP($E394, V一般接種!$A:$G, M$4, FALSE), 0)</f>
        <v>0</v>
      </c>
      <c r="N394" s="97">
        <f>IFERROR(VLOOKUP($E394, V一般接種!$A:$G, N$4, FALSE), 0)</f>
        <v>0</v>
      </c>
      <c r="O394" s="97">
        <f>SUMIF(V職域接種!$C:$C, 'Conv-vaccine'!$E394, V職域接種!F:F)</f>
        <v>0</v>
      </c>
      <c r="P394" s="97">
        <f>SUMIF(V職域接種!$C:$C, 'Conv-vaccine'!$E394, V職域接種!G:G)</f>
        <v>0</v>
      </c>
      <c r="Q394" s="97">
        <f>SUMIF(V重複!$C:$C, 'Conv-vaccine'!$E394, V重複!F:F)</f>
        <v>0</v>
      </c>
      <c r="R394" s="97">
        <f>SUMIF(V重複!$C:$C, 'Conv-vaccine'!$E394, V重複!G:G)</f>
        <v>0</v>
      </c>
      <c r="S394" s="111">
        <f>SUMIF(V3回目!$A:$A, 'Conv-vaccine'!$E394, V3回目!C:C)</f>
        <v>0</v>
      </c>
    </row>
    <row r="395" spans="1:19" ht="17.7">
      <c r="A395" s="94">
        <f t="shared" si="24"/>
        <v>44686</v>
      </c>
      <c r="B395" s="49">
        <f t="shared" si="25"/>
        <v>0</v>
      </c>
      <c r="C395" s="49">
        <f t="shared" si="26"/>
        <v>0</v>
      </c>
      <c r="D395" s="49">
        <f t="shared" si="27"/>
        <v>0</v>
      </c>
      <c r="E395" s="95">
        <v>44686</v>
      </c>
      <c r="F395" s="96" t="str">
        <f>IFERROR(VLOOKUP($E395, V医療従事者等!$A:$J, $F$4, FALSE), TEXT(E395, "aaa"))</f>
        <v>木</v>
      </c>
      <c r="G395" s="96">
        <f>IFERROR(VLOOKUP($E395, V医療従事者等!$A:$J, $G$4, FALSE), 0)</f>
        <v>0</v>
      </c>
      <c r="H395" s="96">
        <f>IFERROR(VLOOKUP($E395, V医療従事者等!$A:$J, $H$4, FALSE), 0)</f>
        <v>0</v>
      </c>
      <c r="I395" s="96">
        <f>IFERROR(VLOOKUP($E395, V医療従事者等!$A:$J, $I$4, FALSE), 0)</f>
        <v>0</v>
      </c>
      <c r="J395" s="96">
        <f>IFERROR(VLOOKUP($E395, V医療従事者等!$A:$J, $J$4, FALSE), 0)</f>
        <v>0</v>
      </c>
      <c r="K395" s="97">
        <f>IFERROR(VLOOKUP($E395, V一般接種!$A:$G, K$4, FALSE), 0)</f>
        <v>0</v>
      </c>
      <c r="L395" s="97">
        <f>IFERROR(VLOOKUP($E395, V一般接種!$A:$G, L$4, FALSE), 0)</f>
        <v>0</v>
      </c>
      <c r="M395" s="97">
        <f>IFERROR(VLOOKUP($E395, V一般接種!$A:$G, M$4, FALSE), 0)</f>
        <v>0</v>
      </c>
      <c r="N395" s="97">
        <f>IFERROR(VLOOKUP($E395, V一般接種!$A:$G, N$4, FALSE), 0)</f>
        <v>0</v>
      </c>
      <c r="O395" s="97">
        <f>SUMIF(V職域接種!$C:$C, 'Conv-vaccine'!$E395, V職域接種!F:F)</f>
        <v>0</v>
      </c>
      <c r="P395" s="97">
        <f>SUMIF(V職域接種!$C:$C, 'Conv-vaccine'!$E395, V職域接種!G:G)</f>
        <v>0</v>
      </c>
      <c r="Q395" s="97">
        <f>SUMIF(V重複!$C:$C, 'Conv-vaccine'!$E395, V重複!F:F)</f>
        <v>0</v>
      </c>
      <c r="R395" s="97">
        <f>SUMIF(V重複!$C:$C, 'Conv-vaccine'!$E395, V重複!G:G)</f>
        <v>0</v>
      </c>
      <c r="S395" s="111">
        <f>SUMIF(V3回目!$A:$A, 'Conv-vaccine'!$E395, V3回目!C:C)</f>
        <v>0</v>
      </c>
    </row>
    <row r="396" spans="1:19" ht="17.7">
      <c r="A396" s="94">
        <f t="shared" si="24"/>
        <v>44687</v>
      </c>
      <c r="B396" s="49">
        <f t="shared" si="25"/>
        <v>0</v>
      </c>
      <c r="C396" s="49">
        <f t="shared" si="26"/>
        <v>0</v>
      </c>
      <c r="D396" s="49">
        <f t="shared" si="27"/>
        <v>0</v>
      </c>
      <c r="E396" s="95">
        <v>44687</v>
      </c>
      <c r="F396" s="96" t="str">
        <f>IFERROR(VLOOKUP($E396, V医療従事者等!$A:$J, $F$4, FALSE), TEXT(E396, "aaa"))</f>
        <v>金</v>
      </c>
      <c r="G396" s="96">
        <f>IFERROR(VLOOKUP($E396, V医療従事者等!$A:$J, $G$4, FALSE), 0)</f>
        <v>0</v>
      </c>
      <c r="H396" s="96">
        <f>IFERROR(VLOOKUP($E396, V医療従事者等!$A:$J, $H$4, FALSE), 0)</f>
        <v>0</v>
      </c>
      <c r="I396" s="96">
        <f>IFERROR(VLOOKUP($E396, V医療従事者等!$A:$J, $I$4, FALSE), 0)</f>
        <v>0</v>
      </c>
      <c r="J396" s="96">
        <f>IFERROR(VLOOKUP($E396, V医療従事者等!$A:$J, $J$4, FALSE), 0)</f>
        <v>0</v>
      </c>
      <c r="K396" s="97">
        <f>IFERROR(VLOOKUP($E396, V一般接種!$A:$G, K$4, FALSE), 0)</f>
        <v>0</v>
      </c>
      <c r="L396" s="97">
        <f>IFERROR(VLOOKUP($E396, V一般接種!$A:$G, L$4, FALSE), 0)</f>
        <v>0</v>
      </c>
      <c r="M396" s="97">
        <f>IFERROR(VLOOKUP($E396, V一般接種!$A:$G, M$4, FALSE), 0)</f>
        <v>0</v>
      </c>
      <c r="N396" s="97">
        <f>IFERROR(VLOOKUP($E396, V一般接種!$A:$G, N$4, FALSE), 0)</f>
        <v>0</v>
      </c>
      <c r="O396" s="97">
        <f>SUMIF(V職域接種!$C:$C, 'Conv-vaccine'!$E396, V職域接種!F:F)</f>
        <v>0</v>
      </c>
      <c r="P396" s="97">
        <f>SUMIF(V職域接種!$C:$C, 'Conv-vaccine'!$E396, V職域接種!G:G)</f>
        <v>0</v>
      </c>
      <c r="Q396" s="97">
        <f>SUMIF(V重複!$C:$C, 'Conv-vaccine'!$E396, V重複!F:F)</f>
        <v>0</v>
      </c>
      <c r="R396" s="97">
        <f>SUMIF(V重複!$C:$C, 'Conv-vaccine'!$E396, V重複!G:G)</f>
        <v>0</v>
      </c>
      <c r="S396" s="111">
        <f>SUMIF(V3回目!$A:$A, 'Conv-vaccine'!$E396, V3回目!C:C)</f>
        <v>0</v>
      </c>
    </row>
    <row r="397" spans="1:19" ht="17.7">
      <c r="A397" s="94">
        <f t="shared" si="24"/>
        <v>44688</v>
      </c>
      <c r="B397" s="49">
        <f t="shared" si="25"/>
        <v>0</v>
      </c>
      <c r="C397" s="49">
        <f t="shared" si="26"/>
        <v>0</v>
      </c>
      <c r="D397" s="49">
        <f t="shared" si="27"/>
        <v>0</v>
      </c>
      <c r="E397" s="95">
        <v>44688</v>
      </c>
      <c r="F397" s="96" t="str">
        <f>IFERROR(VLOOKUP($E397, V医療従事者等!$A:$J, $F$4, FALSE), TEXT(E397, "aaa"))</f>
        <v>土</v>
      </c>
      <c r="G397" s="96">
        <f>IFERROR(VLOOKUP($E397, V医療従事者等!$A:$J, $G$4, FALSE), 0)</f>
        <v>0</v>
      </c>
      <c r="H397" s="96">
        <f>IFERROR(VLOOKUP($E397, V医療従事者等!$A:$J, $H$4, FALSE), 0)</f>
        <v>0</v>
      </c>
      <c r="I397" s="96">
        <f>IFERROR(VLOOKUP($E397, V医療従事者等!$A:$J, $I$4, FALSE), 0)</f>
        <v>0</v>
      </c>
      <c r="J397" s="96">
        <f>IFERROR(VLOOKUP($E397, V医療従事者等!$A:$J, $J$4, FALSE), 0)</f>
        <v>0</v>
      </c>
      <c r="K397" s="97">
        <f>IFERROR(VLOOKUP($E397, V一般接種!$A:$G, K$4, FALSE), 0)</f>
        <v>0</v>
      </c>
      <c r="L397" s="97">
        <f>IFERROR(VLOOKUP($E397, V一般接種!$A:$G, L$4, FALSE), 0)</f>
        <v>0</v>
      </c>
      <c r="M397" s="97">
        <f>IFERROR(VLOOKUP($E397, V一般接種!$A:$G, M$4, FALSE), 0)</f>
        <v>0</v>
      </c>
      <c r="N397" s="97">
        <f>IFERROR(VLOOKUP($E397, V一般接種!$A:$G, N$4, FALSE), 0)</f>
        <v>0</v>
      </c>
      <c r="O397" s="97">
        <f>SUMIF(V職域接種!$C:$C, 'Conv-vaccine'!$E397, V職域接種!F:F)</f>
        <v>0</v>
      </c>
      <c r="P397" s="97">
        <f>SUMIF(V職域接種!$C:$C, 'Conv-vaccine'!$E397, V職域接種!G:G)</f>
        <v>0</v>
      </c>
      <c r="Q397" s="97">
        <f>SUMIF(V重複!$C:$C, 'Conv-vaccine'!$E397, V重複!F:F)</f>
        <v>0</v>
      </c>
      <c r="R397" s="97">
        <f>SUMIF(V重複!$C:$C, 'Conv-vaccine'!$E397, V重複!G:G)</f>
        <v>0</v>
      </c>
      <c r="S397" s="111">
        <f>SUMIF(V3回目!$A:$A, 'Conv-vaccine'!$E397, V3回目!C:C)</f>
        <v>0</v>
      </c>
    </row>
    <row r="398" spans="1:19" ht="17.7">
      <c r="A398" s="94">
        <f t="shared" si="24"/>
        <v>44689</v>
      </c>
      <c r="B398" s="49">
        <f t="shared" si="25"/>
        <v>0</v>
      </c>
      <c r="C398" s="49">
        <f t="shared" si="26"/>
        <v>0</v>
      </c>
      <c r="D398" s="49">
        <f t="shared" si="27"/>
        <v>0</v>
      </c>
      <c r="E398" s="95">
        <v>44689</v>
      </c>
      <c r="F398" s="96" t="str">
        <f>IFERROR(VLOOKUP($E398, V医療従事者等!$A:$J, $F$4, FALSE), TEXT(E398, "aaa"))</f>
        <v>日</v>
      </c>
      <c r="G398" s="96">
        <f>IFERROR(VLOOKUP($E398, V医療従事者等!$A:$J, $G$4, FALSE), 0)</f>
        <v>0</v>
      </c>
      <c r="H398" s="96">
        <f>IFERROR(VLOOKUP($E398, V医療従事者等!$A:$J, $H$4, FALSE), 0)</f>
        <v>0</v>
      </c>
      <c r="I398" s="96">
        <f>IFERROR(VLOOKUP($E398, V医療従事者等!$A:$J, $I$4, FALSE), 0)</f>
        <v>0</v>
      </c>
      <c r="J398" s="96">
        <f>IFERROR(VLOOKUP($E398, V医療従事者等!$A:$J, $J$4, FALSE), 0)</f>
        <v>0</v>
      </c>
      <c r="K398" s="97">
        <f>IFERROR(VLOOKUP($E398, V一般接種!$A:$G, K$4, FALSE), 0)</f>
        <v>0</v>
      </c>
      <c r="L398" s="97">
        <f>IFERROR(VLOOKUP($E398, V一般接種!$A:$G, L$4, FALSE), 0)</f>
        <v>0</v>
      </c>
      <c r="M398" s="97">
        <f>IFERROR(VLOOKUP($E398, V一般接種!$A:$G, M$4, FALSE), 0)</f>
        <v>0</v>
      </c>
      <c r="N398" s="97">
        <f>IFERROR(VLOOKUP($E398, V一般接種!$A:$G, N$4, FALSE), 0)</f>
        <v>0</v>
      </c>
      <c r="O398" s="97">
        <f>SUMIF(V職域接種!$C:$C, 'Conv-vaccine'!$E398, V職域接種!F:F)</f>
        <v>0</v>
      </c>
      <c r="P398" s="97">
        <f>SUMIF(V職域接種!$C:$C, 'Conv-vaccine'!$E398, V職域接種!G:G)</f>
        <v>0</v>
      </c>
      <c r="Q398" s="97">
        <f>SUMIF(V重複!$C:$C, 'Conv-vaccine'!$E398, V重複!F:F)</f>
        <v>0</v>
      </c>
      <c r="R398" s="97">
        <f>SUMIF(V重複!$C:$C, 'Conv-vaccine'!$E398, V重複!G:G)</f>
        <v>0</v>
      </c>
      <c r="S398" s="111">
        <f>SUMIF(V3回目!$A:$A, 'Conv-vaccine'!$E398, V3回目!C:C)</f>
        <v>0</v>
      </c>
    </row>
    <row r="399" spans="1:19" ht="17.7">
      <c r="A399" s="94">
        <f t="shared" ref="A399:A462" si="28">E399</f>
        <v>44690</v>
      </c>
      <c r="B399" s="49">
        <f t="shared" si="25"/>
        <v>0</v>
      </c>
      <c r="C399" s="49">
        <f t="shared" si="26"/>
        <v>0</v>
      </c>
      <c r="D399" s="49">
        <f t="shared" si="27"/>
        <v>0</v>
      </c>
      <c r="E399" s="95">
        <v>44690</v>
      </c>
      <c r="F399" s="96" t="str">
        <f>IFERROR(VLOOKUP($E399, V医療従事者等!$A:$J, $F$4, FALSE), TEXT(E399, "aaa"))</f>
        <v>月</v>
      </c>
      <c r="G399" s="96">
        <f>IFERROR(VLOOKUP($E399, V医療従事者等!$A:$J, $G$4, FALSE), 0)</f>
        <v>0</v>
      </c>
      <c r="H399" s="96">
        <f>IFERROR(VLOOKUP($E399, V医療従事者等!$A:$J, $H$4, FALSE), 0)</f>
        <v>0</v>
      </c>
      <c r="I399" s="96">
        <f>IFERROR(VLOOKUP($E399, V医療従事者等!$A:$J, $I$4, FALSE), 0)</f>
        <v>0</v>
      </c>
      <c r="J399" s="96">
        <f>IFERROR(VLOOKUP($E399, V医療従事者等!$A:$J, $J$4, FALSE), 0)</f>
        <v>0</v>
      </c>
      <c r="K399" s="97">
        <f>IFERROR(VLOOKUP($E399, V一般接種!$A:$G, K$4, FALSE), 0)</f>
        <v>0</v>
      </c>
      <c r="L399" s="97">
        <f>IFERROR(VLOOKUP($E399, V一般接種!$A:$G, L$4, FALSE), 0)</f>
        <v>0</v>
      </c>
      <c r="M399" s="97">
        <f>IFERROR(VLOOKUP($E399, V一般接種!$A:$G, M$4, FALSE), 0)</f>
        <v>0</v>
      </c>
      <c r="N399" s="97">
        <f>IFERROR(VLOOKUP($E399, V一般接種!$A:$G, N$4, FALSE), 0)</f>
        <v>0</v>
      </c>
      <c r="O399" s="97">
        <f>SUMIF(V職域接種!$C:$C, 'Conv-vaccine'!$E399, V職域接種!F:F)</f>
        <v>0</v>
      </c>
      <c r="P399" s="97">
        <f>SUMIF(V職域接種!$C:$C, 'Conv-vaccine'!$E399, V職域接種!G:G)</f>
        <v>0</v>
      </c>
      <c r="Q399" s="97">
        <f>SUMIF(V重複!$C:$C, 'Conv-vaccine'!$E399, V重複!F:F)</f>
        <v>0</v>
      </c>
      <c r="R399" s="97">
        <f>SUMIF(V重複!$C:$C, 'Conv-vaccine'!$E399, V重複!G:G)</f>
        <v>0</v>
      </c>
      <c r="S399" s="111">
        <f>SUMIF(V3回目!$A:$A, 'Conv-vaccine'!$E399, V3回目!C:C)</f>
        <v>0</v>
      </c>
    </row>
    <row r="400" spans="1:19" ht="17.7">
      <c r="A400" s="94">
        <f t="shared" si="28"/>
        <v>44691</v>
      </c>
      <c r="B400" s="49">
        <f t="shared" ref="B400:B463" si="29">IF($E400="","",G400+H400+K400+L400+O400-Q400)</f>
        <v>0</v>
      </c>
      <c r="C400" s="49">
        <f t="shared" ref="C400:C463" si="30">IF($E400="", "", I400+J400+M400+N400+P400-R400)</f>
        <v>0</v>
      </c>
      <c r="D400" s="49">
        <f t="shared" si="27"/>
        <v>0</v>
      </c>
      <c r="E400" s="95">
        <v>44691</v>
      </c>
      <c r="F400" s="96" t="str">
        <f>IFERROR(VLOOKUP($E400, V医療従事者等!$A:$J, $F$4, FALSE), TEXT(E400, "aaa"))</f>
        <v>火</v>
      </c>
      <c r="G400" s="96">
        <f>IFERROR(VLOOKUP($E400, V医療従事者等!$A:$J, $G$4, FALSE), 0)</f>
        <v>0</v>
      </c>
      <c r="H400" s="96">
        <f>IFERROR(VLOOKUP($E400, V医療従事者等!$A:$J, $H$4, FALSE), 0)</f>
        <v>0</v>
      </c>
      <c r="I400" s="96">
        <f>IFERROR(VLOOKUP($E400, V医療従事者等!$A:$J, $I$4, FALSE), 0)</f>
        <v>0</v>
      </c>
      <c r="J400" s="96">
        <f>IFERROR(VLOOKUP($E400, V医療従事者等!$A:$J, $J$4, FALSE), 0)</f>
        <v>0</v>
      </c>
      <c r="K400" s="97">
        <f>IFERROR(VLOOKUP($E400, V一般接種!$A:$G, K$4, FALSE), 0)</f>
        <v>0</v>
      </c>
      <c r="L400" s="97">
        <f>IFERROR(VLOOKUP($E400, V一般接種!$A:$G, L$4, FALSE), 0)</f>
        <v>0</v>
      </c>
      <c r="M400" s="97">
        <f>IFERROR(VLOOKUP($E400, V一般接種!$A:$G, M$4, FALSE), 0)</f>
        <v>0</v>
      </c>
      <c r="N400" s="97">
        <f>IFERROR(VLOOKUP($E400, V一般接種!$A:$G, N$4, FALSE), 0)</f>
        <v>0</v>
      </c>
      <c r="O400" s="97">
        <f>SUMIF(V職域接種!$C:$C, 'Conv-vaccine'!$E400, V職域接種!F:F)</f>
        <v>0</v>
      </c>
      <c r="P400" s="97">
        <f>SUMIF(V職域接種!$C:$C, 'Conv-vaccine'!$E400, V職域接種!G:G)</f>
        <v>0</v>
      </c>
      <c r="Q400" s="97">
        <f>SUMIF(V重複!$C:$C, 'Conv-vaccine'!$E400, V重複!F:F)</f>
        <v>0</v>
      </c>
      <c r="R400" s="97">
        <f>SUMIF(V重複!$C:$C, 'Conv-vaccine'!$E400, V重複!G:G)</f>
        <v>0</v>
      </c>
      <c r="S400" s="111">
        <f>SUMIF(V3回目!$A:$A, 'Conv-vaccine'!$E400, V3回目!C:C)</f>
        <v>0</v>
      </c>
    </row>
    <row r="401" spans="1:19" ht="17.7">
      <c r="A401" s="94">
        <f t="shared" si="28"/>
        <v>44692</v>
      </c>
      <c r="B401" s="49">
        <f t="shared" si="29"/>
        <v>0</v>
      </c>
      <c r="C401" s="49">
        <f t="shared" si="30"/>
        <v>0</v>
      </c>
      <c r="D401" s="49">
        <f t="shared" si="27"/>
        <v>0</v>
      </c>
      <c r="E401" s="95">
        <v>44692</v>
      </c>
      <c r="F401" s="96" t="str">
        <f>IFERROR(VLOOKUP($E401, V医療従事者等!$A:$J, $F$4, FALSE), TEXT(E401, "aaa"))</f>
        <v>水</v>
      </c>
      <c r="G401" s="96">
        <f>IFERROR(VLOOKUP($E401, V医療従事者等!$A:$J, $G$4, FALSE), 0)</f>
        <v>0</v>
      </c>
      <c r="H401" s="96">
        <f>IFERROR(VLOOKUP($E401, V医療従事者等!$A:$J, $H$4, FALSE), 0)</f>
        <v>0</v>
      </c>
      <c r="I401" s="96">
        <f>IFERROR(VLOOKUP($E401, V医療従事者等!$A:$J, $I$4, FALSE), 0)</f>
        <v>0</v>
      </c>
      <c r="J401" s="96">
        <f>IFERROR(VLOOKUP($E401, V医療従事者等!$A:$J, $J$4, FALSE), 0)</f>
        <v>0</v>
      </c>
      <c r="K401" s="97">
        <f>IFERROR(VLOOKUP($E401, V一般接種!$A:$G, K$4, FALSE), 0)</f>
        <v>0</v>
      </c>
      <c r="L401" s="97">
        <f>IFERROR(VLOOKUP($E401, V一般接種!$A:$G, L$4, FALSE), 0)</f>
        <v>0</v>
      </c>
      <c r="M401" s="97">
        <f>IFERROR(VLOOKUP($E401, V一般接種!$A:$G, M$4, FALSE), 0)</f>
        <v>0</v>
      </c>
      <c r="N401" s="97">
        <f>IFERROR(VLOOKUP($E401, V一般接種!$A:$G, N$4, FALSE), 0)</f>
        <v>0</v>
      </c>
      <c r="O401" s="97">
        <f>SUMIF(V職域接種!$C:$C, 'Conv-vaccine'!$E401, V職域接種!F:F)</f>
        <v>0</v>
      </c>
      <c r="P401" s="97">
        <f>SUMIF(V職域接種!$C:$C, 'Conv-vaccine'!$E401, V職域接種!G:G)</f>
        <v>0</v>
      </c>
      <c r="Q401" s="97">
        <f>SUMIF(V重複!$C:$C, 'Conv-vaccine'!$E401, V重複!F:F)</f>
        <v>0</v>
      </c>
      <c r="R401" s="97">
        <f>SUMIF(V重複!$C:$C, 'Conv-vaccine'!$E401, V重複!G:G)</f>
        <v>0</v>
      </c>
      <c r="S401" s="111">
        <f>SUMIF(V3回目!$A:$A, 'Conv-vaccine'!$E401, V3回目!C:C)</f>
        <v>0</v>
      </c>
    </row>
    <row r="402" spans="1:19" ht="17.7">
      <c r="A402" s="94">
        <f t="shared" si="28"/>
        <v>44693</v>
      </c>
      <c r="B402" s="49">
        <f t="shared" si="29"/>
        <v>0</v>
      </c>
      <c r="C402" s="49">
        <f t="shared" si="30"/>
        <v>0</v>
      </c>
      <c r="D402" s="49">
        <f t="shared" si="27"/>
        <v>0</v>
      </c>
      <c r="E402" s="95">
        <v>44693</v>
      </c>
      <c r="F402" s="96" t="str">
        <f>IFERROR(VLOOKUP($E402, V医療従事者等!$A:$J, $F$4, FALSE), TEXT(E402, "aaa"))</f>
        <v>木</v>
      </c>
      <c r="G402" s="96">
        <f>IFERROR(VLOOKUP($E402, V医療従事者等!$A:$J, $G$4, FALSE), 0)</f>
        <v>0</v>
      </c>
      <c r="H402" s="96">
        <f>IFERROR(VLOOKUP($E402, V医療従事者等!$A:$J, $H$4, FALSE), 0)</f>
        <v>0</v>
      </c>
      <c r="I402" s="96">
        <f>IFERROR(VLOOKUP($E402, V医療従事者等!$A:$J, $I$4, FALSE), 0)</f>
        <v>0</v>
      </c>
      <c r="J402" s="96">
        <f>IFERROR(VLOOKUP($E402, V医療従事者等!$A:$J, $J$4, FALSE), 0)</f>
        <v>0</v>
      </c>
      <c r="K402" s="97">
        <f>IFERROR(VLOOKUP($E402, V一般接種!$A:$G, K$4, FALSE), 0)</f>
        <v>0</v>
      </c>
      <c r="L402" s="97">
        <f>IFERROR(VLOOKUP($E402, V一般接種!$A:$G, L$4, FALSE), 0)</f>
        <v>0</v>
      </c>
      <c r="M402" s="97">
        <f>IFERROR(VLOOKUP($E402, V一般接種!$A:$G, M$4, FALSE), 0)</f>
        <v>0</v>
      </c>
      <c r="N402" s="97">
        <f>IFERROR(VLOOKUP($E402, V一般接種!$A:$G, N$4, FALSE), 0)</f>
        <v>0</v>
      </c>
      <c r="O402" s="97">
        <f>SUMIF(V職域接種!$C:$C, 'Conv-vaccine'!$E402, V職域接種!F:F)</f>
        <v>0</v>
      </c>
      <c r="P402" s="97">
        <f>SUMIF(V職域接種!$C:$C, 'Conv-vaccine'!$E402, V職域接種!G:G)</f>
        <v>0</v>
      </c>
      <c r="Q402" s="97">
        <f>SUMIF(V重複!$C:$C, 'Conv-vaccine'!$E402, V重複!F:F)</f>
        <v>0</v>
      </c>
      <c r="R402" s="97">
        <f>SUMIF(V重複!$C:$C, 'Conv-vaccine'!$E402, V重複!G:G)</f>
        <v>0</v>
      </c>
      <c r="S402" s="111">
        <f>SUMIF(V3回目!$A:$A, 'Conv-vaccine'!$E402, V3回目!C:C)</f>
        <v>0</v>
      </c>
    </row>
    <row r="403" spans="1:19" ht="17.7">
      <c r="A403" s="94">
        <f t="shared" si="28"/>
        <v>44694</v>
      </c>
      <c r="B403" s="49">
        <f t="shared" si="29"/>
        <v>0</v>
      </c>
      <c r="C403" s="49">
        <f t="shared" si="30"/>
        <v>0</v>
      </c>
      <c r="D403" s="49">
        <f t="shared" si="27"/>
        <v>0</v>
      </c>
      <c r="E403" s="95">
        <v>44694</v>
      </c>
      <c r="F403" s="96" t="str">
        <f>IFERROR(VLOOKUP($E403, V医療従事者等!$A:$J, $F$4, FALSE), TEXT(E403, "aaa"))</f>
        <v>金</v>
      </c>
      <c r="G403" s="96">
        <f>IFERROR(VLOOKUP($E403, V医療従事者等!$A:$J, $G$4, FALSE), 0)</f>
        <v>0</v>
      </c>
      <c r="H403" s="96">
        <f>IFERROR(VLOOKUP($E403, V医療従事者等!$A:$J, $H$4, FALSE), 0)</f>
        <v>0</v>
      </c>
      <c r="I403" s="96">
        <f>IFERROR(VLOOKUP($E403, V医療従事者等!$A:$J, $I$4, FALSE), 0)</f>
        <v>0</v>
      </c>
      <c r="J403" s="96">
        <f>IFERROR(VLOOKUP($E403, V医療従事者等!$A:$J, $J$4, FALSE), 0)</f>
        <v>0</v>
      </c>
      <c r="K403" s="97">
        <f>IFERROR(VLOOKUP($E403, V一般接種!$A:$G, K$4, FALSE), 0)</f>
        <v>0</v>
      </c>
      <c r="L403" s="97">
        <f>IFERROR(VLOOKUP($E403, V一般接種!$A:$G, L$4, FALSE), 0)</f>
        <v>0</v>
      </c>
      <c r="M403" s="97">
        <f>IFERROR(VLOOKUP($E403, V一般接種!$A:$G, M$4, FALSE), 0)</f>
        <v>0</v>
      </c>
      <c r="N403" s="97">
        <f>IFERROR(VLOOKUP($E403, V一般接種!$A:$G, N$4, FALSE), 0)</f>
        <v>0</v>
      </c>
      <c r="O403" s="97">
        <f>SUMIF(V職域接種!$C:$C, 'Conv-vaccine'!$E403, V職域接種!F:F)</f>
        <v>0</v>
      </c>
      <c r="P403" s="97">
        <f>SUMIF(V職域接種!$C:$C, 'Conv-vaccine'!$E403, V職域接種!G:G)</f>
        <v>0</v>
      </c>
      <c r="Q403" s="97">
        <f>SUMIF(V重複!$C:$C, 'Conv-vaccine'!$E403, V重複!F:F)</f>
        <v>0</v>
      </c>
      <c r="R403" s="97">
        <f>SUMIF(V重複!$C:$C, 'Conv-vaccine'!$E403, V重複!G:G)</f>
        <v>0</v>
      </c>
      <c r="S403" s="111">
        <f>SUMIF(V3回目!$A:$A, 'Conv-vaccine'!$E403, V3回目!C:C)</f>
        <v>0</v>
      </c>
    </row>
    <row r="404" spans="1:19" ht="17.7">
      <c r="A404" s="94">
        <f t="shared" si="28"/>
        <v>44695</v>
      </c>
      <c r="B404" s="49">
        <f t="shared" si="29"/>
        <v>0</v>
      </c>
      <c r="C404" s="49">
        <f t="shared" si="30"/>
        <v>0</v>
      </c>
      <c r="D404" s="49">
        <f t="shared" si="27"/>
        <v>0</v>
      </c>
      <c r="E404" s="95">
        <v>44695</v>
      </c>
      <c r="F404" s="96" t="str">
        <f>IFERROR(VLOOKUP($E404, V医療従事者等!$A:$J, $F$4, FALSE), TEXT(E404, "aaa"))</f>
        <v>土</v>
      </c>
      <c r="G404" s="96">
        <f>IFERROR(VLOOKUP($E404, V医療従事者等!$A:$J, $G$4, FALSE), 0)</f>
        <v>0</v>
      </c>
      <c r="H404" s="96">
        <f>IFERROR(VLOOKUP($E404, V医療従事者等!$A:$J, $H$4, FALSE), 0)</f>
        <v>0</v>
      </c>
      <c r="I404" s="96">
        <f>IFERROR(VLOOKUP($E404, V医療従事者等!$A:$J, $I$4, FALSE), 0)</f>
        <v>0</v>
      </c>
      <c r="J404" s="96">
        <f>IFERROR(VLOOKUP($E404, V医療従事者等!$A:$J, $J$4, FALSE), 0)</f>
        <v>0</v>
      </c>
      <c r="K404" s="97">
        <f>IFERROR(VLOOKUP($E404, V一般接種!$A:$G, K$4, FALSE), 0)</f>
        <v>0</v>
      </c>
      <c r="L404" s="97">
        <f>IFERROR(VLOOKUP($E404, V一般接種!$A:$G, L$4, FALSE), 0)</f>
        <v>0</v>
      </c>
      <c r="M404" s="97">
        <f>IFERROR(VLOOKUP($E404, V一般接種!$A:$G, M$4, FALSE), 0)</f>
        <v>0</v>
      </c>
      <c r="N404" s="97">
        <f>IFERROR(VLOOKUP($E404, V一般接種!$A:$G, N$4, FALSE), 0)</f>
        <v>0</v>
      </c>
      <c r="O404" s="97">
        <f>SUMIF(V職域接種!$C:$C, 'Conv-vaccine'!$E404, V職域接種!F:F)</f>
        <v>0</v>
      </c>
      <c r="P404" s="97">
        <f>SUMIF(V職域接種!$C:$C, 'Conv-vaccine'!$E404, V職域接種!G:G)</f>
        <v>0</v>
      </c>
      <c r="Q404" s="97">
        <f>SUMIF(V重複!$C:$C, 'Conv-vaccine'!$E404, V重複!F:F)</f>
        <v>0</v>
      </c>
      <c r="R404" s="97">
        <f>SUMIF(V重複!$C:$C, 'Conv-vaccine'!$E404, V重複!G:G)</f>
        <v>0</v>
      </c>
      <c r="S404" s="111">
        <f>SUMIF(V3回目!$A:$A, 'Conv-vaccine'!$E404, V3回目!C:C)</f>
        <v>0</v>
      </c>
    </row>
    <row r="405" spans="1:19" ht="17.7">
      <c r="A405" s="94">
        <f t="shared" si="28"/>
        <v>44696</v>
      </c>
      <c r="B405" s="49">
        <f t="shared" si="29"/>
        <v>0</v>
      </c>
      <c r="C405" s="49">
        <f t="shared" si="30"/>
        <v>0</v>
      </c>
      <c r="D405" s="49">
        <f t="shared" si="27"/>
        <v>0</v>
      </c>
      <c r="E405" s="95">
        <v>44696</v>
      </c>
      <c r="F405" s="96" t="str">
        <f>IFERROR(VLOOKUP($E405, V医療従事者等!$A:$J, $F$4, FALSE), TEXT(E405, "aaa"))</f>
        <v>日</v>
      </c>
      <c r="G405" s="96">
        <f>IFERROR(VLOOKUP($E405, V医療従事者等!$A:$J, $G$4, FALSE), 0)</f>
        <v>0</v>
      </c>
      <c r="H405" s="96">
        <f>IFERROR(VLOOKUP($E405, V医療従事者等!$A:$J, $H$4, FALSE), 0)</f>
        <v>0</v>
      </c>
      <c r="I405" s="96">
        <f>IFERROR(VLOOKUP($E405, V医療従事者等!$A:$J, $I$4, FALSE), 0)</f>
        <v>0</v>
      </c>
      <c r="J405" s="96">
        <f>IFERROR(VLOOKUP($E405, V医療従事者等!$A:$J, $J$4, FALSE), 0)</f>
        <v>0</v>
      </c>
      <c r="K405" s="97">
        <f>IFERROR(VLOOKUP($E405, V一般接種!$A:$G, K$4, FALSE), 0)</f>
        <v>0</v>
      </c>
      <c r="L405" s="97">
        <f>IFERROR(VLOOKUP($E405, V一般接種!$A:$G, L$4, FALSE), 0)</f>
        <v>0</v>
      </c>
      <c r="M405" s="97">
        <f>IFERROR(VLOOKUP($E405, V一般接種!$A:$G, M$4, FALSE), 0)</f>
        <v>0</v>
      </c>
      <c r="N405" s="97">
        <f>IFERROR(VLOOKUP($E405, V一般接種!$A:$G, N$4, FALSE), 0)</f>
        <v>0</v>
      </c>
      <c r="O405" s="97">
        <f>SUMIF(V職域接種!$C:$C, 'Conv-vaccine'!$E405, V職域接種!F:F)</f>
        <v>0</v>
      </c>
      <c r="P405" s="97">
        <f>SUMIF(V職域接種!$C:$C, 'Conv-vaccine'!$E405, V職域接種!G:G)</f>
        <v>0</v>
      </c>
      <c r="Q405" s="97">
        <f>SUMIF(V重複!$C:$C, 'Conv-vaccine'!$E405, V重複!F:F)</f>
        <v>0</v>
      </c>
      <c r="R405" s="97">
        <f>SUMIF(V重複!$C:$C, 'Conv-vaccine'!$E405, V重複!G:G)</f>
        <v>0</v>
      </c>
      <c r="S405" s="111">
        <f>SUMIF(V3回目!$A:$A, 'Conv-vaccine'!$E405, V3回目!C:C)</f>
        <v>0</v>
      </c>
    </row>
    <row r="406" spans="1:19" ht="17.7">
      <c r="A406" s="94">
        <f t="shared" si="28"/>
        <v>44697</v>
      </c>
      <c r="B406" s="49">
        <f t="shared" si="29"/>
        <v>0</v>
      </c>
      <c r="C406" s="49">
        <f t="shared" si="30"/>
        <v>0</v>
      </c>
      <c r="D406" s="49">
        <f t="shared" si="27"/>
        <v>0</v>
      </c>
      <c r="E406" s="95">
        <v>44697</v>
      </c>
      <c r="F406" s="96" t="str">
        <f>IFERROR(VLOOKUP($E406, V医療従事者等!$A:$J, $F$4, FALSE), TEXT(E406, "aaa"))</f>
        <v>月</v>
      </c>
      <c r="G406" s="96">
        <f>IFERROR(VLOOKUP($E406, V医療従事者等!$A:$J, $G$4, FALSE), 0)</f>
        <v>0</v>
      </c>
      <c r="H406" s="96">
        <f>IFERROR(VLOOKUP($E406, V医療従事者等!$A:$J, $H$4, FALSE), 0)</f>
        <v>0</v>
      </c>
      <c r="I406" s="96">
        <f>IFERROR(VLOOKUP($E406, V医療従事者等!$A:$J, $I$4, FALSE), 0)</f>
        <v>0</v>
      </c>
      <c r="J406" s="96">
        <f>IFERROR(VLOOKUP($E406, V医療従事者等!$A:$J, $J$4, FALSE), 0)</f>
        <v>0</v>
      </c>
      <c r="K406" s="97">
        <f>IFERROR(VLOOKUP($E406, V一般接種!$A:$G, K$4, FALSE), 0)</f>
        <v>0</v>
      </c>
      <c r="L406" s="97">
        <f>IFERROR(VLOOKUP($E406, V一般接種!$A:$G, L$4, FALSE), 0)</f>
        <v>0</v>
      </c>
      <c r="M406" s="97">
        <f>IFERROR(VLOOKUP($E406, V一般接種!$A:$G, M$4, FALSE), 0)</f>
        <v>0</v>
      </c>
      <c r="N406" s="97">
        <f>IFERROR(VLOOKUP($E406, V一般接種!$A:$G, N$4, FALSE), 0)</f>
        <v>0</v>
      </c>
      <c r="O406" s="97">
        <f>SUMIF(V職域接種!$C:$C, 'Conv-vaccine'!$E406, V職域接種!F:F)</f>
        <v>0</v>
      </c>
      <c r="P406" s="97">
        <f>SUMIF(V職域接種!$C:$C, 'Conv-vaccine'!$E406, V職域接種!G:G)</f>
        <v>0</v>
      </c>
      <c r="Q406" s="97">
        <f>SUMIF(V重複!$C:$C, 'Conv-vaccine'!$E406, V重複!F:F)</f>
        <v>0</v>
      </c>
      <c r="R406" s="97">
        <f>SUMIF(V重複!$C:$C, 'Conv-vaccine'!$E406, V重複!G:G)</f>
        <v>0</v>
      </c>
      <c r="S406" s="111">
        <f>SUMIF(V3回目!$A:$A, 'Conv-vaccine'!$E406, V3回目!C:C)</f>
        <v>0</v>
      </c>
    </row>
    <row r="407" spans="1:19" ht="17.7">
      <c r="A407" s="94">
        <f t="shared" si="28"/>
        <v>44698</v>
      </c>
      <c r="B407" s="49">
        <f t="shared" si="29"/>
        <v>0</v>
      </c>
      <c r="C407" s="49">
        <f t="shared" si="30"/>
        <v>0</v>
      </c>
      <c r="D407" s="49">
        <f t="shared" si="27"/>
        <v>0</v>
      </c>
      <c r="E407" s="95">
        <v>44698</v>
      </c>
      <c r="F407" s="96" t="str">
        <f>IFERROR(VLOOKUP($E407, V医療従事者等!$A:$J, $F$4, FALSE), TEXT(E407, "aaa"))</f>
        <v>火</v>
      </c>
      <c r="G407" s="96">
        <f>IFERROR(VLOOKUP($E407, V医療従事者等!$A:$J, $G$4, FALSE), 0)</f>
        <v>0</v>
      </c>
      <c r="H407" s="96">
        <f>IFERROR(VLOOKUP($E407, V医療従事者等!$A:$J, $H$4, FALSE), 0)</f>
        <v>0</v>
      </c>
      <c r="I407" s="96">
        <f>IFERROR(VLOOKUP($E407, V医療従事者等!$A:$J, $I$4, FALSE), 0)</f>
        <v>0</v>
      </c>
      <c r="J407" s="96">
        <f>IFERROR(VLOOKUP($E407, V医療従事者等!$A:$J, $J$4, FALSE), 0)</f>
        <v>0</v>
      </c>
      <c r="K407" s="97">
        <f>IFERROR(VLOOKUP($E407, V一般接種!$A:$G, K$4, FALSE), 0)</f>
        <v>0</v>
      </c>
      <c r="L407" s="97">
        <f>IFERROR(VLOOKUP($E407, V一般接種!$A:$G, L$4, FALSE), 0)</f>
        <v>0</v>
      </c>
      <c r="M407" s="97">
        <f>IFERROR(VLOOKUP($E407, V一般接種!$A:$G, M$4, FALSE), 0)</f>
        <v>0</v>
      </c>
      <c r="N407" s="97">
        <f>IFERROR(VLOOKUP($E407, V一般接種!$A:$G, N$4, FALSE), 0)</f>
        <v>0</v>
      </c>
      <c r="O407" s="97">
        <f>SUMIF(V職域接種!$C:$C, 'Conv-vaccine'!$E407, V職域接種!F:F)</f>
        <v>0</v>
      </c>
      <c r="P407" s="97">
        <f>SUMIF(V職域接種!$C:$C, 'Conv-vaccine'!$E407, V職域接種!G:G)</f>
        <v>0</v>
      </c>
      <c r="Q407" s="97">
        <f>SUMIF(V重複!$C:$C, 'Conv-vaccine'!$E407, V重複!F:F)</f>
        <v>0</v>
      </c>
      <c r="R407" s="97">
        <f>SUMIF(V重複!$C:$C, 'Conv-vaccine'!$E407, V重複!G:G)</f>
        <v>0</v>
      </c>
      <c r="S407" s="111">
        <f>SUMIF(V3回目!$A:$A, 'Conv-vaccine'!$E407, V3回目!C:C)</f>
        <v>0</v>
      </c>
    </row>
    <row r="408" spans="1:19" ht="17.7">
      <c r="A408" s="94">
        <f t="shared" si="28"/>
        <v>44699</v>
      </c>
      <c r="B408" s="49">
        <f t="shared" si="29"/>
        <v>0</v>
      </c>
      <c r="C408" s="49">
        <f t="shared" si="30"/>
        <v>0</v>
      </c>
      <c r="D408" s="49">
        <f t="shared" si="27"/>
        <v>0</v>
      </c>
      <c r="E408" s="95">
        <v>44699</v>
      </c>
      <c r="F408" s="96" t="str">
        <f>IFERROR(VLOOKUP($E408, V医療従事者等!$A:$J, $F$4, FALSE), TEXT(E408, "aaa"))</f>
        <v>水</v>
      </c>
      <c r="G408" s="96">
        <f>IFERROR(VLOOKUP($E408, V医療従事者等!$A:$J, $G$4, FALSE), 0)</f>
        <v>0</v>
      </c>
      <c r="H408" s="96">
        <f>IFERROR(VLOOKUP($E408, V医療従事者等!$A:$J, $H$4, FALSE), 0)</f>
        <v>0</v>
      </c>
      <c r="I408" s="96">
        <f>IFERROR(VLOOKUP($E408, V医療従事者等!$A:$J, $I$4, FALSE), 0)</f>
        <v>0</v>
      </c>
      <c r="J408" s="96">
        <f>IFERROR(VLOOKUP($E408, V医療従事者等!$A:$J, $J$4, FALSE), 0)</f>
        <v>0</v>
      </c>
      <c r="K408" s="97">
        <f>IFERROR(VLOOKUP($E408, V一般接種!$A:$G, K$4, FALSE), 0)</f>
        <v>0</v>
      </c>
      <c r="L408" s="97">
        <f>IFERROR(VLOOKUP($E408, V一般接種!$A:$G, L$4, FALSE), 0)</f>
        <v>0</v>
      </c>
      <c r="M408" s="97">
        <f>IFERROR(VLOOKUP($E408, V一般接種!$A:$G, M$4, FALSE), 0)</f>
        <v>0</v>
      </c>
      <c r="N408" s="97">
        <f>IFERROR(VLOOKUP($E408, V一般接種!$A:$G, N$4, FALSE), 0)</f>
        <v>0</v>
      </c>
      <c r="O408" s="97">
        <f>SUMIF(V職域接種!$C:$C, 'Conv-vaccine'!$E408, V職域接種!F:F)</f>
        <v>0</v>
      </c>
      <c r="P408" s="97">
        <f>SUMIF(V職域接種!$C:$C, 'Conv-vaccine'!$E408, V職域接種!G:G)</f>
        <v>0</v>
      </c>
      <c r="Q408" s="97">
        <f>SUMIF(V重複!$C:$C, 'Conv-vaccine'!$E408, V重複!F:F)</f>
        <v>0</v>
      </c>
      <c r="R408" s="97">
        <f>SUMIF(V重複!$C:$C, 'Conv-vaccine'!$E408, V重複!G:G)</f>
        <v>0</v>
      </c>
      <c r="S408" s="111">
        <f>SUMIF(V3回目!$A:$A, 'Conv-vaccine'!$E408, V3回目!C:C)</f>
        <v>0</v>
      </c>
    </row>
    <row r="409" spans="1:19" ht="17.7">
      <c r="A409" s="94">
        <f t="shared" si="28"/>
        <v>44700</v>
      </c>
      <c r="B409" s="49">
        <f t="shared" si="29"/>
        <v>0</v>
      </c>
      <c r="C409" s="49">
        <f t="shared" si="30"/>
        <v>0</v>
      </c>
      <c r="D409" s="49">
        <f t="shared" si="27"/>
        <v>0</v>
      </c>
      <c r="E409" s="95">
        <v>44700</v>
      </c>
      <c r="F409" s="96" t="str">
        <f>IFERROR(VLOOKUP($E409, V医療従事者等!$A:$J, $F$4, FALSE), TEXT(E409, "aaa"))</f>
        <v>木</v>
      </c>
      <c r="G409" s="96">
        <f>IFERROR(VLOOKUP($E409, V医療従事者等!$A:$J, $G$4, FALSE), 0)</f>
        <v>0</v>
      </c>
      <c r="H409" s="96">
        <f>IFERROR(VLOOKUP($E409, V医療従事者等!$A:$J, $H$4, FALSE), 0)</f>
        <v>0</v>
      </c>
      <c r="I409" s="96">
        <f>IFERROR(VLOOKUP($E409, V医療従事者等!$A:$J, $I$4, FALSE), 0)</f>
        <v>0</v>
      </c>
      <c r="J409" s="96">
        <f>IFERROR(VLOOKUP($E409, V医療従事者等!$A:$J, $J$4, FALSE), 0)</f>
        <v>0</v>
      </c>
      <c r="K409" s="97">
        <f>IFERROR(VLOOKUP($E409, V一般接種!$A:$G, K$4, FALSE), 0)</f>
        <v>0</v>
      </c>
      <c r="L409" s="97">
        <f>IFERROR(VLOOKUP($E409, V一般接種!$A:$G, L$4, FALSE), 0)</f>
        <v>0</v>
      </c>
      <c r="M409" s="97">
        <f>IFERROR(VLOOKUP($E409, V一般接種!$A:$G, M$4, FALSE), 0)</f>
        <v>0</v>
      </c>
      <c r="N409" s="97">
        <f>IFERROR(VLOOKUP($E409, V一般接種!$A:$G, N$4, FALSE), 0)</f>
        <v>0</v>
      </c>
      <c r="O409" s="97">
        <f>SUMIF(V職域接種!$C:$C, 'Conv-vaccine'!$E409, V職域接種!F:F)</f>
        <v>0</v>
      </c>
      <c r="P409" s="97">
        <f>SUMIF(V職域接種!$C:$C, 'Conv-vaccine'!$E409, V職域接種!G:G)</f>
        <v>0</v>
      </c>
      <c r="Q409" s="97">
        <f>SUMIF(V重複!$C:$C, 'Conv-vaccine'!$E409, V重複!F:F)</f>
        <v>0</v>
      </c>
      <c r="R409" s="97">
        <f>SUMIF(V重複!$C:$C, 'Conv-vaccine'!$E409, V重複!G:G)</f>
        <v>0</v>
      </c>
      <c r="S409" s="111">
        <f>SUMIF(V3回目!$A:$A, 'Conv-vaccine'!$E409, V3回目!C:C)</f>
        <v>0</v>
      </c>
    </row>
    <row r="410" spans="1:19" ht="17.7">
      <c r="A410" s="94">
        <f t="shared" si="28"/>
        <v>44701</v>
      </c>
      <c r="B410" s="49">
        <f t="shared" si="29"/>
        <v>0</v>
      </c>
      <c r="C410" s="49">
        <f t="shared" si="30"/>
        <v>0</v>
      </c>
      <c r="D410" s="49">
        <f t="shared" si="27"/>
        <v>0</v>
      </c>
      <c r="E410" s="95">
        <v>44701</v>
      </c>
      <c r="F410" s="96" t="str">
        <f>IFERROR(VLOOKUP($E410, V医療従事者等!$A:$J, $F$4, FALSE), TEXT(E410, "aaa"))</f>
        <v>金</v>
      </c>
      <c r="G410" s="96">
        <f>IFERROR(VLOOKUP($E410, V医療従事者等!$A:$J, $G$4, FALSE), 0)</f>
        <v>0</v>
      </c>
      <c r="H410" s="96">
        <f>IFERROR(VLOOKUP($E410, V医療従事者等!$A:$J, $H$4, FALSE), 0)</f>
        <v>0</v>
      </c>
      <c r="I410" s="96">
        <f>IFERROR(VLOOKUP($E410, V医療従事者等!$A:$J, $I$4, FALSE), 0)</f>
        <v>0</v>
      </c>
      <c r="J410" s="96">
        <f>IFERROR(VLOOKUP($E410, V医療従事者等!$A:$J, $J$4, FALSE), 0)</f>
        <v>0</v>
      </c>
      <c r="K410" s="97">
        <f>IFERROR(VLOOKUP($E410, V一般接種!$A:$G, K$4, FALSE), 0)</f>
        <v>0</v>
      </c>
      <c r="L410" s="97">
        <f>IFERROR(VLOOKUP($E410, V一般接種!$A:$G, L$4, FALSE), 0)</f>
        <v>0</v>
      </c>
      <c r="M410" s="97">
        <f>IFERROR(VLOOKUP($E410, V一般接種!$A:$G, M$4, FALSE), 0)</f>
        <v>0</v>
      </c>
      <c r="N410" s="97">
        <f>IFERROR(VLOOKUP($E410, V一般接種!$A:$G, N$4, FALSE), 0)</f>
        <v>0</v>
      </c>
      <c r="O410" s="97">
        <f>SUMIF(V職域接種!$C:$C, 'Conv-vaccine'!$E410, V職域接種!F:F)</f>
        <v>0</v>
      </c>
      <c r="P410" s="97">
        <f>SUMIF(V職域接種!$C:$C, 'Conv-vaccine'!$E410, V職域接種!G:G)</f>
        <v>0</v>
      </c>
      <c r="Q410" s="97">
        <f>SUMIF(V重複!$C:$C, 'Conv-vaccine'!$E410, V重複!F:F)</f>
        <v>0</v>
      </c>
      <c r="R410" s="97">
        <f>SUMIF(V重複!$C:$C, 'Conv-vaccine'!$E410, V重複!G:G)</f>
        <v>0</v>
      </c>
      <c r="S410" s="111">
        <f>SUMIF(V3回目!$A:$A, 'Conv-vaccine'!$E410, V3回目!C:C)</f>
        <v>0</v>
      </c>
    </row>
    <row r="411" spans="1:19" ht="17.7">
      <c r="A411" s="94">
        <f t="shared" si="28"/>
        <v>44702</v>
      </c>
      <c r="B411" s="49">
        <f t="shared" si="29"/>
        <v>0</v>
      </c>
      <c r="C411" s="49">
        <f t="shared" si="30"/>
        <v>0</v>
      </c>
      <c r="D411" s="49">
        <f t="shared" si="27"/>
        <v>0</v>
      </c>
      <c r="E411" s="95">
        <v>44702</v>
      </c>
      <c r="F411" s="96" t="str">
        <f>IFERROR(VLOOKUP($E411, V医療従事者等!$A:$J, $F$4, FALSE), TEXT(E411, "aaa"))</f>
        <v>土</v>
      </c>
      <c r="G411" s="96">
        <f>IFERROR(VLOOKUP($E411, V医療従事者等!$A:$J, $G$4, FALSE), 0)</f>
        <v>0</v>
      </c>
      <c r="H411" s="96">
        <f>IFERROR(VLOOKUP($E411, V医療従事者等!$A:$J, $H$4, FALSE), 0)</f>
        <v>0</v>
      </c>
      <c r="I411" s="96">
        <f>IFERROR(VLOOKUP($E411, V医療従事者等!$A:$J, $I$4, FALSE), 0)</f>
        <v>0</v>
      </c>
      <c r="J411" s="96">
        <f>IFERROR(VLOOKUP($E411, V医療従事者等!$A:$J, $J$4, FALSE), 0)</f>
        <v>0</v>
      </c>
      <c r="K411" s="97">
        <f>IFERROR(VLOOKUP($E411, V一般接種!$A:$G, K$4, FALSE), 0)</f>
        <v>0</v>
      </c>
      <c r="L411" s="97">
        <f>IFERROR(VLOOKUP($E411, V一般接種!$A:$G, L$4, FALSE), 0)</f>
        <v>0</v>
      </c>
      <c r="M411" s="97">
        <f>IFERROR(VLOOKUP($E411, V一般接種!$A:$G, M$4, FALSE), 0)</f>
        <v>0</v>
      </c>
      <c r="N411" s="97">
        <f>IFERROR(VLOOKUP($E411, V一般接種!$A:$G, N$4, FALSE), 0)</f>
        <v>0</v>
      </c>
      <c r="O411" s="97">
        <f>SUMIF(V職域接種!$C:$C, 'Conv-vaccine'!$E411, V職域接種!F:F)</f>
        <v>0</v>
      </c>
      <c r="P411" s="97">
        <f>SUMIF(V職域接種!$C:$C, 'Conv-vaccine'!$E411, V職域接種!G:G)</f>
        <v>0</v>
      </c>
      <c r="Q411" s="97">
        <f>SUMIF(V重複!$C:$C, 'Conv-vaccine'!$E411, V重複!F:F)</f>
        <v>0</v>
      </c>
      <c r="R411" s="97">
        <f>SUMIF(V重複!$C:$C, 'Conv-vaccine'!$E411, V重複!G:G)</f>
        <v>0</v>
      </c>
      <c r="S411" s="111">
        <f>SUMIF(V3回目!$A:$A, 'Conv-vaccine'!$E411, V3回目!C:C)</f>
        <v>0</v>
      </c>
    </row>
    <row r="412" spans="1:19" ht="17.7">
      <c r="A412" s="94">
        <f t="shared" si="28"/>
        <v>44703</v>
      </c>
      <c r="B412" s="49">
        <f t="shared" si="29"/>
        <v>0</v>
      </c>
      <c r="C412" s="49">
        <f t="shared" si="30"/>
        <v>0</v>
      </c>
      <c r="D412" s="49">
        <f t="shared" si="27"/>
        <v>0</v>
      </c>
      <c r="E412" s="95">
        <v>44703</v>
      </c>
      <c r="F412" s="96" t="str">
        <f>IFERROR(VLOOKUP($E412, V医療従事者等!$A:$J, $F$4, FALSE), TEXT(E412, "aaa"))</f>
        <v>日</v>
      </c>
      <c r="G412" s="96">
        <f>IFERROR(VLOOKUP($E412, V医療従事者等!$A:$J, $G$4, FALSE), 0)</f>
        <v>0</v>
      </c>
      <c r="H412" s="96">
        <f>IFERROR(VLOOKUP($E412, V医療従事者等!$A:$J, $H$4, FALSE), 0)</f>
        <v>0</v>
      </c>
      <c r="I412" s="96">
        <f>IFERROR(VLOOKUP($E412, V医療従事者等!$A:$J, $I$4, FALSE), 0)</f>
        <v>0</v>
      </c>
      <c r="J412" s="96">
        <f>IFERROR(VLOOKUP($E412, V医療従事者等!$A:$J, $J$4, FALSE), 0)</f>
        <v>0</v>
      </c>
      <c r="K412" s="97">
        <f>IFERROR(VLOOKUP($E412, V一般接種!$A:$G, K$4, FALSE), 0)</f>
        <v>0</v>
      </c>
      <c r="L412" s="97">
        <f>IFERROR(VLOOKUP($E412, V一般接種!$A:$G, L$4, FALSE), 0)</f>
        <v>0</v>
      </c>
      <c r="M412" s="97">
        <f>IFERROR(VLOOKUP($E412, V一般接種!$A:$G, M$4, FALSE), 0)</f>
        <v>0</v>
      </c>
      <c r="N412" s="97">
        <f>IFERROR(VLOOKUP($E412, V一般接種!$A:$G, N$4, FALSE), 0)</f>
        <v>0</v>
      </c>
      <c r="O412" s="97">
        <f>SUMIF(V職域接種!$C:$C, 'Conv-vaccine'!$E412, V職域接種!F:F)</f>
        <v>0</v>
      </c>
      <c r="P412" s="97">
        <f>SUMIF(V職域接種!$C:$C, 'Conv-vaccine'!$E412, V職域接種!G:G)</f>
        <v>0</v>
      </c>
      <c r="Q412" s="97">
        <f>SUMIF(V重複!$C:$C, 'Conv-vaccine'!$E412, V重複!F:F)</f>
        <v>0</v>
      </c>
      <c r="R412" s="97">
        <f>SUMIF(V重複!$C:$C, 'Conv-vaccine'!$E412, V重複!G:G)</f>
        <v>0</v>
      </c>
      <c r="S412" s="111">
        <f>SUMIF(V3回目!$A:$A, 'Conv-vaccine'!$E412, V3回目!C:C)</f>
        <v>0</v>
      </c>
    </row>
    <row r="413" spans="1:19" ht="17.7">
      <c r="A413" s="94">
        <f t="shared" si="28"/>
        <v>44704</v>
      </c>
      <c r="B413" s="49">
        <f t="shared" si="29"/>
        <v>0</v>
      </c>
      <c r="C413" s="49">
        <f t="shared" si="30"/>
        <v>0</v>
      </c>
      <c r="D413" s="49">
        <f t="shared" si="27"/>
        <v>0</v>
      </c>
      <c r="E413" s="95">
        <v>44704</v>
      </c>
      <c r="F413" s="96" t="str">
        <f>IFERROR(VLOOKUP($E413, V医療従事者等!$A:$J, $F$4, FALSE), TEXT(E413, "aaa"))</f>
        <v>月</v>
      </c>
      <c r="G413" s="96">
        <f>IFERROR(VLOOKUP($E413, V医療従事者等!$A:$J, $G$4, FALSE), 0)</f>
        <v>0</v>
      </c>
      <c r="H413" s="96">
        <f>IFERROR(VLOOKUP($E413, V医療従事者等!$A:$J, $H$4, FALSE), 0)</f>
        <v>0</v>
      </c>
      <c r="I413" s="96">
        <f>IFERROR(VLOOKUP($E413, V医療従事者等!$A:$J, $I$4, FALSE), 0)</f>
        <v>0</v>
      </c>
      <c r="J413" s="96">
        <f>IFERROR(VLOOKUP($E413, V医療従事者等!$A:$J, $J$4, FALSE), 0)</f>
        <v>0</v>
      </c>
      <c r="K413" s="97">
        <f>IFERROR(VLOOKUP($E413, V一般接種!$A:$G, K$4, FALSE), 0)</f>
        <v>0</v>
      </c>
      <c r="L413" s="97">
        <f>IFERROR(VLOOKUP($E413, V一般接種!$A:$G, L$4, FALSE), 0)</f>
        <v>0</v>
      </c>
      <c r="M413" s="97">
        <f>IFERROR(VLOOKUP($E413, V一般接種!$A:$G, M$4, FALSE), 0)</f>
        <v>0</v>
      </c>
      <c r="N413" s="97">
        <f>IFERROR(VLOOKUP($E413, V一般接種!$A:$G, N$4, FALSE), 0)</f>
        <v>0</v>
      </c>
      <c r="O413" s="97">
        <f>SUMIF(V職域接種!$C:$C, 'Conv-vaccine'!$E413, V職域接種!F:F)</f>
        <v>0</v>
      </c>
      <c r="P413" s="97">
        <f>SUMIF(V職域接種!$C:$C, 'Conv-vaccine'!$E413, V職域接種!G:G)</f>
        <v>0</v>
      </c>
      <c r="Q413" s="97">
        <f>SUMIF(V重複!$C:$C, 'Conv-vaccine'!$E413, V重複!F:F)</f>
        <v>0</v>
      </c>
      <c r="R413" s="97">
        <f>SUMIF(V重複!$C:$C, 'Conv-vaccine'!$E413, V重複!G:G)</f>
        <v>0</v>
      </c>
      <c r="S413" s="111">
        <f>SUMIF(V3回目!$A:$A, 'Conv-vaccine'!$E413, V3回目!C:C)</f>
        <v>0</v>
      </c>
    </row>
    <row r="414" spans="1:19" ht="17.7">
      <c r="A414" s="94">
        <f t="shared" si="28"/>
        <v>44705</v>
      </c>
      <c r="B414" s="49">
        <f t="shared" si="29"/>
        <v>0</v>
      </c>
      <c r="C414" s="49">
        <f t="shared" si="30"/>
        <v>0</v>
      </c>
      <c r="D414" s="49">
        <f t="shared" si="27"/>
        <v>0</v>
      </c>
      <c r="E414" s="95">
        <v>44705</v>
      </c>
      <c r="F414" s="96" t="str">
        <f>IFERROR(VLOOKUP($E414, V医療従事者等!$A:$J, $F$4, FALSE), TEXT(E414, "aaa"))</f>
        <v>火</v>
      </c>
      <c r="G414" s="96">
        <f>IFERROR(VLOOKUP($E414, V医療従事者等!$A:$J, $G$4, FALSE), 0)</f>
        <v>0</v>
      </c>
      <c r="H414" s="96">
        <f>IFERROR(VLOOKUP($E414, V医療従事者等!$A:$J, $H$4, FALSE), 0)</f>
        <v>0</v>
      </c>
      <c r="I414" s="96">
        <f>IFERROR(VLOOKUP($E414, V医療従事者等!$A:$J, $I$4, FALSE), 0)</f>
        <v>0</v>
      </c>
      <c r="J414" s="96">
        <f>IFERROR(VLOOKUP($E414, V医療従事者等!$A:$J, $J$4, FALSE), 0)</f>
        <v>0</v>
      </c>
      <c r="K414" s="97">
        <f>IFERROR(VLOOKUP($E414, V一般接種!$A:$G, K$4, FALSE), 0)</f>
        <v>0</v>
      </c>
      <c r="L414" s="97">
        <f>IFERROR(VLOOKUP($E414, V一般接種!$A:$G, L$4, FALSE), 0)</f>
        <v>0</v>
      </c>
      <c r="M414" s="97">
        <f>IFERROR(VLOOKUP($E414, V一般接種!$A:$G, M$4, FALSE), 0)</f>
        <v>0</v>
      </c>
      <c r="N414" s="97">
        <f>IFERROR(VLOOKUP($E414, V一般接種!$A:$G, N$4, FALSE), 0)</f>
        <v>0</v>
      </c>
      <c r="O414" s="97">
        <f>SUMIF(V職域接種!$C:$C, 'Conv-vaccine'!$E414, V職域接種!F:F)</f>
        <v>0</v>
      </c>
      <c r="P414" s="97">
        <f>SUMIF(V職域接種!$C:$C, 'Conv-vaccine'!$E414, V職域接種!G:G)</f>
        <v>0</v>
      </c>
      <c r="Q414" s="97">
        <f>SUMIF(V重複!$C:$C, 'Conv-vaccine'!$E414, V重複!F:F)</f>
        <v>0</v>
      </c>
      <c r="R414" s="97">
        <f>SUMIF(V重複!$C:$C, 'Conv-vaccine'!$E414, V重複!G:G)</f>
        <v>0</v>
      </c>
      <c r="S414" s="111">
        <f>SUMIF(V3回目!$A:$A, 'Conv-vaccine'!$E414, V3回目!C:C)</f>
        <v>0</v>
      </c>
    </row>
    <row r="415" spans="1:19" ht="17.7">
      <c r="A415" s="94">
        <f t="shared" si="28"/>
        <v>44706</v>
      </c>
      <c r="B415" s="49">
        <f t="shared" si="29"/>
        <v>0</v>
      </c>
      <c r="C415" s="49">
        <f t="shared" si="30"/>
        <v>0</v>
      </c>
      <c r="D415" s="49">
        <f t="shared" si="27"/>
        <v>0</v>
      </c>
      <c r="E415" s="95">
        <v>44706</v>
      </c>
      <c r="F415" s="96" t="str">
        <f>IFERROR(VLOOKUP($E415, V医療従事者等!$A:$J, $F$4, FALSE), TEXT(E415, "aaa"))</f>
        <v>水</v>
      </c>
      <c r="G415" s="96">
        <f>IFERROR(VLOOKUP($E415, V医療従事者等!$A:$J, $G$4, FALSE), 0)</f>
        <v>0</v>
      </c>
      <c r="H415" s="96">
        <f>IFERROR(VLOOKUP($E415, V医療従事者等!$A:$J, $H$4, FALSE), 0)</f>
        <v>0</v>
      </c>
      <c r="I415" s="96">
        <f>IFERROR(VLOOKUP($E415, V医療従事者等!$A:$J, $I$4, FALSE), 0)</f>
        <v>0</v>
      </c>
      <c r="J415" s="96">
        <f>IFERROR(VLOOKUP($E415, V医療従事者等!$A:$J, $J$4, FALSE), 0)</f>
        <v>0</v>
      </c>
      <c r="K415" s="97">
        <f>IFERROR(VLOOKUP($E415, V一般接種!$A:$G, K$4, FALSE), 0)</f>
        <v>0</v>
      </c>
      <c r="L415" s="97">
        <f>IFERROR(VLOOKUP($E415, V一般接種!$A:$G, L$4, FALSE), 0)</f>
        <v>0</v>
      </c>
      <c r="M415" s="97">
        <f>IFERROR(VLOOKUP($E415, V一般接種!$A:$G, M$4, FALSE), 0)</f>
        <v>0</v>
      </c>
      <c r="N415" s="97">
        <f>IFERROR(VLOOKUP($E415, V一般接種!$A:$G, N$4, FALSE), 0)</f>
        <v>0</v>
      </c>
      <c r="O415" s="97">
        <f>SUMIF(V職域接種!$C:$C, 'Conv-vaccine'!$E415, V職域接種!F:F)</f>
        <v>0</v>
      </c>
      <c r="P415" s="97">
        <f>SUMIF(V職域接種!$C:$C, 'Conv-vaccine'!$E415, V職域接種!G:G)</f>
        <v>0</v>
      </c>
      <c r="Q415" s="97">
        <f>SUMIF(V重複!$C:$C, 'Conv-vaccine'!$E415, V重複!F:F)</f>
        <v>0</v>
      </c>
      <c r="R415" s="97">
        <f>SUMIF(V重複!$C:$C, 'Conv-vaccine'!$E415, V重複!G:G)</f>
        <v>0</v>
      </c>
      <c r="S415" s="111">
        <f>SUMIF(V3回目!$A:$A, 'Conv-vaccine'!$E415, V3回目!C:C)</f>
        <v>0</v>
      </c>
    </row>
    <row r="416" spans="1:19" ht="17.7">
      <c r="A416" s="94">
        <f t="shared" si="28"/>
        <v>44707</v>
      </c>
      <c r="B416" s="49">
        <f t="shared" si="29"/>
        <v>0</v>
      </c>
      <c r="C416" s="49">
        <f t="shared" si="30"/>
        <v>0</v>
      </c>
      <c r="D416" s="49">
        <f t="shared" si="27"/>
        <v>0</v>
      </c>
      <c r="E416" s="95">
        <v>44707</v>
      </c>
      <c r="F416" s="96" t="str">
        <f>IFERROR(VLOOKUP($E416, V医療従事者等!$A:$J, $F$4, FALSE), TEXT(E416, "aaa"))</f>
        <v>木</v>
      </c>
      <c r="G416" s="96">
        <f>IFERROR(VLOOKUP($E416, V医療従事者等!$A:$J, $G$4, FALSE), 0)</f>
        <v>0</v>
      </c>
      <c r="H416" s="96">
        <f>IFERROR(VLOOKUP($E416, V医療従事者等!$A:$J, $H$4, FALSE), 0)</f>
        <v>0</v>
      </c>
      <c r="I416" s="96">
        <f>IFERROR(VLOOKUP($E416, V医療従事者等!$A:$J, $I$4, FALSE), 0)</f>
        <v>0</v>
      </c>
      <c r="J416" s="96">
        <f>IFERROR(VLOOKUP($E416, V医療従事者等!$A:$J, $J$4, FALSE), 0)</f>
        <v>0</v>
      </c>
      <c r="K416" s="97">
        <f>IFERROR(VLOOKUP($E416, V一般接種!$A:$G, K$4, FALSE), 0)</f>
        <v>0</v>
      </c>
      <c r="L416" s="97">
        <f>IFERROR(VLOOKUP($E416, V一般接種!$A:$G, L$4, FALSE), 0)</f>
        <v>0</v>
      </c>
      <c r="M416" s="97">
        <f>IFERROR(VLOOKUP($E416, V一般接種!$A:$G, M$4, FALSE), 0)</f>
        <v>0</v>
      </c>
      <c r="N416" s="97">
        <f>IFERROR(VLOOKUP($E416, V一般接種!$A:$G, N$4, FALSE), 0)</f>
        <v>0</v>
      </c>
      <c r="O416" s="97">
        <f>SUMIF(V職域接種!$C:$C, 'Conv-vaccine'!$E416, V職域接種!F:F)</f>
        <v>0</v>
      </c>
      <c r="P416" s="97">
        <f>SUMIF(V職域接種!$C:$C, 'Conv-vaccine'!$E416, V職域接種!G:G)</f>
        <v>0</v>
      </c>
      <c r="Q416" s="97">
        <f>SUMIF(V重複!$C:$C, 'Conv-vaccine'!$E416, V重複!F:F)</f>
        <v>0</v>
      </c>
      <c r="R416" s="97">
        <f>SUMIF(V重複!$C:$C, 'Conv-vaccine'!$E416, V重複!G:G)</f>
        <v>0</v>
      </c>
      <c r="S416" s="111">
        <f>SUMIF(V3回目!$A:$A, 'Conv-vaccine'!$E416, V3回目!C:C)</f>
        <v>0</v>
      </c>
    </row>
    <row r="417" spans="1:19" ht="17.7">
      <c r="A417" s="94">
        <f t="shared" si="28"/>
        <v>44708</v>
      </c>
      <c r="B417" s="49">
        <f t="shared" si="29"/>
        <v>0</v>
      </c>
      <c r="C417" s="49">
        <f t="shared" si="30"/>
        <v>0</v>
      </c>
      <c r="D417" s="49">
        <f t="shared" si="27"/>
        <v>0</v>
      </c>
      <c r="E417" s="95">
        <v>44708</v>
      </c>
      <c r="F417" s="96" t="str">
        <f>IFERROR(VLOOKUP($E417, V医療従事者等!$A:$J, $F$4, FALSE), TEXT(E417, "aaa"))</f>
        <v>金</v>
      </c>
      <c r="G417" s="96">
        <f>IFERROR(VLOOKUP($E417, V医療従事者等!$A:$J, $G$4, FALSE), 0)</f>
        <v>0</v>
      </c>
      <c r="H417" s="96">
        <f>IFERROR(VLOOKUP($E417, V医療従事者等!$A:$J, $H$4, FALSE), 0)</f>
        <v>0</v>
      </c>
      <c r="I417" s="96">
        <f>IFERROR(VLOOKUP($E417, V医療従事者等!$A:$J, $I$4, FALSE), 0)</f>
        <v>0</v>
      </c>
      <c r="J417" s="96">
        <f>IFERROR(VLOOKUP($E417, V医療従事者等!$A:$J, $J$4, FALSE), 0)</f>
        <v>0</v>
      </c>
      <c r="K417" s="97">
        <f>IFERROR(VLOOKUP($E417, V一般接種!$A:$G, K$4, FALSE), 0)</f>
        <v>0</v>
      </c>
      <c r="L417" s="97">
        <f>IFERROR(VLOOKUP($E417, V一般接種!$A:$G, L$4, FALSE), 0)</f>
        <v>0</v>
      </c>
      <c r="M417" s="97">
        <f>IFERROR(VLOOKUP($E417, V一般接種!$A:$G, M$4, FALSE), 0)</f>
        <v>0</v>
      </c>
      <c r="N417" s="97">
        <f>IFERROR(VLOOKUP($E417, V一般接種!$A:$G, N$4, FALSE), 0)</f>
        <v>0</v>
      </c>
      <c r="O417" s="97">
        <f>SUMIF(V職域接種!$C:$C, 'Conv-vaccine'!$E417, V職域接種!F:F)</f>
        <v>0</v>
      </c>
      <c r="P417" s="97">
        <f>SUMIF(V職域接種!$C:$C, 'Conv-vaccine'!$E417, V職域接種!G:G)</f>
        <v>0</v>
      </c>
      <c r="Q417" s="97">
        <f>SUMIF(V重複!$C:$C, 'Conv-vaccine'!$E417, V重複!F:F)</f>
        <v>0</v>
      </c>
      <c r="R417" s="97">
        <f>SUMIF(V重複!$C:$C, 'Conv-vaccine'!$E417, V重複!G:G)</f>
        <v>0</v>
      </c>
      <c r="S417" s="111">
        <f>SUMIF(V3回目!$A:$A, 'Conv-vaccine'!$E417, V3回目!C:C)</f>
        <v>0</v>
      </c>
    </row>
    <row r="418" spans="1:19" ht="17.7">
      <c r="A418" s="94">
        <f t="shared" si="28"/>
        <v>44709</v>
      </c>
      <c r="B418" s="49">
        <f t="shared" si="29"/>
        <v>0</v>
      </c>
      <c r="C418" s="49">
        <f t="shared" si="30"/>
        <v>0</v>
      </c>
      <c r="D418" s="49">
        <f t="shared" si="27"/>
        <v>0</v>
      </c>
      <c r="E418" s="95">
        <v>44709</v>
      </c>
      <c r="F418" s="96" t="str">
        <f>IFERROR(VLOOKUP($E418, V医療従事者等!$A:$J, $F$4, FALSE), TEXT(E418, "aaa"))</f>
        <v>土</v>
      </c>
      <c r="G418" s="96">
        <f>IFERROR(VLOOKUP($E418, V医療従事者等!$A:$J, $G$4, FALSE), 0)</f>
        <v>0</v>
      </c>
      <c r="H418" s="96">
        <f>IFERROR(VLOOKUP($E418, V医療従事者等!$A:$J, $H$4, FALSE), 0)</f>
        <v>0</v>
      </c>
      <c r="I418" s="96">
        <f>IFERROR(VLOOKUP($E418, V医療従事者等!$A:$J, $I$4, FALSE), 0)</f>
        <v>0</v>
      </c>
      <c r="J418" s="96">
        <f>IFERROR(VLOOKUP($E418, V医療従事者等!$A:$J, $J$4, FALSE), 0)</f>
        <v>0</v>
      </c>
      <c r="K418" s="97">
        <f>IFERROR(VLOOKUP($E418, V一般接種!$A:$G, K$4, FALSE), 0)</f>
        <v>0</v>
      </c>
      <c r="L418" s="97">
        <f>IFERROR(VLOOKUP($E418, V一般接種!$A:$G, L$4, FALSE), 0)</f>
        <v>0</v>
      </c>
      <c r="M418" s="97">
        <f>IFERROR(VLOOKUP($E418, V一般接種!$A:$G, M$4, FALSE), 0)</f>
        <v>0</v>
      </c>
      <c r="N418" s="97">
        <f>IFERROR(VLOOKUP($E418, V一般接種!$A:$G, N$4, FALSE), 0)</f>
        <v>0</v>
      </c>
      <c r="O418" s="97">
        <f>SUMIF(V職域接種!$C:$C, 'Conv-vaccine'!$E418, V職域接種!F:F)</f>
        <v>0</v>
      </c>
      <c r="P418" s="97">
        <f>SUMIF(V職域接種!$C:$C, 'Conv-vaccine'!$E418, V職域接種!G:G)</f>
        <v>0</v>
      </c>
      <c r="Q418" s="97">
        <f>SUMIF(V重複!$C:$C, 'Conv-vaccine'!$E418, V重複!F:F)</f>
        <v>0</v>
      </c>
      <c r="R418" s="97">
        <f>SUMIF(V重複!$C:$C, 'Conv-vaccine'!$E418, V重複!G:G)</f>
        <v>0</v>
      </c>
      <c r="S418" s="111">
        <f>SUMIF(V3回目!$A:$A, 'Conv-vaccine'!$E418, V3回目!C:C)</f>
        <v>0</v>
      </c>
    </row>
    <row r="419" spans="1:19" ht="17.7">
      <c r="A419" s="94">
        <f t="shared" si="28"/>
        <v>44710</v>
      </c>
      <c r="B419" s="49">
        <f t="shared" si="29"/>
        <v>0</v>
      </c>
      <c r="C419" s="49">
        <f t="shared" si="30"/>
        <v>0</v>
      </c>
      <c r="D419" s="49">
        <f t="shared" si="27"/>
        <v>0</v>
      </c>
      <c r="E419" s="95">
        <v>44710</v>
      </c>
      <c r="F419" s="96" t="str">
        <f>IFERROR(VLOOKUP($E419, V医療従事者等!$A:$J, $F$4, FALSE), TEXT(E419, "aaa"))</f>
        <v>日</v>
      </c>
      <c r="G419" s="96">
        <f>IFERROR(VLOOKUP($E419, V医療従事者等!$A:$J, $G$4, FALSE), 0)</f>
        <v>0</v>
      </c>
      <c r="H419" s="96">
        <f>IFERROR(VLOOKUP($E419, V医療従事者等!$A:$J, $H$4, FALSE), 0)</f>
        <v>0</v>
      </c>
      <c r="I419" s="96">
        <f>IFERROR(VLOOKUP($E419, V医療従事者等!$A:$J, $I$4, FALSE), 0)</f>
        <v>0</v>
      </c>
      <c r="J419" s="96">
        <f>IFERROR(VLOOKUP($E419, V医療従事者等!$A:$J, $J$4, FALSE), 0)</f>
        <v>0</v>
      </c>
      <c r="K419" s="97">
        <f>IFERROR(VLOOKUP($E419, V一般接種!$A:$G, K$4, FALSE), 0)</f>
        <v>0</v>
      </c>
      <c r="L419" s="97">
        <f>IFERROR(VLOOKUP($E419, V一般接種!$A:$G, L$4, FALSE), 0)</f>
        <v>0</v>
      </c>
      <c r="M419" s="97">
        <f>IFERROR(VLOOKUP($E419, V一般接種!$A:$G, M$4, FALSE), 0)</f>
        <v>0</v>
      </c>
      <c r="N419" s="97">
        <f>IFERROR(VLOOKUP($E419, V一般接種!$A:$G, N$4, FALSE), 0)</f>
        <v>0</v>
      </c>
      <c r="O419" s="97">
        <f>SUMIF(V職域接種!$C:$C, 'Conv-vaccine'!$E419, V職域接種!F:F)</f>
        <v>0</v>
      </c>
      <c r="P419" s="97">
        <f>SUMIF(V職域接種!$C:$C, 'Conv-vaccine'!$E419, V職域接種!G:G)</f>
        <v>0</v>
      </c>
      <c r="Q419" s="97">
        <f>SUMIF(V重複!$C:$C, 'Conv-vaccine'!$E419, V重複!F:F)</f>
        <v>0</v>
      </c>
      <c r="R419" s="97">
        <f>SUMIF(V重複!$C:$C, 'Conv-vaccine'!$E419, V重複!G:G)</f>
        <v>0</v>
      </c>
      <c r="S419" s="111">
        <f>SUMIF(V3回目!$A:$A, 'Conv-vaccine'!$E419, V3回目!C:C)</f>
        <v>0</v>
      </c>
    </row>
    <row r="420" spans="1:19" ht="17.7">
      <c r="A420" s="94">
        <f t="shared" si="28"/>
        <v>44711</v>
      </c>
      <c r="B420" s="49">
        <f t="shared" si="29"/>
        <v>0</v>
      </c>
      <c r="C420" s="49">
        <f t="shared" si="30"/>
        <v>0</v>
      </c>
      <c r="D420" s="49">
        <f t="shared" si="27"/>
        <v>0</v>
      </c>
      <c r="E420" s="95">
        <v>44711</v>
      </c>
      <c r="F420" s="96" t="str">
        <f>IFERROR(VLOOKUP($E420, V医療従事者等!$A:$J, $F$4, FALSE), TEXT(E420, "aaa"))</f>
        <v>月</v>
      </c>
      <c r="G420" s="96">
        <f>IFERROR(VLOOKUP($E420, V医療従事者等!$A:$J, $G$4, FALSE), 0)</f>
        <v>0</v>
      </c>
      <c r="H420" s="96">
        <f>IFERROR(VLOOKUP($E420, V医療従事者等!$A:$J, $H$4, FALSE), 0)</f>
        <v>0</v>
      </c>
      <c r="I420" s="96">
        <f>IFERROR(VLOOKUP($E420, V医療従事者等!$A:$J, $I$4, FALSE), 0)</f>
        <v>0</v>
      </c>
      <c r="J420" s="96">
        <f>IFERROR(VLOOKUP($E420, V医療従事者等!$A:$J, $J$4, FALSE), 0)</f>
        <v>0</v>
      </c>
      <c r="K420" s="97">
        <f>IFERROR(VLOOKUP($E420, V一般接種!$A:$G, K$4, FALSE), 0)</f>
        <v>0</v>
      </c>
      <c r="L420" s="97">
        <f>IFERROR(VLOOKUP($E420, V一般接種!$A:$G, L$4, FALSE), 0)</f>
        <v>0</v>
      </c>
      <c r="M420" s="97">
        <f>IFERROR(VLOOKUP($E420, V一般接種!$A:$G, M$4, FALSE), 0)</f>
        <v>0</v>
      </c>
      <c r="N420" s="97">
        <f>IFERROR(VLOOKUP($E420, V一般接種!$A:$G, N$4, FALSE), 0)</f>
        <v>0</v>
      </c>
      <c r="O420" s="97">
        <f>SUMIF(V職域接種!$C:$C, 'Conv-vaccine'!$E420, V職域接種!F:F)</f>
        <v>0</v>
      </c>
      <c r="P420" s="97">
        <f>SUMIF(V職域接種!$C:$C, 'Conv-vaccine'!$E420, V職域接種!G:G)</f>
        <v>0</v>
      </c>
      <c r="Q420" s="97">
        <f>SUMIF(V重複!$C:$C, 'Conv-vaccine'!$E420, V重複!F:F)</f>
        <v>0</v>
      </c>
      <c r="R420" s="97">
        <f>SUMIF(V重複!$C:$C, 'Conv-vaccine'!$E420, V重複!G:G)</f>
        <v>0</v>
      </c>
      <c r="S420" s="111">
        <f>SUMIF(V3回目!$A:$A, 'Conv-vaccine'!$E420, V3回目!C:C)</f>
        <v>0</v>
      </c>
    </row>
    <row r="421" spans="1:19" ht="17.7">
      <c r="A421" s="94">
        <f t="shared" si="28"/>
        <v>44712</v>
      </c>
      <c r="B421" s="49">
        <f t="shared" si="29"/>
        <v>0</v>
      </c>
      <c r="C421" s="49">
        <f t="shared" si="30"/>
        <v>0</v>
      </c>
      <c r="D421" s="49">
        <f t="shared" si="27"/>
        <v>0</v>
      </c>
      <c r="E421" s="95">
        <v>44712</v>
      </c>
      <c r="F421" s="96" t="str">
        <f>IFERROR(VLOOKUP($E421, V医療従事者等!$A:$J, $F$4, FALSE), TEXT(E421, "aaa"))</f>
        <v>火</v>
      </c>
      <c r="G421" s="96">
        <f>IFERROR(VLOOKUP($E421, V医療従事者等!$A:$J, $G$4, FALSE), 0)</f>
        <v>0</v>
      </c>
      <c r="H421" s="96">
        <f>IFERROR(VLOOKUP($E421, V医療従事者等!$A:$J, $H$4, FALSE), 0)</f>
        <v>0</v>
      </c>
      <c r="I421" s="96">
        <f>IFERROR(VLOOKUP($E421, V医療従事者等!$A:$J, $I$4, FALSE), 0)</f>
        <v>0</v>
      </c>
      <c r="J421" s="96">
        <f>IFERROR(VLOOKUP($E421, V医療従事者等!$A:$J, $J$4, FALSE), 0)</f>
        <v>0</v>
      </c>
      <c r="K421" s="97">
        <f>IFERROR(VLOOKUP($E421, V一般接種!$A:$G, K$4, FALSE), 0)</f>
        <v>0</v>
      </c>
      <c r="L421" s="97">
        <f>IFERROR(VLOOKUP($E421, V一般接種!$A:$G, L$4, FALSE), 0)</f>
        <v>0</v>
      </c>
      <c r="M421" s="97">
        <f>IFERROR(VLOOKUP($E421, V一般接種!$A:$G, M$4, FALSE), 0)</f>
        <v>0</v>
      </c>
      <c r="N421" s="97">
        <f>IFERROR(VLOOKUP($E421, V一般接種!$A:$G, N$4, FALSE), 0)</f>
        <v>0</v>
      </c>
      <c r="O421" s="97">
        <f>SUMIF(V職域接種!$C:$C, 'Conv-vaccine'!$E421, V職域接種!F:F)</f>
        <v>0</v>
      </c>
      <c r="P421" s="97">
        <f>SUMIF(V職域接種!$C:$C, 'Conv-vaccine'!$E421, V職域接種!G:G)</f>
        <v>0</v>
      </c>
      <c r="Q421" s="97">
        <f>SUMIF(V重複!$C:$C, 'Conv-vaccine'!$E421, V重複!F:F)</f>
        <v>0</v>
      </c>
      <c r="R421" s="97">
        <f>SUMIF(V重複!$C:$C, 'Conv-vaccine'!$E421, V重複!G:G)</f>
        <v>0</v>
      </c>
      <c r="S421" s="111">
        <f>SUMIF(V3回目!$A:$A, 'Conv-vaccine'!$E421, V3回目!C:C)</f>
        <v>0</v>
      </c>
    </row>
    <row r="422" spans="1:19" ht="17.7">
      <c r="A422" s="94">
        <f t="shared" si="28"/>
        <v>44713</v>
      </c>
      <c r="B422" s="49">
        <f t="shared" si="29"/>
        <v>0</v>
      </c>
      <c r="C422" s="49">
        <f t="shared" si="30"/>
        <v>0</v>
      </c>
      <c r="D422" s="49">
        <f t="shared" si="27"/>
        <v>0</v>
      </c>
      <c r="E422" s="95">
        <v>44713</v>
      </c>
      <c r="F422" s="96" t="str">
        <f>IFERROR(VLOOKUP($E422, V医療従事者等!$A:$J, $F$4, FALSE), TEXT(E422, "aaa"))</f>
        <v>水</v>
      </c>
      <c r="G422" s="96">
        <f>IFERROR(VLOOKUP($E422, V医療従事者等!$A:$J, $G$4, FALSE), 0)</f>
        <v>0</v>
      </c>
      <c r="H422" s="96">
        <f>IFERROR(VLOOKUP($E422, V医療従事者等!$A:$J, $H$4, FALSE), 0)</f>
        <v>0</v>
      </c>
      <c r="I422" s="96">
        <f>IFERROR(VLOOKUP($E422, V医療従事者等!$A:$J, $I$4, FALSE), 0)</f>
        <v>0</v>
      </c>
      <c r="J422" s="96">
        <f>IFERROR(VLOOKUP($E422, V医療従事者等!$A:$J, $J$4, FALSE), 0)</f>
        <v>0</v>
      </c>
      <c r="K422" s="97">
        <f>IFERROR(VLOOKUP($E422, V一般接種!$A:$G, K$4, FALSE), 0)</f>
        <v>0</v>
      </c>
      <c r="L422" s="97">
        <f>IFERROR(VLOOKUP($E422, V一般接種!$A:$G, L$4, FALSE), 0)</f>
        <v>0</v>
      </c>
      <c r="M422" s="97">
        <f>IFERROR(VLOOKUP($E422, V一般接種!$A:$G, M$4, FALSE), 0)</f>
        <v>0</v>
      </c>
      <c r="N422" s="97">
        <f>IFERROR(VLOOKUP($E422, V一般接種!$A:$G, N$4, FALSE), 0)</f>
        <v>0</v>
      </c>
      <c r="O422" s="97">
        <f>SUMIF(V職域接種!$C:$C, 'Conv-vaccine'!$E422, V職域接種!F:F)</f>
        <v>0</v>
      </c>
      <c r="P422" s="97">
        <f>SUMIF(V職域接種!$C:$C, 'Conv-vaccine'!$E422, V職域接種!G:G)</f>
        <v>0</v>
      </c>
      <c r="Q422" s="97">
        <f>SUMIF(V重複!$C:$C, 'Conv-vaccine'!$E422, V重複!F:F)</f>
        <v>0</v>
      </c>
      <c r="R422" s="97">
        <f>SUMIF(V重複!$C:$C, 'Conv-vaccine'!$E422, V重複!G:G)</f>
        <v>0</v>
      </c>
      <c r="S422" s="111">
        <f>SUMIF(V3回目!$A:$A, 'Conv-vaccine'!$E422, V3回目!C:C)</f>
        <v>0</v>
      </c>
    </row>
    <row r="423" spans="1:19" ht="17.7">
      <c r="A423" s="94">
        <f t="shared" si="28"/>
        <v>44714</v>
      </c>
      <c r="B423" s="49">
        <f t="shared" si="29"/>
        <v>0</v>
      </c>
      <c r="C423" s="49">
        <f t="shared" si="30"/>
        <v>0</v>
      </c>
      <c r="D423" s="49">
        <f t="shared" si="27"/>
        <v>0</v>
      </c>
      <c r="E423" s="95">
        <v>44714</v>
      </c>
      <c r="F423" s="96" t="str">
        <f>IFERROR(VLOOKUP($E423, V医療従事者等!$A:$J, $F$4, FALSE), TEXT(E423, "aaa"))</f>
        <v>木</v>
      </c>
      <c r="G423" s="96">
        <f>IFERROR(VLOOKUP($E423, V医療従事者等!$A:$J, $G$4, FALSE), 0)</f>
        <v>0</v>
      </c>
      <c r="H423" s="96">
        <f>IFERROR(VLOOKUP($E423, V医療従事者等!$A:$J, $H$4, FALSE), 0)</f>
        <v>0</v>
      </c>
      <c r="I423" s="96">
        <f>IFERROR(VLOOKUP($E423, V医療従事者等!$A:$J, $I$4, FALSE), 0)</f>
        <v>0</v>
      </c>
      <c r="J423" s="96">
        <f>IFERROR(VLOOKUP($E423, V医療従事者等!$A:$J, $J$4, FALSE), 0)</f>
        <v>0</v>
      </c>
      <c r="K423" s="97">
        <f>IFERROR(VLOOKUP($E423, V一般接種!$A:$G, K$4, FALSE), 0)</f>
        <v>0</v>
      </c>
      <c r="L423" s="97">
        <f>IFERROR(VLOOKUP($E423, V一般接種!$A:$G, L$4, FALSE), 0)</f>
        <v>0</v>
      </c>
      <c r="M423" s="97">
        <f>IFERROR(VLOOKUP($E423, V一般接種!$A:$G, M$4, FALSE), 0)</f>
        <v>0</v>
      </c>
      <c r="N423" s="97">
        <f>IFERROR(VLOOKUP($E423, V一般接種!$A:$G, N$4, FALSE), 0)</f>
        <v>0</v>
      </c>
      <c r="O423" s="97">
        <f>SUMIF(V職域接種!$C:$C, 'Conv-vaccine'!$E423, V職域接種!F:F)</f>
        <v>0</v>
      </c>
      <c r="P423" s="97">
        <f>SUMIF(V職域接種!$C:$C, 'Conv-vaccine'!$E423, V職域接種!G:G)</f>
        <v>0</v>
      </c>
      <c r="Q423" s="97">
        <f>SUMIF(V重複!$C:$C, 'Conv-vaccine'!$E423, V重複!F:F)</f>
        <v>0</v>
      </c>
      <c r="R423" s="97">
        <f>SUMIF(V重複!$C:$C, 'Conv-vaccine'!$E423, V重複!G:G)</f>
        <v>0</v>
      </c>
      <c r="S423" s="111">
        <f>SUMIF(V3回目!$A:$A, 'Conv-vaccine'!$E423, V3回目!C:C)</f>
        <v>0</v>
      </c>
    </row>
    <row r="424" spans="1:19" ht="17.7">
      <c r="A424" s="94">
        <f t="shared" si="28"/>
        <v>44715</v>
      </c>
      <c r="B424" s="49">
        <f t="shared" si="29"/>
        <v>0</v>
      </c>
      <c r="C424" s="49">
        <f t="shared" si="30"/>
        <v>0</v>
      </c>
      <c r="D424" s="49">
        <f t="shared" si="27"/>
        <v>0</v>
      </c>
      <c r="E424" s="95">
        <v>44715</v>
      </c>
      <c r="F424" s="96" t="str">
        <f>IFERROR(VLOOKUP($E424, V医療従事者等!$A:$J, $F$4, FALSE), TEXT(E424, "aaa"))</f>
        <v>金</v>
      </c>
      <c r="G424" s="96">
        <f>IFERROR(VLOOKUP($E424, V医療従事者等!$A:$J, $G$4, FALSE), 0)</f>
        <v>0</v>
      </c>
      <c r="H424" s="96">
        <f>IFERROR(VLOOKUP($E424, V医療従事者等!$A:$J, $H$4, FALSE), 0)</f>
        <v>0</v>
      </c>
      <c r="I424" s="96">
        <f>IFERROR(VLOOKUP($E424, V医療従事者等!$A:$J, $I$4, FALSE), 0)</f>
        <v>0</v>
      </c>
      <c r="J424" s="96">
        <f>IFERROR(VLOOKUP($E424, V医療従事者等!$A:$J, $J$4, FALSE), 0)</f>
        <v>0</v>
      </c>
      <c r="K424" s="97">
        <f>IFERROR(VLOOKUP($E424, V一般接種!$A:$G, K$4, FALSE), 0)</f>
        <v>0</v>
      </c>
      <c r="L424" s="97">
        <f>IFERROR(VLOOKUP($E424, V一般接種!$A:$G, L$4, FALSE), 0)</f>
        <v>0</v>
      </c>
      <c r="M424" s="97">
        <f>IFERROR(VLOOKUP($E424, V一般接種!$A:$G, M$4, FALSE), 0)</f>
        <v>0</v>
      </c>
      <c r="N424" s="97">
        <f>IFERROR(VLOOKUP($E424, V一般接種!$A:$G, N$4, FALSE), 0)</f>
        <v>0</v>
      </c>
      <c r="O424" s="97">
        <f>SUMIF(V職域接種!$C:$C, 'Conv-vaccine'!$E424, V職域接種!F:F)</f>
        <v>0</v>
      </c>
      <c r="P424" s="97">
        <f>SUMIF(V職域接種!$C:$C, 'Conv-vaccine'!$E424, V職域接種!G:G)</f>
        <v>0</v>
      </c>
      <c r="Q424" s="97">
        <f>SUMIF(V重複!$C:$C, 'Conv-vaccine'!$E424, V重複!F:F)</f>
        <v>0</v>
      </c>
      <c r="R424" s="97">
        <f>SUMIF(V重複!$C:$C, 'Conv-vaccine'!$E424, V重複!G:G)</f>
        <v>0</v>
      </c>
      <c r="S424" s="111">
        <f>SUMIF(V3回目!$A:$A, 'Conv-vaccine'!$E424, V3回目!C:C)</f>
        <v>0</v>
      </c>
    </row>
    <row r="425" spans="1:19" ht="17.7">
      <c r="A425" s="94">
        <f t="shared" si="28"/>
        <v>44716</v>
      </c>
      <c r="B425" s="49">
        <f t="shared" si="29"/>
        <v>0</v>
      </c>
      <c r="C425" s="49">
        <f t="shared" si="30"/>
        <v>0</v>
      </c>
      <c r="D425" s="49">
        <f t="shared" si="27"/>
        <v>0</v>
      </c>
      <c r="E425" s="95">
        <v>44716</v>
      </c>
      <c r="F425" s="96" t="str">
        <f>IFERROR(VLOOKUP($E425, V医療従事者等!$A:$J, $F$4, FALSE), TEXT(E425, "aaa"))</f>
        <v>土</v>
      </c>
      <c r="G425" s="96">
        <f>IFERROR(VLOOKUP($E425, V医療従事者等!$A:$J, $G$4, FALSE), 0)</f>
        <v>0</v>
      </c>
      <c r="H425" s="96">
        <f>IFERROR(VLOOKUP($E425, V医療従事者等!$A:$J, $H$4, FALSE), 0)</f>
        <v>0</v>
      </c>
      <c r="I425" s="96">
        <f>IFERROR(VLOOKUP($E425, V医療従事者等!$A:$J, $I$4, FALSE), 0)</f>
        <v>0</v>
      </c>
      <c r="J425" s="96">
        <f>IFERROR(VLOOKUP($E425, V医療従事者等!$A:$J, $J$4, FALSE), 0)</f>
        <v>0</v>
      </c>
      <c r="K425" s="97">
        <f>IFERROR(VLOOKUP($E425, V一般接種!$A:$G, K$4, FALSE), 0)</f>
        <v>0</v>
      </c>
      <c r="L425" s="97">
        <f>IFERROR(VLOOKUP($E425, V一般接種!$A:$G, L$4, FALSE), 0)</f>
        <v>0</v>
      </c>
      <c r="M425" s="97">
        <f>IFERROR(VLOOKUP($E425, V一般接種!$A:$G, M$4, FALSE), 0)</f>
        <v>0</v>
      </c>
      <c r="N425" s="97">
        <f>IFERROR(VLOOKUP($E425, V一般接種!$A:$G, N$4, FALSE), 0)</f>
        <v>0</v>
      </c>
      <c r="O425" s="97">
        <f>SUMIF(V職域接種!$C:$C, 'Conv-vaccine'!$E425, V職域接種!F:F)</f>
        <v>0</v>
      </c>
      <c r="P425" s="97">
        <f>SUMIF(V職域接種!$C:$C, 'Conv-vaccine'!$E425, V職域接種!G:G)</f>
        <v>0</v>
      </c>
      <c r="Q425" s="97">
        <f>SUMIF(V重複!$C:$C, 'Conv-vaccine'!$E425, V重複!F:F)</f>
        <v>0</v>
      </c>
      <c r="R425" s="97">
        <f>SUMIF(V重複!$C:$C, 'Conv-vaccine'!$E425, V重複!G:G)</f>
        <v>0</v>
      </c>
      <c r="S425" s="111">
        <f>SUMIF(V3回目!$A:$A, 'Conv-vaccine'!$E425, V3回目!C:C)</f>
        <v>0</v>
      </c>
    </row>
    <row r="426" spans="1:19" ht="17.7">
      <c r="A426" s="94">
        <f t="shared" si="28"/>
        <v>44717</v>
      </c>
      <c r="B426" s="49">
        <f t="shared" si="29"/>
        <v>0</v>
      </c>
      <c r="C426" s="49">
        <f t="shared" si="30"/>
        <v>0</v>
      </c>
      <c r="D426" s="49">
        <f t="shared" si="27"/>
        <v>0</v>
      </c>
      <c r="E426" s="95">
        <v>44717</v>
      </c>
      <c r="F426" s="96" t="str">
        <f>IFERROR(VLOOKUP($E426, V医療従事者等!$A:$J, $F$4, FALSE), TEXT(E426, "aaa"))</f>
        <v>日</v>
      </c>
      <c r="G426" s="96">
        <f>IFERROR(VLOOKUP($E426, V医療従事者等!$A:$J, $G$4, FALSE), 0)</f>
        <v>0</v>
      </c>
      <c r="H426" s="96">
        <f>IFERROR(VLOOKUP($E426, V医療従事者等!$A:$J, $H$4, FALSE), 0)</f>
        <v>0</v>
      </c>
      <c r="I426" s="96">
        <f>IFERROR(VLOOKUP($E426, V医療従事者等!$A:$J, $I$4, FALSE), 0)</f>
        <v>0</v>
      </c>
      <c r="J426" s="96">
        <f>IFERROR(VLOOKUP($E426, V医療従事者等!$A:$J, $J$4, FALSE), 0)</f>
        <v>0</v>
      </c>
      <c r="K426" s="97">
        <f>IFERROR(VLOOKUP($E426, V一般接種!$A:$G, K$4, FALSE), 0)</f>
        <v>0</v>
      </c>
      <c r="L426" s="97">
        <f>IFERROR(VLOOKUP($E426, V一般接種!$A:$G, L$4, FALSE), 0)</f>
        <v>0</v>
      </c>
      <c r="M426" s="97">
        <f>IFERROR(VLOOKUP($E426, V一般接種!$A:$G, M$4, FALSE), 0)</f>
        <v>0</v>
      </c>
      <c r="N426" s="97">
        <f>IFERROR(VLOOKUP($E426, V一般接種!$A:$G, N$4, FALSE), 0)</f>
        <v>0</v>
      </c>
      <c r="O426" s="97">
        <f>SUMIF(V職域接種!$C:$C, 'Conv-vaccine'!$E426, V職域接種!F:F)</f>
        <v>0</v>
      </c>
      <c r="P426" s="97">
        <f>SUMIF(V職域接種!$C:$C, 'Conv-vaccine'!$E426, V職域接種!G:G)</f>
        <v>0</v>
      </c>
      <c r="Q426" s="97">
        <f>SUMIF(V重複!$C:$C, 'Conv-vaccine'!$E426, V重複!F:F)</f>
        <v>0</v>
      </c>
      <c r="R426" s="97">
        <f>SUMIF(V重複!$C:$C, 'Conv-vaccine'!$E426, V重複!G:G)</f>
        <v>0</v>
      </c>
      <c r="S426" s="111">
        <f>SUMIF(V3回目!$A:$A, 'Conv-vaccine'!$E426, V3回目!C:C)</f>
        <v>0</v>
      </c>
    </row>
    <row r="427" spans="1:19" ht="17.7">
      <c r="A427" s="94">
        <f t="shared" si="28"/>
        <v>44718</v>
      </c>
      <c r="B427" s="49">
        <f t="shared" si="29"/>
        <v>0</v>
      </c>
      <c r="C427" s="49">
        <f t="shared" si="30"/>
        <v>0</v>
      </c>
      <c r="D427" s="49">
        <f t="shared" si="27"/>
        <v>0</v>
      </c>
      <c r="E427" s="95">
        <v>44718</v>
      </c>
      <c r="F427" s="96" t="str">
        <f>IFERROR(VLOOKUP($E427, V医療従事者等!$A:$J, $F$4, FALSE), TEXT(E427, "aaa"))</f>
        <v>月</v>
      </c>
      <c r="G427" s="96">
        <f>IFERROR(VLOOKUP($E427, V医療従事者等!$A:$J, $G$4, FALSE), 0)</f>
        <v>0</v>
      </c>
      <c r="H427" s="96">
        <f>IFERROR(VLOOKUP($E427, V医療従事者等!$A:$J, $H$4, FALSE), 0)</f>
        <v>0</v>
      </c>
      <c r="I427" s="96">
        <f>IFERROR(VLOOKUP($E427, V医療従事者等!$A:$J, $I$4, FALSE), 0)</f>
        <v>0</v>
      </c>
      <c r="J427" s="96">
        <f>IFERROR(VLOOKUP($E427, V医療従事者等!$A:$J, $J$4, FALSE), 0)</f>
        <v>0</v>
      </c>
      <c r="K427" s="97">
        <f>IFERROR(VLOOKUP($E427, V一般接種!$A:$G, K$4, FALSE), 0)</f>
        <v>0</v>
      </c>
      <c r="L427" s="97">
        <f>IFERROR(VLOOKUP($E427, V一般接種!$A:$G, L$4, FALSE), 0)</f>
        <v>0</v>
      </c>
      <c r="M427" s="97">
        <f>IFERROR(VLOOKUP($E427, V一般接種!$A:$G, M$4, FALSE), 0)</f>
        <v>0</v>
      </c>
      <c r="N427" s="97">
        <f>IFERROR(VLOOKUP($E427, V一般接種!$A:$G, N$4, FALSE), 0)</f>
        <v>0</v>
      </c>
      <c r="O427" s="97">
        <f>SUMIF(V職域接種!$C:$C, 'Conv-vaccine'!$E427, V職域接種!F:F)</f>
        <v>0</v>
      </c>
      <c r="P427" s="97">
        <f>SUMIF(V職域接種!$C:$C, 'Conv-vaccine'!$E427, V職域接種!G:G)</f>
        <v>0</v>
      </c>
      <c r="Q427" s="97">
        <f>SUMIF(V重複!$C:$C, 'Conv-vaccine'!$E427, V重複!F:F)</f>
        <v>0</v>
      </c>
      <c r="R427" s="97">
        <f>SUMIF(V重複!$C:$C, 'Conv-vaccine'!$E427, V重複!G:G)</f>
        <v>0</v>
      </c>
      <c r="S427" s="111">
        <f>SUMIF(V3回目!$A:$A, 'Conv-vaccine'!$E427, V3回目!C:C)</f>
        <v>0</v>
      </c>
    </row>
    <row r="428" spans="1:19" ht="17.7">
      <c r="A428" s="94">
        <f t="shared" si="28"/>
        <v>44719</v>
      </c>
      <c r="B428" s="49">
        <f t="shared" si="29"/>
        <v>0</v>
      </c>
      <c r="C428" s="49">
        <f t="shared" si="30"/>
        <v>0</v>
      </c>
      <c r="D428" s="49">
        <f t="shared" si="27"/>
        <v>0</v>
      </c>
      <c r="E428" s="95">
        <v>44719</v>
      </c>
      <c r="F428" s="96" t="str">
        <f>IFERROR(VLOOKUP($E428, V医療従事者等!$A:$J, $F$4, FALSE), TEXT(E428, "aaa"))</f>
        <v>火</v>
      </c>
      <c r="G428" s="96">
        <f>IFERROR(VLOOKUP($E428, V医療従事者等!$A:$J, $G$4, FALSE), 0)</f>
        <v>0</v>
      </c>
      <c r="H428" s="96">
        <f>IFERROR(VLOOKUP($E428, V医療従事者等!$A:$J, $H$4, FALSE), 0)</f>
        <v>0</v>
      </c>
      <c r="I428" s="96">
        <f>IFERROR(VLOOKUP($E428, V医療従事者等!$A:$J, $I$4, FALSE), 0)</f>
        <v>0</v>
      </c>
      <c r="J428" s="96">
        <f>IFERROR(VLOOKUP($E428, V医療従事者等!$A:$J, $J$4, FALSE), 0)</f>
        <v>0</v>
      </c>
      <c r="K428" s="97">
        <f>IFERROR(VLOOKUP($E428, V一般接種!$A:$G, K$4, FALSE), 0)</f>
        <v>0</v>
      </c>
      <c r="L428" s="97">
        <f>IFERROR(VLOOKUP($E428, V一般接種!$A:$G, L$4, FALSE), 0)</f>
        <v>0</v>
      </c>
      <c r="M428" s="97">
        <f>IFERROR(VLOOKUP($E428, V一般接種!$A:$G, M$4, FALSE), 0)</f>
        <v>0</v>
      </c>
      <c r="N428" s="97">
        <f>IFERROR(VLOOKUP($E428, V一般接種!$A:$G, N$4, FALSE), 0)</f>
        <v>0</v>
      </c>
      <c r="O428" s="97">
        <f>SUMIF(V職域接種!$C:$C, 'Conv-vaccine'!$E428, V職域接種!F:F)</f>
        <v>0</v>
      </c>
      <c r="P428" s="97">
        <f>SUMIF(V職域接種!$C:$C, 'Conv-vaccine'!$E428, V職域接種!G:G)</f>
        <v>0</v>
      </c>
      <c r="Q428" s="97">
        <f>SUMIF(V重複!$C:$C, 'Conv-vaccine'!$E428, V重複!F:F)</f>
        <v>0</v>
      </c>
      <c r="R428" s="97">
        <f>SUMIF(V重複!$C:$C, 'Conv-vaccine'!$E428, V重複!G:G)</f>
        <v>0</v>
      </c>
      <c r="S428" s="111">
        <f>SUMIF(V3回目!$A:$A, 'Conv-vaccine'!$E428, V3回目!C:C)</f>
        <v>0</v>
      </c>
    </row>
    <row r="429" spans="1:19" ht="17.7">
      <c r="A429" s="94">
        <f t="shared" si="28"/>
        <v>44720</v>
      </c>
      <c r="B429" s="49">
        <f t="shared" si="29"/>
        <v>0</v>
      </c>
      <c r="C429" s="49">
        <f t="shared" si="30"/>
        <v>0</v>
      </c>
      <c r="D429" s="49">
        <f t="shared" si="27"/>
        <v>0</v>
      </c>
      <c r="E429" s="95">
        <v>44720</v>
      </c>
      <c r="F429" s="96" t="str">
        <f>IFERROR(VLOOKUP($E429, V医療従事者等!$A:$J, $F$4, FALSE), TEXT(E429, "aaa"))</f>
        <v>水</v>
      </c>
      <c r="G429" s="96">
        <f>IFERROR(VLOOKUP($E429, V医療従事者等!$A:$J, $G$4, FALSE), 0)</f>
        <v>0</v>
      </c>
      <c r="H429" s="96">
        <f>IFERROR(VLOOKUP($E429, V医療従事者等!$A:$J, $H$4, FALSE), 0)</f>
        <v>0</v>
      </c>
      <c r="I429" s="96">
        <f>IFERROR(VLOOKUP($E429, V医療従事者等!$A:$J, $I$4, FALSE), 0)</f>
        <v>0</v>
      </c>
      <c r="J429" s="96">
        <f>IFERROR(VLOOKUP($E429, V医療従事者等!$A:$J, $J$4, FALSE), 0)</f>
        <v>0</v>
      </c>
      <c r="K429" s="97">
        <f>IFERROR(VLOOKUP($E429, V一般接種!$A:$G, K$4, FALSE), 0)</f>
        <v>0</v>
      </c>
      <c r="L429" s="97">
        <f>IFERROR(VLOOKUP($E429, V一般接種!$A:$G, L$4, FALSE), 0)</f>
        <v>0</v>
      </c>
      <c r="M429" s="97">
        <f>IFERROR(VLOOKUP($E429, V一般接種!$A:$G, M$4, FALSE), 0)</f>
        <v>0</v>
      </c>
      <c r="N429" s="97">
        <f>IFERROR(VLOOKUP($E429, V一般接種!$A:$G, N$4, FALSE), 0)</f>
        <v>0</v>
      </c>
      <c r="O429" s="97">
        <f>SUMIF(V職域接種!$C:$C, 'Conv-vaccine'!$E429, V職域接種!F:F)</f>
        <v>0</v>
      </c>
      <c r="P429" s="97">
        <f>SUMIF(V職域接種!$C:$C, 'Conv-vaccine'!$E429, V職域接種!G:G)</f>
        <v>0</v>
      </c>
      <c r="Q429" s="97">
        <f>SUMIF(V重複!$C:$C, 'Conv-vaccine'!$E429, V重複!F:F)</f>
        <v>0</v>
      </c>
      <c r="R429" s="97">
        <f>SUMIF(V重複!$C:$C, 'Conv-vaccine'!$E429, V重複!G:G)</f>
        <v>0</v>
      </c>
      <c r="S429" s="111">
        <f>SUMIF(V3回目!$A:$A, 'Conv-vaccine'!$E429, V3回目!C:C)</f>
        <v>0</v>
      </c>
    </row>
    <row r="430" spans="1:19" ht="17.7">
      <c r="A430" s="94">
        <f t="shared" si="28"/>
        <v>44721</v>
      </c>
      <c r="B430" s="49">
        <f t="shared" si="29"/>
        <v>0</v>
      </c>
      <c r="C430" s="49">
        <f t="shared" si="30"/>
        <v>0</v>
      </c>
      <c r="D430" s="49">
        <f t="shared" si="27"/>
        <v>0</v>
      </c>
      <c r="E430" s="95">
        <v>44721</v>
      </c>
      <c r="F430" s="96" t="str">
        <f>IFERROR(VLOOKUP($E430, V医療従事者等!$A:$J, $F$4, FALSE), TEXT(E430, "aaa"))</f>
        <v>木</v>
      </c>
      <c r="G430" s="96">
        <f>IFERROR(VLOOKUP($E430, V医療従事者等!$A:$J, $G$4, FALSE), 0)</f>
        <v>0</v>
      </c>
      <c r="H430" s="96">
        <f>IFERROR(VLOOKUP($E430, V医療従事者等!$A:$J, $H$4, FALSE), 0)</f>
        <v>0</v>
      </c>
      <c r="I430" s="96">
        <f>IFERROR(VLOOKUP($E430, V医療従事者等!$A:$J, $I$4, FALSE), 0)</f>
        <v>0</v>
      </c>
      <c r="J430" s="96">
        <f>IFERROR(VLOOKUP($E430, V医療従事者等!$A:$J, $J$4, FALSE), 0)</f>
        <v>0</v>
      </c>
      <c r="K430" s="97">
        <f>IFERROR(VLOOKUP($E430, V一般接種!$A:$G, K$4, FALSE), 0)</f>
        <v>0</v>
      </c>
      <c r="L430" s="97">
        <f>IFERROR(VLOOKUP($E430, V一般接種!$A:$G, L$4, FALSE), 0)</f>
        <v>0</v>
      </c>
      <c r="M430" s="97">
        <f>IFERROR(VLOOKUP($E430, V一般接種!$A:$G, M$4, FALSE), 0)</f>
        <v>0</v>
      </c>
      <c r="N430" s="97">
        <f>IFERROR(VLOOKUP($E430, V一般接種!$A:$G, N$4, FALSE), 0)</f>
        <v>0</v>
      </c>
      <c r="O430" s="97">
        <f>SUMIF(V職域接種!$C:$C, 'Conv-vaccine'!$E430, V職域接種!F:F)</f>
        <v>0</v>
      </c>
      <c r="P430" s="97">
        <f>SUMIF(V職域接種!$C:$C, 'Conv-vaccine'!$E430, V職域接種!G:G)</f>
        <v>0</v>
      </c>
      <c r="Q430" s="97">
        <f>SUMIF(V重複!$C:$C, 'Conv-vaccine'!$E430, V重複!F:F)</f>
        <v>0</v>
      </c>
      <c r="R430" s="97">
        <f>SUMIF(V重複!$C:$C, 'Conv-vaccine'!$E430, V重複!G:G)</f>
        <v>0</v>
      </c>
      <c r="S430" s="111">
        <f>SUMIF(V3回目!$A:$A, 'Conv-vaccine'!$E430, V3回目!C:C)</f>
        <v>0</v>
      </c>
    </row>
    <row r="431" spans="1:19" ht="17.7">
      <c r="A431" s="94">
        <f t="shared" si="28"/>
        <v>44722</v>
      </c>
      <c r="B431" s="49">
        <f t="shared" si="29"/>
        <v>0</v>
      </c>
      <c r="C431" s="49">
        <f t="shared" si="30"/>
        <v>0</v>
      </c>
      <c r="D431" s="49">
        <f t="shared" si="27"/>
        <v>0</v>
      </c>
      <c r="E431" s="95">
        <v>44722</v>
      </c>
      <c r="F431" s="96" t="str">
        <f>IFERROR(VLOOKUP($E431, V医療従事者等!$A:$J, $F$4, FALSE), TEXT(E431, "aaa"))</f>
        <v>金</v>
      </c>
      <c r="G431" s="96">
        <f>IFERROR(VLOOKUP($E431, V医療従事者等!$A:$J, $G$4, FALSE), 0)</f>
        <v>0</v>
      </c>
      <c r="H431" s="96">
        <f>IFERROR(VLOOKUP($E431, V医療従事者等!$A:$J, $H$4, FALSE), 0)</f>
        <v>0</v>
      </c>
      <c r="I431" s="96">
        <f>IFERROR(VLOOKUP($E431, V医療従事者等!$A:$J, $I$4, FALSE), 0)</f>
        <v>0</v>
      </c>
      <c r="J431" s="96">
        <f>IFERROR(VLOOKUP($E431, V医療従事者等!$A:$J, $J$4, FALSE), 0)</f>
        <v>0</v>
      </c>
      <c r="K431" s="97">
        <f>IFERROR(VLOOKUP($E431, V一般接種!$A:$G, K$4, FALSE), 0)</f>
        <v>0</v>
      </c>
      <c r="L431" s="97">
        <f>IFERROR(VLOOKUP($E431, V一般接種!$A:$G, L$4, FALSE), 0)</f>
        <v>0</v>
      </c>
      <c r="M431" s="97">
        <f>IFERROR(VLOOKUP($E431, V一般接種!$A:$G, M$4, FALSE), 0)</f>
        <v>0</v>
      </c>
      <c r="N431" s="97">
        <f>IFERROR(VLOOKUP($E431, V一般接種!$A:$G, N$4, FALSE), 0)</f>
        <v>0</v>
      </c>
      <c r="O431" s="97">
        <f>SUMIF(V職域接種!$C:$C, 'Conv-vaccine'!$E431, V職域接種!F:F)</f>
        <v>0</v>
      </c>
      <c r="P431" s="97">
        <f>SUMIF(V職域接種!$C:$C, 'Conv-vaccine'!$E431, V職域接種!G:G)</f>
        <v>0</v>
      </c>
      <c r="Q431" s="97">
        <f>SUMIF(V重複!$C:$C, 'Conv-vaccine'!$E431, V重複!F:F)</f>
        <v>0</v>
      </c>
      <c r="R431" s="97">
        <f>SUMIF(V重複!$C:$C, 'Conv-vaccine'!$E431, V重複!G:G)</f>
        <v>0</v>
      </c>
      <c r="S431" s="111">
        <f>SUMIF(V3回目!$A:$A, 'Conv-vaccine'!$E431, V3回目!C:C)</f>
        <v>0</v>
      </c>
    </row>
    <row r="432" spans="1:19" ht="17.7">
      <c r="A432" s="94">
        <f t="shared" si="28"/>
        <v>44723</v>
      </c>
      <c r="B432" s="49">
        <f t="shared" si="29"/>
        <v>0</v>
      </c>
      <c r="C432" s="49">
        <f t="shared" si="30"/>
        <v>0</v>
      </c>
      <c r="D432" s="49">
        <f t="shared" si="27"/>
        <v>0</v>
      </c>
      <c r="E432" s="95">
        <v>44723</v>
      </c>
      <c r="F432" s="96" t="str">
        <f>IFERROR(VLOOKUP($E432, V医療従事者等!$A:$J, $F$4, FALSE), TEXT(E432, "aaa"))</f>
        <v>土</v>
      </c>
      <c r="G432" s="96">
        <f>IFERROR(VLOOKUP($E432, V医療従事者等!$A:$J, $G$4, FALSE), 0)</f>
        <v>0</v>
      </c>
      <c r="H432" s="96">
        <f>IFERROR(VLOOKUP($E432, V医療従事者等!$A:$J, $H$4, FALSE), 0)</f>
        <v>0</v>
      </c>
      <c r="I432" s="96">
        <f>IFERROR(VLOOKUP($E432, V医療従事者等!$A:$J, $I$4, FALSE), 0)</f>
        <v>0</v>
      </c>
      <c r="J432" s="96">
        <f>IFERROR(VLOOKUP($E432, V医療従事者等!$A:$J, $J$4, FALSE), 0)</f>
        <v>0</v>
      </c>
      <c r="K432" s="97">
        <f>IFERROR(VLOOKUP($E432, V一般接種!$A:$G, K$4, FALSE), 0)</f>
        <v>0</v>
      </c>
      <c r="L432" s="97">
        <f>IFERROR(VLOOKUP($E432, V一般接種!$A:$G, L$4, FALSE), 0)</f>
        <v>0</v>
      </c>
      <c r="M432" s="97">
        <f>IFERROR(VLOOKUP($E432, V一般接種!$A:$G, M$4, FALSE), 0)</f>
        <v>0</v>
      </c>
      <c r="N432" s="97">
        <f>IFERROR(VLOOKUP($E432, V一般接種!$A:$G, N$4, FALSE), 0)</f>
        <v>0</v>
      </c>
      <c r="O432" s="97">
        <f>SUMIF(V職域接種!$C:$C, 'Conv-vaccine'!$E432, V職域接種!F:F)</f>
        <v>0</v>
      </c>
      <c r="P432" s="97">
        <f>SUMIF(V職域接種!$C:$C, 'Conv-vaccine'!$E432, V職域接種!G:G)</f>
        <v>0</v>
      </c>
      <c r="Q432" s="97">
        <f>SUMIF(V重複!$C:$C, 'Conv-vaccine'!$E432, V重複!F:F)</f>
        <v>0</v>
      </c>
      <c r="R432" s="97">
        <f>SUMIF(V重複!$C:$C, 'Conv-vaccine'!$E432, V重複!G:G)</f>
        <v>0</v>
      </c>
      <c r="S432" s="111">
        <f>SUMIF(V3回目!$A:$A, 'Conv-vaccine'!$E432, V3回目!C:C)</f>
        <v>0</v>
      </c>
    </row>
    <row r="433" spans="1:19" ht="17.7">
      <c r="A433" s="94">
        <f t="shared" si="28"/>
        <v>44724</v>
      </c>
      <c r="B433" s="49">
        <f t="shared" si="29"/>
        <v>0</v>
      </c>
      <c r="C433" s="49">
        <f t="shared" si="30"/>
        <v>0</v>
      </c>
      <c r="D433" s="49">
        <f t="shared" si="27"/>
        <v>0</v>
      </c>
      <c r="E433" s="95">
        <v>44724</v>
      </c>
      <c r="F433" s="96" t="str">
        <f>IFERROR(VLOOKUP($E433, V医療従事者等!$A:$J, $F$4, FALSE), TEXT(E433, "aaa"))</f>
        <v>日</v>
      </c>
      <c r="G433" s="96">
        <f>IFERROR(VLOOKUP($E433, V医療従事者等!$A:$J, $G$4, FALSE), 0)</f>
        <v>0</v>
      </c>
      <c r="H433" s="96">
        <f>IFERROR(VLOOKUP($E433, V医療従事者等!$A:$J, $H$4, FALSE), 0)</f>
        <v>0</v>
      </c>
      <c r="I433" s="96">
        <f>IFERROR(VLOOKUP($E433, V医療従事者等!$A:$J, $I$4, FALSE), 0)</f>
        <v>0</v>
      </c>
      <c r="J433" s="96">
        <f>IFERROR(VLOOKUP($E433, V医療従事者等!$A:$J, $J$4, FALSE), 0)</f>
        <v>0</v>
      </c>
      <c r="K433" s="97">
        <f>IFERROR(VLOOKUP($E433, V一般接種!$A:$G, K$4, FALSE), 0)</f>
        <v>0</v>
      </c>
      <c r="L433" s="97">
        <f>IFERROR(VLOOKUP($E433, V一般接種!$A:$G, L$4, FALSE), 0)</f>
        <v>0</v>
      </c>
      <c r="M433" s="97">
        <f>IFERROR(VLOOKUP($E433, V一般接種!$A:$G, M$4, FALSE), 0)</f>
        <v>0</v>
      </c>
      <c r="N433" s="97">
        <f>IFERROR(VLOOKUP($E433, V一般接種!$A:$G, N$4, FALSE), 0)</f>
        <v>0</v>
      </c>
      <c r="O433" s="97">
        <f>SUMIF(V職域接種!$C:$C, 'Conv-vaccine'!$E433, V職域接種!F:F)</f>
        <v>0</v>
      </c>
      <c r="P433" s="97">
        <f>SUMIF(V職域接種!$C:$C, 'Conv-vaccine'!$E433, V職域接種!G:G)</f>
        <v>0</v>
      </c>
      <c r="Q433" s="97">
        <f>SUMIF(V重複!$C:$C, 'Conv-vaccine'!$E433, V重複!F:F)</f>
        <v>0</v>
      </c>
      <c r="R433" s="97">
        <f>SUMIF(V重複!$C:$C, 'Conv-vaccine'!$E433, V重複!G:G)</f>
        <v>0</v>
      </c>
      <c r="S433" s="111">
        <f>SUMIF(V3回目!$A:$A, 'Conv-vaccine'!$E433, V3回目!C:C)</f>
        <v>0</v>
      </c>
    </row>
    <row r="434" spans="1:19" ht="17.7">
      <c r="A434" s="94">
        <f t="shared" si="28"/>
        <v>44725</v>
      </c>
      <c r="B434" s="49">
        <f t="shared" si="29"/>
        <v>0</v>
      </c>
      <c r="C434" s="49">
        <f t="shared" si="30"/>
        <v>0</v>
      </c>
      <c r="D434" s="49">
        <f t="shared" si="27"/>
        <v>0</v>
      </c>
      <c r="E434" s="95">
        <v>44725</v>
      </c>
      <c r="F434" s="96" t="str">
        <f>IFERROR(VLOOKUP($E434, V医療従事者等!$A:$J, $F$4, FALSE), TEXT(E434, "aaa"))</f>
        <v>月</v>
      </c>
      <c r="G434" s="96">
        <f>IFERROR(VLOOKUP($E434, V医療従事者等!$A:$J, $G$4, FALSE), 0)</f>
        <v>0</v>
      </c>
      <c r="H434" s="96">
        <f>IFERROR(VLOOKUP($E434, V医療従事者等!$A:$J, $H$4, FALSE), 0)</f>
        <v>0</v>
      </c>
      <c r="I434" s="96">
        <f>IFERROR(VLOOKUP($E434, V医療従事者等!$A:$J, $I$4, FALSE), 0)</f>
        <v>0</v>
      </c>
      <c r="J434" s="96">
        <f>IFERROR(VLOOKUP($E434, V医療従事者等!$A:$J, $J$4, FALSE), 0)</f>
        <v>0</v>
      </c>
      <c r="K434" s="97">
        <f>IFERROR(VLOOKUP($E434, V一般接種!$A:$G, K$4, FALSE), 0)</f>
        <v>0</v>
      </c>
      <c r="L434" s="97">
        <f>IFERROR(VLOOKUP($E434, V一般接種!$A:$G, L$4, FALSE), 0)</f>
        <v>0</v>
      </c>
      <c r="M434" s="97">
        <f>IFERROR(VLOOKUP($E434, V一般接種!$A:$G, M$4, FALSE), 0)</f>
        <v>0</v>
      </c>
      <c r="N434" s="97">
        <f>IFERROR(VLOOKUP($E434, V一般接種!$A:$G, N$4, FALSE), 0)</f>
        <v>0</v>
      </c>
      <c r="O434" s="97">
        <f>SUMIF(V職域接種!$C:$C, 'Conv-vaccine'!$E434, V職域接種!F:F)</f>
        <v>0</v>
      </c>
      <c r="P434" s="97">
        <f>SUMIF(V職域接種!$C:$C, 'Conv-vaccine'!$E434, V職域接種!G:G)</f>
        <v>0</v>
      </c>
      <c r="Q434" s="97">
        <f>SUMIF(V重複!$C:$C, 'Conv-vaccine'!$E434, V重複!F:F)</f>
        <v>0</v>
      </c>
      <c r="R434" s="97">
        <f>SUMIF(V重複!$C:$C, 'Conv-vaccine'!$E434, V重複!G:G)</f>
        <v>0</v>
      </c>
      <c r="S434" s="111">
        <f>SUMIF(V3回目!$A:$A, 'Conv-vaccine'!$E434, V3回目!C:C)</f>
        <v>0</v>
      </c>
    </row>
    <row r="435" spans="1:19" ht="17.7">
      <c r="A435" s="94">
        <f t="shared" si="28"/>
        <v>44726</v>
      </c>
      <c r="B435" s="49">
        <f t="shared" si="29"/>
        <v>0</v>
      </c>
      <c r="C435" s="49">
        <f t="shared" si="30"/>
        <v>0</v>
      </c>
      <c r="D435" s="49">
        <f t="shared" si="27"/>
        <v>0</v>
      </c>
      <c r="E435" s="95">
        <v>44726</v>
      </c>
      <c r="F435" s="96" t="str">
        <f>IFERROR(VLOOKUP($E435, V医療従事者等!$A:$J, $F$4, FALSE), TEXT(E435, "aaa"))</f>
        <v>火</v>
      </c>
      <c r="G435" s="96">
        <f>IFERROR(VLOOKUP($E435, V医療従事者等!$A:$J, $G$4, FALSE), 0)</f>
        <v>0</v>
      </c>
      <c r="H435" s="96">
        <f>IFERROR(VLOOKUP($E435, V医療従事者等!$A:$J, $H$4, FALSE), 0)</f>
        <v>0</v>
      </c>
      <c r="I435" s="96">
        <f>IFERROR(VLOOKUP($E435, V医療従事者等!$A:$J, $I$4, FALSE), 0)</f>
        <v>0</v>
      </c>
      <c r="J435" s="96">
        <f>IFERROR(VLOOKUP($E435, V医療従事者等!$A:$J, $J$4, FALSE), 0)</f>
        <v>0</v>
      </c>
      <c r="K435" s="97">
        <f>IFERROR(VLOOKUP($E435, V一般接種!$A:$G, K$4, FALSE), 0)</f>
        <v>0</v>
      </c>
      <c r="L435" s="97">
        <f>IFERROR(VLOOKUP($E435, V一般接種!$A:$G, L$4, FALSE), 0)</f>
        <v>0</v>
      </c>
      <c r="M435" s="97">
        <f>IFERROR(VLOOKUP($E435, V一般接種!$A:$G, M$4, FALSE), 0)</f>
        <v>0</v>
      </c>
      <c r="N435" s="97">
        <f>IFERROR(VLOOKUP($E435, V一般接種!$A:$G, N$4, FALSE), 0)</f>
        <v>0</v>
      </c>
      <c r="O435" s="97">
        <f>SUMIF(V職域接種!$C:$C, 'Conv-vaccine'!$E435, V職域接種!F:F)</f>
        <v>0</v>
      </c>
      <c r="P435" s="97">
        <f>SUMIF(V職域接種!$C:$C, 'Conv-vaccine'!$E435, V職域接種!G:G)</f>
        <v>0</v>
      </c>
      <c r="Q435" s="97">
        <f>SUMIF(V重複!$C:$C, 'Conv-vaccine'!$E435, V重複!F:F)</f>
        <v>0</v>
      </c>
      <c r="R435" s="97">
        <f>SUMIF(V重複!$C:$C, 'Conv-vaccine'!$E435, V重複!G:G)</f>
        <v>0</v>
      </c>
      <c r="S435" s="111">
        <f>SUMIF(V3回目!$A:$A, 'Conv-vaccine'!$E435, V3回目!C:C)</f>
        <v>0</v>
      </c>
    </row>
    <row r="436" spans="1:19" ht="17.7">
      <c r="A436" s="94">
        <f t="shared" si="28"/>
        <v>44727</v>
      </c>
      <c r="B436" s="49">
        <f t="shared" si="29"/>
        <v>0</v>
      </c>
      <c r="C436" s="49">
        <f t="shared" si="30"/>
        <v>0</v>
      </c>
      <c r="D436" s="49">
        <f t="shared" si="27"/>
        <v>0</v>
      </c>
      <c r="E436" s="95">
        <v>44727</v>
      </c>
      <c r="F436" s="96" t="str">
        <f>IFERROR(VLOOKUP($E436, V医療従事者等!$A:$J, $F$4, FALSE), TEXT(E436, "aaa"))</f>
        <v>水</v>
      </c>
      <c r="G436" s="96">
        <f>IFERROR(VLOOKUP($E436, V医療従事者等!$A:$J, $G$4, FALSE), 0)</f>
        <v>0</v>
      </c>
      <c r="H436" s="96">
        <f>IFERROR(VLOOKUP($E436, V医療従事者等!$A:$J, $H$4, FALSE), 0)</f>
        <v>0</v>
      </c>
      <c r="I436" s="96">
        <f>IFERROR(VLOOKUP($E436, V医療従事者等!$A:$J, $I$4, FALSE), 0)</f>
        <v>0</v>
      </c>
      <c r="J436" s="96">
        <f>IFERROR(VLOOKUP($E436, V医療従事者等!$A:$J, $J$4, FALSE), 0)</f>
        <v>0</v>
      </c>
      <c r="K436" s="97">
        <f>IFERROR(VLOOKUP($E436, V一般接種!$A:$G, K$4, FALSE), 0)</f>
        <v>0</v>
      </c>
      <c r="L436" s="97">
        <f>IFERROR(VLOOKUP($E436, V一般接種!$A:$G, L$4, FALSE), 0)</f>
        <v>0</v>
      </c>
      <c r="M436" s="97">
        <f>IFERROR(VLOOKUP($E436, V一般接種!$A:$G, M$4, FALSE), 0)</f>
        <v>0</v>
      </c>
      <c r="N436" s="97">
        <f>IFERROR(VLOOKUP($E436, V一般接種!$A:$G, N$4, FALSE), 0)</f>
        <v>0</v>
      </c>
      <c r="O436" s="97">
        <f>SUMIF(V職域接種!$C:$C, 'Conv-vaccine'!$E436, V職域接種!F:F)</f>
        <v>0</v>
      </c>
      <c r="P436" s="97">
        <f>SUMIF(V職域接種!$C:$C, 'Conv-vaccine'!$E436, V職域接種!G:G)</f>
        <v>0</v>
      </c>
      <c r="Q436" s="97">
        <f>SUMIF(V重複!$C:$C, 'Conv-vaccine'!$E436, V重複!F:F)</f>
        <v>0</v>
      </c>
      <c r="R436" s="97">
        <f>SUMIF(V重複!$C:$C, 'Conv-vaccine'!$E436, V重複!G:G)</f>
        <v>0</v>
      </c>
      <c r="S436" s="111">
        <f>SUMIF(V3回目!$A:$A, 'Conv-vaccine'!$E436, V3回目!C:C)</f>
        <v>0</v>
      </c>
    </row>
    <row r="437" spans="1:19" ht="17.7">
      <c r="A437" s="94">
        <f t="shared" si="28"/>
        <v>44728</v>
      </c>
      <c r="B437" s="49">
        <f t="shared" si="29"/>
        <v>0</v>
      </c>
      <c r="C437" s="49">
        <f t="shared" si="30"/>
        <v>0</v>
      </c>
      <c r="D437" s="49">
        <f t="shared" si="27"/>
        <v>0</v>
      </c>
      <c r="E437" s="95">
        <v>44728</v>
      </c>
      <c r="F437" s="96" t="str">
        <f>IFERROR(VLOOKUP($E437, V医療従事者等!$A:$J, $F$4, FALSE), TEXT(E437, "aaa"))</f>
        <v>木</v>
      </c>
      <c r="G437" s="96">
        <f>IFERROR(VLOOKUP($E437, V医療従事者等!$A:$J, $G$4, FALSE), 0)</f>
        <v>0</v>
      </c>
      <c r="H437" s="96">
        <f>IFERROR(VLOOKUP($E437, V医療従事者等!$A:$J, $H$4, FALSE), 0)</f>
        <v>0</v>
      </c>
      <c r="I437" s="96">
        <f>IFERROR(VLOOKUP($E437, V医療従事者等!$A:$J, $I$4, FALSE), 0)</f>
        <v>0</v>
      </c>
      <c r="J437" s="96">
        <f>IFERROR(VLOOKUP($E437, V医療従事者等!$A:$J, $J$4, FALSE), 0)</f>
        <v>0</v>
      </c>
      <c r="K437" s="97">
        <f>IFERROR(VLOOKUP($E437, V一般接種!$A:$G, K$4, FALSE), 0)</f>
        <v>0</v>
      </c>
      <c r="L437" s="97">
        <f>IFERROR(VLOOKUP($E437, V一般接種!$A:$G, L$4, FALSE), 0)</f>
        <v>0</v>
      </c>
      <c r="M437" s="97">
        <f>IFERROR(VLOOKUP($E437, V一般接種!$A:$G, M$4, FALSE), 0)</f>
        <v>0</v>
      </c>
      <c r="N437" s="97">
        <f>IFERROR(VLOOKUP($E437, V一般接種!$A:$G, N$4, FALSE), 0)</f>
        <v>0</v>
      </c>
      <c r="O437" s="97">
        <f>SUMIF(V職域接種!$C:$C, 'Conv-vaccine'!$E437, V職域接種!F:F)</f>
        <v>0</v>
      </c>
      <c r="P437" s="97">
        <f>SUMIF(V職域接種!$C:$C, 'Conv-vaccine'!$E437, V職域接種!G:G)</f>
        <v>0</v>
      </c>
      <c r="Q437" s="97">
        <f>SUMIF(V重複!$C:$C, 'Conv-vaccine'!$E437, V重複!F:F)</f>
        <v>0</v>
      </c>
      <c r="R437" s="97">
        <f>SUMIF(V重複!$C:$C, 'Conv-vaccine'!$E437, V重複!G:G)</f>
        <v>0</v>
      </c>
      <c r="S437" s="111">
        <f>SUMIF(V3回目!$A:$A, 'Conv-vaccine'!$E437, V3回目!C:C)</f>
        <v>0</v>
      </c>
    </row>
    <row r="438" spans="1:19" ht="17.7">
      <c r="A438" s="94">
        <f t="shared" si="28"/>
        <v>44729</v>
      </c>
      <c r="B438" s="49">
        <f t="shared" si="29"/>
        <v>0</v>
      </c>
      <c r="C438" s="49">
        <f t="shared" si="30"/>
        <v>0</v>
      </c>
      <c r="D438" s="49">
        <f t="shared" si="27"/>
        <v>0</v>
      </c>
      <c r="E438" s="95">
        <v>44729</v>
      </c>
      <c r="F438" s="96" t="str">
        <f>IFERROR(VLOOKUP($E438, V医療従事者等!$A:$J, $F$4, FALSE), TEXT(E438, "aaa"))</f>
        <v>金</v>
      </c>
      <c r="G438" s="96">
        <f>IFERROR(VLOOKUP($E438, V医療従事者等!$A:$J, $G$4, FALSE), 0)</f>
        <v>0</v>
      </c>
      <c r="H438" s="96">
        <f>IFERROR(VLOOKUP($E438, V医療従事者等!$A:$J, $H$4, FALSE), 0)</f>
        <v>0</v>
      </c>
      <c r="I438" s="96">
        <f>IFERROR(VLOOKUP($E438, V医療従事者等!$A:$J, $I$4, FALSE), 0)</f>
        <v>0</v>
      </c>
      <c r="J438" s="96">
        <f>IFERROR(VLOOKUP($E438, V医療従事者等!$A:$J, $J$4, FALSE), 0)</f>
        <v>0</v>
      </c>
      <c r="K438" s="97">
        <f>IFERROR(VLOOKUP($E438, V一般接種!$A:$G, K$4, FALSE), 0)</f>
        <v>0</v>
      </c>
      <c r="L438" s="97">
        <f>IFERROR(VLOOKUP($E438, V一般接種!$A:$G, L$4, FALSE), 0)</f>
        <v>0</v>
      </c>
      <c r="M438" s="97">
        <f>IFERROR(VLOOKUP($E438, V一般接種!$A:$G, M$4, FALSE), 0)</f>
        <v>0</v>
      </c>
      <c r="N438" s="97">
        <f>IFERROR(VLOOKUP($E438, V一般接種!$A:$G, N$4, FALSE), 0)</f>
        <v>0</v>
      </c>
      <c r="O438" s="97">
        <f>SUMIF(V職域接種!$C:$C, 'Conv-vaccine'!$E438, V職域接種!F:F)</f>
        <v>0</v>
      </c>
      <c r="P438" s="97">
        <f>SUMIF(V職域接種!$C:$C, 'Conv-vaccine'!$E438, V職域接種!G:G)</f>
        <v>0</v>
      </c>
      <c r="Q438" s="97">
        <f>SUMIF(V重複!$C:$C, 'Conv-vaccine'!$E438, V重複!F:F)</f>
        <v>0</v>
      </c>
      <c r="R438" s="97">
        <f>SUMIF(V重複!$C:$C, 'Conv-vaccine'!$E438, V重複!G:G)</f>
        <v>0</v>
      </c>
      <c r="S438" s="111">
        <f>SUMIF(V3回目!$A:$A, 'Conv-vaccine'!$E438, V3回目!C:C)</f>
        <v>0</v>
      </c>
    </row>
    <row r="439" spans="1:19" ht="17.7">
      <c r="A439" s="94">
        <f t="shared" si="28"/>
        <v>44730</v>
      </c>
      <c r="B439" s="49">
        <f t="shared" si="29"/>
        <v>0</v>
      </c>
      <c r="C439" s="49">
        <f t="shared" si="30"/>
        <v>0</v>
      </c>
      <c r="D439" s="49">
        <f t="shared" si="27"/>
        <v>0</v>
      </c>
      <c r="E439" s="95">
        <v>44730</v>
      </c>
      <c r="F439" s="96" t="str">
        <f>IFERROR(VLOOKUP($E439, V医療従事者等!$A:$J, $F$4, FALSE), TEXT(E439, "aaa"))</f>
        <v>土</v>
      </c>
      <c r="G439" s="96">
        <f>IFERROR(VLOOKUP($E439, V医療従事者等!$A:$J, $G$4, FALSE), 0)</f>
        <v>0</v>
      </c>
      <c r="H439" s="96">
        <f>IFERROR(VLOOKUP($E439, V医療従事者等!$A:$J, $H$4, FALSE), 0)</f>
        <v>0</v>
      </c>
      <c r="I439" s="96">
        <f>IFERROR(VLOOKUP($E439, V医療従事者等!$A:$J, $I$4, FALSE), 0)</f>
        <v>0</v>
      </c>
      <c r="J439" s="96">
        <f>IFERROR(VLOOKUP($E439, V医療従事者等!$A:$J, $J$4, FALSE), 0)</f>
        <v>0</v>
      </c>
      <c r="K439" s="97">
        <f>IFERROR(VLOOKUP($E439, V一般接種!$A:$G, K$4, FALSE), 0)</f>
        <v>0</v>
      </c>
      <c r="L439" s="97">
        <f>IFERROR(VLOOKUP($E439, V一般接種!$A:$G, L$4, FALSE), 0)</f>
        <v>0</v>
      </c>
      <c r="M439" s="97">
        <f>IFERROR(VLOOKUP($E439, V一般接種!$A:$G, M$4, FALSE), 0)</f>
        <v>0</v>
      </c>
      <c r="N439" s="97">
        <f>IFERROR(VLOOKUP($E439, V一般接種!$A:$G, N$4, FALSE), 0)</f>
        <v>0</v>
      </c>
      <c r="O439" s="97">
        <f>SUMIF(V職域接種!$C:$C, 'Conv-vaccine'!$E439, V職域接種!F:F)</f>
        <v>0</v>
      </c>
      <c r="P439" s="97">
        <f>SUMIF(V職域接種!$C:$C, 'Conv-vaccine'!$E439, V職域接種!G:G)</f>
        <v>0</v>
      </c>
      <c r="Q439" s="97">
        <f>SUMIF(V重複!$C:$C, 'Conv-vaccine'!$E439, V重複!F:F)</f>
        <v>0</v>
      </c>
      <c r="R439" s="97">
        <f>SUMIF(V重複!$C:$C, 'Conv-vaccine'!$E439, V重複!G:G)</f>
        <v>0</v>
      </c>
      <c r="S439" s="111">
        <f>SUMIF(V3回目!$A:$A, 'Conv-vaccine'!$E439, V3回目!C:C)</f>
        <v>0</v>
      </c>
    </row>
    <row r="440" spans="1:19" ht="17.7">
      <c r="A440" s="94">
        <f t="shared" si="28"/>
        <v>44731</v>
      </c>
      <c r="B440" s="49">
        <f t="shared" si="29"/>
        <v>0</v>
      </c>
      <c r="C440" s="49">
        <f t="shared" si="30"/>
        <v>0</v>
      </c>
      <c r="D440" s="49">
        <f t="shared" si="27"/>
        <v>0</v>
      </c>
      <c r="E440" s="95">
        <v>44731</v>
      </c>
      <c r="F440" s="96" t="str">
        <f>IFERROR(VLOOKUP($E440, V医療従事者等!$A:$J, $F$4, FALSE), TEXT(E440, "aaa"))</f>
        <v>日</v>
      </c>
      <c r="G440" s="96">
        <f>IFERROR(VLOOKUP($E440, V医療従事者等!$A:$J, $G$4, FALSE), 0)</f>
        <v>0</v>
      </c>
      <c r="H440" s="96">
        <f>IFERROR(VLOOKUP($E440, V医療従事者等!$A:$J, $H$4, FALSE), 0)</f>
        <v>0</v>
      </c>
      <c r="I440" s="96">
        <f>IFERROR(VLOOKUP($E440, V医療従事者等!$A:$J, $I$4, FALSE), 0)</f>
        <v>0</v>
      </c>
      <c r="J440" s="96">
        <f>IFERROR(VLOOKUP($E440, V医療従事者等!$A:$J, $J$4, FALSE), 0)</f>
        <v>0</v>
      </c>
      <c r="K440" s="97">
        <f>IFERROR(VLOOKUP($E440, V一般接種!$A:$G, K$4, FALSE), 0)</f>
        <v>0</v>
      </c>
      <c r="L440" s="97">
        <f>IFERROR(VLOOKUP($E440, V一般接種!$A:$G, L$4, FALSE), 0)</f>
        <v>0</v>
      </c>
      <c r="M440" s="97">
        <f>IFERROR(VLOOKUP($E440, V一般接種!$A:$G, M$4, FALSE), 0)</f>
        <v>0</v>
      </c>
      <c r="N440" s="97">
        <f>IFERROR(VLOOKUP($E440, V一般接種!$A:$G, N$4, FALSE), 0)</f>
        <v>0</v>
      </c>
      <c r="O440" s="97">
        <f>SUMIF(V職域接種!$C:$C, 'Conv-vaccine'!$E440, V職域接種!F:F)</f>
        <v>0</v>
      </c>
      <c r="P440" s="97">
        <f>SUMIF(V職域接種!$C:$C, 'Conv-vaccine'!$E440, V職域接種!G:G)</f>
        <v>0</v>
      </c>
      <c r="Q440" s="97">
        <f>SUMIF(V重複!$C:$C, 'Conv-vaccine'!$E440, V重複!F:F)</f>
        <v>0</v>
      </c>
      <c r="R440" s="97">
        <f>SUMIF(V重複!$C:$C, 'Conv-vaccine'!$E440, V重複!G:G)</f>
        <v>0</v>
      </c>
      <c r="S440" s="111">
        <f>SUMIF(V3回目!$A:$A, 'Conv-vaccine'!$E440, V3回目!C:C)</f>
        <v>0</v>
      </c>
    </row>
    <row r="441" spans="1:19" ht="17.7">
      <c r="A441" s="94">
        <f t="shared" si="28"/>
        <v>44732</v>
      </c>
      <c r="B441" s="49">
        <f t="shared" si="29"/>
        <v>0</v>
      </c>
      <c r="C441" s="49">
        <f t="shared" si="30"/>
        <v>0</v>
      </c>
      <c r="D441" s="49">
        <f t="shared" si="27"/>
        <v>0</v>
      </c>
      <c r="E441" s="95">
        <v>44732</v>
      </c>
      <c r="F441" s="96" t="str">
        <f>IFERROR(VLOOKUP($E441, V医療従事者等!$A:$J, $F$4, FALSE), TEXT(E441, "aaa"))</f>
        <v>月</v>
      </c>
      <c r="G441" s="96">
        <f>IFERROR(VLOOKUP($E441, V医療従事者等!$A:$J, $G$4, FALSE), 0)</f>
        <v>0</v>
      </c>
      <c r="H441" s="96">
        <f>IFERROR(VLOOKUP($E441, V医療従事者等!$A:$J, $H$4, FALSE), 0)</f>
        <v>0</v>
      </c>
      <c r="I441" s="96">
        <f>IFERROR(VLOOKUP($E441, V医療従事者等!$A:$J, $I$4, FALSE), 0)</f>
        <v>0</v>
      </c>
      <c r="J441" s="96">
        <f>IFERROR(VLOOKUP($E441, V医療従事者等!$A:$J, $J$4, FALSE), 0)</f>
        <v>0</v>
      </c>
      <c r="K441" s="97">
        <f>IFERROR(VLOOKUP($E441, V一般接種!$A:$G, K$4, FALSE), 0)</f>
        <v>0</v>
      </c>
      <c r="L441" s="97">
        <f>IFERROR(VLOOKUP($E441, V一般接種!$A:$G, L$4, FALSE), 0)</f>
        <v>0</v>
      </c>
      <c r="M441" s="97">
        <f>IFERROR(VLOOKUP($E441, V一般接種!$A:$G, M$4, FALSE), 0)</f>
        <v>0</v>
      </c>
      <c r="N441" s="97">
        <f>IFERROR(VLOOKUP($E441, V一般接種!$A:$G, N$4, FALSE), 0)</f>
        <v>0</v>
      </c>
      <c r="O441" s="97">
        <f>SUMIF(V職域接種!$C:$C, 'Conv-vaccine'!$E441, V職域接種!F:F)</f>
        <v>0</v>
      </c>
      <c r="P441" s="97">
        <f>SUMIF(V職域接種!$C:$C, 'Conv-vaccine'!$E441, V職域接種!G:G)</f>
        <v>0</v>
      </c>
      <c r="Q441" s="97">
        <f>SUMIF(V重複!$C:$C, 'Conv-vaccine'!$E441, V重複!F:F)</f>
        <v>0</v>
      </c>
      <c r="R441" s="97">
        <f>SUMIF(V重複!$C:$C, 'Conv-vaccine'!$E441, V重複!G:G)</f>
        <v>0</v>
      </c>
      <c r="S441" s="111">
        <f>SUMIF(V3回目!$A:$A, 'Conv-vaccine'!$E441, V3回目!C:C)</f>
        <v>0</v>
      </c>
    </row>
    <row r="442" spans="1:19" ht="17.7">
      <c r="A442" s="94">
        <f t="shared" si="28"/>
        <v>44733</v>
      </c>
      <c r="B442" s="49">
        <f t="shared" si="29"/>
        <v>0</v>
      </c>
      <c r="C442" s="49">
        <f t="shared" si="30"/>
        <v>0</v>
      </c>
      <c r="D442" s="49">
        <f t="shared" si="27"/>
        <v>0</v>
      </c>
      <c r="E442" s="95">
        <v>44733</v>
      </c>
      <c r="F442" s="96" t="str">
        <f>IFERROR(VLOOKUP($E442, V医療従事者等!$A:$J, $F$4, FALSE), TEXT(E442, "aaa"))</f>
        <v>火</v>
      </c>
      <c r="G442" s="96">
        <f>IFERROR(VLOOKUP($E442, V医療従事者等!$A:$J, $G$4, FALSE), 0)</f>
        <v>0</v>
      </c>
      <c r="H442" s="96">
        <f>IFERROR(VLOOKUP($E442, V医療従事者等!$A:$J, $H$4, FALSE), 0)</f>
        <v>0</v>
      </c>
      <c r="I442" s="96">
        <f>IFERROR(VLOOKUP($E442, V医療従事者等!$A:$J, $I$4, FALSE), 0)</f>
        <v>0</v>
      </c>
      <c r="J442" s="96">
        <f>IFERROR(VLOOKUP($E442, V医療従事者等!$A:$J, $J$4, FALSE), 0)</f>
        <v>0</v>
      </c>
      <c r="K442" s="97">
        <f>IFERROR(VLOOKUP($E442, V一般接種!$A:$G, K$4, FALSE), 0)</f>
        <v>0</v>
      </c>
      <c r="L442" s="97">
        <f>IFERROR(VLOOKUP($E442, V一般接種!$A:$G, L$4, FALSE), 0)</f>
        <v>0</v>
      </c>
      <c r="M442" s="97">
        <f>IFERROR(VLOOKUP($E442, V一般接種!$A:$G, M$4, FALSE), 0)</f>
        <v>0</v>
      </c>
      <c r="N442" s="97">
        <f>IFERROR(VLOOKUP($E442, V一般接種!$A:$G, N$4, FALSE), 0)</f>
        <v>0</v>
      </c>
      <c r="O442" s="97">
        <f>SUMIF(V職域接種!$C:$C, 'Conv-vaccine'!$E442, V職域接種!F:F)</f>
        <v>0</v>
      </c>
      <c r="P442" s="97">
        <f>SUMIF(V職域接種!$C:$C, 'Conv-vaccine'!$E442, V職域接種!G:G)</f>
        <v>0</v>
      </c>
      <c r="Q442" s="97">
        <f>SUMIF(V重複!$C:$C, 'Conv-vaccine'!$E442, V重複!F:F)</f>
        <v>0</v>
      </c>
      <c r="R442" s="97">
        <f>SUMIF(V重複!$C:$C, 'Conv-vaccine'!$E442, V重複!G:G)</f>
        <v>0</v>
      </c>
      <c r="S442" s="111">
        <f>SUMIF(V3回目!$A:$A, 'Conv-vaccine'!$E442, V3回目!C:C)</f>
        <v>0</v>
      </c>
    </row>
    <row r="443" spans="1:19" ht="17.7">
      <c r="A443" s="94">
        <f t="shared" si="28"/>
        <v>44734</v>
      </c>
      <c r="B443" s="49">
        <f t="shared" si="29"/>
        <v>0</v>
      </c>
      <c r="C443" s="49">
        <f t="shared" si="30"/>
        <v>0</v>
      </c>
      <c r="D443" s="49">
        <f t="shared" si="27"/>
        <v>0</v>
      </c>
      <c r="E443" s="95">
        <v>44734</v>
      </c>
      <c r="F443" s="96" t="str">
        <f>IFERROR(VLOOKUP($E443, V医療従事者等!$A:$J, $F$4, FALSE), TEXT(E443, "aaa"))</f>
        <v>水</v>
      </c>
      <c r="G443" s="96">
        <f>IFERROR(VLOOKUP($E443, V医療従事者等!$A:$J, $G$4, FALSE), 0)</f>
        <v>0</v>
      </c>
      <c r="H443" s="96">
        <f>IFERROR(VLOOKUP($E443, V医療従事者等!$A:$J, $H$4, FALSE), 0)</f>
        <v>0</v>
      </c>
      <c r="I443" s="96">
        <f>IFERROR(VLOOKUP($E443, V医療従事者等!$A:$J, $I$4, FALSE), 0)</f>
        <v>0</v>
      </c>
      <c r="J443" s="96">
        <f>IFERROR(VLOOKUP($E443, V医療従事者等!$A:$J, $J$4, FALSE), 0)</f>
        <v>0</v>
      </c>
      <c r="K443" s="97">
        <f>IFERROR(VLOOKUP($E443, V一般接種!$A:$G, K$4, FALSE), 0)</f>
        <v>0</v>
      </c>
      <c r="L443" s="97">
        <f>IFERROR(VLOOKUP($E443, V一般接種!$A:$G, L$4, FALSE), 0)</f>
        <v>0</v>
      </c>
      <c r="M443" s="97">
        <f>IFERROR(VLOOKUP($E443, V一般接種!$A:$G, M$4, FALSE), 0)</f>
        <v>0</v>
      </c>
      <c r="N443" s="97">
        <f>IFERROR(VLOOKUP($E443, V一般接種!$A:$G, N$4, FALSE), 0)</f>
        <v>0</v>
      </c>
      <c r="O443" s="97">
        <f>SUMIF(V職域接種!$C:$C, 'Conv-vaccine'!$E443, V職域接種!F:F)</f>
        <v>0</v>
      </c>
      <c r="P443" s="97">
        <f>SUMIF(V職域接種!$C:$C, 'Conv-vaccine'!$E443, V職域接種!G:G)</f>
        <v>0</v>
      </c>
      <c r="Q443" s="97">
        <f>SUMIF(V重複!$C:$C, 'Conv-vaccine'!$E443, V重複!F:F)</f>
        <v>0</v>
      </c>
      <c r="R443" s="97">
        <f>SUMIF(V重複!$C:$C, 'Conv-vaccine'!$E443, V重複!G:G)</f>
        <v>0</v>
      </c>
      <c r="S443" s="111">
        <f>SUMIF(V3回目!$A:$A, 'Conv-vaccine'!$E443, V3回目!C:C)</f>
        <v>0</v>
      </c>
    </row>
    <row r="444" spans="1:19" ht="17.7">
      <c r="A444" s="94">
        <f t="shared" si="28"/>
        <v>44735</v>
      </c>
      <c r="B444" s="49">
        <f t="shared" si="29"/>
        <v>0</v>
      </c>
      <c r="C444" s="49">
        <f t="shared" si="30"/>
        <v>0</v>
      </c>
      <c r="D444" s="49">
        <f t="shared" si="27"/>
        <v>0</v>
      </c>
      <c r="E444" s="95">
        <v>44735</v>
      </c>
      <c r="F444" s="96" t="str">
        <f>IFERROR(VLOOKUP($E444, V医療従事者等!$A:$J, $F$4, FALSE), TEXT(E444, "aaa"))</f>
        <v>木</v>
      </c>
      <c r="G444" s="96">
        <f>IFERROR(VLOOKUP($E444, V医療従事者等!$A:$J, $G$4, FALSE), 0)</f>
        <v>0</v>
      </c>
      <c r="H444" s="96">
        <f>IFERROR(VLOOKUP($E444, V医療従事者等!$A:$J, $H$4, FALSE), 0)</f>
        <v>0</v>
      </c>
      <c r="I444" s="96">
        <f>IFERROR(VLOOKUP($E444, V医療従事者等!$A:$J, $I$4, FALSE), 0)</f>
        <v>0</v>
      </c>
      <c r="J444" s="96">
        <f>IFERROR(VLOOKUP($E444, V医療従事者等!$A:$J, $J$4, FALSE), 0)</f>
        <v>0</v>
      </c>
      <c r="K444" s="97">
        <f>IFERROR(VLOOKUP($E444, V一般接種!$A:$G, K$4, FALSE), 0)</f>
        <v>0</v>
      </c>
      <c r="L444" s="97">
        <f>IFERROR(VLOOKUP($E444, V一般接種!$A:$G, L$4, FALSE), 0)</f>
        <v>0</v>
      </c>
      <c r="M444" s="97">
        <f>IFERROR(VLOOKUP($E444, V一般接種!$A:$G, M$4, FALSE), 0)</f>
        <v>0</v>
      </c>
      <c r="N444" s="97">
        <f>IFERROR(VLOOKUP($E444, V一般接種!$A:$G, N$4, FALSE), 0)</f>
        <v>0</v>
      </c>
      <c r="O444" s="97">
        <f>SUMIF(V職域接種!$C:$C, 'Conv-vaccine'!$E444, V職域接種!F:F)</f>
        <v>0</v>
      </c>
      <c r="P444" s="97">
        <f>SUMIF(V職域接種!$C:$C, 'Conv-vaccine'!$E444, V職域接種!G:G)</f>
        <v>0</v>
      </c>
      <c r="Q444" s="97">
        <f>SUMIF(V重複!$C:$C, 'Conv-vaccine'!$E444, V重複!F:F)</f>
        <v>0</v>
      </c>
      <c r="R444" s="97">
        <f>SUMIF(V重複!$C:$C, 'Conv-vaccine'!$E444, V重複!G:G)</f>
        <v>0</v>
      </c>
      <c r="S444" s="111">
        <f>SUMIF(V3回目!$A:$A, 'Conv-vaccine'!$E444, V3回目!C:C)</f>
        <v>0</v>
      </c>
    </row>
    <row r="445" spans="1:19" ht="17.7">
      <c r="A445" s="94">
        <f t="shared" si="28"/>
        <v>44736</v>
      </c>
      <c r="B445" s="49">
        <f t="shared" si="29"/>
        <v>0</v>
      </c>
      <c r="C445" s="49">
        <f t="shared" si="30"/>
        <v>0</v>
      </c>
      <c r="D445" s="49">
        <f t="shared" si="27"/>
        <v>0</v>
      </c>
      <c r="E445" s="95">
        <v>44736</v>
      </c>
      <c r="F445" s="96" t="str">
        <f>IFERROR(VLOOKUP($E445, V医療従事者等!$A:$J, $F$4, FALSE), TEXT(E445, "aaa"))</f>
        <v>金</v>
      </c>
      <c r="G445" s="96">
        <f>IFERROR(VLOOKUP($E445, V医療従事者等!$A:$J, $G$4, FALSE), 0)</f>
        <v>0</v>
      </c>
      <c r="H445" s="96">
        <f>IFERROR(VLOOKUP($E445, V医療従事者等!$A:$J, $H$4, FALSE), 0)</f>
        <v>0</v>
      </c>
      <c r="I445" s="96">
        <f>IFERROR(VLOOKUP($E445, V医療従事者等!$A:$J, $I$4, FALSE), 0)</f>
        <v>0</v>
      </c>
      <c r="J445" s="96">
        <f>IFERROR(VLOOKUP($E445, V医療従事者等!$A:$J, $J$4, FALSE), 0)</f>
        <v>0</v>
      </c>
      <c r="K445" s="97">
        <f>IFERROR(VLOOKUP($E445, V一般接種!$A:$G, K$4, FALSE), 0)</f>
        <v>0</v>
      </c>
      <c r="L445" s="97">
        <f>IFERROR(VLOOKUP($E445, V一般接種!$A:$G, L$4, FALSE), 0)</f>
        <v>0</v>
      </c>
      <c r="M445" s="97">
        <f>IFERROR(VLOOKUP($E445, V一般接種!$A:$G, M$4, FALSE), 0)</f>
        <v>0</v>
      </c>
      <c r="N445" s="97">
        <f>IFERROR(VLOOKUP($E445, V一般接種!$A:$G, N$4, FALSE), 0)</f>
        <v>0</v>
      </c>
      <c r="O445" s="97">
        <f>SUMIF(V職域接種!$C:$C, 'Conv-vaccine'!$E445, V職域接種!F:F)</f>
        <v>0</v>
      </c>
      <c r="P445" s="97">
        <f>SUMIF(V職域接種!$C:$C, 'Conv-vaccine'!$E445, V職域接種!G:G)</f>
        <v>0</v>
      </c>
      <c r="Q445" s="97">
        <f>SUMIF(V重複!$C:$C, 'Conv-vaccine'!$E445, V重複!F:F)</f>
        <v>0</v>
      </c>
      <c r="R445" s="97">
        <f>SUMIF(V重複!$C:$C, 'Conv-vaccine'!$E445, V重複!G:G)</f>
        <v>0</v>
      </c>
      <c r="S445" s="111">
        <f>SUMIF(V3回目!$A:$A, 'Conv-vaccine'!$E445, V3回目!C:C)</f>
        <v>0</v>
      </c>
    </row>
    <row r="446" spans="1:19" ht="17.7">
      <c r="A446" s="94">
        <f t="shared" si="28"/>
        <v>44737</v>
      </c>
      <c r="B446" s="49">
        <f t="shared" si="29"/>
        <v>0</v>
      </c>
      <c r="C446" s="49">
        <f t="shared" si="30"/>
        <v>0</v>
      </c>
      <c r="D446" s="49">
        <f t="shared" si="27"/>
        <v>0</v>
      </c>
      <c r="E446" s="95">
        <v>44737</v>
      </c>
      <c r="F446" s="96" t="str">
        <f>IFERROR(VLOOKUP($E446, V医療従事者等!$A:$J, $F$4, FALSE), TEXT(E446, "aaa"))</f>
        <v>土</v>
      </c>
      <c r="G446" s="96">
        <f>IFERROR(VLOOKUP($E446, V医療従事者等!$A:$J, $G$4, FALSE), 0)</f>
        <v>0</v>
      </c>
      <c r="H446" s="96">
        <f>IFERROR(VLOOKUP($E446, V医療従事者等!$A:$J, $H$4, FALSE), 0)</f>
        <v>0</v>
      </c>
      <c r="I446" s="96">
        <f>IFERROR(VLOOKUP($E446, V医療従事者等!$A:$J, $I$4, FALSE), 0)</f>
        <v>0</v>
      </c>
      <c r="J446" s="96">
        <f>IFERROR(VLOOKUP($E446, V医療従事者等!$A:$J, $J$4, FALSE), 0)</f>
        <v>0</v>
      </c>
      <c r="K446" s="97">
        <f>IFERROR(VLOOKUP($E446, V一般接種!$A:$G, K$4, FALSE), 0)</f>
        <v>0</v>
      </c>
      <c r="L446" s="97">
        <f>IFERROR(VLOOKUP($E446, V一般接種!$A:$G, L$4, FALSE), 0)</f>
        <v>0</v>
      </c>
      <c r="M446" s="97">
        <f>IFERROR(VLOOKUP($E446, V一般接種!$A:$G, M$4, FALSE), 0)</f>
        <v>0</v>
      </c>
      <c r="N446" s="97">
        <f>IFERROR(VLOOKUP($E446, V一般接種!$A:$G, N$4, FALSE), 0)</f>
        <v>0</v>
      </c>
      <c r="O446" s="97">
        <f>SUMIF(V職域接種!$C:$C, 'Conv-vaccine'!$E446, V職域接種!F:F)</f>
        <v>0</v>
      </c>
      <c r="P446" s="97">
        <f>SUMIF(V職域接種!$C:$C, 'Conv-vaccine'!$E446, V職域接種!G:G)</f>
        <v>0</v>
      </c>
      <c r="Q446" s="97">
        <f>SUMIF(V重複!$C:$C, 'Conv-vaccine'!$E446, V重複!F:F)</f>
        <v>0</v>
      </c>
      <c r="R446" s="97">
        <f>SUMIF(V重複!$C:$C, 'Conv-vaccine'!$E446, V重複!G:G)</f>
        <v>0</v>
      </c>
      <c r="S446" s="111">
        <f>SUMIF(V3回目!$A:$A, 'Conv-vaccine'!$E446, V3回目!C:C)</f>
        <v>0</v>
      </c>
    </row>
    <row r="447" spans="1:19" ht="17.7">
      <c r="A447" s="94">
        <f t="shared" si="28"/>
        <v>44738</v>
      </c>
      <c r="B447" s="49">
        <f t="shared" si="29"/>
        <v>0</v>
      </c>
      <c r="C447" s="49">
        <f t="shared" si="30"/>
        <v>0</v>
      </c>
      <c r="D447" s="49">
        <f t="shared" si="27"/>
        <v>0</v>
      </c>
      <c r="E447" s="95">
        <v>44738</v>
      </c>
      <c r="F447" s="96" t="str">
        <f>IFERROR(VLOOKUP($E447, V医療従事者等!$A:$J, $F$4, FALSE), TEXT(E447, "aaa"))</f>
        <v>日</v>
      </c>
      <c r="G447" s="96">
        <f>IFERROR(VLOOKUP($E447, V医療従事者等!$A:$J, $G$4, FALSE), 0)</f>
        <v>0</v>
      </c>
      <c r="H447" s="96">
        <f>IFERROR(VLOOKUP($E447, V医療従事者等!$A:$J, $H$4, FALSE), 0)</f>
        <v>0</v>
      </c>
      <c r="I447" s="96">
        <f>IFERROR(VLOOKUP($E447, V医療従事者等!$A:$J, $I$4, FALSE), 0)</f>
        <v>0</v>
      </c>
      <c r="J447" s="96">
        <f>IFERROR(VLOOKUP($E447, V医療従事者等!$A:$J, $J$4, FALSE), 0)</f>
        <v>0</v>
      </c>
      <c r="K447" s="97">
        <f>IFERROR(VLOOKUP($E447, V一般接種!$A:$G, K$4, FALSE), 0)</f>
        <v>0</v>
      </c>
      <c r="L447" s="97">
        <f>IFERROR(VLOOKUP($E447, V一般接種!$A:$G, L$4, FALSE), 0)</f>
        <v>0</v>
      </c>
      <c r="M447" s="97">
        <f>IFERROR(VLOOKUP($E447, V一般接種!$A:$G, M$4, FALSE), 0)</f>
        <v>0</v>
      </c>
      <c r="N447" s="97">
        <f>IFERROR(VLOOKUP($E447, V一般接種!$A:$G, N$4, FALSE), 0)</f>
        <v>0</v>
      </c>
      <c r="O447" s="97">
        <f>SUMIF(V職域接種!$C:$C, 'Conv-vaccine'!$E447, V職域接種!F:F)</f>
        <v>0</v>
      </c>
      <c r="P447" s="97">
        <f>SUMIF(V職域接種!$C:$C, 'Conv-vaccine'!$E447, V職域接種!G:G)</f>
        <v>0</v>
      </c>
      <c r="Q447" s="97">
        <f>SUMIF(V重複!$C:$C, 'Conv-vaccine'!$E447, V重複!F:F)</f>
        <v>0</v>
      </c>
      <c r="R447" s="97">
        <f>SUMIF(V重複!$C:$C, 'Conv-vaccine'!$E447, V重複!G:G)</f>
        <v>0</v>
      </c>
      <c r="S447" s="111">
        <f>SUMIF(V3回目!$A:$A, 'Conv-vaccine'!$E447, V3回目!C:C)</f>
        <v>0</v>
      </c>
    </row>
    <row r="448" spans="1:19" ht="17.7">
      <c r="A448" s="94">
        <f t="shared" si="28"/>
        <v>44739</v>
      </c>
      <c r="B448" s="49">
        <f t="shared" si="29"/>
        <v>0</v>
      </c>
      <c r="C448" s="49">
        <f t="shared" si="30"/>
        <v>0</v>
      </c>
      <c r="D448" s="49">
        <f t="shared" si="27"/>
        <v>0</v>
      </c>
      <c r="E448" s="95">
        <v>44739</v>
      </c>
      <c r="F448" s="96" t="str">
        <f>IFERROR(VLOOKUP($E448, V医療従事者等!$A:$J, $F$4, FALSE), TEXT(E448, "aaa"))</f>
        <v>月</v>
      </c>
      <c r="G448" s="96">
        <f>IFERROR(VLOOKUP($E448, V医療従事者等!$A:$J, $G$4, FALSE), 0)</f>
        <v>0</v>
      </c>
      <c r="H448" s="96">
        <f>IFERROR(VLOOKUP($E448, V医療従事者等!$A:$J, $H$4, FALSE), 0)</f>
        <v>0</v>
      </c>
      <c r="I448" s="96">
        <f>IFERROR(VLOOKUP($E448, V医療従事者等!$A:$J, $I$4, FALSE), 0)</f>
        <v>0</v>
      </c>
      <c r="J448" s="96">
        <f>IFERROR(VLOOKUP($E448, V医療従事者等!$A:$J, $J$4, FALSE), 0)</f>
        <v>0</v>
      </c>
      <c r="K448" s="97">
        <f>IFERROR(VLOOKUP($E448, V一般接種!$A:$G, K$4, FALSE), 0)</f>
        <v>0</v>
      </c>
      <c r="L448" s="97">
        <f>IFERROR(VLOOKUP($E448, V一般接種!$A:$G, L$4, FALSE), 0)</f>
        <v>0</v>
      </c>
      <c r="M448" s="97">
        <f>IFERROR(VLOOKUP($E448, V一般接種!$A:$G, M$4, FALSE), 0)</f>
        <v>0</v>
      </c>
      <c r="N448" s="97">
        <f>IFERROR(VLOOKUP($E448, V一般接種!$A:$G, N$4, FALSE), 0)</f>
        <v>0</v>
      </c>
      <c r="O448" s="97">
        <f>SUMIF(V職域接種!$C:$C, 'Conv-vaccine'!$E448, V職域接種!F:F)</f>
        <v>0</v>
      </c>
      <c r="P448" s="97">
        <f>SUMIF(V職域接種!$C:$C, 'Conv-vaccine'!$E448, V職域接種!G:G)</f>
        <v>0</v>
      </c>
      <c r="Q448" s="97">
        <f>SUMIF(V重複!$C:$C, 'Conv-vaccine'!$E448, V重複!F:F)</f>
        <v>0</v>
      </c>
      <c r="R448" s="97">
        <f>SUMIF(V重複!$C:$C, 'Conv-vaccine'!$E448, V重複!G:G)</f>
        <v>0</v>
      </c>
      <c r="S448" s="111">
        <f>SUMIF(V3回目!$A:$A, 'Conv-vaccine'!$E448, V3回目!C:C)</f>
        <v>0</v>
      </c>
    </row>
    <row r="449" spans="1:19" ht="17.7">
      <c r="A449" s="94">
        <f t="shared" si="28"/>
        <v>44740</v>
      </c>
      <c r="B449" s="49">
        <f t="shared" si="29"/>
        <v>0</v>
      </c>
      <c r="C449" s="49">
        <f t="shared" si="30"/>
        <v>0</v>
      </c>
      <c r="D449" s="49">
        <f t="shared" si="27"/>
        <v>0</v>
      </c>
      <c r="E449" s="95">
        <v>44740</v>
      </c>
      <c r="F449" s="96" t="str">
        <f>IFERROR(VLOOKUP($E449, V医療従事者等!$A:$J, $F$4, FALSE), TEXT(E449, "aaa"))</f>
        <v>火</v>
      </c>
      <c r="G449" s="96">
        <f>IFERROR(VLOOKUP($E449, V医療従事者等!$A:$J, $G$4, FALSE), 0)</f>
        <v>0</v>
      </c>
      <c r="H449" s="96">
        <f>IFERROR(VLOOKUP($E449, V医療従事者等!$A:$J, $H$4, FALSE), 0)</f>
        <v>0</v>
      </c>
      <c r="I449" s="96">
        <f>IFERROR(VLOOKUP($E449, V医療従事者等!$A:$J, $I$4, FALSE), 0)</f>
        <v>0</v>
      </c>
      <c r="J449" s="96">
        <f>IFERROR(VLOOKUP($E449, V医療従事者等!$A:$J, $J$4, FALSE), 0)</f>
        <v>0</v>
      </c>
      <c r="K449" s="97">
        <f>IFERROR(VLOOKUP($E449, V一般接種!$A:$G, K$4, FALSE), 0)</f>
        <v>0</v>
      </c>
      <c r="L449" s="97">
        <f>IFERROR(VLOOKUP($E449, V一般接種!$A:$G, L$4, FALSE), 0)</f>
        <v>0</v>
      </c>
      <c r="M449" s="97">
        <f>IFERROR(VLOOKUP($E449, V一般接種!$A:$G, M$4, FALSE), 0)</f>
        <v>0</v>
      </c>
      <c r="N449" s="97">
        <f>IFERROR(VLOOKUP($E449, V一般接種!$A:$G, N$4, FALSE), 0)</f>
        <v>0</v>
      </c>
      <c r="O449" s="97">
        <f>SUMIF(V職域接種!$C:$C, 'Conv-vaccine'!$E449, V職域接種!F:F)</f>
        <v>0</v>
      </c>
      <c r="P449" s="97">
        <f>SUMIF(V職域接種!$C:$C, 'Conv-vaccine'!$E449, V職域接種!G:G)</f>
        <v>0</v>
      </c>
      <c r="Q449" s="97">
        <f>SUMIF(V重複!$C:$C, 'Conv-vaccine'!$E449, V重複!F:F)</f>
        <v>0</v>
      </c>
      <c r="R449" s="97">
        <f>SUMIF(V重複!$C:$C, 'Conv-vaccine'!$E449, V重複!G:G)</f>
        <v>0</v>
      </c>
      <c r="S449" s="111">
        <f>SUMIF(V3回目!$A:$A, 'Conv-vaccine'!$E449, V3回目!C:C)</f>
        <v>0</v>
      </c>
    </row>
    <row r="450" spans="1:19" ht="17.7">
      <c r="A450" s="94">
        <f t="shared" si="28"/>
        <v>44741</v>
      </c>
      <c r="B450" s="49">
        <f t="shared" si="29"/>
        <v>0</v>
      </c>
      <c r="C450" s="49">
        <f t="shared" si="30"/>
        <v>0</v>
      </c>
      <c r="D450" s="49">
        <f t="shared" si="27"/>
        <v>0</v>
      </c>
      <c r="E450" s="95">
        <v>44741</v>
      </c>
      <c r="F450" s="96" t="str">
        <f>IFERROR(VLOOKUP($E450, V医療従事者等!$A:$J, $F$4, FALSE), TEXT(E450, "aaa"))</f>
        <v>水</v>
      </c>
      <c r="G450" s="96">
        <f>IFERROR(VLOOKUP($E450, V医療従事者等!$A:$J, $G$4, FALSE), 0)</f>
        <v>0</v>
      </c>
      <c r="H450" s="96">
        <f>IFERROR(VLOOKUP($E450, V医療従事者等!$A:$J, $H$4, FALSE), 0)</f>
        <v>0</v>
      </c>
      <c r="I450" s="96">
        <f>IFERROR(VLOOKUP($E450, V医療従事者等!$A:$J, $I$4, FALSE), 0)</f>
        <v>0</v>
      </c>
      <c r="J450" s="96">
        <f>IFERROR(VLOOKUP($E450, V医療従事者等!$A:$J, $J$4, FALSE), 0)</f>
        <v>0</v>
      </c>
      <c r="K450" s="97">
        <f>IFERROR(VLOOKUP($E450, V一般接種!$A:$G, K$4, FALSE), 0)</f>
        <v>0</v>
      </c>
      <c r="L450" s="97">
        <f>IFERROR(VLOOKUP($E450, V一般接種!$A:$G, L$4, FALSE), 0)</f>
        <v>0</v>
      </c>
      <c r="M450" s="97">
        <f>IFERROR(VLOOKUP($E450, V一般接種!$A:$G, M$4, FALSE), 0)</f>
        <v>0</v>
      </c>
      <c r="N450" s="97">
        <f>IFERROR(VLOOKUP($E450, V一般接種!$A:$G, N$4, FALSE), 0)</f>
        <v>0</v>
      </c>
      <c r="O450" s="97">
        <f>SUMIF(V職域接種!$C:$C, 'Conv-vaccine'!$E450, V職域接種!F:F)</f>
        <v>0</v>
      </c>
      <c r="P450" s="97">
        <f>SUMIF(V職域接種!$C:$C, 'Conv-vaccine'!$E450, V職域接種!G:G)</f>
        <v>0</v>
      </c>
      <c r="Q450" s="97">
        <f>SUMIF(V重複!$C:$C, 'Conv-vaccine'!$E450, V重複!F:F)</f>
        <v>0</v>
      </c>
      <c r="R450" s="97">
        <f>SUMIF(V重複!$C:$C, 'Conv-vaccine'!$E450, V重複!G:G)</f>
        <v>0</v>
      </c>
      <c r="S450" s="111">
        <f>SUMIF(V3回目!$A:$A, 'Conv-vaccine'!$E450, V3回目!C:C)</f>
        <v>0</v>
      </c>
    </row>
    <row r="451" spans="1:19" ht="17.7">
      <c r="A451" s="94">
        <f t="shared" si="28"/>
        <v>44742</v>
      </c>
      <c r="B451" s="49">
        <f t="shared" si="29"/>
        <v>0</v>
      </c>
      <c r="C451" s="49">
        <f t="shared" si="30"/>
        <v>0</v>
      </c>
      <c r="D451" s="49">
        <f t="shared" si="27"/>
        <v>0</v>
      </c>
      <c r="E451" s="95">
        <v>44742</v>
      </c>
      <c r="F451" s="96" t="str">
        <f>IFERROR(VLOOKUP($E451, V医療従事者等!$A:$J, $F$4, FALSE), TEXT(E451, "aaa"))</f>
        <v>木</v>
      </c>
      <c r="G451" s="96">
        <f>IFERROR(VLOOKUP($E451, V医療従事者等!$A:$J, $G$4, FALSE), 0)</f>
        <v>0</v>
      </c>
      <c r="H451" s="96">
        <f>IFERROR(VLOOKUP($E451, V医療従事者等!$A:$J, $H$4, FALSE), 0)</f>
        <v>0</v>
      </c>
      <c r="I451" s="96">
        <f>IFERROR(VLOOKUP($E451, V医療従事者等!$A:$J, $I$4, FALSE), 0)</f>
        <v>0</v>
      </c>
      <c r="J451" s="96">
        <f>IFERROR(VLOOKUP($E451, V医療従事者等!$A:$J, $J$4, FALSE), 0)</f>
        <v>0</v>
      </c>
      <c r="K451" s="97">
        <f>IFERROR(VLOOKUP($E451, V一般接種!$A:$G, K$4, FALSE), 0)</f>
        <v>0</v>
      </c>
      <c r="L451" s="97">
        <f>IFERROR(VLOOKUP($E451, V一般接種!$A:$G, L$4, FALSE), 0)</f>
        <v>0</v>
      </c>
      <c r="M451" s="97">
        <f>IFERROR(VLOOKUP($E451, V一般接種!$A:$G, M$4, FALSE), 0)</f>
        <v>0</v>
      </c>
      <c r="N451" s="97">
        <f>IFERROR(VLOOKUP($E451, V一般接種!$A:$G, N$4, FALSE), 0)</f>
        <v>0</v>
      </c>
      <c r="O451" s="97">
        <f>SUMIF(V職域接種!$C:$C, 'Conv-vaccine'!$E451, V職域接種!F:F)</f>
        <v>0</v>
      </c>
      <c r="P451" s="97">
        <f>SUMIF(V職域接種!$C:$C, 'Conv-vaccine'!$E451, V職域接種!G:G)</f>
        <v>0</v>
      </c>
      <c r="Q451" s="97">
        <f>SUMIF(V重複!$C:$C, 'Conv-vaccine'!$E451, V重複!F:F)</f>
        <v>0</v>
      </c>
      <c r="R451" s="97">
        <f>SUMIF(V重複!$C:$C, 'Conv-vaccine'!$E451, V重複!G:G)</f>
        <v>0</v>
      </c>
      <c r="S451" s="111">
        <f>SUMIF(V3回目!$A:$A, 'Conv-vaccine'!$E451, V3回目!C:C)</f>
        <v>0</v>
      </c>
    </row>
    <row r="452" spans="1:19" ht="17.7">
      <c r="A452" s="94">
        <f t="shared" si="28"/>
        <v>44743</v>
      </c>
      <c r="B452" s="49">
        <f t="shared" si="29"/>
        <v>0</v>
      </c>
      <c r="C452" s="49">
        <f t="shared" si="30"/>
        <v>0</v>
      </c>
      <c r="D452" s="49">
        <f t="shared" si="27"/>
        <v>0</v>
      </c>
      <c r="E452" s="95">
        <v>44743</v>
      </c>
      <c r="F452" s="96" t="str">
        <f>IFERROR(VLOOKUP($E452, V医療従事者等!$A:$J, $F$4, FALSE), TEXT(E452, "aaa"))</f>
        <v>金</v>
      </c>
      <c r="G452" s="96">
        <f>IFERROR(VLOOKUP($E452, V医療従事者等!$A:$J, $G$4, FALSE), 0)</f>
        <v>0</v>
      </c>
      <c r="H452" s="96">
        <f>IFERROR(VLOOKUP($E452, V医療従事者等!$A:$J, $H$4, FALSE), 0)</f>
        <v>0</v>
      </c>
      <c r="I452" s="96">
        <f>IFERROR(VLOOKUP($E452, V医療従事者等!$A:$J, $I$4, FALSE), 0)</f>
        <v>0</v>
      </c>
      <c r="J452" s="96">
        <f>IFERROR(VLOOKUP($E452, V医療従事者等!$A:$J, $J$4, FALSE), 0)</f>
        <v>0</v>
      </c>
      <c r="K452" s="97">
        <f>IFERROR(VLOOKUP($E452, V一般接種!$A:$G, K$4, FALSE), 0)</f>
        <v>0</v>
      </c>
      <c r="L452" s="97">
        <f>IFERROR(VLOOKUP($E452, V一般接種!$A:$G, L$4, FALSE), 0)</f>
        <v>0</v>
      </c>
      <c r="M452" s="97">
        <f>IFERROR(VLOOKUP($E452, V一般接種!$A:$G, M$4, FALSE), 0)</f>
        <v>0</v>
      </c>
      <c r="N452" s="97">
        <f>IFERROR(VLOOKUP($E452, V一般接種!$A:$G, N$4, FALSE), 0)</f>
        <v>0</v>
      </c>
      <c r="O452" s="97">
        <f>SUMIF(V職域接種!$C:$C, 'Conv-vaccine'!$E452, V職域接種!F:F)</f>
        <v>0</v>
      </c>
      <c r="P452" s="97">
        <f>SUMIF(V職域接種!$C:$C, 'Conv-vaccine'!$E452, V職域接種!G:G)</f>
        <v>0</v>
      </c>
      <c r="Q452" s="97">
        <f>SUMIF(V重複!$C:$C, 'Conv-vaccine'!$E452, V重複!F:F)</f>
        <v>0</v>
      </c>
      <c r="R452" s="97">
        <f>SUMIF(V重複!$C:$C, 'Conv-vaccine'!$E452, V重複!G:G)</f>
        <v>0</v>
      </c>
      <c r="S452" s="111">
        <f>SUMIF(V3回目!$A:$A, 'Conv-vaccine'!$E452, V3回目!C:C)</f>
        <v>0</v>
      </c>
    </row>
    <row r="453" spans="1:19" ht="17.7">
      <c r="A453" s="94">
        <f t="shared" si="28"/>
        <v>44744</v>
      </c>
      <c r="B453" s="49">
        <f t="shared" si="29"/>
        <v>0</v>
      </c>
      <c r="C453" s="49">
        <f t="shared" si="30"/>
        <v>0</v>
      </c>
      <c r="D453" s="49">
        <f t="shared" si="27"/>
        <v>0</v>
      </c>
      <c r="E453" s="95">
        <v>44744</v>
      </c>
      <c r="F453" s="96" t="str">
        <f>IFERROR(VLOOKUP($E453, V医療従事者等!$A:$J, $F$4, FALSE), TEXT(E453, "aaa"))</f>
        <v>土</v>
      </c>
      <c r="G453" s="96">
        <f>IFERROR(VLOOKUP($E453, V医療従事者等!$A:$J, $G$4, FALSE), 0)</f>
        <v>0</v>
      </c>
      <c r="H453" s="96">
        <f>IFERROR(VLOOKUP($E453, V医療従事者等!$A:$J, $H$4, FALSE), 0)</f>
        <v>0</v>
      </c>
      <c r="I453" s="96">
        <f>IFERROR(VLOOKUP($E453, V医療従事者等!$A:$J, $I$4, FALSE), 0)</f>
        <v>0</v>
      </c>
      <c r="J453" s="96">
        <f>IFERROR(VLOOKUP($E453, V医療従事者等!$A:$J, $J$4, FALSE), 0)</f>
        <v>0</v>
      </c>
      <c r="K453" s="97">
        <f>IFERROR(VLOOKUP($E453, V一般接種!$A:$G, K$4, FALSE), 0)</f>
        <v>0</v>
      </c>
      <c r="L453" s="97">
        <f>IFERROR(VLOOKUP($E453, V一般接種!$A:$G, L$4, FALSE), 0)</f>
        <v>0</v>
      </c>
      <c r="M453" s="97">
        <f>IFERROR(VLOOKUP($E453, V一般接種!$A:$G, M$4, FALSE), 0)</f>
        <v>0</v>
      </c>
      <c r="N453" s="97">
        <f>IFERROR(VLOOKUP($E453, V一般接種!$A:$G, N$4, FALSE), 0)</f>
        <v>0</v>
      </c>
      <c r="O453" s="97">
        <f>SUMIF(V職域接種!$C:$C, 'Conv-vaccine'!$E453, V職域接種!F:F)</f>
        <v>0</v>
      </c>
      <c r="P453" s="97">
        <f>SUMIF(V職域接種!$C:$C, 'Conv-vaccine'!$E453, V職域接種!G:G)</f>
        <v>0</v>
      </c>
      <c r="Q453" s="97">
        <f>SUMIF(V重複!$C:$C, 'Conv-vaccine'!$E453, V重複!F:F)</f>
        <v>0</v>
      </c>
      <c r="R453" s="97">
        <f>SUMIF(V重複!$C:$C, 'Conv-vaccine'!$E453, V重複!G:G)</f>
        <v>0</v>
      </c>
      <c r="S453" s="111">
        <f>SUMIF(V3回目!$A:$A, 'Conv-vaccine'!$E453, V3回目!C:C)</f>
        <v>0</v>
      </c>
    </row>
    <row r="454" spans="1:19" ht="17.7">
      <c r="A454" s="94">
        <f t="shared" si="28"/>
        <v>44745</v>
      </c>
      <c r="B454" s="49">
        <f t="shared" si="29"/>
        <v>0</v>
      </c>
      <c r="C454" s="49">
        <f t="shared" si="30"/>
        <v>0</v>
      </c>
      <c r="D454" s="49">
        <f t="shared" si="27"/>
        <v>0</v>
      </c>
      <c r="E454" s="95">
        <v>44745</v>
      </c>
      <c r="F454" s="96" t="str">
        <f>IFERROR(VLOOKUP($E454, V医療従事者等!$A:$J, $F$4, FALSE), TEXT(E454, "aaa"))</f>
        <v>日</v>
      </c>
      <c r="G454" s="96">
        <f>IFERROR(VLOOKUP($E454, V医療従事者等!$A:$J, $G$4, FALSE), 0)</f>
        <v>0</v>
      </c>
      <c r="H454" s="96">
        <f>IFERROR(VLOOKUP($E454, V医療従事者等!$A:$J, $H$4, FALSE), 0)</f>
        <v>0</v>
      </c>
      <c r="I454" s="96">
        <f>IFERROR(VLOOKUP($E454, V医療従事者等!$A:$J, $I$4, FALSE), 0)</f>
        <v>0</v>
      </c>
      <c r="J454" s="96">
        <f>IFERROR(VLOOKUP($E454, V医療従事者等!$A:$J, $J$4, FALSE), 0)</f>
        <v>0</v>
      </c>
      <c r="K454" s="97">
        <f>IFERROR(VLOOKUP($E454, V一般接種!$A:$G, K$4, FALSE), 0)</f>
        <v>0</v>
      </c>
      <c r="L454" s="97">
        <f>IFERROR(VLOOKUP($E454, V一般接種!$A:$G, L$4, FALSE), 0)</f>
        <v>0</v>
      </c>
      <c r="M454" s="97">
        <f>IFERROR(VLOOKUP($E454, V一般接種!$A:$G, M$4, FALSE), 0)</f>
        <v>0</v>
      </c>
      <c r="N454" s="97">
        <f>IFERROR(VLOOKUP($E454, V一般接種!$A:$G, N$4, FALSE), 0)</f>
        <v>0</v>
      </c>
      <c r="O454" s="97">
        <f>SUMIF(V職域接種!$C:$C, 'Conv-vaccine'!$E454, V職域接種!F:F)</f>
        <v>0</v>
      </c>
      <c r="P454" s="97">
        <f>SUMIF(V職域接種!$C:$C, 'Conv-vaccine'!$E454, V職域接種!G:G)</f>
        <v>0</v>
      </c>
      <c r="Q454" s="97">
        <f>SUMIF(V重複!$C:$C, 'Conv-vaccine'!$E454, V重複!F:F)</f>
        <v>0</v>
      </c>
      <c r="R454" s="97">
        <f>SUMIF(V重複!$C:$C, 'Conv-vaccine'!$E454, V重複!G:G)</f>
        <v>0</v>
      </c>
      <c r="S454" s="111">
        <f>SUMIF(V3回目!$A:$A, 'Conv-vaccine'!$E454, V3回目!C:C)</f>
        <v>0</v>
      </c>
    </row>
    <row r="455" spans="1:19" ht="17.7">
      <c r="A455" s="94">
        <f t="shared" si="28"/>
        <v>44746</v>
      </c>
      <c r="B455" s="49">
        <f t="shared" si="29"/>
        <v>0</v>
      </c>
      <c r="C455" s="49">
        <f t="shared" si="30"/>
        <v>0</v>
      </c>
      <c r="D455" s="49">
        <f t="shared" si="27"/>
        <v>0</v>
      </c>
      <c r="E455" s="95">
        <v>44746</v>
      </c>
      <c r="F455" s="96" t="str">
        <f>IFERROR(VLOOKUP($E455, V医療従事者等!$A:$J, $F$4, FALSE), TEXT(E455, "aaa"))</f>
        <v>月</v>
      </c>
      <c r="G455" s="96">
        <f>IFERROR(VLOOKUP($E455, V医療従事者等!$A:$J, $G$4, FALSE), 0)</f>
        <v>0</v>
      </c>
      <c r="H455" s="96">
        <f>IFERROR(VLOOKUP($E455, V医療従事者等!$A:$J, $H$4, FALSE), 0)</f>
        <v>0</v>
      </c>
      <c r="I455" s="96">
        <f>IFERROR(VLOOKUP($E455, V医療従事者等!$A:$J, $I$4, FALSE), 0)</f>
        <v>0</v>
      </c>
      <c r="J455" s="96">
        <f>IFERROR(VLOOKUP($E455, V医療従事者等!$A:$J, $J$4, FALSE), 0)</f>
        <v>0</v>
      </c>
      <c r="K455" s="97">
        <f>IFERROR(VLOOKUP($E455, V一般接種!$A:$G, K$4, FALSE), 0)</f>
        <v>0</v>
      </c>
      <c r="L455" s="97">
        <f>IFERROR(VLOOKUP($E455, V一般接種!$A:$G, L$4, FALSE), 0)</f>
        <v>0</v>
      </c>
      <c r="M455" s="97">
        <f>IFERROR(VLOOKUP($E455, V一般接種!$A:$G, M$4, FALSE), 0)</f>
        <v>0</v>
      </c>
      <c r="N455" s="97">
        <f>IFERROR(VLOOKUP($E455, V一般接種!$A:$G, N$4, FALSE), 0)</f>
        <v>0</v>
      </c>
      <c r="O455" s="97">
        <f>SUMIF(V職域接種!$C:$C, 'Conv-vaccine'!$E455, V職域接種!F:F)</f>
        <v>0</v>
      </c>
      <c r="P455" s="97">
        <f>SUMIF(V職域接種!$C:$C, 'Conv-vaccine'!$E455, V職域接種!G:G)</f>
        <v>0</v>
      </c>
      <c r="Q455" s="97">
        <f>SUMIF(V重複!$C:$C, 'Conv-vaccine'!$E455, V重複!F:F)</f>
        <v>0</v>
      </c>
      <c r="R455" s="97">
        <f>SUMIF(V重複!$C:$C, 'Conv-vaccine'!$E455, V重複!G:G)</f>
        <v>0</v>
      </c>
      <c r="S455" s="111">
        <f>SUMIF(V3回目!$A:$A, 'Conv-vaccine'!$E455, V3回目!C:C)</f>
        <v>0</v>
      </c>
    </row>
    <row r="456" spans="1:19" ht="17.7">
      <c r="A456" s="94">
        <f t="shared" si="28"/>
        <v>44747</v>
      </c>
      <c r="B456" s="49">
        <f t="shared" si="29"/>
        <v>0</v>
      </c>
      <c r="C456" s="49">
        <f t="shared" si="30"/>
        <v>0</v>
      </c>
      <c r="D456" s="49">
        <f t="shared" ref="D456:D519" si="31">S456</f>
        <v>0</v>
      </c>
      <c r="E456" s="95">
        <v>44747</v>
      </c>
      <c r="F456" s="96" t="str">
        <f>IFERROR(VLOOKUP($E456, V医療従事者等!$A:$J, $F$4, FALSE), TEXT(E456, "aaa"))</f>
        <v>火</v>
      </c>
      <c r="G456" s="96">
        <f>IFERROR(VLOOKUP($E456, V医療従事者等!$A:$J, $G$4, FALSE), 0)</f>
        <v>0</v>
      </c>
      <c r="H456" s="96">
        <f>IFERROR(VLOOKUP($E456, V医療従事者等!$A:$J, $H$4, FALSE), 0)</f>
        <v>0</v>
      </c>
      <c r="I456" s="96">
        <f>IFERROR(VLOOKUP($E456, V医療従事者等!$A:$J, $I$4, FALSE), 0)</f>
        <v>0</v>
      </c>
      <c r="J456" s="96">
        <f>IFERROR(VLOOKUP($E456, V医療従事者等!$A:$J, $J$4, FALSE), 0)</f>
        <v>0</v>
      </c>
      <c r="K456" s="97">
        <f>IFERROR(VLOOKUP($E456, V一般接種!$A:$G, K$4, FALSE), 0)</f>
        <v>0</v>
      </c>
      <c r="L456" s="97">
        <f>IFERROR(VLOOKUP($E456, V一般接種!$A:$G, L$4, FALSE), 0)</f>
        <v>0</v>
      </c>
      <c r="M456" s="97">
        <f>IFERROR(VLOOKUP($E456, V一般接種!$A:$G, M$4, FALSE), 0)</f>
        <v>0</v>
      </c>
      <c r="N456" s="97">
        <f>IFERROR(VLOOKUP($E456, V一般接種!$A:$G, N$4, FALSE), 0)</f>
        <v>0</v>
      </c>
      <c r="O456" s="97">
        <f>SUMIF(V職域接種!$C:$C, 'Conv-vaccine'!$E456, V職域接種!F:F)</f>
        <v>0</v>
      </c>
      <c r="P456" s="97">
        <f>SUMIF(V職域接種!$C:$C, 'Conv-vaccine'!$E456, V職域接種!G:G)</f>
        <v>0</v>
      </c>
      <c r="Q456" s="97">
        <f>SUMIF(V重複!$C:$C, 'Conv-vaccine'!$E456, V重複!F:F)</f>
        <v>0</v>
      </c>
      <c r="R456" s="97">
        <f>SUMIF(V重複!$C:$C, 'Conv-vaccine'!$E456, V重複!G:G)</f>
        <v>0</v>
      </c>
      <c r="S456" s="111">
        <f>SUMIF(V3回目!$A:$A, 'Conv-vaccine'!$E456, V3回目!C:C)</f>
        <v>0</v>
      </c>
    </row>
    <row r="457" spans="1:19" ht="17.7">
      <c r="A457" s="94">
        <f t="shared" si="28"/>
        <v>44748</v>
      </c>
      <c r="B457" s="49">
        <f t="shared" si="29"/>
        <v>0</v>
      </c>
      <c r="C457" s="49">
        <f t="shared" si="30"/>
        <v>0</v>
      </c>
      <c r="D457" s="49">
        <f t="shared" si="31"/>
        <v>0</v>
      </c>
      <c r="E457" s="95">
        <v>44748</v>
      </c>
      <c r="F457" s="96" t="str">
        <f>IFERROR(VLOOKUP($E457, V医療従事者等!$A:$J, $F$4, FALSE), TEXT(E457, "aaa"))</f>
        <v>水</v>
      </c>
      <c r="G457" s="96">
        <f>IFERROR(VLOOKUP($E457, V医療従事者等!$A:$J, $G$4, FALSE), 0)</f>
        <v>0</v>
      </c>
      <c r="H457" s="96">
        <f>IFERROR(VLOOKUP($E457, V医療従事者等!$A:$J, $H$4, FALSE), 0)</f>
        <v>0</v>
      </c>
      <c r="I457" s="96">
        <f>IFERROR(VLOOKUP($E457, V医療従事者等!$A:$J, $I$4, FALSE), 0)</f>
        <v>0</v>
      </c>
      <c r="J457" s="96">
        <f>IFERROR(VLOOKUP($E457, V医療従事者等!$A:$J, $J$4, FALSE), 0)</f>
        <v>0</v>
      </c>
      <c r="K457" s="97">
        <f>IFERROR(VLOOKUP($E457, V一般接種!$A:$G, K$4, FALSE), 0)</f>
        <v>0</v>
      </c>
      <c r="L457" s="97">
        <f>IFERROR(VLOOKUP($E457, V一般接種!$A:$G, L$4, FALSE), 0)</f>
        <v>0</v>
      </c>
      <c r="M457" s="97">
        <f>IFERROR(VLOOKUP($E457, V一般接種!$A:$G, M$4, FALSE), 0)</f>
        <v>0</v>
      </c>
      <c r="N457" s="97">
        <f>IFERROR(VLOOKUP($E457, V一般接種!$A:$G, N$4, FALSE), 0)</f>
        <v>0</v>
      </c>
      <c r="O457" s="97">
        <f>SUMIF(V職域接種!$C:$C, 'Conv-vaccine'!$E457, V職域接種!F:F)</f>
        <v>0</v>
      </c>
      <c r="P457" s="97">
        <f>SUMIF(V職域接種!$C:$C, 'Conv-vaccine'!$E457, V職域接種!G:G)</f>
        <v>0</v>
      </c>
      <c r="Q457" s="97">
        <f>SUMIF(V重複!$C:$C, 'Conv-vaccine'!$E457, V重複!F:F)</f>
        <v>0</v>
      </c>
      <c r="R457" s="97">
        <f>SUMIF(V重複!$C:$C, 'Conv-vaccine'!$E457, V重複!G:G)</f>
        <v>0</v>
      </c>
      <c r="S457" s="111">
        <f>SUMIF(V3回目!$A:$A, 'Conv-vaccine'!$E457, V3回目!C:C)</f>
        <v>0</v>
      </c>
    </row>
    <row r="458" spans="1:19" ht="17.7">
      <c r="A458" s="94">
        <f t="shared" si="28"/>
        <v>44749</v>
      </c>
      <c r="B458" s="49">
        <f t="shared" si="29"/>
        <v>0</v>
      </c>
      <c r="C458" s="49">
        <f t="shared" si="30"/>
        <v>0</v>
      </c>
      <c r="D458" s="49">
        <f t="shared" si="31"/>
        <v>0</v>
      </c>
      <c r="E458" s="95">
        <v>44749</v>
      </c>
      <c r="F458" s="96" t="str">
        <f>IFERROR(VLOOKUP($E458, V医療従事者等!$A:$J, $F$4, FALSE), TEXT(E458, "aaa"))</f>
        <v>木</v>
      </c>
      <c r="G458" s="96">
        <f>IFERROR(VLOOKUP($E458, V医療従事者等!$A:$J, $G$4, FALSE), 0)</f>
        <v>0</v>
      </c>
      <c r="H458" s="96">
        <f>IFERROR(VLOOKUP($E458, V医療従事者等!$A:$J, $H$4, FALSE), 0)</f>
        <v>0</v>
      </c>
      <c r="I458" s="96">
        <f>IFERROR(VLOOKUP($E458, V医療従事者等!$A:$J, $I$4, FALSE), 0)</f>
        <v>0</v>
      </c>
      <c r="J458" s="96">
        <f>IFERROR(VLOOKUP($E458, V医療従事者等!$A:$J, $J$4, FALSE), 0)</f>
        <v>0</v>
      </c>
      <c r="K458" s="97">
        <f>IFERROR(VLOOKUP($E458, V一般接種!$A:$G, K$4, FALSE), 0)</f>
        <v>0</v>
      </c>
      <c r="L458" s="97">
        <f>IFERROR(VLOOKUP($E458, V一般接種!$A:$G, L$4, FALSE), 0)</f>
        <v>0</v>
      </c>
      <c r="M458" s="97">
        <f>IFERROR(VLOOKUP($E458, V一般接種!$A:$G, M$4, FALSE), 0)</f>
        <v>0</v>
      </c>
      <c r="N458" s="97">
        <f>IFERROR(VLOOKUP($E458, V一般接種!$A:$G, N$4, FALSE), 0)</f>
        <v>0</v>
      </c>
      <c r="O458" s="97">
        <f>SUMIF(V職域接種!$C:$C, 'Conv-vaccine'!$E458, V職域接種!F:F)</f>
        <v>0</v>
      </c>
      <c r="P458" s="97">
        <f>SUMIF(V職域接種!$C:$C, 'Conv-vaccine'!$E458, V職域接種!G:G)</f>
        <v>0</v>
      </c>
      <c r="Q458" s="97">
        <f>SUMIF(V重複!$C:$C, 'Conv-vaccine'!$E458, V重複!F:F)</f>
        <v>0</v>
      </c>
      <c r="R458" s="97">
        <f>SUMIF(V重複!$C:$C, 'Conv-vaccine'!$E458, V重複!G:G)</f>
        <v>0</v>
      </c>
      <c r="S458" s="111">
        <f>SUMIF(V3回目!$A:$A, 'Conv-vaccine'!$E458, V3回目!C:C)</f>
        <v>0</v>
      </c>
    </row>
    <row r="459" spans="1:19" ht="17.7">
      <c r="A459" s="94">
        <f t="shared" si="28"/>
        <v>44750</v>
      </c>
      <c r="B459" s="49">
        <f t="shared" si="29"/>
        <v>0</v>
      </c>
      <c r="C459" s="49">
        <f t="shared" si="30"/>
        <v>0</v>
      </c>
      <c r="D459" s="49">
        <f t="shared" si="31"/>
        <v>0</v>
      </c>
      <c r="E459" s="95">
        <v>44750</v>
      </c>
      <c r="F459" s="96" t="str">
        <f>IFERROR(VLOOKUP($E459, V医療従事者等!$A:$J, $F$4, FALSE), TEXT(E459, "aaa"))</f>
        <v>金</v>
      </c>
      <c r="G459" s="96">
        <f>IFERROR(VLOOKUP($E459, V医療従事者等!$A:$J, $G$4, FALSE), 0)</f>
        <v>0</v>
      </c>
      <c r="H459" s="96">
        <f>IFERROR(VLOOKUP($E459, V医療従事者等!$A:$J, $H$4, FALSE), 0)</f>
        <v>0</v>
      </c>
      <c r="I459" s="96">
        <f>IFERROR(VLOOKUP($E459, V医療従事者等!$A:$J, $I$4, FALSE), 0)</f>
        <v>0</v>
      </c>
      <c r="J459" s="96">
        <f>IFERROR(VLOOKUP($E459, V医療従事者等!$A:$J, $J$4, FALSE), 0)</f>
        <v>0</v>
      </c>
      <c r="K459" s="97">
        <f>IFERROR(VLOOKUP($E459, V一般接種!$A:$G, K$4, FALSE), 0)</f>
        <v>0</v>
      </c>
      <c r="L459" s="97">
        <f>IFERROR(VLOOKUP($E459, V一般接種!$A:$G, L$4, FALSE), 0)</f>
        <v>0</v>
      </c>
      <c r="M459" s="97">
        <f>IFERROR(VLOOKUP($E459, V一般接種!$A:$G, M$4, FALSE), 0)</f>
        <v>0</v>
      </c>
      <c r="N459" s="97">
        <f>IFERROR(VLOOKUP($E459, V一般接種!$A:$G, N$4, FALSE), 0)</f>
        <v>0</v>
      </c>
      <c r="O459" s="97">
        <f>SUMIF(V職域接種!$C:$C, 'Conv-vaccine'!$E459, V職域接種!F:F)</f>
        <v>0</v>
      </c>
      <c r="P459" s="97">
        <f>SUMIF(V職域接種!$C:$C, 'Conv-vaccine'!$E459, V職域接種!G:G)</f>
        <v>0</v>
      </c>
      <c r="Q459" s="97">
        <f>SUMIF(V重複!$C:$C, 'Conv-vaccine'!$E459, V重複!F:F)</f>
        <v>0</v>
      </c>
      <c r="R459" s="97">
        <f>SUMIF(V重複!$C:$C, 'Conv-vaccine'!$E459, V重複!G:G)</f>
        <v>0</v>
      </c>
      <c r="S459" s="111">
        <f>SUMIF(V3回目!$A:$A, 'Conv-vaccine'!$E459, V3回目!C:C)</f>
        <v>0</v>
      </c>
    </row>
    <row r="460" spans="1:19" ht="17.7">
      <c r="A460" s="94">
        <f t="shared" si="28"/>
        <v>44751</v>
      </c>
      <c r="B460" s="49">
        <f t="shared" si="29"/>
        <v>0</v>
      </c>
      <c r="C460" s="49">
        <f t="shared" si="30"/>
        <v>0</v>
      </c>
      <c r="D460" s="49">
        <f t="shared" si="31"/>
        <v>0</v>
      </c>
      <c r="E460" s="95">
        <v>44751</v>
      </c>
      <c r="F460" s="96" t="str">
        <f>IFERROR(VLOOKUP($E460, V医療従事者等!$A:$J, $F$4, FALSE), TEXT(E460, "aaa"))</f>
        <v>土</v>
      </c>
      <c r="G460" s="96">
        <f>IFERROR(VLOOKUP($E460, V医療従事者等!$A:$J, $G$4, FALSE), 0)</f>
        <v>0</v>
      </c>
      <c r="H460" s="96">
        <f>IFERROR(VLOOKUP($E460, V医療従事者等!$A:$J, $H$4, FALSE), 0)</f>
        <v>0</v>
      </c>
      <c r="I460" s="96">
        <f>IFERROR(VLOOKUP($E460, V医療従事者等!$A:$J, $I$4, FALSE), 0)</f>
        <v>0</v>
      </c>
      <c r="J460" s="96">
        <f>IFERROR(VLOOKUP($E460, V医療従事者等!$A:$J, $J$4, FALSE), 0)</f>
        <v>0</v>
      </c>
      <c r="K460" s="97">
        <f>IFERROR(VLOOKUP($E460, V一般接種!$A:$G, K$4, FALSE), 0)</f>
        <v>0</v>
      </c>
      <c r="L460" s="97">
        <f>IFERROR(VLOOKUP($E460, V一般接種!$A:$G, L$4, FALSE), 0)</f>
        <v>0</v>
      </c>
      <c r="M460" s="97">
        <f>IFERROR(VLOOKUP($E460, V一般接種!$A:$G, M$4, FALSE), 0)</f>
        <v>0</v>
      </c>
      <c r="N460" s="97">
        <f>IFERROR(VLOOKUP($E460, V一般接種!$A:$G, N$4, FALSE), 0)</f>
        <v>0</v>
      </c>
      <c r="O460" s="97">
        <f>SUMIF(V職域接種!$C:$C, 'Conv-vaccine'!$E460, V職域接種!F:F)</f>
        <v>0</v>
      </c>
      <c r="P460" s="97">
        <f>SUMIF(V職域接種!$C:$C, 'Conv-vaccine'!$E460, V職域接種!G:G)</f>
        <v>0</v>
      </c>
      <c r="Q460" s="97">
        <f>SUMIF(V重複!$C:$C, 'Conv-vaccine'!$E460, V重複!F:F)</f>
        <v>0</v>
      </c>
      <c r="R460" s="97">
        <f>SUMIF(V重複!$C:$C, 'Conv-vaccine'!$E460, V重複!G:G)</f>
        <v>0</v>
      </c>
      <c r="S460" s="111">
        <f>SUMIF(V3回目!$A:$A, 'Conv-vaccine'!$E460, V3回目!C:C)</f>
        <v>0</v>
      </c>
    </row>
    <row r="461" spans="1:19" ht="17.7">
      <c r="A461" s="94">
        <f t="shared" si="28"/>
        <v>44752</v>
      </c>
      <c r="B461" s="49">
        <f t="shared" si="29"/>
        <v>0</v>
      </c>
      <c r="C461" s="49">
        <f t="shared" si="30"/>
        <v>0</v>
      </c>
      <c r="D461" s="49">
        <f t="shared" si="31"/>
        <v>0</v>
      </c>
      <c r="E461" s="95">
        <v>44752</v>
      </c>
      <c r="F461" s="96" t="str">
        <f>IFERROR(VLOOKUP($E461, V医療従事者等!$A:$J, $F$4, FALSE), TEXT(E461, "aaa"))</f>
        <v>日</v>
      </c>
      <c r="G461" s="96">
        <f>IFERROR(VLOOKUP($E461, V医療従事者等!$A:$J, $G$4, FALSE), 0)</f>
        <v>0</v>
      </c>
      <c r="H461" s="96">
        <f>IFERROR(VLOOKUP($E461, V医療従事者等!$A:$J, $H$4, FALSE), 0)</f>
        <v>0</v>
      </c>
      <c r="I461" s="96">
        <f>IFERROR(VLOOKUP($E461, V医療従事者等!$A:$J, $I$4, FALSE), 0)</f>
        <v>0</v>
      </c>
      <c r="J461" s="96">
        <f>IFERROR(VLOOKUP($E461, V医療従事者等!$A:$J, $J$4, FALSE), 0)</f>
        <v>0</v>
      </c>
      <c r="K461" s="97">
        <f>IFERROR(VLOOKUP($E461, V一般接種!$A:$G, K$4, FALSE), 0)</f>
        <v>0</v>
      </c>
      <c r="L461" s="97">
        <f>IFERROR(VLOOKUP($E461, V一般接種!$A:$G, L$4, FALSE), 0)</f>
        <v>0</v>
      </c>
      <c r="M461" s="97">
        <f>IFERROR(VLOOKUP($E461, V一般接種!$A:$G, M$4, FALSE), 0)</f>
        <v>0</v>
      </c>
      <c r="N461" s="97">
        <f>IFERROR(VLOOKUP($E461, V一般接種!$A:$G, N$4, FALSE), 0)</f>
        <v>0</v>
      </c>
      <c r="O461" s="97">
        <f>SUMIF(V職域接種!$C:$C, 'Conv-vaccine'!$E461, V職域接種!F:F)</f>
        <v>0</v>
      </c>
      <c r="P461" s="97">
        <f>SUMIF(V職域接種!$C:$C, 'Conv-vaccine'!$E461, V職域接種!G:G)</f>
        <v>0</v>
      </c>
      <c r="Q461" s="97">
        <f>SUMIF(V重複!$C:$C, 'Conv-vaccine'!$E461, V重複!F:F)</f>
        <v>0</v>
      </c>
      <c r="R461" s="97">
        <f>SUMIF(V重複!$C:$C, 'Conv-vaccine'!$E461, V重複!G:G)</f>
        <v>0</v>
      </c>
      <c r="S461" s="111">
        <f>SUMIF(V3回目!$A:$A, 'Conv-vaccine'!$E461, V3回目!C:C)</f>
        <v>0</v>
      </c>
    </row>
    <row r="462" spans="1:19" ht="17.7">
      <c r="A462" s="94">
        <f t="shared" si="28"/>
        <v>44753</v>
      </c>
      <c r="B462" s="49">
        <f t="shared" si="29"/>
        <v>0</v>
      </c>
      <c r="C462" s="49">
        <f t="shared" si="30"/>
        <v>0</v>
      </c>
      <c r="D462" s="49">
        <f t="shared" si="31"/>
        <v>0</v>
      </c>
      <c r="E462" s="95">
        <v>44753</v>
      </c>
      <c r="F462" s="96" t="str">
        <f>IFERROR(VLOOKUP($E462, V医療従事者等!$A:$J, $F$4, FALSE), TEXT(E462, "aaa"))</f>
        <v>月</v>
      </c>
      <c r="G462" s="96">
        <f>IFERROR(VLOOKUP($E462, V医療従事者等!$A:$J, $G$4, FALSE), 0)</f>
        <v>0</v>
      </c>
      <c r="H462" s="96">
        <f>IFERROR(VLOOKUP($E462, V医療従事者等!$A:$J, $H$4, FALSE), 0)</f>
        <v>0</v>
      </c>
      <c r="I462" s="96">
        <f>IFERROR(VLOOKUP($E462, V医療従事者等!$A:$J, $I$4, FALSE), 0)</f>
        <v>0</v>
      </c>
      <c r="J462" s="96">
        <f>IFERROR(VLOOKUP($E462, V医療従事者等!$A:$J, $J$4, FALSE), 0)</f>
        <v>0</v>
      </c>
      <c r="K462" s="97">
        <f>IFERROR(VLOOKUP($E462, V一般接種!$A:$G, K$4, FALSE), 0)</f>
        <v>0</v>
      </c>
      <c r="L462" s="97">
        <f>IFERROR(VLOOKUP($E462, V一般接種!$A:$G, L$4, FALSE), 0)</f>
        <v>0</v>
      </c>
      <c r="M462" s="97">
        <f>IFERROR(VLOOKUP($E462, V一般接種!$A:$G, M$4, FALSE), 0)</f>
        <v>0</v>
      </c>
      <c r="N462" s="97">
        <f>IFERROR(VLOOKUP($E462, V一般接種!$A:$G, N$4, FALSE), 0)</f>
        <v>0</v>
      </c>
      <c r="O462" s="97">
        <f>SUMIF(V職域接種!$C:$C, 'Conv-vaccine'!$E462, V職域接種!F:F)</f>
        <v>0</v>
      </c>
      <c r="P462" s="97">
        <f>SUMIF(V職域接種!$C:$C, 'Conv-vaccine'!$E462, V職域接種!G:G)</f>
        <v>0</v>
      </c>
      <c r="Q462" s="97">
        <f>SUMIF(V重複!$C:$C, 'Conv-vaccine'!$E462, V重複!F:F)</f>
        <v>0</v>
      </c>
      <c r="R462" s="97">
        <f>SUMIF(V重複!$C:$C, 'Conv-vaccine'!$E462, V重複!G:G)</f>
        <v>0</v>
      </c>
      <c r="S462" s="111">
        <f>SUMIF(V3回目!$A:$A, 'Conv-vaccine'!$E462, V3回目!C:C)</f>
        <v>0</v>
      </c>
    </row>
    <row r="463" spans="1:19" ht="17.7">
      <c r="A463" s="94">
        <f t="shared" ref="A463:A526" si="32">E463</f>
        <v>44754</v>
      </c>
      <c r="B463" s="49">
        <f t="shared" si="29"/>
        <v>0</v>
      </c>
      <c r="C463" s="49">
        <f t="shared" si="30"/>
        <v>0</v>
      </c>
      <c r="D463" s="49">
        <f t="shared" si="31"/>
        <v>0</v>
      </c>
      <c r="E463" s="95">
        <v>44754</v>
      </c>
      <c r="F463" s="96" t="str">
        <f>IFERROR(VLOOKUP($E463, V医療従事者等!$A:$J, $F$4, FALSE), TEXT(E463, "aaa"))</f>
        <v>火</v>
      </c>
      <c r="G463" s="96">
        <f>IFERROR(VLOOKUP($E463, V医療従事者等!$A:$J, $G$4, FALSE), 0)</f>
        <v>0</v>
      </c>
      <c r="H463" s="96">
        <f>IFERROR(VLOOKUP($E463, V医療従事者等!$A:$J, $H$4, FALSE), 0)</f>
        <v>0</v>
      </c>
      <c r="I463" s="96">
        <f>IFERROR(VLOOKUP($E463, V医療従事者等!$A:$J, $I$4, FALSE), 0)</f>
        <v>0</v>
      </c>
      <c r="J463" s="96">
        <f>IFERROR(VLOOKUP($E463, V医療従事者等!$A:$J, $J$4, FALSE), 0)</f>
        <v>0</v>
      </c>
      <c r="K463" s="97">
        <f>IFERROR(VLOOKUP($E463, V一般接種!$A:$G, K$4, FALSE), 0)</f>
        <v>0</v>
      </c>
      <c r="L463" s="97">
        <f>IFERROR(VLOOKUP($E463, V一般接種!$A:$G, L$4, FALSE), 0)</f>
        <v>0</v>
      </c>
      <c r="M463" s="97">
        <f>IFERROR(VLOOKUP($E463, V一般接種!$A:$G, M$4, FALSE), 0)</f>
        <v>0</v>
      </c>
      <c r="N463" s="97">
        <f>IFERROR(VLOOKUP($E463, V一般接種!$A:$G, N$4, FALSE), 0)</f>
        <v>0</v>
      </c>
      <c r="O463" s="97">
        <f>SUMIF(V職域接種!$C:$C, 'Conv-vaccine'!$E463, V職域接種!F:F)</f>
        <v>0</v>
      </c>
      <c r="P463" s="97">
        <f>SUMIF(V職域接種!$C:$C, 'Conv-vaccine'!$E463, V職域接種!G:G)</f>
        <v>0</v>
      </c>
      <c r="Q463" s="97">
        <f>SUMIF(V重複!$C:$C, 'Conv-vaccine'!$E463, V重複!F:F)</f>
        <v>0</v>
      </c>
      <c r="R463" s="97">
        <f>SUMIF(V重複!$C:$C, 'Conv-vaccine'!$E463, V重複!G:G)</f>
        <v>0</v>
      </c>
      <c r="S463" s="111">
        <f>SUMIF(V3回目!$A:$A, 'Conv-vaccine'!$E463, V3回目!C:C)</f>
        <v>0</v>
      </c>
    </row>
    <row r="464" spans="1:19" ht="17.7">
      <c r="A464" s="94">
        <f t="shared" si="32"/>
        <v>44755</v>
      </c>
      <c r="B464" s="49">
        <f t="shared" ref="B464:B527" si="33">IF($E464="","",G464+H464+K464+L464+O464-Q464)</f>
        <v>0</v>
      </c>
      <c r="C464" s="49">
        <f t="shared" ref="C464:C527" si="34">IF($E464="", "", I464+J464+M464+N464+P464-R464)</f>
        <v>0</v>
      </c>
      <c r="D464" s="49">
        <f t="shared" si="31"/>
        <v>0</v>
      </c>
      <c r="E464" s="95">
        <v>44755</v>
      </c>
      <c r="F464" s="96" t="str">
        <f>IFERROR(VLOOKUP($E464, V医療従事者等!$A:$J, $F$4, FALSE), TEXT(E464, "aaa"))</f>
        <v>水</v>
      </c>
      <c r="G464" s="96">
        <f>IFERROR(VLOOKUP($E464, V医療従事者等!$A:$J, $G$4, FALSE), 0)</f>
        <v>0</v>
      </c>
      <c r="H464" s="96">
        <f>IFERROR(VLOOKUP($E464, V医療従事者等!$A:$J, $H$4, FALSE), 0)</f>
        <v>0</v>
      </c>
      <c r="I464" s="96">
        <f>IFERROR(VLOOKUP($E464, V医療従事者等!$A:$J, $I$4, FALSE), 0)</f>
        <v>0</v>
      </c>
      <c r="J464" s="96">
        <f>IFERROR(VLOOKUP($E464, V医療従事者等!$A:$J, $J$4, FALSE), 0)</f>
        <v>0</v>
      </c>
      <c r="K464" s="97">
        <f>IFERROR(VLOOKUP($E464, V一般接種!$A:$G, K$4, FALSE), 0)</f>
        <v>0</v>
      </c>
      <c r="L464" s="97">
        <f>IFERROR(VLOOKUP($E464, V一般接種!$A:$G, L$4, FALSE), 0)</f>
        <v>0</v>
      </c>
      <c r="M464" s="97">
        <f>IFERROR(VLOOKUP($E464, V一般接種!$A:$G, M$4, FALSE), 0)</f>
        <v>0</v>
      </c>
      <c r="N464" s="97">
        <f>IFERROR(VLOOKUP($E464, V一般接種!$A:$G, N$4, FALSE), 0)</f>
        <v>0</v>
      </c>
      <c r="O464" s="97">
        <f>SUMIF(V職域接種!$C:$C, 'Conv-vaccine'!$E464, V職域接種!F:F)</f>
        <v>0</v>
      </c>
      <c r="P464" s="97">
        <f>SUMIF(V職域接種!$C:$C, 'Conv-vaccine'!$E464, V職域接種!G:G)</f>
        <v>0</v>
      </c>
      <c r="Q464" s="97">
        <f>SUMIF(V重複!$C:$C, 'Conv-vaccine'!$E464, V重複!F:F)</f>
        <v>0</v>
      </c>
      <c r="R464" s="97">
        <f>SUMIF(V重複!$C:$C, 'Conv-vaccine'!$E464, V重複!G:G)</f>
        <v>0</v>
      </c>
      <c r="S464" s="111">
        <f>SUMIF(V3回目!$A:$A, 'Conv-vaccine'!$E464, V3回目!C:C)</f>
        <v>0</v>
      </c>
    </row>
    <row r="465" spans="1:19" ht="17.7">
      <c r="A465" s="94">
        <f t="shared" si="32"/>
        <v>44756</v>
      </c>
      <c r="B465" s="49">
        <f t="shared" si="33"/>
        <v>0</v>
      </c>
      <c r="C465" s="49">
        <f t="shared" si="34"/>
        <v>0</v>
      </c>
      <c r="D465" s="49">
        <f t="shared" si="31"/>
        <v>0</v>
      </c>
      <c r="E465" s="95">
        <v>44756</v>
      </c>
      <c r="F465" s="96" t="str">
        <f>IFERROR(VLOOKUP($E465, V医療従事者等!$A:$J, $F$4, FALSE), TEXT(E465, "aaa"))</f>
        <v>木</v>
      </c>
      <c r="G465" s="96">
        <f>IFERROR(VLOOKUP($E465, V医療従事者等!$A:$J, $G$4, FALSE), 0)</f>
        <v>0</v>
      </c>
      <c r="H465" s="96">
        <f>IFERROR(VLOOKUP($E465, V医療従事者等!$A:$J, $H$4, FALSE), 0)</f>
        <v>0</v>
      </c>
      <c r="I465" s="96">
        <f>IFERROR(VLOOKUP($E465, V医療従事者等!$A:$J, $I$4, FALSE), 0)</f>
        <v>0</v>
      </c>
      <c r="J465" s="96">
        <f>IFERROR(VLOOKUP($E465, V医療従事者等!$A:$J, $J$4, FALSE), 0)</f>
        <v>0</v>
      </c>
      <c r="K465" s="97">
        <f>IFERROR(VLOOKUP($E465, V一般接種!$A:$G, K$4, FALSE), 0)</f>
        <v>0</v>
      </c>
      <c r="L465" s="97">
        <f>IFERROR(VLOOKUP($E465, V一般接種!$A:$G, L$4, FALSE), 0)</f>
        <v>0</v>
      </c>
      <c r="M465" s="97">
        <f>IFERROR(VLOOKUP($E465, V一般接種!$A:$G, M$4, FALSE), 0)</f>
        <v>0</v>
      </c>
      <c r="N465" s="97">
        <f>IFERROR(VLOOKUP($E465, V一般接種!$A:$G, N$4, FALSE), 0)</f>
        <v>0</v>
      </c>
      <c r="O465" s="97">
        <f>SUMIF(V職域接種!$C:$C, 'Conv-vaccine'!$E465, V職域接種!F:F)</f>
        <v>0</v>
      </c>
      <c r="P465" s="97">
        <f>SUMIF(V職域接種!$C:$C, 'Conv-vaccine'!$E465, V職域接種!G:G)</f>
        <v>0</v>
      </c>
      <c r="Q465" s="97">
        <f>SUMIF(V重複!$C:$C, 'Conv-vaccine'!$E465, V重複!F:F)</f>
        <v>0</v>
      </c>
      <c r="R465" s="97">
        <f>SUMIF(V重複!$C:$C, 'Conv-vaccine'!$E465, V重複!G:G)</f>
        <v>0</v>
      </c>
      <c r="S465" s="111">
        <f>SUMIF(V3回目!$A:$A, 'Conv-vaccine'!$E465, V3回目!C:C)</f>
        <v>0</v>
      </c>
    </row>
    <row r="466" spans="1:19" ht="17.7">
      <c r="A466" s="94">
        <f t="shared" si="32"/>
        <v>44757</v>
      </c>
      <c r="B466" s="49">
        <f t="shared" si="33"/>
        <v>0</v>
      </c>
      <c r="C466" s="49">
        <f t="shared" si="34"/>
        <v>0</v>
      </c>
      <c r="D466" s="49">
        <f t="shared" si="31"/>
        <v>0</v>
      </c>
      <c r="E466" s="95">
        <v>44757</v>
      </c>
      <c r="F466" s="96" t="str">
        <f>IFERROR(VLOOKUP($E466, V医療従事者等!$A:$J, $F$4, FALSE), TEXT(E466, "aaa"))</f>
        <v>金</v>
      </c>
      <c r="G466" s="96">
        <f>IFERROR(VLOOKUP($E466, V医療従事者等!$A:$J, $G$4, FALSE), 0)</f>
        <v>0</v>
      </c>
      <c r="H466" s="96">
        <f>IFERROR(VLOOKUP($E466, V医療従事者等!$A:$J, $H$4, FALSE), 0)</f>
        <v>0</v>
      </c>
      <c r="I466" s="96">
        <f>IFERROR(VLOOKUP($E466, V医療従事者等!$A:$J, $I$4, FALSE), 0)</f>
        <v>0</v>
      </c>
      <c r="J466" s="96">
        <f>IFERROR(VLOOKUP($E466, V医療従事者等!$A:$J, $J$4, FALSE), 0)</f>
        <v>0</v>
      </c>
      <c r="K466" s="97">
        <f>IFERROR(VLOOKUP($E466, V一般接種!$A:$G, K$4, FALSE), 0)</f>
        <v>0</v>
      </c>
      <c r="L466" s="97">
        <f>IFERROR(VLOOKUP($E466, V一般接種!$A:$G, L$4, FALSE), 0)</f>
        <v>0</v>
      </c>
      <c r="M466" s="97">
        <f>IFERROR(VLOOKUP($E466, V一般接種!$A:$G, M$4, FALSE), 0)</f>
        <v>0</v>
      </c>
      <c r="N466" s="97">
        <f>IFERROR(VLOOKUP($E466, V一般接種!$A:$G, N$4, FALSE), 0)</f>
        <v>0</v>
      </c>
      <c r="O466" s="97">
        <f>SUMIF(V職域接種!$C:$C, 'Conv-vaccine'!$E466, V職域接種!F:F)</f>
        <v>0</v>
      </c>
      <c r="P466" s="97">
        <f>SUMIF(V職域接種!$C:$C, 'Conv-vaccine'!$E466, V職域接種!G:G)</f>
        <v>0</v>
      </c>
      <c r="Q466" s="97">
        <f>SUMIF(V重複!$C:$C, 'Conv-vaccine'!$E466, V重複!F:F)</f>
        <v>0</v>
      </c>
      <c r="R466" s="97">
        <f>SUMIF(V重複!$C:$C, 'Conv-vaccine'!$E466, V重複!G:G)</f>
        <v>0</v>
      </c>
      <c r="S466" s="111">
        <f>SUMIF(V3回目!$A:$A, 'Conv-vaccine'!$E466, V3回目!C:C)</f>
        <v>0</v>
      </c>
    </row>
    <row r="467" spans="1:19" ht="17.7">
      <c r="A467" s="94">
        <f t="shared" si="32"/>
        <v>44758</v>
      </c>
      <c r="B467" s="49">
        <f t="shared" si="33"/>
        <v>0</v>
      </c>
      <c r="C467" s="49">
        <f t="shared" si="34"/>
        <v>0</v>
      </c>
      <c r="D467" s="49">
        <f t="shared" si="31"/>
        <v>0</v>
      </c>
      <c r="E467" s="95">
        <v>44758</v>
      </c>
      <c r="F467" s="96" t="str">
        <f>IFERROR(VLOOKUP($E467, V医療従事者等!$A:$J, $F$4, FALSE), TEXT(E467, "aaa"))</f>
        <v>土</v>
      </c>
      <c r="G467" s="96">
        <f>IFERROR(VLOOKUP($E467, V医療従事者等!$A:$J, $G$4, FALSE), 0)</f>
        <v>0</v>
      </c>
      <c r="H467" s="96">
        <f>IFERROR(VLOOKUP($E467, V医療従事者等!$A:$J, $H$4, FALSE), 0)</f>
        <v>0</v>
      </c>
      <c r="I467" s="96">
        <f>IFERROR(VLOOKUP($E467, V医療従事者等!$A:$J, $I$4, FALSE), 0)</f>
        <v>0</v>
      </c>
      <c r="J467" s="96">
        <f>IFERROR(VLOOKUP($E467, V医療従事者等!$A:$J, $J$4, FALSE), 0)</f>
        <v>0</v>
      </c>
      <c r="K467" s="97">
        <f>IFERROR(VLOOKUP($E467, V一般接種!$A:$G, K$4, FALSE), 0)</f>
        <v>0</v>
      </c>
      <c r="L467" s="97">
        <f>IFERROR(VLOOKUP($E467, V一般接種!$A:$G, L$4, FALSE), 0)</f>
        <v>0</v>
      </c>
      <c r="M467" s="97">
        <f>IFERROR(VLOOKUP($E467, V一般接種!$A:$G, M$4, FALSE), 0)</f>
        <v>0</v>
      </c>
      <c r="N467" s="97">
        <f>IFERROR(VLOOKUP($E467, V一般接種!$A:$G, N$4, FALSE), 0)</f>
        <v>0</v>
      </c>
      <c r="O467" s="97">
        <f>SUMIF(V職域接種!$C:$C, 'Conv-vaccine'!$E467, V職域接種!F:F)</f>
        <v>0</v>
      </c>
      <c r="P467" s="97">
        <f>SUMIF(V職域接種!$C:$C, 'Conv-vaccine'!$E467, V職域接種!G:G)</f>
        <v>0</v>
      </c>
      <c r="Q467" s="97">
        <f>SUMIF(V重複!$C:$C, 'Conv-vaccine'!$E467, V重複!F:F)</f>
        <v>0</v>
      </c>
      <c r="R467" s="97">
        <f>SUMIF(V重複!$C:$C, 'Conv-vaccine'!$E467, V重複!G:G)</f>
        <v>0</v>
      </c>
      <c r="S467" s="111">
        <f>SUMIF(V3回目!$A:$A, 'Conv-vaccine'!$E467, V3回目!C:C)</f>
        <v>0</v>
      </c>
    </row>
    <row r="468" spans="1:19" ht="17.7">
      <c r="A468" s="94">
        <f t="shared" si="32"/>
        <v>44759</v>
      </c>
      <c r="B468" s="49">
        <f t="shared" si="33"/>
        <v>0</v>
      </c>
      <c r="C468" s="49">
        <f t="shared" si="34"/>
        <v>0</v>
      </c>
      <c r="D468" s="49">
        <f t="shared" si="31"/>
        <v>0</v>
      </c>
      <c r="E468" s="95">
        <v>44759</v>
      </c>
      <c r="F468" s="96" t="str">
        <f>IFERROR(VLOOKUP($E468, V医療従事者等!$A:$J, $F$4, FALSE), TEXT(E468, "aaa"))</f>
        <v>日</v>
      </c>
      <c r="G468" s="96">
        <f>IFERROR(VLOOKUP($E468, V医療従事者等!$A:$J, $G$4, FALSE), 0)</f>
        <v>0</v>
      </c>
      <c r="H468" s="96">
        <f>IFERROR(VLOOKUP($E468, V医療従事者等!$A:$J, $H$4, FALSE), 0)</f>
        <v>0</v>
      </c>
      <c r="I468" s="96">
        <f>IFERROR(VLOOKUP($E468, V医療従事者等!$A:$J, $I$4, FALSE), 0)</f>
        <v>0</v>
      </c>
      <c r="J468" s="96">
        <f>IFERROR(VLOOKUP($E468, V医療従事者等!$A:$J, $J$4, FALSE), 0)</f>
        <v>0</v>
      </c>
      <c r="K468" s="97">
        <f>IFERROR(VLOOKUP($E468, V一般接種!$A:$G, K$4, FALSE), 0)</f>
        <v>0</v>
      </c>
      <c r="L468" s="97">
        <f>IFERROR(VLOOKUP($E468, V一般接種!$A:$G, L$4, FALSE), 0)</f>
        <v>0</v>
      </c>
      <c r="M468" s="97">
        <f>IFERROR(VLOOKUP($E468, V一般接種!$A:$G, M$4, FALSE), 0)</f>
        <v>0</v>
      </c>
      <c r="N468" s="97">
        <f>IFERROR(VLOOKUP($E468, V一般接種!$A:$G, N$4, FALSE), 0)</f>
        <v>0</v>
      </c>
      <c r="O468" s="97">
        <f>SUMIF(V職域接種!$C:$C, 'Conv-vaccine'!$E468, V職域接種!F:F)</f>
        <v>0</v>
      </c>
      <c r="P468" s="97">
        <f>SUMIF(V職域接種!$C:$C, 'Conv-vaccine'!$E468, V職域接種!G:G)</f>
        <v>0</v>
      </c>
      <c r="Q468" s="97">
        <f>SUMIF(V重複!$C:$C, 'Conv-vaccine'!$E468, V重複!F:F)</f>
        <v>0</v>
      </c>
      <c r="R468" s="97">
        <f>SUMIF(V重複!$C:$C, 'Conv-vaccine'!$E468, V重複!G:G)</f>
        <v>0</v>
      </c>
      <c r="S468" s="111">
        <f>SUMIF(V3回目!$A:$A, 'Conv-vaccine'!$E468, V3回目!C:C)</f>
        <v>0</v>
      </c>
    </row>
    <row r="469" spans="1:19" ht="17.7">
      <c r="A469" s="94">
        <f t="shared" si="32"/>
        <v>44760</v>
      </c>
      <c r="B469" s="49">
        <f t="shared" si="33"/>
        <v>0</v>
      </c>
      <c r="C469" s="49">
        <f t="shared" si="34"/>
        <v>0</v>
      </c>
      <c r="D469" s="49">
        <f t="shared" si="31"/>
        <v>0</v>
      </c>
      <c r="E469" s="95">
        <v>44760</v>
      </c>
      <c r="F469" s="96" t="str">
        <f>IFERROR(VLOOKUP($E469, V医療従事者等!$A:$J, $F$4, FALSE), TEXT(E469, "aaa"))</f>
        <v>月</v>
      </c>
      <c r="G469" s="96">
        <f>IFERROR(VLOOKUP($E469, V医療従事者等!$A:$J, $G$4, FALSE), 0)</f>
        <v>0</v>
      </c>
      <c r="H469" s="96">
        <f>IFERROR(VLOOKUP($E469, V医療従事者等!$A:$J, $H$4, FALSE), 0)</f>
        <v>0</v>
      </c>
      <c r="I469" s="96">
        <f>IFERROR(VLOOKUP($E469, V医療従事者等!$A:$J, $I$4, FALSE), 0)</f>
        <v>0</v>
      </c>
      <c r="J469" s="96">
        <f>IFERROR(VLOOKUP($E469, V医療従事者等!$A:$J, $J$4, FALSE), 0)</f>
        <v>0</v>
      </c>
      <c r="K469" s="97">
        <f>IFERROR(VLOOKUP($E469, V一般接種!$A:$G, K$4, FALSE), 0)</f>
        <v>0</v>
      </c>
      <c r="L469" s="97">
        <f>IFERROR(VLOOKUP($E469, V一般接種!$A:$G, L$4, FALSE), 0)</f>
        <v>0</v>
      </c>
      <c r="M469" s="97">
        <f>IFERROR(VLOOKUP($E469, V一般接種!$A:$G, M$4, FALSE), 0)</f>
        <v>0</v>
      </c>
      <c r="N469" s="97">
        <f>IFERROR(VLOOKUP($E469, V一般接種!$A:$G, N$4, FALSE), 0)</f>
        <v>0</v>
      </c>
      <c r="O469" s="97">
        <f>SUMIF(V職域接種!$C:$C, 'Conv-vaccine'!$E469, V職域接種!F:F)</f>
        <v>0</v>
      </c>
      <c r="P469" s="97">
        <f>SUMIF(V職域接種!$C:$C, 'Conv-vaccine'!$E469, V職域接種!G:G)</f>
        <v>0</v>
      </c>
      <c r="Q469" s="97">
        <f>SUMIF(V重複!$C:$C, 'Conv-vaccine'!$E469, V重複!F:F)</f>
        <v>0</v>
      </c>
      <c r="R469" s="97">
        <f>SUMIF(V重複!$C:$C, 'Conv-vaccine'!$E469, V重複!G:G)</f>
        <v>0</v>
      </c>
      <c r="S469" s="111">
        <f>SUMIF(V3回目!$A:$A, 'Conv-vaccine'!$E469, V3回目!C:C)</f>
        <v>0</v>
      </c>
    </row>
    <row r="470" spans="1:19" ht="17.7">
      <c r="A470" s="94">
        <f t="shared" si="32"/>
        <v>44761</v>
      </c>
      <c r="B470" s="49">
        <f t="shared" si="33"/>
        <v>0</v>
      </c>
      <c r="C470" s="49">
        <f t="shared" si="34"/>
        <v>0</v>
      </c>
      <c r="D470" s="49">
        <f t="shared" si="31"/>
        <v>0</v>
      </c>
      <c r="E470" s="95">
        <v>44761</v>
      </c>
      <c r="F470" s="96" t="str">
        <f>IFERROR(VLOOKUP($E470, V医療従事者等!$A:$J, $F$4, FALSE), TEXT(E470, "aaa"))</f>
        <v>火</v>
      </c>
      <c r="G470" s="96">
        <f>IFERROR(VLOOKUP($E470, V医療従事者等!$A:$J, $G$4, FALSE), 0)</f>
        <v>0</v>
      </c>
      <c r="H470" s="96">
        <f>IFERROR(VLOOKUP($E470, V医療従事者等!$A:$J, $H$4, FALSE), 0)</f>
        <v>0</v>
      </c>
      <c r="I470" s="96">
        <f>IFERROR(VLOOKUP($E470, V医療従事者等!$A:$J, $I$4, FALSE), 0)</f>
        <v>0</v>
      </c>
      <c r="J470" s="96">
        <f>IFERROR(VLOOKUP($E470, V医療従事者等!$A:$J, $J$4, FALSE), 0)</f>
        <v>0</v>
      </c>
      <c r="K470" s="97">
        <f>IFERROR(VLOOKUP($E470, V一般接種!$A:$G, K$4, FALSE), 0)</f>
        <v>0</v>
      </c>
      <c r="L470" s="97">
        <f>IFERROR(VLOOKUP($E470, V一般接種!$A:$G, L$4, FALSE), 0)</f>
        <v>0</v>
      </c>
      <c r="M470" s="97">
        <f>IFERROR(VLOOKUP($E470, V一般接種!$A:$G, M$4, FALSE), 0)</f>
        <v>0</v>
      </c>
      <c r="N470" s="97">
        <f>IFERROR(VLOOKUP($E470, V一般接種!$A:$G, N$4, FALSE), 0)</f>
        <v>0</v>
      </c>
      <c r="O470" s="97">
        <f>SUMIF(V職域接種!$C:$C, 'Conv-vaccine'!$E470, V職域接種!F:F)</f>
        <v>0</v>
      </c>
      <c r="P470" s="97">
        <f>SUMIF(V職域接種!$C:$C, 'Conv-vaccine'!$E470, V職域接種!G:G)</f>
        <v>0</v>
      </c>
      <c r="Q470" s="97">
        <f>SUMIF(V重複!$C:$C, 'Conv-vaccine'!$E470, V重複!F:F)</f>
        <v>0</v>
      </c>
      <c r="R470" s="97">
        <f>SUMIF(V重複!$C:$C, 'Conv-vaccine'!$E470, V重複!G:G)</f>
        <v>0</v>
      </c>
      <c r="S470" s="111">
        <f>SUMIF(V3回目!$A:$A, 'Conv-vaccine'!$E470, V3回目!C:C)</f>
        <v>0</v>
      </c>
    </row>
    <row r="471" spans="1:19" ht="17.7">
      <c r="A471" s="94">
        <f t="shared" si="32"/>
        <v>44762</v>
      </c>
      <c r="B471" s="49">
        <f t="shared" si="33"/>
        <v>0</v>
      </c>
      <c r="C471" s="49">
        <f t="shared" si="34"/>
        <v>0</v>
      </c>
      <c r="D471" s="49">
        <f t="shared" si="31"/>
        <v>0</v>
      </c>
      <c r="E471" s="95">
        <v>44762</v>
      </c>
      <c r="F471" s="96" t="str">
        <f>IFERROR(VLOOKUP($E471, V医療従事者等!$A:$J, $F$4, FALSE), TEXT(E471, "aaa"))</f>
        <v>水</v>
      </c>
      <c r="G471" s="96">
        <f>IFERROR(VLOOKUP($E471, V医療従事者等!$A:$J, $G$4, FALSE), 0)</f>
        <v>0</v>
      </c>
      <c r="H471" s="96">
        <f>IFERROR(VLOOKUP($E471, V医療従事者等!$A:$J, $H$4, FALSE), 0)</f>
        <v>0</v>
      </c>
      <c r="I471" s="96">
        <f>IFERROR(VLOOKUP($E471, V医療従事者等!$A:$J, $I$4, FALSE), 0)</f>
        <v>0</v>
      </c>
      <c r="J471" s="96">
        <f>IFERROR(VLOOKUP($E471, V医療従事者等!$A:$J, $J$4, FALSE), 0)</f>
        <v>0</v>
      </c>
      <c r="K471" s="97">
        <f>IFERROR(VLOOKUP($E471, V一般接種!$A:$G, K$4, FALSE), 0)</f>
        <v>0</v>
      </c>
      <c r="L471" s="97">
        <f>IFERROR(VLOOKUP($E471, V一般接種!$A:$G, L$4, FALSE), 0)</f>
        <v>0</v>
      </c>
      <c r="M471" s="97">
        <f>IFERROR(VLOOKUP($E471, V一般接種!$A:$G, M$4, FALSE), 0)</f>
        <v>0</v>
      </c>
      <c r="N471" s="97">
        <f>IFERROR(VLOOKUP($E471, V一般接種!$A:$G, N$4, FALSE), 0)</f>
        <v>0</v>
      </c>
      <c r="O471" s="97">
        <f>SUMIF(V職域接種!$C:$C, 'Conv-vaccine'!$E471, V職域接種!F:F)</f>
        <v>0</v>
      </c>
      <c r="P471" s="97">
        <f>SUMIF(V職域接種!$C:$C, 'Conv-vaccine'!$E471, V職域接種!G:G)</f>
        <v>0</v>
      </c>
      <c r="Q471" s="97">
        <f>SUMIF(V重複!$C:$C, 'Conv-vaccine'!$E471, V重複!F:F)</f>
        <v>0</v>
      </c>
      <c r="R471" s="97">
        <f>SUMIF(V重複!$C:$C, 'Conv-vaccine'!$E471, V重複!G:G)</f>
        <v>0</v>
      </c>
      <c r="S471" s="111">
        <f>SUMIF(V3回目!$A:$A, 'Conv-vaccine'!$E471, V3回目!C:C)</f>
        <v>0</v>
      </c>
    </row>
    <row r="472" spans="1:19" ht="17.7">
      <c r="A472" s="94">
        <f t="shared" si="32"/>
        <v>44763</v>
      </c>
      <c r="B472" s="49">
        <f t="shared" si="33"/>
        <v>0</v>
      </c>
      <c r="C472" s="49">
        <f t="shared" si="34"/>
        <v>0</v>
      </c>
      <c r="D472" s="49">
        <f t="shared" si="31"/>
        <v>0</v>
      </c>
      <c r="E472" s="95">
        <v>44763</v>
      </c>
      <c r="F472" s="96" t="str">
        <f>IFERROR(VLOOKUP($E472, V医療従事者等!$A:$J, $F$4, FALSE), TEXT(E472, "aaa"))</f>
        <v>木</v>
      </c>
      <c r="G472" s="96">
        <f>IFERROR(VLOOKUP($E472, V医療従事者等!$A:$J, $G$4, FALSE), 0)</f>
        <v>0</v>
      </c>
      <c r="H472" s="96">
        <f>IFERROR(VLOOKUP($E472, V医療従事者等!$A:$J, $H$4, FALSE), 0)</f>
        <v>0</v>
      </c>
      <c r="I472" s="96">
        <f>IFERROR(VLOOKUP($E472, V医療従事者等!$A:$J, $I$4, FALSE), 0)</f>
        <v>0</v>
      </c>
      <c r="J472" s="96">
        <f>IFERROR(VLOOKUP($E472, V医療従事者等!$A:$J, $J$4, FALSE), 0)</f>
        <v>0</v>
      </c>
      <c r="K472" s="97">
        <f>IFERROR(VLOOKUP($E472, V一般接種!$A:$G, K$4, FALSE), 0)</f>
        <v>0</v>
      </c>
      <c r="L472" s="97">
        <f>IFERROR(VLOOKUP($E472, V一般接種!$A:$G, L$4, FALSE), 0)</f>
        <v>0</v>
      </c>
      <c r="M472" s="97">
        <f>IFERROR(VLOOKUP($E472, V一般接種!$A:$G, M$4, FALSE), 0)</f>
        <v>0</v>
      </c>
      <c r="N472" s="97">
        <f>IFERROR(VLOOKUP($E472, V一般接種!$A:$G, N$4, FALSE), 0)</f>
        <v>0</v>
      </c>
      <c r="O472" s="97">
        <f>SUMIF(V職域接種!$C:$C, 'Conv-vaccine'!$E472, V職域接種!F:F)</f>
        <v>0</v>
      </c>
      <c r="P472" s="97">
        <f>SUMIF(V職域接種!$C:$C, 'Conv-vaccine'!$E472, V職域接種!G:G)</f>
        <v>0</v>
      </c>
      <c r="Q472" s="97">
        <f>SUMIF(V重複!$C:$C, 'Conv-vaccine'!$E472, V重複!F:F)</f>
        <v>0</v>
      </c>
      <c r="R472" s="97">
        <f>SUMIF(V重複!$C:$C, 'Conv-vaccine'!$E472, V重複!G:G)</f>
        <v>0</v>
      </c>
      <c r="S472" s="111">
        <f>SUMIF(V3回目!$A:$A, 'Conv-vaccine'!$E472, V3回目!C:C)</f>
        <v>0</v>
      </c>
    </row>
    <row r="473" spans="1:19" ht="17.7">
      <c r="A473" s="94">
        <f t="shared" si="32"/>
        <v>44764</v>
      </c>
      <c r="B473" s="49">
        <f t="shared" si="33"/>
        <v>0</v>
      </c>
      <c r="C473" s="49">
        <f t="shared" si="34"/>
        <v>0</v>
      </c>
      <c r="D473" s="49">
        <f t="shared" si="31"/>
        <v>0</v>
      </c>
      <c r="E473" s="95">
        <v>44764</v>
      </c>
      <c r="F473" s="96" t="str">
        <f>IFERROR(VLOOKUP($E473, V医療従事者等!$A:$J, $F$4, FALSE), TEXT(E473, "aaa"))</f>
        <v>金</v>
      </c>
      <c r="G473" s="96">
        <f>IFERROR(VLOOKUP($E473, V医療従事者等!$A:$J, $G$4, FALSE), 0)</f>
        <v>0</v>
      </c>
      <c r="H473" s="96">
        <f>IFERROR(VLOOKUP($E473, V医療従事者等!$A:$J, $H$4, FALSE), 0)</f>
        <v>0</v>
      </c>
      <c r="I473" s="96">
        <f>IFERROR(VLOOKUP($E473, V医療従事者等!$A:$J, $I$4, FALSE), 0)</f>
        <v>0</v>
      </c>
      <c r="J473" s="96">
        <f>IFERROR(VLOOKUP($E473, V医療従事者等!$A:$J, $J$4, FALSE), 0)</f>
        <v>0</v>
      </c>
      <c r="K473" s="97">
        <f>IFERROR(VLOOKUP($E473, V一般接種!$A:$G, K$4, FALSE), 0)</f>
        <v>0</v>
      </c>
      <c r="L473" s="97">
        <f>IFERROR(VLOOKUP($E473, V一般接種!$A:$G, L$4, FALSE), 0)</f>
        <v>0</v>
      </c>
      <c r="M473" s="97">
        <f>IFERROR(VLOOKUP($E473, V一般接種!$A:$G, M$4, FALSE), 0)</f>
        <v>0</v>
      </c>
      <c r="N473" s="97">
        <f>IFERROR(VLOOKUP($E473, V一般接種!$A:$G, N$4, FALSE), 0)</f>
        <v>0</v>
      </c>
      <c r="O473" s="97">
        <f>SUMIF(V職域接種!$C:$C, 'Conv-vaccine'!$E473, V職域接種!F:F)</f>
        <v>0</v>
      </c>
      <c r="P473" s="97">
        <f>SUMIF(V職域接種!$C:$C, 'Conv-vaccine'!$E473, V職域接種!G:G)</f>
        <v>0</v>
      </c>
      <c r="Q473" s="97">
        <f>SUMIF(V重複!$C:$C, 'Conv-vaccine'!$E473, V重複!F:F)</f>
        <v>0</v>
      </c>
      <c r="R473" s="97">
        <f>SUMIF(V重複!$C:$C, 'Conv-vaccine'!$E473, V重複!G:G)</f>
        <v>0</v>
      </c>
      <c r="S473" s="111">
        <f>SUMIF(V3回目!$A:$A, 'Conv-vaccine'!$E473, V3回目!C:C)</f>
        <v>0</v>
      </c>
    </row>
    <row r="474" spans="1:19" ht="17.7">
      <c r="A474" s="94">
        <f t="shared" si="32"/>
        <v>44765</v>
      </c>
      <c r="B474" s="49">
        <f t="shared" si="33"/>
        <v>0</v>
      </c>
      <c r="C474" s="49">
        <f t="shared" si="34"/>
        <v>0</v>
      </c>
      <c r="D474" s="49">
        <f t="shared" si="31"/>
        <v>0</v>
      </c>
      <c r="E474" s="95">
        <v>44765</v>
      </c>
      <c r="F474" s="96" t="str">
        <f>IFERROR(VLOOKUP($E474, V医療従事者等!$A:$J, $F$4, FALSE), TEXT(E474, "aaa"))</f>
        <v>土</v>
      </c>
      <c r="G474" s="96">
        <f>IFERROR(VLOOKUP($E474, V医療従事者等!$A:$J, $G$4, FALSE), 0)</f>
        <v>0</v>
      </c>
      <c r="H474" s="96">
        <f>IFERROR(VLOOKUP($E474, V医療従事者等!$A:$J, $H$4, FALSE), 0)</f>
        <v>0</v>
      </c>
      <c r="I474" s="96">
        <f>IFERROR(VLOOKUP($E474, V医療従事者等!$A:$J, $I$4, FALSE), 0)</f>
        <v>0</v>
      </c>
      <c r="J474" s="96">
        <f>IFERROR(VLOOKUP($E474, V医療従事者等!$A:$J, $J$4, FALSE), 0)</f>
        <v>0</v>
      </c>
      <c r="K474" s="97">
        <f>IFERROR(VLOOKUP($E474, V一般接種!$A:$G, K$4, FALSE), 0)</f>
        <v>0</v>
      </c>
      <c r="L474" s="97">
        <f>IFERROR(VLOOKUP($E474, V一般接種!$A:$G, L$4, FALSE), 0)</f>
        <v>0</v>
      </c>
      <c r="M474" s="97">
        <f>IFERROR(VLOOKUP($E474, V一般接種!$A:$G, M$4, FALSE), 0)</f>
        <v>0</v>
      </c>
      <c r="N474" s="97">
        <f>IFERROR(VLOOKUP($E474, V一般接種!$A:$G, N$4, FALSE), 0)</f>
        <v>0</v>
      </c>
      <c r="O474" s="97">
        <f>SUMIF(V職域接種!$C:$C, 'Conv-vaccine'!$E474, V職域接種!F:F)</f>
        <v>0</v>
      </c>
      <c r="P474" s="97">
        <f>SUMIF(V職域接種!$C:$C, 'Conv-vaccine'!$E474, V職域接種!G:G)</f>
        <v>0</v>
      </c>
      <c r="Q474" s="97">
        <f>SUMIF(V重複!$C:$C, 'Conv-vaccine'!$E474, V重複!F:F)</f>
        <v>0</v>
      </c>
      <c r="R474" s="97">
        <f>SUMIF(V重複!$C:$C, 'Conv-vaccine'!$E474, V重複!G:G)</f>
        <v>0</v>
      </c>
      <c r="S474" s="111">
        <f>SUMIF(V3回目!$A:$A, 'Conv-vaccine'!$E474, V3回目!C:C)</f>
        <v>0</v>
      </c>
    </row>
    <row r="475" spans="1:19" ht="17.7">
      <c r="A475" s="94">
        <f t="shared" si="32"/>
        <v>44766</v>
      </c>
      <c r="B475" s="49">
        <f t="shared" si="33"/>
        <v>0</v>
      </c>
      <c r="C475" s="49">
        <f t="shared" si="34"/>
        <v>0</v>
      </c>
      <c r="D475" s="49">
        <f t="shared" si="31"/>
        <v>0</v>
      </c>
      <c r="E475" s="95">
        <v>44766</v>
      </c>
      <c r="F475" s="96" t="str">
        <f>IFERROR(VLOOKUP($E475, V医療従事者等!$A:$J, $F$4, FALSE), TEXT(E475, "aaa"))</f>
        <v>日</v>
      </c>
      <c r="G475" s="96">
        <f>IFERROR(VLOOKUP($E475, V医療従事者等!$A:$J, $G$4, FALSE), 0)</f>
        <v>0</v>
      </c>
      <c r="H475" s="96">
        <f>IFERROR(VLOOKUP($E475, V医療従事者等!$A:$J, $H$4, FALSE), 0)</f>
        <v>0</v>
      </c>
      <c r="I475" s="96">
        <f>IFERROR(VLOOKUP($E475, V医療従事者等!$A:$J, $I$4, FALSE), 0)</f>
        <v>0</v>
      </c>
      <c r="J475" s="96">
        <f>IFERROR(VLOOKUP($E475, V医療従事者等!$A:$J, $J$4, FALSE), 0)</f>
        <v>0</v>
      </c>
      <c r="K475" s="97">
        <f>IFERROR(VLOOKUP($E475, V一般接種!$A:$G, K$4, FALSE), 0)</f>
        <v>0</v>
      </c>
      <c r="L475" s="97">
        <f>IFERROR(VLOOKUP($E475, V一般接種!$A:$G, L$4, FALSE), 0)</f>
        <v>0</v>
      </c>
      <c r="M475" s="97">
        <f>IFERROR(VLOOKUP($E475, V一般接種!$A:$G, M$4, FALSE), 0)</f>
        <v>0</v>
      </c>
      <c r="N475" s="97">
        <f>IFERROR(VLOOKUP($E475, V一般接種!$A:$G, N$4, FALSE), 0)</f>
        <v>0</v>
      </c>
      <c r="O475" s="97">
        <f>SUMIF(V職域接種!$C:$C, 'Conv-vaccine'!$E475, V職域接種!F:F)</f>
        <v>0</v>
      </c>
      <c r="P475" s="97">
        <f>SUMIF(V職域接種!$C:$C, 'Conv-vaccine'!$E475, V職域接種!G:G)</f>
        <v>0</v>
      </c>
      <c r="Q475" s="97">
        <f>SUMIF(V重複!$C:$C, 'Conv-vaccine'!$E475, V重複!F:F)</f>
        <v>0</v>
      </c>
      <c r="R475" s="97">
        <f>SUMIF(V重複!$C:$C, 'Conv-vaccine'!$E475, V重複!G:G)</f>
        <v>0</v>
      </c>
      <c r="S475" s="111">
        <f>SUMIF(V3回目!$A:$A, 'Conv-vaccine'!$E475, V3回目!C:C)</f>
        <v>0</v>
      </c>
    </row>
    <row r="476" spans="1:19" ht="17.7">
      <c r="A476" s="94">
        <f t="shared" si="32"/>
        <v>44767</v>
      </c>
      <c r="B476" s="49">
        <f t="shared" si="33"/>
        <v>0</v>
      </c>
      <c r="C476" s="49">
        <f t="shared" si="34"/>
        <v>0</v>
      </c>
      <c r="D476" s="49">
        <f t="shared" si="31"/>
        <v>0</v>
      </c>
      <c r="E476" s="95">
        <v>44767</v>
      </c>
      <c r="F476" s="96" t="str">
        <f>IFERROR(VLOOKUP($E476, V医療従事者等!$A:$J, $F$4, FALSE), TEXT(E476, "aaa"))</f>
        <v>月</v>
      </c>
      <c r="G476" s="96">
        <f>IFERROR(VLOOKUP($E476, V医療従事者等!$A:$J, $G$4, FALSE), 0)</f>
        <v>0</v>
      </c>
      <c r="H476" s="96">
        <f>IFERROR(VLOOKUP($E476, V医療従事者等!$A:$J, $H$4, FALSE), 0)</f>
        <v>0</v>
      </c>
      <c r="I476" s="96">
        <f>IFERROR(VLOOKUP($E476, V医療従事者等!$A:$J, $I$4, FALSE), 0)</f>
        <v>0</v>
      </c>
      <c r="J476" s="96">
        <f>IFERROR(VLOOKUP($E476, V医療従事者等!$A:$J, $J$4, FALSE), 0)</f>
        <v>0</v>
      </c>
      <c r="K476" s="97">
        <f>IFERROR(VLOOKUP($E476, V一般接種!$A:$G, K$4, FALSE), 0)</f>
        <v>0</v>
      </c>
      <c r="L476" s="97">
        <f>IFERROR(VLOOKUP($E476, V一般接種!$A:$G, L$4, FALSE), 0)</f>
        <v>0</v>
      </c>
      <c r="M476" s="97">
        <f>IFERROR(VLOOKUP($E476, V一般接種!$A:$G, M$4, FALSE), 0)</f>
        <v>0</v>
      </c>
      <c r="N476" s="97">
        <f>IFERROR(VLOOKUP($E476, V一般接種!$A:$G, N$4, FALSE), 0)</f>
        <v>0</v>
      </c>
      <c r="O476" s="97">
        <f>SUMIF(V職域接種!$C:$C, 'Conv-vaccine'!$E476, V職域接種!F:F)</f>
        <v>0</v>
      </c>
      <c r="P476" s="97">
        <f>SUMIF(V職域接種!$C:$C, 'Conv-vaccine'!$E476, V職域接種!G:G)</f>
        <v>0</v>
      </c>
      <c r="Q476" s="97">
        <f>SUMIF(V重複!$C:$C, 'Conv-vaccine'!$E476, V重複!F:F)</f>
        <v>0</v>
      </c>
      <c r="R476" s="97">
        <f>SUMIF(V重複!$C:$C, 'Conv-vaccine'!$E476, V重複!G:G)</f>
        <v>0</v>
      </c>
      <c r="S476" s="111">
        <f>SUMIF(V3回目!$A:$A, 'Conv-vaccine'!$E476, V3回目!C:C)</f>
        <v>0</v>
      </c>
    </row>
    <row r="477" spans="1:19" ht="17.7">
      <c r="A477" s="94">
        <f t="shared" si="32"/>
        <v>44768</v>
      </c>
      <c r="B477" s="49">
        <f t="shared" si="33"/>
        <v>0</v>
      </c>
      <c r="C477" s="49">
        <f t="shared" si="34"/>
        <v>0</v>
      </c>
      <c r="D477" s="49">
        <f t="shared" si="31"/>
        <v>0</v>
      </c>
      <c r="E477" s="95">
        <v>44768</v>
      </c>
      <c r="F477" s="96" t="str">
        <f>IFERROR(VLOOKUP($E477, V医療従事者等!$A:$J, $F$4, FALSE), TEXT(E477, "aaa"))</f>
        <v>火</v>
      </c>
      <c r="G477" s="96">
        <f>IFERROR(VLOOKUP($E477, V医療従事者等!$A:$J, $G$4, FALSE), 0)</f>
        <v>0</v>
      </c>
      <c r="H477" s="96">
        <f>IFERROR(VLOOKUP($E477, V医療従事者等!$A:$J, $H$4, FALSE), 0)</f>
        <v>0</v>
      </c>
      <c r="I477" s="96">
        <f>IFERROR(VLOOKUP($E477, V医療従事者等!$A:$J, $I$4, FALSE), 0)</f>
        <v>0</v>
      </c>
      <c r="J477" s="96">
        <f>IFERROR(VLOOKUP($E477, V医療従事者等!$A:$J, $J$4, FALSE), 0)</f>
        <v>0</v>
      </c>
      <c r="K477" s="97">
        <f>IFERROR(VLOOKUP($E477, V一般接種!$A:$G, K$4, FALSE), 0)</f>
        <v>0</v>
      </c>
      <c r="L477" s="97">
        <f>IFERROR(VLOOKUP($E477, V一般接種!$A:$G, L$4, FALSE), 0)</f>
        <v>0</v>
      </c>
      <c r="M477" s="97">
        <f>IFERROR(VLOOKUP($E477, V一般接種!$A:$G, M$4, FALSE), 0)</f>
        <v>0</v>
      </c>
      <c r="N477" s="97">
        <f>IFERROR(VLOOKUP($E477, V一般接種!$A:$G, N$4, FALSE), 0)</f>
        <v>0</v>
      </c>
      <c r="O477" s="97">
        <f>SUMIF(V職域接種!$C:$C, 'Conv-vaccine'!$E477, V職域接種!F:F)</f>
        <v>0</v>
      </c>
      <c r="P477" s="97">
        <f>SUMIF(V職域接種!$C:$C, 'Conv-vaccine'!$E477, V職域接種!G:G)</f>
        <v>0</v>
      </c>
      <c r="Q477" s="97">
        <f>SUMIF(V重複!$C:$C, 'Conv-vaccine'!$E477, V重複!F:F)</f>
        <v>0</v>
      </c>
      <c r="R477" s="97">
        <f>SUMIF(V重複!$C:$C, 'Conv-vaccine'!$E477, V重複!G:G)</f>
        <v>0</v>
      </c>
      <c r="S477" s="111">
        <f>SUMIF(V3回目!$A:$A, 'Conv-vaccine'!$E477, V3回目!C:C)</f>
        <v>0</v>
      </c>
    </row>
    <row r="478" spans="1:19" ht="17.7">
      <c r="A478" s="94">
        <f t="shared" si="32"/>
        <v>44769</v>
      </c>
      <c r="B478" s="49">
        <f t="shared" si="33"/>
        <v>0</v>
      </c>
      <c r="C478" s="49">
        <f t="shared" si="34"/>
        <v>0</v>
      </c>
      <c r="D478" s="49">
        <f t="shared" si="31"/>
        <v>0</v>
      </c>
      <c r="E478" s="95">
        <v>44769</v>
      </c>
      <c r="F478" s="96" t="str">
        <f>IFERROR(VLOOKUP($E478, V医療従事者等!$A:$J, $F$4, FALSE), TEXT(E478, "aaa"))</f>
        <v>水</v>
      </c>
      <c r="G478" s="96">
        <f>IFERROR(VLOOKUP($E478, V医療従事者等!$A:$J, $G$4, FALSE), 0)</f>
        <v>0</v>
      </c>
      <c r="H478" s="96">
        <f>IFERROR(VLOOKUP($E478, V医療従事者等!$A:$J, $H$4, FALSE), 0)</f>
        <v>0</v>
      </c>
      <c r="I478" s="96">
        <f>IFERROR(VLOOKUP($E478, V医療従事者等!$A:$J, $I$4, FALSE), 0)</f>
        <v>0</v>
      </c>
      <c r="J478" s="96">
        <f>IFERROR(VLOOKUP($E478, V医療従事者等!$A:$J, $J$4, FALSE), 0)</f>
        <v>0</v>
      </c>
      <c r="K478" s="97">
        <f>IFERROR(VLOOKUP($E478, V一般接種!$A:$G, K$4, FALSE), 0)</f>
        <v>0</v>
      </c>
      <c r="L478" s="97">
        <f>IFERROR(VLOOKUP($E478, V一般接種!$A:$G, L$4, FALSE), 0)</f>
        <v>0</v>
      </c>
      <c r="M478" s="97">
        <f>IFERROR(VLOOKUP($E478, V一般接種!$A:$G, M$4, FALSE), 0)</f>
        <v>0</v>
      </c>
      <c r="N478" s="97">
        <f>IFERROR(VLOOKUP($E478, V一般接種!$A:$G, N$4, FALSE), 0)</f>
        <v>0</v>
      </c>
      <c r="O478" s="97">
        <f>SUMIF(V職域接種!$C:$C, 'Conv-vaccine'!$E478, V職域接種!F:F)</f>
        <v>0</v>
      </c>
      <c r="P478" s="97">
        <f>SUMIF(V職域接種!$C:$C, 'Conv-vaccine'!$E478, V職域接種!G:G)</f>
        <v>0</v>
      </c>
      <c r="Q478" s="97">
        <f>SUMIF(V重複!$C:$C, 'Conv-vaccine'!$E478, V重複!F:F)</f>
        <v>0</v>
      </c>
      <c r="R478" s="97">
        <f>SUMIF(V重複!$C:$C, 'Conv-vaccine'!$E478, V重複!G:G)</f>
        <v>0</v>
      </c>
      <c r="S478" s="111">
        <f>SUMIF(V3回目!$A:$A, 'Conv-vaccine'!$E478, V3回目!C:C)</f>
        <v>0</v>
      </c>
    </row>
    <row r="479" spans="1:19" ht="17.7">
      <c r="A479" s="94">
        <f t="shared" si="32"/>
        <v>44770</v>
      </c>
      <c r="B479" s="49">
        <f t="shared" si="33"/>
        <v>0</v>
      </c>
      <c r="C479" s="49">
        <f t="shared" si="34"/>
        <v>0</v>
      </c>
      <c r="D479" s="49">
        <f t="shared" si="31"/>
        <v>0</v>
      </c>
      <c r="E479" s="95">
        <v>44770</v>
      </c>
      <c r="F479" s="96" t="str">
        <f>IFERROR(VLOOKUP($E479, V医療従事者等!$A:$J, $F$4, FALSE), TEXT(E479, "aaa"))</f>
        <v>木</v>
      </c>
      <c r="G479" s="96">
        <f>IFERROR(VLOOKUP($E479, V医療従事者等!$A:$J, $G$4, FALSE), 0)</f>
        <v>0</v>
      </c>
      <c r="H479" s="96">
        <f>IFERROR(VLOOKUP($E479, V医療従事者等!$A:$J, $H$4, FALSE), 0)</f>
        <v>0</v>
      </c>
      <c r="I479" s="96">
        <f>IFERROR(VLOOKUP($E479, V医療従事者等!$A:$J, $I$4, FALSE), 0)</f>
        <v>0</v>
      </c>
      <c r="J479" s="96">
        <f>IFERROR(VLOOKUP($E479, V医療従事者等!$A:$J, $J$4, FALSE), 0)</f>
        <v>0</v>
      </c>
      <c r="K479" s="97">
        <f>IFERROR(VLOOKUP($E479, V一般接種!$A:$G, K$4, FALSE), 0)</f>
        <v>0</v>
      </c>
      <c r="L479" s="97">
        <f>IFERROR(VLOOKUP($E479, V一般接種!$A:$G, L$4, FALSE), 0)</f>
        <v>0</v>
      </c>
      <c r="M479" s="97">
        <f>IFERROR(VLOOKUP($E479, V一般接種!$A:$G, M$4, FALSE), 0)</f>
        <v>0</v>
      </c>
      <c r="N479" s="97">
        <f>IFERROR(VLOOKUP($E479, V一般接種!$A:$G, N$4, FALSE), 0)</f>
        <v>0</v>
      </c>
      <c r="O479" s="97">
        <f>SUMIF(V職域接種!$C:$C, 'Conv-vaccine'!$E479, V職域接種!F:F)</f>
        <v>0</v>
      </c>
      <c r="P479" s="97">
        <f>SUMIF(V職域接種!$C:$C, 'Conv-vaccine'!$E479, V職域接種!G:G)</f>
        <v>0</v>
      </c>
      <c r="Q479" s="97">
        <f>SUMIF(V重複!$C:$C, 'Conv-vaccine'!$E479, V重複!F:F)</f>
        <v>0</v>
      </c>
      <c r="R479" s="97">
        <f>SUMIF(V重複!$C:$C, 'Conv-vaccine'!$E479, V重複!G:G)</f>
        <v>0</v>
      </c>
      <c r="S479" s="111">
        <f>SUMIF(V3回目!$A:$A, 'Conv-vaccine'!$E479, V3回目!C:C)</f>
        <v>0</v>
      </c>
    </row>
    <row r="480" spans="1:19" ht="17.7">
      <c r="A480" s="94">
        <f t="shared" si="32"/>
        <v>44771</v>
      </c>
      <c r="B480" s="49">
        <f t="shared" si="33"/>
        <v>0</v>
      </c>
      <c r="C480" s="49">
        <f t="shared" si="34"/>
        <v>0</v>
      </c>
      <c r="D480" s="49">
        <f t="shared" si="31"/>
        <v>0</v>
      </c>
      <c r="E480" s="95">
        <v>44771</v>
      </c>
      <c r="F480" s="96" t="str">
        <f>IFERROR(VLOOKUP($E480, V医療従事者等!$A:$J, $F$4, FALSE), TEXT(E480, "aaa"))</f>
        <v>金</v>
      </c>
      <c r="G480" s="96">
        <f>IFERROR(VLOOKUP($E480, V医療従事者等!$A:$J, $G$4, FALSE), 0)</f>
        <v>0</v>
      </c>
      <c r="H480" s="96">
        <f>IFERROR(VLOOKUP($E480, V医療従事者等!$A:$J, $H$4, FALSE), 0)</f>
        <v>0</v>
      </c>
      <c r="I480" s="96">
        <f>IFERROR(VLOOKUP($E480, V医療従事者等!$A:$J, $I$4, FALSE), 0)</f>
        <v>0</v>
      </c>
      <c r="J480" s="96">
        <f>IFERROR(VLOOKUP($E480, V医療従事者等!$A:$J, $J$4, FALSE), 0)</f>
        <v>0</v>
      </c>
      <c r="K480" s="97">
        <f>IFERROR(VLOOKUP($E480, V一般接種!$A:$G, K$4, FALSE), 0)</f>
        <v>0</v>
      </c>
      <c r="L480" s="97">
        <f>IFERROR(VLOOKUP($E480, V一般接種!$A:$G, L$4, FALSE), 0)</f>
        <v>0</v>
      </c>
      <c r="M480" s="97">
        <f>IFERROR(VLOOKUP($E480, V一般接種!$A:$G, M$4, FALSE), 0)</f>
        <v>0</v>
      </c>
      <c r="N480" s="97">
        <f>IFERROR(VLOOKUP($E480, V一般接種!$A:$G, N$4, FALSE), 0)</f>
        <v>0</v>
      </c>
      <c r="O480" s="97">
        <f>SUMIF(V職域接種!$C:$C, 'Conv-vaccine'!$E480, V職域接種!F:F)</f>
        <v>0</v>
      </c>
      <c r="P480" s="97">
        <f>SUMIF(V職域接種!$C:$C, 'Conv-vaccine'!$E480, V職域接種!G:G)</f>
        <v>0</v>
      </c>
      <c r="Q480" s="97">
        <f>SUMIF(V重複!$C:$C, 'Conv-vaccine'!$E480, V重複!F:F)</f>
        <v>0</v>
      </c>
      <c r="R480" s="97">
        <f>SUMIF(V重複!$C:$C, 'Conv-vaccine'!$E480, V重複!G:G)</f>
        <v>0</v>
      </c>
      <c r="S480" s="111">
        <f>SUMIF(V3回目!$A:$A, 'Conv-vaccine'!$E480, V3回目!C:C)</f>
        <v>0</v>
      </c>
    </row>
    <row r="481" spans="1:19" ht="17.7">
      <c r="A481" s="94">
        <f t="shared" si="32"/>
        <v>44772</v>
      </c>
      <c r="B481" s="49">
        <f t="shared" si="33"/>
        <v>0</v>
      </c>
      <c r="C481" s="49">
        <f t="shared" si="34"/>
        <v>0</v>
      </c>
      <c r="D481" s="49">
        <f t="shared" si="31"/>
        <v>0</v>
      </c>
      <c r="E481" s="95">
        <v>44772</v>
      </c>
      <c r="F481" s="96" t="str">
        <f>IFERROR(VLOOKUP($E481, V医療従事者等!$A:$J, $F$4, FALSE), TEXT(E481, "aaa"))</f>
        <v>土</v>
      </c>
      <c r="G481" s="96">
        <f>IFERROR(VLOOKUP($E481, V医療従事者等!$A:$J, $G$4, FALSE), 0)</f>
        <v>0</v>
      </c>
      <c r="H481" s="96">
        <f>IFERROR(VLOOKUP($E481, V医療従事者等!$A:$J, $H$4, FALSE), 0)</f>
        <v>0</v>
      </c>
      <c r="I481" s="96">
        <f>IFERROR(VLOOKUP($E481, V医療従事者等!$A:$J, $I$4, FALSE), 0)</f>
        <v>0</v>
      </c>
      <c r="J481" s="96">
        <f>IFERROR(VLOOKUP($E481, V医療従事者等!$A:$J, $J$4, FALSE), 0)</f>
        <v>0</v>
      </c>
      <c r="K481" s="97">
        <f>IFERROR(VLOOKUP($E481, V一般接種!$A:$G, K$4, FALSE), 0)</f>
        <v>0</v>
      </c>
      <c r="L481" s="97">
        <f>IFERROR(VLOOKUP($E481, V一般接種!$A:$G, L$4, FALSE), 0)</f>
        <v>0</v>
      </c>
      <c r="M481" s="97">
        <f>IFERROR(VLOOKUP($E481, V一般接種!$A:$G, M$4, FALSE), 0)</f>
        <v>0</v>
      </c>
      <c r="N481" s="97">
        <f>IFERROR(VLOOKUP($E481, V一般接種!$A:$G, N$4, FALSE), 0)</f>
        <v>0</v>
      </c>
      <c r="O481" s="97">
        <f>SUMIF(V職域接種!$C:$C, 'Conv-vaccine'!$E481, V職域接種!F:F)</f>
        <v>0</v>
      </c>
      <c r="P481" s="97">
        <f>SUMIF(V職域接種!$C:$C, 'Conv-vaccine'!$E481, V職域接種!G:G)</f>
        <v>0</v>
      </c>
      <c r="Q481" s="97">
        <f>SUMIF(V重複!$C:$C, 'Conv-vaccine'!$E481, V重複!F:F)</f>
        <v>0</v>
      </c>
      <c r="R481" s="97">
        <f>SUMIF(V重複!$C:$C, 'Conv-vaccine'!$E481, V重複!G:G)</f>
        <v>0</v>
      </c>
      <c r="S481" s="111">
        <f>SUMIF(V3回目!$A:$A, 'Conv-vaccine'!$E481, V3回目!C:C)</f>
        <v>0</v>
      </c>
    </row>
    <row r="482" spans="1:19" ht="17.7">
      <c r="A482" s="94">
        <f t="shared" si="32"/>
        <v>44773</v>
      </c>
      <c r="B482" s="49">
        <f t="shared" si="33"/>
        <v>0</v>
      </c>
      <c r="C482" s="49">
        <f t="shared" si="34"/>
        <v>0</v>
      </c>
      <c r="D482" s="49">
        <f t="shared" si="31"/>
        <v>0</v>
      </c>
      <c r="E482" s="95">
        <v>44773</v>
      </c>
      <c r="F482" s="96" t="str">
        <f>IFERROR(VLOOKUP($E482, V医療従事者等!$A:$J, $F$4, FALSE), TEXT(E482, "aaa"))</f>
        <v>日</v>
      </c>
      <c r="G482" s="96">
        <f>IFERROR(VLOOKUP($E482, V医療従事者等!$A:$J, $G$4, FALSE), 0)</f>
        <v>0</v>
      </c>
      <c r="H482" s="96">
        <f>IFERROR(VLOOKUP($E482, V医療従事者等!$A:$J, $H$4, FALSE), 0)</f>
        <v>0</v>
      </c>
      <c r="I482" s="96">
        <f>IFERROR(VLOOKUP($E482, V医療従事者等!$A:$J, $I$4, FALSE), 0)</f>
        <v>0</v>
      </c>
      <c r="J482" s="96">
        <f>IFERROR(VLOOKUP($E482, V医療従事者等!$A:$J, $J$4, FALSE), 0)</f>
        <v>0</v>
      </c>
      <c r="K482" s="97">
        <f>IFERROR(VLOOKUP($E482, V一般接種!$A:$G, K$4, FALSE), 0)</f>
        <v>0</v>
      </c>
      <c r="L482" s="97">
        <f>IFERROR(VLOOKUP($E482, V一般接種!$A:$G, L$4, FALSE), 0)</f>
        <v>0</v>
      </c>
      <c r="M482" s="97">
        <f>IFERROR(VLOOKUP($E482, V一般接種!$A:$G, M$4, FALSE), 0)</f>
        <v>0</v>
      </c>
      <c r="N482" s="97">
        <f>IFERROR(VLOOKUP($E482, V一般接種!$A:$G, N$4, FALSE), 0)</f>
        <v>0</v>
      </c>
      <c r="O482" s="97">
        <f>SUMIF(V職域接種!$C:$C, 'Conv-vaccine'!$E482, V職域接種!F:F)</f>
        <v>0</v>
      </c>
      <c r="P482" s="97">
        <f>SUMIF(V職域接種!$C:$C, 'Conv-vaccine'!$E482, V職域接種!G:G)</f>
        <v>0</v>
      </c>
      <c r="Q482" s="97">
        <f>SUMIF(V重複!$C:$C, 'Conv-vaccine'!$E482, V重複!F:F)</f>
        <v>0</v>
      </c>
      <c r="R482" s="97">
        <f>SUMIF(V重複!$C:$C, 'Conv-vaccine'!$E482, V重複!G:G)</f>
        <v>0</v>
      </c>
      <c r="S482" s="111">
        <f>SUMIF(V3回目!$A:$A, 'Conv-vaccine'!$E482, V3回目!C:C)</f>
        <v>0</v>
      </c>
    </row>
    <row r="483" spans="1:19" ht="17.7">
      <c r="A483" s="94">
        <f t="shared" si="32"/>
        <v>44774</v>
      </c>
      <c r="B483" s="49">
        <f t="shared" si="33"/>
        <v>0</v>
      </c>
      <c r="C483" s="49">
        <f t="shared" si="34"/>
        <v>0</v>
      </c>
      <c r="D483" s="49">
        <f t="shared" si="31"/>
        <v>0</v>
      </c>
      <c r="E483" s="95">
        <v>44774</v>
      </c>
      <c r="F483" s="96" t="str">
        <f>IFERROR(VLOOKUP($E483, V医療従事者等!$A:$J, $F$4, FALSE), TEXT(E483, "aaa"))</f>
        <v>月</v>
      </c>
      <c r="G483" s="96">
        <f>IFERROR(VLOOKUP($E483, V医療従事者等!$A:$J, $G$4, FALSE), 0)</f>
        <v>0</v>
      </c>
      <c r="H483" s="96">
        <f>IFERROR(VLOOKUP($E483, V医療従事者等!$A:$J, $H$4, FALSE), 0)</f>
        <v>0</v>
      </c>
      <c r="I483" s="96">
        <f>IFERROR(VLOOKUP($E483, V医療従事者等!$A:$J, $I$4, FALSE), 0)</f>
        <v>0</v>
      </c>
      <c r="J483" s="96">
        <f>IFERROR(VLOOKUP($E483, V医療従事者等!$A:$J, $J$4, FALSE), 0)</f>
        <v>0</v>
      </c>
      <c r="K483" s="97">
        <f>IFERROR(VLOOKUP($E483, V一般接種!$A:$G, K$4, FALSE), 0)</f>
        <v>0</v>
      </c>
      <c r="L483" s="97">
        <f>IFERROR(VLOOKUP($E483, V一般接種!$A:$G, L$4, FALSE), 0)</f>
        <v>0</v>
      </c>
      <c r="M483" s="97">
        <f>IFERROR(VLOOKUP($E483, V一般接種!$A:$G, M$4, FALSE), 0)</f>
        <v>0</v>
      </c>
      <c r="N483" s="97">
        <f>IFERROR(VLOOKUP($E483, V一般接種!$A:$G, N$4, FALSE), 0)</f>
        <v>0</v>
      </c>
      <c r="O483" s="97">
        <f>SUMIF(V職域接種!$C:$C, 'Conv-vaccine'!$E483, V職域接種!F:F)</f>
        <v>0</v>
      </c>
      <c r="P483" s="97">
        <f>SUMIF(V職域接種!$C:$C, 'Conv-vaccine'!$E483, V職域接種!G:G)</f>
        <v>0</v>
      </c>
      <c r="Q483" s="97">
        <f>SUMIF(V重複!$C:$C, 'Conv-vaccine'!$E483, V重複!F:F)</f>
        <v>0</v>
      </c>
      <c r="R483" s="97">
        <f>SUMIF(V重複!$C:$C, 'Conv-vaccine'!$E483, V重複!G:G)</f>
        <v>0</v>
      </c>
      <c r="S483" s="111">
        <f>SUMIF(V3回目!$A:$A, 'Conv-vaccine'!$E483, V3回目!C:C)</f>
        <v>0</v>
      </c>
    </row>
    <row r="484" spans="1:19" ht="17.7">
      <c r="A484" s="94">
        <f t="shared" si="32"/>
        <v>44775</v>
      </c>
      <c r="B484" s="49">
        <f t="shared" si="33"/>
        <v>0</v>
      </c>
      <c r="C484" s="49">
        <f t="shared" si="34"/>
        <v>0</v>
      </c>
      <c r="D484" s="49">
        <f t="shared" si="31"/>
        <v>0</v>
      </c>
      <c r="E484" s="95">
        <v>44775</v>
      </c>
      <c r="F484" s="96" t="str">
        <f>IFERROR(VLOOKUP($E484, V医療従事者等!$A:$J, $F$4, FALSE), TEXT(E484, "aaa"))</f>
        <v>火</v>
      </c>
      <c r="G484" s="96">
        <f>IFERROR(VLOOKUP($E484, V医療従事者等!$A:$J, $G$4, FALSE), 0)</f>
        <v>0</v>
      </c>
      <c r="H484" s="96">
        <f>IFERROR(VLOOKUP($E484, V医療従事者等!$A:$J, $H$4, FALSE), 0)</f>
        <v>0</v>
      </c>
      <c r="I484" s="96">
        <f>IFERROR(VLOOKUP($E484, V医療従事者等!$A:$J, $I$4, FALSE), 0)</f>
        <v>0</v>
      </c>
      <c r="J484" s="96">
        <f>IFERROR(VLOOKUP($E484, V医療従事者等!$A:$J, $J$4, FALSE), 0)</f>
        <v>0</v>
      </c>
      <c r="K484" s="97">
        <f>IFERROR(VLOOKUP($E484, V一般接種!$A:$G, K$4, FALSE), 0)</f>
        <v>0</v>
      </c>
      <c r="L484" s="97">
        <f>IFERROR(VLOOKUP($E484, V一般接種!$A:$G, L$4, FALSE), 0)</f>
        <v>0</v>
      </c>
      <c r="M484" s="97">
        <f>IFERROR(VLOOKUP($E484, V一般接種!$A:$G, M$4, FALSE), 0)</f>
        <v>0</v>
      </c>
      <c r="N484" s="97">
        <f>IFERROR(VLOOKUP($E484, V一般接種!$A:$G, N$4, FALSE), 0)</f>
        <v>0</v>
      </c>
      <c r="O484" s="97">
        <f>SUMIF(V職域接種!$C:$C, 'Conv-vaccine'!$E484, V職域接種!F:F)</f>
        <v>0</v>
      </c>
      <c r="P484" s="97">
        <f>SUMIF(V職域接種!$C:$C, 'Conv-vaccine'!$E484, V職域接種!G:G)</f>
        <v>0</v>
      </c>
      <c r="Q484" s="97">
        <f>SUMIF(V重複!$C:$C, 'Conv-vaccine'!$E484, V重複!F:F)</f>
        <v>0</v>
      </c>
      <c r="R484" s="97">
        <f>SUMIF(V重複!$C:$C, 'Conv-vaccine'!$E484, V重複!G:G)</f>
        <v>0</v>
      </c>
      <c r="S484" s="111">
        <f>SUMIF(V3回目!$A:$A, 'Conv-vaccine'!$E484, V3回目!C:C)</f>
        <v>0</v>
      </c>
    </row>
    <row r="485" spans="1:19" ht="17.7">
      <c r="A485" s="94">
        <f t="shared" si="32"/>
        <v>44776</v>
      </c>
      <c r="B485" s="49">
        <f t="shared" si="33"/>
        <v>0</v>
      </c>
      <c r="C485" s="49">
        <f t="shared" si="34"/>
        <v>0</v>
      </c>
      <c r="D485" s="49">
        <f t="shared" si="31"/>
        <v>0</v>
      </c>
      <c r="E485" s="95">
        <v>44776</v>
      </c>
      <c r="F485" s="96" t="str">
        <f>IFERROR(VLOOKUP($E485, V医療従事者等!$A:$J, $F$4, FALSE), TEXT(E485, "aaa"))</f>
        <v>水</v>
      </c>
      <c r="G485" s="96">
        <f>IFERROR(VLOOKUP($E485, V医療従事者等!$A:$J, $G$4, FALSE), 0)</f>
        <v>0</v>
      </c>
      <c r="H485" s="96">
        <f>IFERROR(VLOOKUP($E485, V医療従事者等!$A:$J, $H$4, FALSE), 0)</f>
        <v>0</v>
      </c>
      <c r="I485" s="96">
        <f>IFERROR(VLOOKUP($E485, V医療従事者等!$A:$J, $I$4, FALSE), 0)</f>
        <v>0</v>
      </c>
      <c r="J485" s="96">
        <f>IFERROR(VLOOKUP($E485, V医療従事者等!$A:$J, $J$4, FALSE), 0)</f>
        <v>0</v>
      </c>
      <c r="K485" s="97">
        <f>IFERROR(VLOOKUP($E485, V一般接種!$A:$G, K$4, FALSE), 0)</f>
        <v>0</v>
      </c>
      <c r="L485" s="97">
        <f>IFERROR(VLOOKUP($E485, V一般接種!$A:$G, L$4, FALSE), 0)</f>
        <v>0</v>
      </c>
      <c r="M485" s="97">
        <f>IFERROR(VLOOKUP($E485, V一般接種!$A:$G, M$4, FALSE), 0)</f>
        <v>0</v>
      </c>
      <c r="N485" s="97">
        <f>IFERROR(VLOOKUP($E485, V一般接種!$A:$G, N$4, FALSE), 0)</f>
        <v>0</v>
      </c>
      <c r="O485" s="97">
        <f>SUMIF(V職域接種!$C:$C, 'Conv-vaccine'!$E485, V職域接種!F:F)</f>
        <v>0</v>
      </c>
      <c r="P485" s="97">
        <f>SUMIF(V職域接種!$C:$C, 'Conv-vaccine'!$E485, V職域接種!G:G)</f>
        <v>0</v>
      </c>
      <c r="Q485" s="97">
        <f>SUMIF(V重複!$C:$C, 'Conv-vaccine'!$E485, V重複!F:F)</f>
        <v>0</v>
      </c>
      <c r="R485" s="97">
        <f>SUMIF(V重複!$C:$C, 'Conv-vaccine'!$E485, V重複!G:G)</f>
        <v>0</v>
      </c>
      <c r="S485" s="111">
        <f>SUMIF(V3回目!$A:$A, 'Conv-vaccine'!$E485, V3回目!C:C)</f>
        <v>0</v>
      </c>
    </row>
    <row r="486" spans="1:19" ht="17.7">
      <c r="A486" s="94">
        <f t="shared" si="32"/>
        <v>44777</v>
      </c>
      <c r="B486" s="49">
        <f t="shared" si="33"/>
        <v>0</v>
      </c>
      <c r="C486" s="49">
        <f t="shared" si="34"/>
        <v>0</v>
      </c>
      <c r="D486" s="49">
        <f t="shared" si="31"/>
        <v>0</v>
      </c>
      <c r="E486" s="95">
        <v>44777</v>
      </c>
      <c r="F486" s="96" t="str">
        <f>IFERROR(VLOOKUP($E486, V医療従事者等!$A:$J, $F$4, FALSE), TEXT(E486, "aaa"))</f>
        <v>木</v>
      </c>
      <c r="G486" s="96">
        <f>IFERROR(VLOOKUP($E486, V医療従事者等!$A:$J, $G$4, FALSE), 0)</f>
        <v>0</v>
      </c>
      <c r="H486" s="96">
        <f>IFERROR(VLOOKUP($E486, V医療従事者等!$A:$J, $H$4, FALSE), 0)</f>
        <v>0</v>
      </c>
      <c r="I486" s="96">
        <f>IFERROR(VLOOKUP($E486, V医療従事者等!$A:$J, $I$4, FALSE), 0)</f>
        <v>0</v>
      </c>
      <c r="J486" s="96">
        <f>IFERROR(VLOOKUP($E486, V医療従事者等!$A:$J, $J$4, FALSE), 0)</f>
        <v>0</v>
      </c>
      <c r="K486" s="97">
        <f>IFERROR(VLOOKUP($E486, V一般接種!$A:$G, K$4, FALSE), 0)</f>
        <v>0</v>
      </c>
      <c r="L486" s="97">
        <f>IFERROR(VLOOKUP($E486, V一般接種!$A:$G, L$4, FALSE), 0)</f>
        <v>0</v>
      </c>
      <c r="M486" s="97">
        <f>IFERROR(VLOOKUP($E486, V一般接種!$A:$G, M$4, FALSE), 0)</f>
        <v>0</v>
      </c>
      <c r="N486" s="97">
        <f>IFERROR(VLOOKUP($E486, V一般接種!$A:$G, N$4, FALSE), 0)</f>
        <v>0</v>
      </c>
      <c r="O486" s="97">
        <f>SUMIF(V職域接種!$C:$C, 'Conv-vaccine'!$E486, V職域接種!F:F)</f>
        <v>0</v>
      </c>
      <c r="P486" s="97">
        <f>SUMIF(V職域接種!$C:$C, 'Conv-vaccine'!$E486, V職域接種!G:G)</f>
        <v>0</v>
      </c>
      <c r="Q486" s="97">
        <f>SUMIF(V重複!$C:$C, 'Conv-vaccine'!$E486, V重複!F:F)</f>
        <v>0</v>
      </c>
      <c r="R486" s="97">
        <f>SUMIF(V重複!$C:$C, 'Conv-vaccine'!$E486, V重複!G:G)</f>
        <v>0</v>
      </c>
      <c r="S486" s="111">
        <f>SUMIF(V3回目!$A:$A, 'Conv-vaccine'!$E486, V3回目!C:C)</f>
        <v>0</v>
      </c>
    </row>
    <row r="487" spans="1:19" ht="17.7">
      <c r="A487" s="94">
        <f t="shared" si="32"/>
        <v>44778</v>
      </c>
      <c r="B487" s="49">
        <f t="shared" si="33"/>
        <v>0</v>
      </c>
      <c r="C487" s="49">
        <f t="shared" si="34"/>
        <v>0</v>
      </c>
      <c r="D487" s="49">
        <f t="shared" si="31"/>
        <v>0</v>
      </c>
      <c r="E487" s="95">
        <v>44778</v>
      </c>
      <c r="F487" s="96" t="str">
        <f>IFERROR(VLOOKUP($E487, V医療従事者等!$A:$J, $F$4, FALSE), TEXT(E487, "aaa"))</f>
        <v>金</v>
      </c>
      <c r="G487" s="96">
        <f>IFERROR(VLOOKUP($E487, V医療従事者等!$A:$J, $G$4, FALSE), 0)</f>
        <v>0</v>
      </c>
      <c r="H487" s="96">
        <f>IFERROR(VLOOKUP($E487, V医療従事者等!$A:$J, $H$4, FALSE), 0)</f>
        <v>0</v>
      </c>
      <c r="I487" s="96">
        <f>IFERROR(VLOOKUP($E487, V医療従事者等!$A:$J, $I$4, FALSE), 0)</f>
        <v>0</v>
      </c>
      <c r="J487" s="96">
        <f>IFERROR(VLOOKUP($E487, V医療従事者等!$A:$J, $J$4, FALSE), 0)</f>
        <v>0</v>
      </c>
      <c r="K487" s="97">
        <f>IFERROR(VLOOKUP($E487, V一般接種!$A:$G, K$4, FALSE), 0)</f>
        <v>0</v>
      </c>
      <c r="L487" s="97">
        <f>IFERROR(VLOOKUP($E487, V一般接種!$A:$G, L$4, FALSE), 0)</f>
        <v>0</v>
      </c>
      <c r="M487" s="97">
        <f>IFERROR(VLOOKUP($E487, V一般接種!$A:$G, M$4, FALSE), 0)</f>
        <v>0</v>
      </c>
      <c r="N487" s="97">
        <f>IFERROR(VLOOKUP($E487, V一般接種!$A:$G, N$4, FALSE), 0)</f>
        <v>0</v>
      </c>
      <c r="O487" s="97">
        <f>SUMIF(V職域接種!$C:$C, 'Conv-vaccine'!$E487, V職域接種!F:F)</f>
        <v>0</v>
      </c>
      <c r="P487" s="97">
        <f>SUMIF(V職域接種!$C:$C, 'Conv-vaccine'!$E487, V職域接種!G:G)</f>
        <v>0</v>
      </c>
      <c r="Q487" s="97">
        <f>SUMIF(V重複!$C:$C, 'Conv-vaccine'!$E487, V重複!F:F)</f>
        <v>0</v>
      </c>
      <c r="R487" s="97">
        <f>SUMIF(V重複!$C:$C, 'Conv-vaccine'!$E487, V重複!G:G)</f>
        <v>0</v>
      </c>
      <c r="S487" s="111">
        <f>SUMIF(V3回目!$A:$A, 'Conv-vaccine'!$E487, V3回目!C:C)</f>
        <v>0</v>
      </c>
    </row>
    <row r="488" spans="1:19" ht="17.7">
      <c r="A488" s="94">
        <f t="shared" si="32"/>
        <v>44779</v>
      </c>
      <c r="B488" s="49">
        <f t="shared" si="33"/>
        <v>0</v>
      </c>
      <c r="C488" s="49">
        <f t="shared" si="34"/>
        <v>0</v>
      </c>
      <c r="D488" s="49">
        <f t="shared" si="31"/>
        <v>0</v>
      </c>
      <c r="E488" s="95">
        <v>44779</v>
      </c>
      <c r="F488" s="96" t="str">
        <f>IFERROR(VLOOKUP($E488, V医療従事者等!$A:$J, $F$4, FALSE), TEXT(E488, "aaa"))</f>
        <v>土</v>
      </c>
      <c r="G488" s="96">
        <f>IFERROR(VLOOKUP($E488, V医療従事者等!$A:$J, $G$4, FALSE), 0)</f>
        <v>0</v>
      </c>
      <c r="H488" s="96">
        <f>IFERROR(VLOOKUP($E488, V医療従事者等!$A:$J, $H$4, FALSE), 0)</f>
        <v>0</v>
      </c>
      <c r="I488" s="96">
        <f>IFERROR(VLOOKUP($E488, V医療従事者等!$A:$J, $I$4, FALSE), 0)</f>
        <v>0</v>
      </c>
      <c r="J488" s="96">
        <f>IFERROR(VLOOKUP($E488, V医療従事者等!$A:$J, $J$4, FALSE), 0)</f>
        <v>0</v>
      </c>
      <c r="K488" s="97">
        <f>IFERROR(VLOOKUP($E488, V一般接種!$A:$G, K$4, FALSE), 0)</f>
        <v>0</v>
      </c>
      <c r="L488" s="97">
        <f>IFERROR(VLOOKUP($E488, V一般接種!$A:$G, L$4, FALSE), 0)</f>
        <v>0</v>
      </c>
      <c r="M488" s="97">
        <f>IFERROR(VLOOKUP($E488, V一般接種!$A:$G, M$4, FALSE), 0)</f>
        <v>0</v>
      </c>
      <c r="N488" s="97">
        <f>IFERROR(VLOOKUP($E488, V一般接種!$A:$G, N$4, FALSE), 0)</f>
        <v>0</v>
      </c>
      <c r="O488" s="97">
        <f>SUMIF(V職域接種!$C:$C, 'Conv-vaccine'!$E488, V職域接種!F:F)</f>
        <v>0</v>
      </c>
      <c r="P488" s="97">
        <f>SUMIF(V職域接種!$C:$C, 'Conv-vaccine'!$E488, V職域接種!G:G)</f>
        <v>0</v>
      </c>
      <c r="Q488" s="97">
        <f>SUMIF(V重複!$C:$C, 'Conv-vaccine'!$E488, V重複!F:F)</f>
        <v>0</v>
      </c>
      <c r="R488" s="97">
        <f>SUMIF(V重複!$C:$C, 'Conv-vaccine'!$E488, V重複!G:G)</f>
        <v>0</v>
      </c>
      <c r="S488" s="111">
        <f>SUMIF(V3回目!$A:$A, 'Conv-vaccine'!$E488, V3回目!C:C)</f>
        <v>0</v>
      </c>
    </row>
    <row r="489" spans="1:19" ht="17.7">
      <c r="A489" s="94">
        <f t="shared" si="32"/>
        <v>44780</v>
      </c>
      <c r="B489" s="49">
        <f t="shared" si="33"/>
        <v>0</v>
      </c>
      <c r="C489" s="49">
        <f t="shared" si="34"/>
        <v>0</v>
      </c>
      <c r="D489" s="49">
        <f t="shared" si="31"/>
        <v>0</v>
      </c>
      <c r="E489" s="95">
        <v>44780</v>
      </c>
      <c r="F489" s="96" t="str">
        <f>IFERROR(VLOOKUP($E489, V医療従事者等!$A:$J, $F$4, FALSE), TEXT(E489, "aaa"))</f>
        <v>日</v>
      </c>
      <c r="G489" s="96">
        <f>IFERROR(VLOOKUP($E489, V医療従事者等!$A:$J, $G$4, FALSE), 0)</f>
        <v>0</v>
      </c>
      <c r="H489" s="96">
        <f>IFERROR(VLOOKUP($E489, V医療従事者等!$A:$J, $H$4, FALSE), 0)</f>
        <v>0</v>
      </c>
      <c r="I489" s="96">
        <f>IFERROR(VLOOKUP($E489, V医療従事者等!$A:$J, $I$4, FALSE), 0)</f>
        <v>0</v>
      </c>
      <c r="J489" s="96">
        <f>IFERROR(VLOOKUP($E489, V医療従事者等!$A:$J, $J$4, FALSE), 0)</f>
        <v>0</v>
      </c>
      <c r="K489" s="97">
        <f>IFERROR(VLOOKUP($E489, V一般接種!$A:$G, K$4, FALSE), 0)</f>
        <v>0</v>
      </c>
      <c r="L489" s="97">
        <f>IFERROR(VLOOKUP($E489, V一般接種!$A:$G, L$4, FALSE), 0)</f>
        <v>0</v>
      </c>
      <c r="M489" s="97">
        <f>IFERROR(VLOOKUP($E489, V一般接種!$A:$G, M$4, FALSE), 0)</f>
        <v>0</v>
      </c>
      <c r="N489" s="97">
        <f>IFERROR(VLOOKUP($E489, V一般接種!$A:$G, N$4, FALSE), 0)</f>
        <v>0</v>
      </c>
      <c r="O489" s="97">
        <f>SUMIF(V職域接種!$C:$C, 'Conv-vaccine'!$E489, V職域接種!F:F)</f>
        <v>0</v>
      </c>
      <c r="P489" s="97">
        <f>SUMIF(V職域接種!$C:$C, 'Conv-vaccine'!$E489, V職域接種!G:G)</f>
        <v>0</v>
      </c>
      <c r="Q489" s="97">
        <f>SUMIF(V重複!$C:$C, 'Conv-vaccine'!$E489, V重複!F:F)</f>
        <v>0</v>
      </c>
      <c r="R489" s="97">
        <f>SUMIF(V重複!$C:$C, 'Conv-vaccine'!$E489, V重複!G:G)</f>
        <v>0</v>
      </c>
      <c r="S489" s="111">
        <f>SUMIF(V3回目!$A:$A, 'Conv-vaccine'!$E489, V3回目!C:C)</f>
        <v>0</v>
      </c>
    </row>
    <row r="490" spans="1:19" ht="17.7">
      <c r="A490" s="94">
        <f t="shared" si="32"/>
        <v>44781</v>
      </c>
      <c r="B490" s="49">
        <f t="shared" si="33"/>
        <v>0</v>
      </c>
      <c r="C490" s="49">
        <f t="shared" si="34"/>
        <v>0</v>
      </c>
      <c r="D490" s="49">
        <f t="shared" si="31"/>
        <v>0</v>
      </c>
      <c r="E490" s="95">
        <v>44781</v>
      </c>
      <c r="F490" s="96" t="str">
        <f>IFERROR(VLOOKUP($E490, V医療従事者等!$A:$J, $F$4, FALSE), TEXT(E490, "aaa"))</f>
        <v>月</v>
      </c>
      <c r="G490" s="96">
        <f>IFERROR(VLOOKUP($E490, V医療従事者等!$A:$J, $G$4, FALSE), 0)</f>
        <v>0</v>
      </c>
      <c r="H490" s="96">
        <f>IFERROR(VLOOKUP($E490, V医療従事者等!$A:$J, $H$4, FALSE), 0)</f>
        <v>0</v>
      </c>
      <c r="I490" s="96">
        <f>IFERROR(VLOOKUP($E490, V医療従事者等!$A:$J, $I$4, FALSE), 0)</f>
        <v>0</v>
      </c>
      <c r="J490" s="96">
        <f>IFERROR(VLOOKUP($E490, V医療従事者等!$A:$J, $J$4, FALSE), 0)</f>
        <v>0</v>
      </c>
      <c r="K490" s="97">
        <f>IFERROR(VLOOKUP($E490, V一般接種!$A:$G, K$4, FALSE), 0)</f>
        <v>0</v>
      </c>
      <c r="L490" s="97">
        <f>IFERROR(VLOOKUP($E490, V一般接種!$A:$G, L$4, FALSE), 0)</f>
        <v>0</v>
      </c>
      <c r="M490" s="97">
        <f>IFERROR(VLOOKUP($E490, V一般接種!$A:$G, M$4, FALSE), 0)</f>
        <v>0</v>
      </c>
      <c r="N490" s="97">
        <f>IFERROR(VLOOKUP($E490, V一般接種!$A:$G, N$4, FALSE), 0)</f>
        <v>0</v>
      </c>
      <c r="O490" s="97">
        <f>SUMIF(V職域接種!$C:$C, 'Conv-vaccine'!$E490, V職域接種!F:F)</f>
        <v>0</v>
      </c>
      <c r="P490" s="97">
        <f>SUMIF(V職域接種!$C:$C, 'Conv-vaccine'!$E490, V職域接種!G:G)</f>
        <v>0</v>
      </c>
      <c r="Q490" s="97">
        <f>SUMIF(V重複!$C:$C, 'Conv-vaccine'!$E490, V重複!F:F)</f>
        <v>0</v>
      </c>
      <c r="R490" s="97">
        <f>SUMIF(V重複!$C:$C, 'Conv-vaccine'!$E490, V重複!G:G)</f>
        <v>0</v>
      </c>
      <c r="S490" s="111">
        <f>SUMIF(V3回目!$A:$A, 'Conv-vaccine'!$E490, V3回目!C:C)</f>
        <v>0</v>
      </c>
    </row>
    <row r="491" spans="1:19" ht="17.7">
      <c r="A491" s="94">
        <f t="shared" si="32"/>
        <v>44782</v>
      </c>
      <c r="B491" s="49">
        <f t="shared" si="33"/>
        <v>0</v>
      </c>
      <c r="C491" s="49">
        <f t="shared" si="34"/>
        <v>0</v>
      </c>
      <c r="D491" s="49">
        <f t="shared" si="31"/>
        <v>0</v>
      </c>
      <c r="E491" s="95">
        <v>44782</v>
      </c>
      <c r="F491" s="96" t="str">
        <f>IFERROR(VLOOKUP($E491, V医療従事者等!$A:$J, $F$4, FALSE), TEXT(E491, "aaa"))</f>
        <v>火</v>
      </c>
      <c r="G491" s="96">
        <f>IFERROR(VLOOKUP($E491, V医療従事者等!$A:$J, $G$4, FALSE), 0)</f>
        <v>0</v>
      </c>
      <c r="H491" s="96">
        <f>IFERROR(VLOOKUP($E491, V医療従事者等!$A:$J, $H$4, FALSE), 0)</f>
        <v>0</v>
      </c>
      <c r="I491" s="96">
        <f>IFERROR(VLOOKUP($E491, V医療従事者等!$A:$J, $I$4, FALSE), 0)</f>
        <v>0</v>
      </c>
      <c r="J491" s="96">
        <f>IFERROR(VLOOKUP($E491, V医療従事者等!$A:$J, $J$4, FALSE), 0)</f>
        <v>0</v>
      </c>
      <c r="K491" s="97">
        <f>IFERROR(VLOOKUP($E491, V一般接種!$A:$G, K$4, FALSE), 0)</f>
        <v>0</v>
      </c>
      <c r="L491" s="97">
        <f>IFERROR(VLOOKUP($E491, V一般接種!$A:$G, L$4, FALSE), 0)</f>
        <v>0</v>
      </c>
      <c r="M491" s="97">
        <f>IFERROR(VLOOKUP($E491, V一般接種!$A:$G, M$4, FALSE), 0)</f>
        <v>0</v>
      </c>
      <c r="N491" s="97">
        <f>IFERROR(VLOOKUP($E491, V一般接種!$A:$G, N$4, FALSE), 0)</f>
        <v>0</v>
      </c>
      <c r="O491" s="97">
        <f>SUMIF(V職域接種!$C:$C, 'Conv-vaccine'!$E491, V職域接種!F:F)</f>
        <v>0</v>
      </c>
      <c r="P491" s="97">
        <f>SUMIF(V職域接種!$C:$C, 'Conv-vaccine'!$E491, V職域接種!G:G)</f>
        <v>0</v>
      </c>
      <c r="Q491" s="97">
        <f>SUMIF(V重複!$C:$C, 'Conv-vaccine'!$E491, V重複!F:F)</f>
        <v>0</v>
      </c>
      <c r="R491" s="97">
        <f>SUMIF(V重複!$C:$C, 'Conv-vaccine'!$E491, V重複!G:G)</f>
        <v>0</v>
      </c>
      <c r="S491" s="111">
        <f>SUMIF(V3回目!$A:$A, 'Conv-vaccine'!$E491, V3回目!C:C)</f>
        <v>0</v>
      </c>
    </row>
    <row r="492" spans="1:19" ht="17.7">
      <c r="A492" s="94">
        <f t="shared" si="32"/>
        <v>44783</v>
      </c>
      <c r="B492" s="49">
        <f t="shared" si="33"/>
        <v>0</v>
      </c>
      <c r="C492" s="49">
        <f t="shared" si="34"/>
        <v>0</v>
      </c>
      <c r="D492" s="49">
        <f t="shared" si="31"/>
        <v>0</v>
      </c>
      <c r="E492" s="95">
        <v>44783</v>
      </c>
      <c r="F492" s="96" t="str">
        <f>IFERROR(VLOOKUP($E492, V医療従事者等!$A:$J, $F$4, FALSE), TEXT(E492, "aaa"))</f>
        <v>水</v>
      </c>
      <c r="G492" s="96">
        <f>IFERROR(VLOOKUP($E492, V医療従事者等!$A:$J, $G$4, FALSE), 0)</f>
        <v>0</v>
      </c>
      <c r="H492" s="96">
        <f>IFERROR(VLOOKUP($E492, V医療従事者等!$A:$J, $H$4, FALSE), 0)</f>
        <v>0</v>
      </c>
      <c r="I492" s="96">
        <f>IFERROR(VLOOKUP($E492, V医療従事者等!$A:$J, $I$4, FALSE), 0)</f>
        <v>0</v>
      </c>
      <c r="J492" s="96">
        <f>IFERROR(VLOOKUP($E492, V医療従事者等!$A:$J, $J$4, FALSE), 0)</f>
        <v>0</v>
      </c>
      <c r="K492" s="97">
        <f>IFERROR(VLOOKUP($E492, V一般接種!$A:$G, K$4, FALSE), 0)</f>
        <v>0</v>
      </c>
      <c r="L492" s="97">
        <f>IFERROR(VLOOKUP($E492, V一般接種!$A:$G, L$4, FALSE), 0)</f>
        <v>0</v>
      </c>
      <c r="M492" s="97">
        <f>IFERROR(VLOOKUP($E492, V一般接種!$A:$G, M$4, FALSE), 0)</f>
        <v>0</v>
      </c>
      <c r="N492" s="97">
        <f>IFERROR(VLOOKUP($E492, V一般接種!$A:$G, N$4, FALSE), 0)</f>
        <v>0</v>
      </c>
      <c r="O492" s="97">
        <f>SUMIF(V職域接種!$C:$C, 'Conv-vaccine'!$E492, V職域接種!F:F)</f>
        <v>0</v>
      </c>
      <c r="P492" s="97">
        <f>SUMIF(V職域接種!$C:$C, 'Conv-vaccine'!$E492, V職域接種!G:G)</f>
        <v>0</v>
      </c>
      <c r="Q492" s="97">
        <f>SUMIF(V重複!$C:$C, 'Conv-vaccine'!$E492, V重複!F:F)</f>
        <v>0</v>
      </c>
      <c r="R492" s="97">
        <f>SUMIF(V重複!$C:$C, 'Conv-vaccine'!$E492, V重複!G:G)</f>
        <v>0</v>
      </c>
      <c r="S492" s="111">
        <f>SUMIF(V3回目!$A:$A, 'Conv-vaccine'!$E492, V3回目!C:C)</f>
        <v>0</v>
      </c>
    </row>
    <row r="493" spans="1:19" ht="17.7">
      <c r="A493" s="94">
        <f t="shared" si="32"/>
        <v>44784</v>
      </c>
      <c r="B493" s="49">
        <f t="shared" si="33"/>
        <v>0</v>
      </c>
      <c r="C493" s="49">
        <f t="shared" si="34"/>
        <v>0</v>
      </c>
      <c r="D493" s="49">
        <f t="shared" si="31"/>
        <v>0</v>
      </c>
      <c r="E493" s="95">
        <v>44784</v>
      </c>
      <c r="F493" s="96" t="str">
        <f>IFERROR(VLOOKUP($E493, V医療従事者等!$A:$J, $F$4, FALSE), TEXT(E493, "aaa"))</f>
        <v>木</v>
      </c>
      <c r="G493" s="96">
        <f>IFERROR(VLOOKUP($E493, V医療従事者等!$A:$J, $G$4, FALSE), 0)</f>
        <v>0</v>
      </c>
      <c r="H493" s="96">
        <f>IFERROR(VLOOKUP($E493, V医療従事者等!$A:$J, $H$4, FALSE), 0)</f>
        <v>0</v>
      </c>
      <c r="I493" s="96">
        <f>IFERROR(VLOOKUP($E493, V医療従事者等!$A:$J, $I$4, FALSE), 0)</f>
        <v>0</v>
      </c>
      <c r="J493" s="96">
        <f>IFERROR(VLOOKUP($E493, V医療従事者等!$A:$J, $J$4, FALSE), 0)</f>
        <v>0</v>
      </c>
      <c r="K493" s="97">
        <f>IFERROR(VLOOKUP($E493, V一般接種!$A:$G, K$4, FALSE), 0)</f>
        <v>0</v>
      </c>
      <c r="L493" s="97">
        <f>IFERROR(VLOOKUP($E493, V一般接種!$A:$G, L$4, FALSE), 0)</f>
        <v>0</v>
      </c>
      <c r="M493" s="97">
        <f>IFERROR(VLOOKUP($E493, V一般接種!$A:$G, M$4, FALSE), 0)</f>
        <v>0</v>
      </c>
      <c r="N493" s="97">
        <f>IFERROR(VLOOKUP($E493, V一般接種!$A:$G, N$4, FALSE), 0)</f>
        <v>0</v>
      </c>
      <c r="O493" s="97">
        <f>SUMIF(V職域接種!$C:$C, 'Conv-vaccine'!$E493, V職域接種!F:F)</f>
        <v>0</v>
      </c>
      <c r="P493" s="97">
        <f>SUMIF(V職域接種!$C:$C, 'Conv-vaccine'!$E493, V職域接種!G:G)</f>
        <v>0</v>
      </c>
      <c r="Q493" s="97">
        <f>SUMIF(V重複!$C:$C, 'Conv-vaccine'!$E493, V重複!F:F)</f>
        <v>0</v>
      </c>
      <c r="R493" s="97">
        <f>SUMIF(V重複!$C:$C, 'Conv-vaccine'!$E493, V重複!G:G)</f>
        <v>0</v>
      </c>
      <c r="S493" s="111">
        <f>SUMIF(V3回目!$A:$A, 'Conv-vaccine'!$E493, V3回目!C:C)</f>
        <v>0</v>
      </c>
    </row>
    <row r="494" spans="1:19" ht="17.7">
      <c r="A494" s="94">
        <f t="shared" si="32"/>
        <v>44785</v>
      </c>
      <c r="B494" s="49">
        <f t="shared" si="33"/>
        <v>0</v>
      </c>
      <c r="C494" s="49">
        <f t="shared" si="34"/>
        <v>0</v>
      </c>
      <c r="D494" s="49">
        <f t="shared" si="31"/>
        <v>0</v>
      </c>
      <c r="E494" s="95">
        <v>44785</v>
      </c>
      <c r="F494" s="96" t="str">
        <f>IFERROR(VLOOKUP($E494, V医療従事者等!$A:$J, $F$4, FALSE), TEXT(E494, "aaa"))</f>
        <v>金</v>
      </c>
      <c r="G494" s="96">
        <f>IFERROR(VLOOKUP($E494, V医療従事者等!$A:$J, $G$4, FALSE), 0)</f>
        <v>0</v>
      </c>
      <c r="H494" s="96">
        <f>IFERROR(VLOOKUP($E494, V医療従事者等!$A:$J, $H$4, FALSE), 0)</f>
        <v>0</v>
      </c>
      <c r="I494" s="96">
        <f>IFERROR(VLOOKUP($E494, V医療従事者等!$A:$J, $I$4, FALSE), 0)</f>
        <v>0</v>
      </c>
      <c r="J494" s="96">
        <f>IFERROR(VLOOKUP($E494, V医療従事者等!$A:$J, $J$4, FALSE), 0)</f>
        <v>0</v>
      </c>
      <c r="K494" s="97">
        <f>IFERROR(VLOOKUP($E494, V一般接種!$A:$G, K$4, FALSE), 0)</f>
        <v>0</v>
      </c>
      <c r="L494" s="97">
        <f>IFERROR(VLOOKUP($E494, V一般接種!$A:$G, L$4, FALSE), 0)</f>
        <v>0</v>
      </c>
      <c r="M494" s="97">
        <f>IFERROR(VLOOKUP($E494, V一般接種!$A:$G, M$4, FALSE), 0)</f>
        <v>0</v>
      </c>
      <c r="N494" s="97">
        <f>IFERROR(VLOOKUP($E494, V一般接種!$A:$G, N$4, FALSE), 0)</f>
        <v>0</v>
      </c>
      <c r="O494" s="97">
        <f>SUMIF(V職域接種!$C:$C, 'Conv-vaccine'!$E494, V職域接種!F:F)</f>
        <v>0</v>
      </c>
      <c r="P494" s="97">
        <f>SUMIF(V職域接種!$C:$C, 'Conv-vaccine'!$E494, V職域接種!G:G)</f>
        <v>0</v>
      </c>
      <c r="Q494" s="97">
        <f>SUMIF(V重複!$C:$C, 'Conv-vaccine'!$E494, V重複!F:F)</f>
        <v>0</v>
      </c>
      <c r="R494" s="97">
        <f>SUMIF(V重複!$C:$C, 'Conv-vaccine'!$E494, V重複!G:G)</f>
        <v>0</v>
      </c>
      <c r="S494" s="111">
        <f>SUMIF(V3回目!$A:$A, 'Conv-vaccine'!$E494, V3回目!C:C)</f>
        <v>0</v>
      </c>
    </row>
    <row r="495" spans="1:19" ht="17.7">
      <c r="A495" s="94">
        <f t="shared" si="32"/>
        <v>44786</v>
      </c>
      <c r="B495" s="49">
        <f t="shared" si="33"/>
        <v>0</v>
      </c>
      <c r="C495" s="49">
        <f t="shared" si="34"/>
        <v>0</v>
      </c>
      <c r="D495" s="49">
        <f t="shared" si="31"/>
        <v>0</v>
      </c>
      <c r="E495" s="95">
        <v>44786</v>
      </c>
      <c r="F495" s="96" t="str">
        <f>IFERROR(VLOOKUP($E495, V医療従事者等!$A:$J, $F$4, FALSE), TEXT(E495, "aaa"))</f>
        <v>土</v>
      </c>
      <c r="G495" s="96">
        <f>IFERROR(VLOOKUP($E495, V医療従事者等!$A:$J, $G$4, FALSE), 0)</f>
        <v>0</v>
      </c>
      <c r="H495" s="96">
        <f>IFERROR(VLOOKUP($E495, V医療従事者等!$A:$J, $H$4, FALSE), 0)</f>
        <v>0</v>
      </c>
      <c r="I495" s="96">
        <f>IFERROR(VLOOKUP($E495, V医療従事者等!$A:$J, $I$4, FALSE), 0)</f>
        <v>0</v>
      </c>
      <c r="J495" s="96">
        <f>IFERROR(VLOOKUP($E495, V医療従事者等!$A:$J, $J$4, FALSE), 0)</f>
        <v>0</v>
      </c>
      <c r="K495" s="97">
        <f>IFERROR(VLOOKUP($E495, V一般接種!$A:$G, K$4, FALSE), 0)</f>
        <v>0</v>
      </c>
      <c r="L495" s="97">
        <f>IFERROR(VLOOKUP($E495, V一般接種!$A:$G, L$4, FALSE), 0)</f>
        <v>0</v>
      </c>
      <c r="M495" s="97">
        <f>IFERROR(VLOOKUP($E495, V一般接種!$A:$G, M$4, FALSE), 0)</f>
        <v>0</v>
      </c>
      <c r="N495" s="97">
        <f>IFERROR(VLOOKUP($E495, V一般接種!$A:$G, N$4, FALSE), 0)</f>
        <v>0</v>
      </c>
      <c r="O495" s="97">
        <f>SUMIF(V職域接種!$C:$C, 'Conv-vaccine'!$E495, V職域接種!F:F)</f>
        <v>0</v>
      </c>
      <c r="P495" s="97">
        <f>SUMIF(V職域接種!$C:$C, 'Conv-vaccine'!$E495, V職域接種!G:G)</f>
        <v>0</v>
      </c>
      <c r="Q495" s="97">
        <f>SUMIF(V重複!$C:$C, 'Conv-vaccine'!$E495, V重複!F:F)</f>
        <v>0</v>
      </c>
      <c r="R495" s="97">
        <f>SUMIF(V重複!$C:$C, 'Conv-vaccine'!$E495, V重複!G:G)</f>
        <v>0</v>
      </c>
      <c r="S495" s="111">
        <f>SUMIF(V3回目!$A:$A, 'Conv-vaccine'!$E495, V3回目!C:C)</f>
        <v>0</v>
      </c>
    </row>
    <row r="496" spans="1:19" ht="17.7">
      <c r="A496" s="94">
        <f t="shared" si="32"/>
        <v>44787</v>
      </c>
      <c r="B496" s="49">
        <f t="shared" si="33"/>
        <v>0</v>
      </c>
      <c r="C496" s="49">
        <f t="shared" si="34"/>
        <v>0</v>
      </c>
      <c r="D496" s="49">
        <f t="shared" si="31"/>
        <v>0</v>
      </c>
      <c r="E496" s="95">
        <v>44787</v>
      </c>
      <c r="F496" s="96" t="str">
        <f>IFERROR(VLOOKUP($E496, V医療従事者等!$A:$J, $F$4, FALSE), TEXT(E496, "aaa"))</f>
        <v>日</v>
      </c>
      <c r="G496" s="96">
        <f>IFERROR(VLOOKUP($E496, V医療従事者等!$A:$J, $G$4, FALSE), 0)</f>
        <v>0</v>
      </c>
      <c r="H496" s="96">
        <f>IFERROR(VLOOKUP($E496, V医療従事者等!$A:$J, $H$4, FALSE), 0)</f>
        <v>0</v>
      </c>
      <c r="I496" s="96">
        <f>IFERROR(VLOOKUP($E496, V医療従事者等!$A:$J, $I$4, FALSE), 0)</f>
        <v>0</v>
      </c>
      <c r="J496" s="96">
        <f>IFERROR(VLOOKUP($E496, V医療従事者等!$A:$J, $J$4, FALSE), 0)</f>
        <v>0</v>
      </c>
      <c r="K496" s="97">
        <f>IFERROR(VLOOKUP($E496, V一般接種!$A:$G, K$4, FALSE), 0)</f>
        <v>0</v>
      </c>
      <c r="L496" s="97">
        <f>IFERROR(VLOOKUP($E496, V一般接種!$A:$G, L$4, FALSE), 0)</f>
        <v>0</v>
      </c>
      <c r="M496" s="97">
        <f>IFERROR(VLOOKUP($E496, V一般接種!$A:$G, M$4, FALSE), 0)</f>
        <v>0</v>
      </c>
      <c r="N496" s="97">
        <f>IFERROR(VLOOKUP($E496, V一般接種!$A:$G, N$4, FALSE), 0)</f>
        <v>0</v>
      </c>
      <c r="O496" s="97">
        <f>SUMIF(V職域接種!$C:$C, 'Conv-vaccine'!$E496, V職域接種!F:F)</f>
        <v>0</v>
      </c>
      <c r="P496" s="97">
        <f>SUMIF(V職域接種!$C:$C, 'Conv-vaccine'!$E496, V職域接種!G:G)</f>
        <v>0</v>
      </c>
      <c r="Q496" s="97">
        <f>SUMIF(V重複!$C:$C, 'Conv-vaccine'!$E496, V重複!F:F)</f>
        <v>0</v>
      </c>
      <c r="R496" s="97">
        <f>SUMIF(V重複!$C:$C, 'Conv-vaccine'!$E496, V重複!G:G)</f>
        <v>0</v>
      </c>
      <c r="S496" s="111">
        <f>SUMIF(V3回目!$A:$A, 'Conv-vaccine'!$E496, V3回目!C:C)</f>
        <v>0</v>
      </c>
    </row>
    <row r="497" spans="1:19" ht="17.7">
      <c r="A497" s="94">
        <f t="shared" si="32"/>
        <v>44788</v>
      </c>
      <c r="B497" s="49">
        <f t="shared" si="33"/>
        <v>0</v>
      </c>
      <c r="C497" s="49">
        <f t="shared" si="34"/>
        <v>0</v>
      </c>
      <c r="D497" s="49">
        <f t="shared" si="31"/>
        <v>0</v>
      </c>
      <c r="E497" s="95">
        <v>44788</v>
      </c>
      <c r="F497" s="96" t="str">
        <f>IFERROR(VLOOKUP($E497, V医療従事者等!$A:$J, $F$4, FALSE), TEXT(E497, "aaa"))</f>
        <v>月</v>
      </c>
      <c r="G497" s="96">
        <f>IFERROR(VLOOKUP($E497, V医療従事者等!$A:$J, $G$4, FALSE), 0)</f>
        <v>0</v>
      </c>
      <c r="H497" s="96">
        <f>IFERROR(VLOOKUP($E497, V医療従事者等!$A:$J, $H$4, FALSE), 0)</f>
        <v>0</v>
      </c>
      <c r="I497" s="96">
        <f>IFERROR(VLOOKUP($E497, V医療従事者等!$A:$J, $I$4, FALSE), 0)</f>
        <v>0</v>
      </c>
      <c r="J497" s="96">
        <f>IFERROR(VLOOKUP($E497, V医療従事者等!$A:$J, $J$4, FALSE), 0)</f>
        <v>0</v>
      </c>
      <c r="K497" s="97">
        <f>IFERROR(VLOOKUP($E497, V一般接種!$A:$G, K$4, FALSE), 0)</f>
        <v>0</v>
      </c>
      <c r="L497" s="97">
        <f>IFERROR(VLOOKUP($E497, V一般接種!$A:$G, L$4, FALSE), 0)</f>
        <v>0</v>
      </c>
      <c r="M497" s="97">
        <f>IFERROR(VLOOKUP($E497, V一般接種!$A:$G, M$4, FALSE), 0)</f>
        <v>0</v>
      </c>
      <c r="N497" s="97">
        <f>IFERROR(VLOOKUP($E497, V一般接種!$A:$G, N$4, FALSE), 0)</f>
        <v>0</v>
      </c>
      <c r="O497" s="97">
        <f>SUMIF(V職域接種!$C:$C, 'Conv-vaccine'!$E497, V職域接種!F:F)</f>
        <v>0</v>
      </c>
      <c r="P497" s="97">
        <f>SUMIF(V職域接種!$C:$C, 'Conv-vaccine'!$E497, V職域接種!G:G)</f>
        <v>0</v>
      </c>
      <c r="Q497" s="97">
        <f>SUMIF(V重複!$C:$C, 'Conv-vaccine'!$E497, V重複!F:F)</f>
        <v>0</v>
      </c>
      <c r="R497" s="97">
        <f>SUMIF(V重複!$C:$C, 'Conv-vaccine'!$E497, V重複!G:G)</f>
        <v>0</v>
      </c>
      <c r="S497" s="111">
        <f>SUMIF(V3回目!$A:$A, 'Conv-vaccine'!$E497, V3回目!C:C)</f>
        <v>0</v>
      </c>
    </row>
    <row r="498" spans="1:19" ht="17.7">
      <c r="A498" s="94">
        <f t="shared" si="32"/>
        <v>44789</v>
      </c>
      <c r="B498" s="49">
        <f t="shared" si="33"/>
        <v>0</v>
      </c>
      <c r="C498" s="49">
        <f t="shared" si="34"/>
        <v>0</v>
      </c>
      <c r="D498" s="49">
        <f t="shared" si="31"/>
        <v>0</v>
      </c>
      <c r="E498" s="95">
        <v>44789</v>
      </c>
      <c r="F498" s="96" t="str">
        <f>IFERROR(VLOOKUP($E498, V医療従事者等!$A:$J, $F$4, FALSE), TEXT(E498, "aaa"))</f>
        <v>火</v>
      </c>
      <c r="G498" s="96">
        <f>IFERROR(VLOOKUP($E498, V医療従事者等!$A:$J, $G$4, FALSE), 0)</f>
        <v>0</v>
      </c>
      <c r="H498" s="96">
        <f>IFERROR(VLOOKUP($E498, V医療従事者等!$A:$J, $H$4, FALSE), 0)</f>
        <v>0</v>
      </c>
      <c r="I498" s="96">
        <f>IFERROR(VLOOKUP($E498, V医療従事者等!$A:$J, $I$4, FALSE), 0)</f>
        <v>0</v>
      </c>
      <c r="J498" s="96">
        <f>IFERROR(VLOOKUP($E498, V医療従事者等!$A:$J, $J$4, FALSE), 0)</f>
        <v>0</v>
      </c>
      <c r="K498" s="97">
        <f>IFERROR(VLOOKUP($E498, V一般接種!$A:$G, K$4, FALSE), 0)</f>
        <v>0</v>
      </c>
      <c r="L498" s="97">
        <f>IFERROR(VLOOKUP($E498, V一般接種!$A:$G, L$4, FALSE), 0)</f>
        <v>0</v>
      </c>
      <c r="M498" s="97">
        <f>IFERROR(VLOOKUP($E498, V一般接種!$A:$G, M$4, FALSE), 0)</f>
        <v>0</v>
      </c>
      <c r="N498" s="97">
        <f>IFERROR(VLOOKUP($E498, V一般接種!$A:$G, N$4, FALSE), 0)</f>
        <v>0</v>
      </c>
      <c r="O498" s="97">
        <f>SUMIF(V職域接種!$C:$C, 'Conv-vaccine'!$E498, V職域接種!F:F)</f>
        <v>0</v>
      </c>
      <c r="P498" s="97">
        <f>SUMIF(V職域接種!$C:$C, 'Conv-vaccine'!$E498, V職域接種!G:G)</f>
        <v>0</v>
      </c>
      <c r="Q498" s="97">
        <f>SUMIF(V重複!$C:$C, 'Conv-vaccine'!$E498, V重複!F:F)</f>
        <v>0</v>
      </c>
      <c r="R498" s="97">
        <f>SUMIF(V重複!$C:$C, 'Conv-vaccine'!$E498, V重複!G:G)</f>
        <v>0</v>
      </c>
      <c r="S498" s="111">
        <f>SUMIF(V3回目!$A:$A, 'Conv-vaccine'!$E498, V3回目!C:C)</f>
        <v>0</v>
      </c>
    </row>
    <row r="499" spans="1:19" ht="17.7">
      <c r="A499" s="94">
        <f t="shared" si="32"/>
        <v>44790</v>
      </c>
      <c r="B499" s="49">
        <f t="shared" si="33"/>
        <v>0</v>
      </c>
      <c r="C499" s="49">
        <f t="shared" si="34"/>
        <v>0</v>
      </c>
      <c r="D499" s="49">
        <f t="shared" si="31"/>
        <v>0</v>
      </c>
      <c r="E499" s="95">
        <v>44790</v>
      </c>
      <c r="F499" s="96" t="str">
        <f>IFERROR(VLOOKUP($E499, V医療従事者等!$A:$J, $F$4, FALSE), TEXT(E499, "aaa"))</f>
        <v>水</v>
      </c>
      <c r="G499" s="96">
        <f>IFERROR(VLOOKUP($E499, V医療従事者等!$A:$J, $G$4, FALSE), 0)</f>
        <v>0</v>
      </c>
      <c r="H499" s="96">
        <f>IFERROR(VLOOKUP($E499, V医療従事者等!$A:$J, $H$4, FALSE), 0)</f>
        <v>0</v>
      </c>
      <c r="I499" s="96">
        <f>IFERROR(VLOOKUP($E499, V医療従事者等!$A:$J, $I$4, FALSE), 0)</f>
        <v>0</v>
      </c>
      <c r="J499" s="96">
        <f>IFERROR(VLOOKUP($E499, V医療従事者等!$A:$J, $J$4, FALSE), 0)</f>
        <v>0</v>
      </c>
      <c r="K499" s="97">
        <f>IFERROR(VLOOKUP($E499, V一般接種!$A:$G, K$4, FALSE), 0)</f>
        <v>0</v>
      </c>
      <c r="L499" s="97">
        <f>IFERROR(VLOOKUP($E499, V一般接種!$A:$G, L$4, FALSE), 0)</f>
        <v>0</v>
      </c>
      <c r="M499" s="97">
        <f>IFERROR(VLOOKUP($E499, V一般接種!$A:$G, M$4, FALSE), 0)</f>
        <v>0</v>
      </c>
      <c r="N499" s="97">
        <f>IFERROR(VLOOKUP($E499, V一般接種!$A:$G, N$4, FALSE), 0)</f>
        <v>0</v>
      </c>
      <c r="O499" s="97">
        <f>SUMIF(V職域接種!$C:$C, 'Conv-vaccine'!$E499, V職域接種!F:F)</f>
        <v>0</v>
      </c>
      <c r="P499" s="97">
        <f>SUMIF(V職域接種!$C:$C, 'Conv-vaccine'!$E499, V職域接種!G:G)</f>
        <v>0</v>
      </c>
      <c r="Q499" s="97">
        <f>SUMIF(V重複!$C:$C, 'Conv-vaccine'!$E499, V重複!F:F)</f>
        <v>0</v>
      </c>
      <c r="R499" s="97">
        <f>SUMIF(V重複!$C:$C, 'Conv-vaccine'!$E499, V重複!G:G)</f>
        <v>0</v>
      </c>
      <c r="S499" s="111">
        <f>SUMIF(V3回目!$A:$A, 'Conv-vaccine'!$E499, V3回目!C:C)</f>
        <v>0</v>
      </c>
    </row>
    <row r="500" spans="1:19" ht="17.7">
      <c r="A500" s="94">
        <f t="shared" si="32"/>
        <v>44791</v>
      </c>
      <c r="B500" s="49">
        <f t="shared" si="33"/>
        <v>0</v>
      </c>
      <c r="C500" s="49">
        <f t="shared" si="34"/>
        <v>0</v>
      </c>
      <c r="D500" s="49">
        <f t="shared" si="31"/>
        <v>0</v>
      </c>
      <c r="E500" s="95">
        <v>44791</v>
      </c>
      <c r="F500" s="96" t="str">
        <f>IFERROR(VLOOKUP($E500, V医療従事者等!$A:$J, $F$4, FALSE), TEXT(E500, "aaa"))</f>
        <v>木</v>
      </c>
      <c r="G500" s="96">
        <f>IFERROR(VLOOKUP($E500, V医療従事者等!$A:$J, $G$4, FALSE), 0)</f>
        <v>0</v>
      </c>
      <c r="H500" s="96">
        <f>IFERROR(VLOOKUP($E500, V医療従事者等!$A:$J, $H$4, FALSE), 0)</f>
        <v>0</v>
      </c>
      <c r="I500" s="96">
        <f>IFERROR(VLOOKUP($E500, V医療従事者等!$A:$J, $I$4, FALSE), 0)</f>
        <v>0</v>
      </c>
      <c r="J500" s="96">
        <f>IFERROR(VLOOKUP($E500, V医療従事者等!$A:$J, $J$4, FALSE), 0)</f>
        <v>0</v>
      </c>
      <c r="K500" s="97">
        <f>IFERROR(VLOOKUP($E500, V一般接種!$A:$G, K$4, FALSE), 0)</f>
        <v>0</v>
      </c>
      <c r="L500" s="97">
        <f>IFERROR(VLOOKUP($E500, V一般接種!$A:$G, L$4, FALSE), 0)</f>
        <v>0</v>
      </c>
      <c r="M500" s="97">
        <f>IFERROR(VLOOKUP($E500, V一般接種!$A:$G, M$4, FALSE), 0)</f>
        <v>0</v>
      </c>
      <c r="N500" s="97">
        <f>IFERROR(VLOOKUP($E500, V一般接種!$A:$G, N$4, FALSE), 0)</f>
        <v>0</v>
      </c>
      <c r="O500" s="97">
        <f>SUMIF(V職域接種!$C:$C, 'Conv-vaccine'!$E500, V職域接種!F:F)</f>
        <v>0</v>
      </c>
      <c r="P500" s="97">
        <f>SUMIF(V職域接種!$C:$C, 'Conv-vaccine'!$E500, V職域接種!G:G)</f>
        <v>0</v>
      </c>
      <c r="Q500" s="97">
        <f>SUMIF(V重複!$C:$C, 'Conv-vaccine'!$E500, V重複!F:F)</f>
        <v>0</v>
      </c>
      <c r="R500" s="97">
        <f>SUMIF(V重複!$C:$C, 'Conv-vaccine'!$E500, V重複!G:G)</f>
        <v>0</v>
      </c>
      <c r="S500" s="111">
        <f>SUMIF(V3回目!$A:$A, 'Conv-vaccine'!$E500, V3回目!C:C)</f>
        <v>0</v>
      </c>
    </row>
    <row r="501" spans="1:19" ht="17.7">
      <c r="A501" s="94">
        <f t="shared" si="32"/>
        <v>44792</v>
      </c>
      <c r="B501" s="49">
        <f t="shared" si="33"/>
        <v>0</v>
      </c>
      <c r="C501" s="49">
        <f t="shared" si="34"/>
        <v>0</v>
      </c>
      <c r="D501" s="49">
        <f t="shared" si="31"/>
        <v>0</v>
      </c>
      <c r="E501" s="95">
        <v>44792</v>
      </c>
      <c r="F501" s="96" t="str">
        <f>IFERROR(VLOOKUP($E501, V医療従事者等!$A:$J, $F$4, FALSE), TEXT(E501, "aaa"))</f>
        <v>金</v>
      </c>
      <c r="G501" s="96">
        <f>IFERROR(VLOOKUP($E501, V医療従事者等!$A:$J, $G$4, FALSE), 0)</f>
        <v>0</v>
      </c>
      <c r="H501" s="96">
        <f>IFERROR(VLOOKUP($E501, V医療従事者等!$A:$J, $H$4, FALSE), 0)</f>
        <v>0</v>
      </c>
      <c r="I501" s="96">
        <f>IFERROR(VLOOKUP($E501, V医療従事者等!$A:$J, $I$4, FALSE), 0)</f>
        <v>0</v>
      </c>
      <c r="J501" s="96">
        <f>IFERROR(VLOOKUP($E501, V医療従事者等!$A:$J, $J$4, FALSE), 0)</f>
        <v>0</v>
      </c>
      <c r="K501" s="97">
        <f>IFERROR(VLOOKUP($E501, V一般接種!$A:$G, K$4, FALSE), 0)</f>
        <v>0</v>
      </c>
      <c r="L501" s="97">
        <f>IFERROR(VLOOKUP($E501, V一般接種!$A:$G, L$4, FALSE), 0)</f>
        <v>0</v>
      </c>
      <c r="M501" s="97">
        <f>IFERROR(VLOOKUP($E501, V一般接種!$A:$G, M$4, FALSE), 0)</f>
        <v>0</v>
      </c>
      <c r="N501" s="97">
        <f>IFERROR(VLOOKUP($E501, V一般接種!$A:$G, N$4, FALSE), 0)</f>
        <v>0</v>
      </c>
      <c r="O501" s="97">
        <f>SUMIF(V職域接種!$C:$C, 'Conv-vaccine'!$E501, V職域接種!F:F)</f>
        <v>0</v>
      </c>
      <c r="P501" s="97">
        <f>SUMIF(V職域接種!$C:$C, 'Conv-vaccine'!$E501, V職域接種!G:G)</f>
        <v>0</v>
      </c>
      <c r="Q501" s="97">
        <f>SUMIF(V重複!$C:$C, 'Conv-vaccine'!$E501, V重複!F:F)</f>
        <v>0</v>
      </c>
      <c r="R501" s="97">
        <f>SUMIF(V重複!$C:$C, 'Conv-vaccine'!$E501, V重複!G:G)</f>
        <v>0</v>
      </c>
      <c r="S501" s="111">
        <f>SUMIF(V3回目!$A:$A, 'Conv-vaccine'!$E501, V3回目!C:C)</f>
        <v>0</v>
      </c>
    </row>
    <row r="502" spans="1:19" ht="17.7">
      <c r="A502" s="94">
        <f t="shared" si="32"/>
        <v>44793</v>
      </c>
      <c r="B502" s="49">
        <f t="shared" si="33"/>
        <v>0</v>
      </c>
      <c r="C502" s="49">
        <f t="shared" si="34"/>
        <v>0</v>
      </c>
      <c r="D502" s="49">
        <f t="shared" si="31"/>
        <v>0</v>
      </c>
      <c r="E502" s="95">
        <v>44793</v>
      </c>
      <c r="F502" s="96" t="str">
        <f>IFERROR(VLOOKUP($E502, V医療従事者等!$A:$J, $F$4, FALSE), TEXT(E502, "aaa"))</f>
        <v>土</v>
      </c>
      <c r="G502" s="96">
        <f>IFERROR(VLOOKUP($E502, V医療従事者等!$A:$J, $G$4, FALSE), 0)</f>
        <v>0</v>
      </c>
      <c r="H502" s="96">
        <f>IFERROR(VLOOKUP($E502, V医療従事者等!$A:$J, $H$4, FALSE), 0)</f>
        <v>0</v>
      </c>
      <c r="I502" s="96">
        <f>IFERROR(VLOOKUP($E502, V医療従事者等!$A:$J, $I$4, FALSE), 0)</f>
        <v>0</v>
      </c>
      <c r="J502" s="96">
        <f>IFERROR(VLOOKUP($E502, V医療従事者等!$A:$J, $J$4, FALSE), 0)</f>
        <v>0</v>
      </c>
      <c r="K502" s="97">
        <f>IFERROR(VLOOKUP($E502, V一般接種!$A:$G, K$4, FALSE), 0)</f>
        <v>0</v>
      </c>
      <c r="L502" s="97">
        <f>IFERROR(VLOOKUP($E502, V一般接種!$A:$G, L$4, FALSE), 0)</f>
        <v>0</v>
      </c>
      <c r="M502" s="97">
        <f>IFERROR(VLOOKUP($E502, V一般接種!$A:$G, M$4, FALSE), 0)</f>
        <v>0</v>
      </c>
      <c r="N502" s="97">
        <f>IFERROR(VLOOKUP($E502, V一般接種!$A:$G, N$4, FALSE), 0)</f>
        <v>0</v>
      </c>
      <c r="O502" s="97">
        <f>SUMIF(V職域接種!$C:$C, 'Conv-vaccine'!$E502, V職域接種!F:F)</f>
        <v>0</v>
      </c>
      <c r="P502" s="97">
        <f>SUMIF(V職域接種!$C:$C, 'Conv-vaccine'!$E502, V職域接種!G:G)</f>
        <v>0</v>
      </c>
      <c r="Q502" s="97">
        <f>SUMIF(V重複!$C:$C, 'Conv-vaccine'!$E502, V重複!F:F)</f>
        <v>0</v>
      </c>
      <c r="R502" s="97">
        <f>SUMIF(V重複!$C:$C, 'Conv-vaccine'!$E502, V重複!G:G)</f>
        <v>0</v>
      </c>
      <c r="S502" s="111">
        <f>SUMIF(V3回目!$A:$A, 'Conv-vaccine'!$E502, V3回目!C:C)</f>
        <v>0</v>
      </c>
    </row>
    <row r="503" spans="1:19" ht="17.7">
      <c r="A503" s="94">
        <f t="shared" si="32"/>
        <v>44794</v>
      </c>
      <c r="B503" s="49">
        <f t="shared" si="33"/>
        <v>0</v>
      </c>
      <c r="C503" s="49">
        <f t="shared" si="34"/>
        <v>0</v>
      </c>
      <c r="D503" s="49">
        <f t="shared" si="31"/>
        <v>0</v>
      </c>
      <c r="E503" s="95">
        <v>44794</v>
      </c>
      <c r="F503" s="96" t="str">
        <f>IFERROR(VLOOKUP($E503, V医療従事者等!$A:$J, $F$4, FALSE), TEXT(E503, "aaa"))</f>
        <v>日</v>
      </c>
      <c r="G503" s="96">
        <f>IFERROR(VLOOKUP($E503, V医療従事者等!$A:$J, $G$4, FALSE), 0)</f>
        <v>0</v>
      </c>
      <c r="H503" s="96">
        <f>IFERROR(VLOOKUP($E503, V医療従事者等!$A:$J, $H$4, FALSE), 0)</f>
        <v>0</v>
      </c>
      <c r="I503" s="96">
        <f>IFERROR(VLOOKUP($E503, V医療従事者等!$A:$J, $I$4, FALSE), 0)</f>
        <v>0</v>
      </c>
      <c r="J503" s="96">
        <f>IFERROR(VLOOKUP($E503, V医療従事者等!$A:$J, $J$4, FALSE), 0)</f>
        <v>0</v>
      </c>
      <c r="K503" s="97">
        <f>IFERROR(VLOOKUP($E503, V一般接種!$A:$G, K$4, FALSE), 0)</f>
        <v>0</v>
      </c>
      <c r="L503" s="97">
        <f>IFERROR(VLOOKUP($E503, V一般接種!$A:$G, L$4, FALSE), 0)</f>
        <v>0</v>
      </c>
      <c r="M503" s="97">
        <f>IFERROR(VLOOKUP($E503, V一般接種!$A:$G, M$4, FALSE), 0)</f>
        <v>0</v>
      </c>
      <c r="N503" s="97">
        <f>IFERROR(VLOOKUP($E503, V一般接種!$A:$G, N$4, FALSE), 0)</f>
        <v>0</v>
      </c>
      <c r="O503" s="97">
        <f>SUMIF(V職域接種!$C:$C, 'Conv-vaccine'!$E503, V職域接種!F:F)</f>
        <v>0</v>
      </c>
      <c r="P503" s="97">
        <f>SUMIF(V職域接種!$C:$C, 'Conv-vaccine'!$E503, V職域接種!G:G)</f>
        <v>0</v>
      </c>
      <c r="Q503" s="97">
        <f>SUMIF(V重複!$C:$C, 'Conv-vaccine'!$E503, V重複!F:F)</f>
        <v>0</v>
      </c>
      <c r="R503" s="97">
        <f>SUMIF(V重複!$C:$C, 'Conv-vaccine'!$E503, V重複!G:G)</f>
        <v>0</v>
      </c>
      <c r="S503" s="111">
        <f>SUMIF(V3回目!$A:$A, 'Conv-vaccine'!$E503, V3回目!C:C)</f>
        <v>0</v>
      </c>
    </row>
    <row r="504" spans="1:19" ht="17.7">
      <c r="A504" s="94">
        <f t="shared" si="32"/>
        <v>44795</v>
      </c>
      <c r="B504" s="49">
        <f t="shared" si="33"/>
        <v>0</v>
      </c>
      <c r="C504" s="49">
        <f t="shared" si="34"/>
        <v>0</v>
      </c>
      <c r="D504" s="49">
        <f t="shared" si="31"/>
        <v>0</v>
      </c>
      <c r="E504" s="95">
        <v>44795</v>
      </c>
      <c r="F504" s="96" t="str">
        <f>IFERROR(VLOOKUP($E504, V医療従事者等!$A:$J, $F$4, FALSE), TEXT(E504, "aaa"))</f>
        <v>月</v>
      </c>
      <c r="G504" s="96">
        <f>IFERROR(VLOOKUP($E504, V医療従事者等!$A:$J, $G$4, FALSE), 0)</f>
        <v>0</v>
      </c>
      <c r="H504" s="96">
        <f>IFERROR(VLOOKUP($E504, V医療従事者等!$A:$J, $H$4, FALSE), 0)</f>
        <v>0</v>
      </c>
      <c r="I504" s="96">
        <f>IFERROR(VLOOKUP($E504, V医療従事者等!$A:$J, $I$4, FALSE), 0)</f>
        <v>0</v>
      </c>
      <c r="J504" s="96">
        <f>IFERROR(VLOOKUP($E504, V医療従事者等!$A:$J, $J$4, FALSE), 0)</f>
        <v>0</v>
      </c>
      <c r="K504" s="97">
        <f>IFERROR(VLOOKUP($E504, V一般接種!$A:$G, K$4, FALSE), 0)</f>
        <v>0</v>
      </c>
      <c r="L504" s="97">
        <f>IFERROR(VLOOKUP($E504, V一般接種!$A:$G, L$4, FALSE), 0)</f>
        <v>0</v>
      </c>
      <c r="M504" s="97">
        <f>IFERROR(VLOOKUP($E504, V一般接種!$A:$G, M$4, FALSE), 0)</f>
        <v>0</v>
      </c>
      <c r="N504" s="97">
        <f>IFERROR(VLOOKUP($E504, V一般接種!$A:$G, N$4, FALSE), 0)</f>
        <v>0</v>
      </c>
      <c r="O504" s="97">
        <f>SUMIF(V職域接種!$C:$C, 'Conv-vaccine'!$E504, V職域接種!F:F)</f>
        <v>0</v>
      </c>
      <c r="P504" s="97">
        <f>SUMIF(V職域接種!$C:$C, 'Conv-vaccine'!$E504, V職域接種!G:G)</f>
        <v>0</v>
      </c>
      <c r="Q504" s="97">
        <f>SUMIF(V重複!$C:$C, 'Conv-vaccine'!$E504, V重複!F:F)</f>
        <v>0</v>
      </c>
      <c r="R504" s="97">
        <f>SUMIF(V重複!$C:$C, 'Conv-vaccine'!$E504, V重複!G:G)</f>
        <v>0</v>
      </c>
      <c r="S504" s="111">
        <f>SUMIF(V3回目!$A:$A, 'Conv-vaccine'!$E504, V3回目!C:C)</f>
        <v>0</v>
      </c>
    </row>
    <row r="505" spans="1:19" ht="17.7">
      <c r="A505" s="94">
        <f t="shared" si="32"/>
        <v>44796</v>
      </c>
      <c r="B505" s="49">
        <f t="shared" si="33"/>
        <v>0</v>
      </c>
      <c r="C505" s="49">
        <f t="shared" si="34"/>
        <v>0</v>
      </c>
      <c r="D505" s="49">
        <f t="shared" si="31"/>
        <v>0</v>
      </c>
      <c r="E505" s="95">
        <v>44796</v>
      </c>
      <c r="F505" s="96" t="str">
        <f>IFERROR(VLOOKUP($E505, V医療従事者等!$A:$J, $F$4, FALSE), TEXT(E505, "aaa"))</f>
        <v>火</v>
      </c>
      <c r="G505" s="96">
        <f>IFERROR(VLOOKUP($E505, V医療従事者等!$A:$J, $G$4, FALSE), 0)</f>
        <v>0</v>
      </c>
      <c r="H505" s="96">
        <f>IFERROR(VLOOKUP($E505, V医療従事者等!$A:$J, $H$4, FALSE), 0)</f>
        <v>0</v>
      </c>
      <c r="I505" s="96">
        <f>IFERROR(VLOOKUP($E505, V医療従事者等!$A:$J, $I$4, FALSE), 0)</f>
        <v>0</v>
      </c>
      <c r="J505" s="96">
        <f>IFERROR(VLOOKUP($E505, V医療従事者等!$A:$J, $J$4, FALSE), 0)</f>
        <v>0</v>
      </c>
      <c r="K505" s="97">
        <f>IFERROR(VLOOKUP($E505, V一般接種!$A:$G, K$4, FALSE), 0)</f>
        <v>0</v>
      </c>
      <c r="L505" s="97">
        <f>IFERROR(VLOOKUP($E505, V一般接種!$A:$G, L$4, FALSE), 0)</f>
        <v>0</v>
      </c>
      <c r="M505" s="97">
        <f>IFERROR(VLOOKUP($E505, V一般接種!$A:$G, M$4, FALSE), 0)</f>
        <v>0</v>
      </c>
      <c r="N505" s="97">
        <f>IFERROR(VLOOKUP($E505, V一般接種!$A:$G, N$4, FALSE), 0)</f>
        <v>0</v>
      </c>
      <c r="O505" s="97">
        <f>SUMIF(V職域接種!$C:$C, 'Conv-vaccine'!$E505, V職域接種!F:F)</f>
        <v>0</v>
      </c>
      <c r="P505" s="97">
        <f>SUMIF(V職域接種!$C:$C, 'Conv-vaccine'!$E505, V職域接種!G:G)</f>
        <v>0</v>
      </c>
      <c r="Q505" s="97">
        <f>SUMIF(V重複!$C:$C, 'Conv-vaccine'!$E505, V重複!F:F)</f>
        <v>0</v>
      </c>
      <c r="R505" s="97">
        <f>SUMIF(V重複!$C:$C, 'Conv-vaccine'!$E505, V重複!G:G)</f>
        <v>0</v>
      </c>
      <c r="S505" s="111">
        <f>SUMIF(V3回目!$A:$A, 'Conv-vaccine'!$E505, V3回目!C:C)</f>
        <v>0</v>
      </c>
    </row>
    <row r="506" spans="1:19" ht="17.7">
      <c r="A506" s="94">
        <f t="shared" si="32"/>
        <v>44797</v>
      </c>
      <c r="B506" s="49">
        <f t="shared" si="33"/>
        <v>0</v>
      </c>
      <c r="C506" s="49">
        <f t="shared" si="34"/>
        <v>0</v>
      </c>
      <c r="D506" s="49">
        <f t="shared" si="31"/>
        <v>0</v>
      </c>
      <c r="E506" s="95">
        <v>44797</v>
      </c>
      <c r="F506" s="96" t="str">
        <f>IFERROR(VLOOKUP($E506, V医療従事者等!$A:$J, $F$4, FALSE), TEXT(E506, "aaa"))</f>
        <v>水</v>
      </c>
      <c r="G506" s="96">
        <f>IFERROR(VLOOKUP($E506, V医療従事者等!$A:$J, $G$4, FALSE), 0)</f>
        <v>0</v>
      </c>
      <c r="H506" s="96">
        <f>IFERROR(VLOOKUP($E506, V医療従事者等!$A:$J, $H$4, FALSE), 0)</f>
        <v>0</v>
      </c>
      <c r="I506" s="96">
        <f>IFERROR(VLOOKUP($E506, V医療従事者等!$A:$J, $I$4, FALSE), 0)</f>
        <v>0</v>
      </c>
      <c r="J506" s="96">
        <f>IFERROR(VLOOKUP($E506, V医療従事者等!$A:$J, $J$4, FALSE), 0)</f>
        <v>0</v>
      </c>
      <c r="K506" s="97">
        <f>IFERROR(VLOOKUP($E506, V一般接種!$A:$G, K$4, FALSE), 0)</f>
        <v>0</v>
      </c>
      <c r="L506" s="97">
        <f>IFERROR(VLOOKUP($E506, V一般接種!$A:$G, L$4, FALSE), 0)</f>
        <v>0</v>
      </c>
      <c r="M506" s="97">
        <f>IFERROR(VLOOKUP($E506, V一般接種!$A:$G, M$4, FALSE), 0)</f>
        <v>0</v>
      </c>
      <c r="N506" s="97">
        <f>IFERROR(VLOOKUP($E506, V一般接種!$A:$G, N$4, FALSE), 0)</f>
        <v>0</v>
      </c>
      <c r="O506" s="97">
        <f>SUMIF(V職域接種!$C:$C, 'Conv-vaccine'!$E506, V職域接種!F:F)</f>
        <v>0</v>
      </c>
      <c r="P506" s="97">
        <f>SUMIF(V職域接種!$C:$C, 'Conv-vaccine'!$E506, V職域接種!G:G)</f>
        <v>0</v>
      </c>
      <c r="Q506" s="97">
        <f>SUMIF(V重複!$C:$C, 'Conv-vaccine'!$E506, V重複!F:F)</f>
        <v>0</v>
      </c>
      <c r="R506" s="97">
        <f>SUMIF(V重複!$C:$C, 'Conv-vaccine'!$E506, V重複!G:G)</f>
        <v>0</v>
      </c>
      <c r="S506" s="111">
        <f>SUMIF(V3回目!$A:$A, 'Conv-vaccine'!$E506, V3回目!C:C)</f>
        <v>0</v>
      </c>
    </row>
    <row r="507" spans="1:19" ht="17.7">
      <c r="A507" s="94">
        <f t="shared" si="32"/>
        <v>44798</v>
      </c>
      <c r="B507" s="49">
        <f t="shared" si="33"/>
        <v>0</v>
      </c>
      <c r="C507" s="49">
        <f t="shared" si="34"/>
        <v>0</v>
      </c>
      <c r="D507" s="49">
        <f t="shared" si="31"/>
        <v>0</v>
      </c>
      <c r="E507" s="95">
        <v>44798</v>
      </c>
      <c r="F507" s="96" t="str">
        <f>IFERROR(VLOOKUP($E507, V医療従事者等!$A:$J, $F$4, FALSE), TEXT(E507, "aaa"))</f>
        <v>木</v>
      </c>
      <c r="G507" s="96">
        <f>IFERROR(VLOOKUP($E507, V医療従事者等!$A:$J, $G$4, FALSE), 0)</f>
        <v>0</v>
      </c>
      <c r="H507" s="96">
        <f>IFERROR(VLOOKUP($E507, V医療従事者等!$A:$J, $H$4, FALSE), 0)</f>
        <v>0</v>
      </c>
      <c r="I507" s="96">
        <f>IFERROR(VLOOKUP($E507, V医療従事者等!$A:$J, $I$4, FALSE), 0)</f>
        <v>0</v>
      </c>
      <c r="J507" s="96">
        <f>IFERROR(VLOOKUP($E507, V医療従事者等!$A:$J, $J$4, FALSE), 0)</f>
        <v>0</v>
      </c>
      <c r="K507" s="97">
        <f>IFERROR(VLOOKUP($E507, V一般接種!$A:$G, K$4, FALSE), 0)</f>
        <v>0</v>
      </c>
      <c r="L507" s="97">
        <f>IFERROR(VLOOKUP($E507, V一般接種!$A:$G, L$4, FALSE), 0)</f>
        <v>0</v>
      </c>
      <c r="M507" s="97">
        <f>IFERROR(VLOOKUP($E507, V一般接種!$A:$G, M$4, FALSE), 0)</f>
        <v>0</v>
      </c>
      <c r="N507" s="97">
        <f>IFERROR(VLOOKUP($E507, V一般接種!$A:$G, N$4, FALSE), 0)</f>
        <v>0</v>
      </c>
      <c r="O507" s="97">
        <f>SUMIF(V職域接種!$C:$C, 'Conv-vaccine'!$E507, V職域接種!F:F)</f>
        <v>0</v>
      </c>
      <c r="P507" s="97">
        <f>SUMIF(V職域接種!$C:$C, 'Conv-vaccine'!$E507, V職域接種!G:G)</f>
        <v>0</v>
      </c>
      <c r="Q507" s="97">
        <f>SUMIF(V重複!$C:$C, 'Conv-vaccine'!$E507, V重複!F:F)</f>
        <v>0</v>
      </c>
      <c r="R507" s="97">
        <f>SUMIF(V重複!$C:$C, 'Conv-vaccine'!$E507, V重複!G:G)</f>
        <v>0</v>
      </c>
      <c r="S507" s="111">
        <f>SUMIF(V3回目!$A:$A, 'Conv-vaccine'!$E507, V3回目!C:C)</f>
        <v>0</v>
      </c>
    </row>
    <row r="508" spans="1:19" ht="17.7">
      <c r="A508" s="94">
        <f t="shared" si="32"/>
        <v>44799</v>
      </c>
      <c r="B508" s="49">
        <f t="shared" si="33"/>
        <v>0</v>
      </c>
      <c r="C508" s="49">
        <f t="shared" si="34"/>
        <v>0</v>
      </c>
      <c r="D508" s="49">
        <f t="shared" si="31"/>
        <v>0</v>
      </c>
      <c r="E508" s="95">
        <v>44799</v>
      </c>
      <c r="F508" s="96" t="str">
        <f>IFERROR(VLOOKUP($E508, V医療従事者等!$A:$J, $F$4, FALSE), TEXT(E508, "aaa"))</f>
        <v>金</v>
      </c>
      <c r="G508" s="96">
        <f>IFERROR(VLOOKUP($E508, V医療従事者等!$A:$J, $G$4, FALSE), 0)</f>
        <v>0</v>
      </c>
      <c r="H508" s="96">
        <f>IFERROR(VLOOKUP($E508, V医療従事者等!$A:$J, $H$4, FALSE), 0)</f>
        <v>0</v>
      </c>
      <c r="I508" s="96">
        <f>IFERROR(VLOOKUP($E508, V医療従事者等!$A:$J, $I$4, FALSE), 0)</f>
        <v>0</v>
      </c>
      <c r="J508" s="96">
        <f>IFERROR(VLOOKUP($E508, V医療従事者等!$A:$J, $J$4, FALSE), 0)</f>
        <v>0</v>
      </c>
      <c r="K508" s="97">
        <f>IFERROR(VLOOKUP($E508, V一般接種!$A:$G, K$4, FALSE), 0)</f>
        <v>0</v>
      </c>
      <c r="L508" s="97">
        <f>IFERROR(VLOOKUP($E508, V一般接種!$A:$G, L$4, FALSE), 0)</f>
        <v>0</v>
      </c>
      <c r="M508" s="97">
        <f>IFERROR(VLOOKUP($E508, V一般接種!$A:$G, M$4, FALSE), 0)</f>
        <v>0</v>
      </c>
      <c r="N508" s="97">
        <f>IFERROR(VLOOKUP($E508, V一般接種!$A:$G, N$4, FALSE), 0)</f>
        <v>0</v>
      </c>
      <c r="O508" s="97">
        <f>SUMIF(V職域接種!$C:$C, 'Conv-vaccine'!$E508, V職域接種!F:F)</f>
        <v>0</v>
      </c>
      <c r="P508" s="97">
        <f>SUMIF(V職域接種!$C:$C, 'Conv-vaccine'!$E508, V職域接種!G:G)</f>
        <v>0</v>
      </c>
      <c r="Q508" s="97">
        <f>SUMIF(V重複!$C:$C, 'Conv-vaccine'!$E508, V重複!F:F)</f>
        <v>0</v>
      </c>
      <c r="R508" s="97">
        <f>SUMIF(V重複!$C:$C, 'Conv-vaccine'!$E508, V重複!G:G)</f>
        <v>0</v>
      </c>
      <c r="S508" s="111">
        <f>SUMIF(V3回目!$A:$A, 'Conv-vaccine'!$E508, V3回目!C:C)</f>
        <v>0</v>
      </c>
    </row>
    <row r="509" spans="1:19" ht="17.7">
      <c r="A509" s="94">
        <f t="shared" si="32"/>
        <v>44800</v>
      </c>
      <c r="B509" s="49">
        <f t="shared" si="33"/>
        <v>0</v>
      </c>
      <c r="C509" s="49">
        <f t="shared" si="34"/>
        <v>0</v>
      </c>
      <c r="D509" s="49">
        <f t="shared" si="31"/>
        <v>0</v>
      </c>
      <c r="E509" s="95">
        <v>44800</v>
      </c>
      <c r="F509" s="96" t="str">
        <f>IFERROR(VLOOKUP($E509, V医療従事者等!$A:$J, $F$4, FALSE), TEXT(E509, "aaa"))</f>
        <v>土</v>
      </c>
      <c r="G509" s="96">
        <f>IFERROR(VLOOKUP($E509, V医療従事者等!$A:$J, $G$4, FALSE), 0)</f>
        <v>0</v>
      </c>
      <c r="H509" s="96">
        <f>IFERROR(VLOOKUP($E509, V医療従事者等!$A:$J, $H$4, FALSE), 0)</f>
        <v>0</v>
      </c>
      <c r="I509" s="96">
        <f>IFERROR(VLOOKUP($E509, V医療従事者等!$A:$J, $I$4, FALSE), 0)</f>
        <v>0</v>
      </c>
      <c r="J509" s="96">
        <f>IFERROR(VLOOKUP($E509, V医療従事者等!$A:$J, $J$4, FALSE), 0)</f>
        <v>0</v>
      </c>
      <c r="K509" s="97">
        <f>IFERROR(VLOOKUP($E509, V一般接種!$A:$G, K$4, FALSE), 0)</f>
        <v>0</v>
      </c>
      <c r="L509" s="97">
        <f>IFERROR(VLOOKUP($E509, V一般接種!$A:$G, L$4, FALSE), 0)</f>
        <v>0</v>
      </c>
      <c r="M509" s="97">
        <f>IFERROR(VLOOKUP($E509, V一般接種!$A:$G, M$4, FALSE), 0)</f>
        <v>0</v>
      </c>
      <c r="N509" s="97">
        <f>IFERROR(VLOOKUP($E509, V一般接種!$A:$G, N$4, FALSE), 0)</f>
        <v>0</v>
      </c>
      <c r="O509" s="97">
        <f>SUMIF(V職域接種!$C:$C, 'Conv-vaccine'!$E509, V職域接種!F:F)</f>
        <v>0</v>
      </c>
      <c r="P509" s="97">
        <f>SUMIF(V職域接種!$C:$C, 'Conv-vaccine'!$E509, V職域接種!G:G)</f>
        <v>0</v>
      </c>
      <c r="Q509" s="97">
        <f>SUMIF(V重複!$C:$C, 'Conv-vaccine'!$E509, V重複!F:F)</f>
        <v>0</v>
      </c>
      <c r="R509" s="97">
        <f>SUMIF(V重複!$C:$C, 'Conv-vaccine'!$E509, V重複!G:G)</f>
        <v>0</v>
      </c>
      <c r="S509" s="111">
        <f>SUMIF(V3回目!$A:$A, 'Conv-vaccine'!$E509, V3回目!C:C)</f>
        <v>0</v>
      </c>
    </row>
    <row r="510" spans="1:19" ht="17.7">
      <c r="A510" s="94">
        <f t="shared" si="32"/>
        <v>44801</v>
      </c>
      <c r="B510" s="49">
        <f t="shared" si="33"/>
        <v>0</v>
      </c>
      <c r="C510" s="49">
        <f t="shared" si="34"/>
        <v>0</v>
      </c>
      <c r="D510" s="49">
        <f t="shared" si="31"/>
        <v>0</v>
      </c>
      <c r="E510" s="95">
        <v>44801</v>
      </c>
      <c r="F510" s="96" t="str">
        <f>IFERROR(VLOOKUP($E510, V医療従事者等!$A:$J, $F$4, FALSE), TEXT(E510, "aaa"))</f>
        <v>日</v>
      </c>
      <c r="G510" s="96">
        <f>IFERROR(VLOOKUP($E510, V医療従事者等!$A:$J, $G$4, FALSE), 0)</f>
        <v>0</v>
      </c>
      <c r="H510" s="96">
        <f>IFERROR(VLOOKUP($E510, V医療従事者等!$A:$J, $H$4, FALSE), 0)</f>
        <v>0</v>
      </c>
      <c r="I510" s="96">
        <f>IFERROR(VLOOKUP($E510, V医療従事者等!$A:$J, $I$4, FALSE), 0)</f>
        <v>0</v>
      </c>
      <c r="J510" s="96">
        <f>IFERROR(VLOOKUP($E510, V医療従事者等!$A:$J, $J$4, FALSE), 0)</f>
        <v>0</v>
      </c>
      <c r="K510" s="97">
        <f>IFERROR(VLOOKUP($E510, V一般接種!$A:$G, K$4, FALSE), 0)</f>
        <v>0</v>
      </c>
      <c r="L510" s="97">
        <f>IFERROR(VLOOKUP($E510, V一般接種!$A:$G, L$4, FALSE), 0)</f>
        <v>0</v>
      </c>
      <c r="M510" s="97">
        <f>IFERROR(VLOOKUP($E510, V一般接種!$A:$G, M$4, FALSE), 0)</f>
        <v>0</v>
      </c>
      <c r="N510" s="97">
        <f>IFERROR(VLOOKUP($E510, V一般接種!$A:$G, N$4, FALSE), 0)</f>
        <v>0</v>
      </c>
      <c r="O510" s="97">
        <f>SUMIF(V職域接種!$C:$C, 'Conv-vaccine'!$E510, V職域接種!F:F)</f>
        <v>0</v>
      </c>
      <c r="P510" s="97">
        <f>SUMIF(V職域接種!$C:$C, 'Conv-vaccine'!$E510, V職域接種!G:G)</f>
        <v>0</v>
      </c>
      <c r="Q510" s="97">
        <f>SUMIF(V重複!$C:$C, 'Conv-vaccine'!$E510, V重複!F:F)</f>
        <v>0</v>
      </c>
      <c r="R510" s="97">
        <f>SUMIF(V重複!$C:$C, 'Conv-vaccine'!$E510, V重複!G:G)</f>
        <v>0</v>
      </c>
      <c r="S510" s="111">
        <f>SUMIF(V3回目!$A:$A, 'Conv-vaccine'!$E510, V3回目!C:C)</f>
        <v>0</v>
      </c>
    </row>
    <row r="511" spans="1:19" ht="17.7">
      <c r="A511" s="94">
        <f t="shared" si="32"/>
        <v>44802</v>
      </c>
      <c r="B511" s="49">
        <f t="shared" si="33"/>
        <v>0</v>
      </c>
      <c r="C511" s="49">
        <f t="shared" si="34"/>
        <v>0</v>
      </c>
      <c r="D511" s="49">
        <f t="shared" si="31"/>
        <v>0</v>
      </c>
      <c r="E511" s="95">
        <v>44802</v>
      </c>
      <c r="F511" s="96" t="str">
        <f>IFERROR(VLOOKUP($E511, V医療従事者等!$A:$J, $F$4, FALSE), TEXT(E511, "aaa"))</f>
        <v>月</v>
      </c>
      <c r="G511" s="96">
        <f>IFERROR(VLOOKUP($E511, V医療従事者等!$A:$J, $G$4, FALSE), 0)</f>
        <v>0</v>
      </c>
      <c r="H511" s="96">
        <f>IFERROR(VLOOKUP($E511, V医療従事者等!$A:$J, $H$4, FALSE), 0)</f>
        <v>0</v>
      </c>
      <c r="I511" s="96">
        <f>IFERROR(VLOOKUP($E511, V医療従事者等!$A:$J, $I$4, FALSE), 0)</f>
        <v>0</v>
      </c>
      <c r="J511" s="96">
        <f>IFERROR(VLOOKUP($E511, V医療従事者等!$A:$J, $J$4, FALSE), 0)</f>
        <v>0</v>
      </c>
      <c r="K511" s="97">
        <f>IFERROR(VLOOKUP($E511, V一般接種!$A:$G, K$4, FALSE), 0)</f>
        <v>0</v>
      </c>
      <c r="L511" s="97">
        <f>IFERROR(VLOOKUP($E511, V一般接種!$A:$G, L$4, FALSE), 0)</f>
        <v>0</v>
      </c>
      <c r="M511" s="97">
        <f>IFERROR(VLOOKUP($E511, V一般接種!$A:$G, M$4, FALSE), 0)</f>
        <v>0</v>
      </c>
      <c r="N511" s="97">
        <f>IFERROR(VLOOKUP($E511, V一般接種!$A:$G, N$4, FALSE), 0)</f>
        <v>0</v>
      </c>
      <c r="O511" s="97">
        <f>SUMIF(V職域接種!$C:$C, 'Conv-vaccine'!$E511, V職域接種!F:F)</f>
        <v>0</v>
      </c>
      <c r="P511" s="97">
        <f>SUMIF(V職域接種!$C:$C, 'Conv-vaccine'!$E511, V職域接種!G:G)</f>
        <v>0</v>
      </c>
      <c r="Q511" s="97">
        <f>SUMIF(V重複!$C:$C, 'Conv-vaccine'!$E511, V重複!F:F)</f>
        <v>0</v>
      </c>
      <c r="R511" s="97">
        <f>SUMIF(V重複!$C:$C, 'Conv-vaccine'!$E511, V重複!G:G)</f>
        <v>0</v>
      </c>
      <c r="S511" s="111">
        <f>SUMIF(V3回目!$A:$A, 'Conv-vaccine'!$E511, V3回目!C:C)</f>
        <v>0</v>
      </c>
    </row>
    <row r="512" spans="1:19" ht="17.7">
      <c r="A512" s="94">
        <f t="shared" si="32"/>
        <v>44803</v>
      </c>
      <c r="B512" s="49">
        <f t="shared" si="33"/>
        <v>0</v>
      </c>
      <c r="C512" s="49">
        <f t="shared" si="34"/>
        <v>0</v>
      </c>
      <c r="D512" s="49">
        <f t="shared" si="31"/>
        <v>0</v>
      </c>
      <c r="E512" s="95">
        <v>44803</v>
      </c>
      <c r="F512" s="96" t="str">
        <f>IFERROR(VLOOKUP($E512, V医療従事者等!$A:$J, $F$4, FALSE), TEXT(E512, "aaa"))</f>
        <v>火</v>
      </c>
      <c r="G512" s="96">
        <f>IFERROR(VLOOKUP($E512, V医療従事者等!$A:$J, $G$4, FALSE), 0)</f>
        <v>0</v>
      </c>
      <c r="H512" s="96">
        <f>IFERROR(VLOOKUP($E512, V医療従事者等!$A:$J, $H$4, FALSE), 0)</f>
        <v>0</v>
      </c>
      <c r="I512" s="96">
        <f>IFERROR(VLOOKUP($E512, V医療従事者等!$A:$J, $I$4, FALSE), 0)</f>
        <v>0</v>
      </c>
      <c r="J512" s="96">
        <f>IFERROR(VLOOKUP($E512, V医療従事者等!$A:$J, $J$4, FALSE), 0)</f>
        <v>0</v>
      </c>
      <c r="K512" s="97">
        <f>IFERROR(VLOOKUP($E512, V一般接種!$A:$G, K$4, FALSE), 0)</f>
        <v>0</v>
      </c>
      <c r="L512" s="97">
        <f>IFERROR(VLOOKUP($E512, V一般接種!$A:$G, L$4, FALSE), 0)</f>
        <v>0</v>
      </c>
      <c r="M512" s="97">
        <f>IFERROR(VLOOKUP($E512, V一般接種!$A:$G, M$4, FALSE), 0)</f>
        <v>0</v>
      </c>
      <c r="N512" s="97">
        <f>IFERROR(VLOOKUP($E512, V一般接種!$A:$G, N$4, FALSE), 0)</f>
        <v>0</v>
      </c>
      <c r="O512" s="97">
        <f>SUMIF(V職域接種!$C:$C, 'Conv-vaccine'!$E512, V職域接種!F:F)</f>
        <v>0</v>
      </c>
      <c r="P512" s="97">
        <f>SUMIF(V職域接種!$C:$C, 'Conv-vaccine'!$E512, V職域接種!G:G)</f>
        <v>0</v>
      </c>
      <c r="Q512" s="97">
        <f>SUMIF(V重複!$C:$C, 'Conv-vaccine'!$E512, V重複!F:F)</f>
        <v>0</v>
      </c>
      <c r="R512" s="97">
        <f>SUMIF(V重複!$C:$C, 'Conv-vaccine'!$E512, V重複!G:G)</f>
        <v>0</v>
      </c>
      <c r="S512" s="111">
        <f>SUMIF(V3回目!$A:$A, 'Conv-vaccine'!$E512, V3回目!C:C)</f>
        <v>0</v>
      </c>
    </row>
    <row r="513" spans="1:19" ht="17.7">
      <c r="A513" s="94">
        <f t="shared" si="32"/>
        <v>44804</v>
      </c>
      <c r="B513" s="49">
        <f t="shared" si="33"/>
        <v>0</v>
      </c>
      <c r="C513" s="49">
        <f t="shared" si="34"/>
        <v>0</v>
      </c>
      <c r="D513" s="49">
        <f t="shared" si="31"/>
        <v>0</v>
      </c>
      <c r="E513" s="95">
        <v>44804</v>
      </c>
      <c r="F513" s="96" t="str">
        <f>IFERROR(VLOOKUP($E513, V医療従事者等!$A:$J, $F$4, FALSE), TEXT(E513, "aaa"))</f>
        <v>水</v>
      </c>
      <c r="G513" s="96">
        <f>IFERROR(VLOOKUP($E513, V医療従事者等!$A:$J, $G$4, FALSE), 0)</f>
        <v>0</v>
      </c>
      <c r="H513" s="96">
        <f>IFERROR(VLOOKUP($E513, V医療従事者等!$A:$J, $H$4, FALSE), 0)</f>
        <v>0</v>
      </c>
      <c r="I513" s="96">
        <f>IFERROR(VLOOKUP($E513, V医療従事者等!$A:$J, $I$4, FALSE), 0)</f>
        <v>0</v>
      </c>
      <c r="J513" s="96">
        <f>IFERROR(VLOOKUP($E513, V医療従事者等!$A:$J, $J$4, FALSE), 0)</f>
        <v>0</v>
      </c>
      <c r="K513" s="97">
        <f>IFERROR(VLOOKUP($E513, V一般接種!$A:$G, K$4, FALSE), 0)</f>
        <v>0</v>
      </c>
      <c r="L513" s="97">
        <f>IFERROR(VLOOKUP($E513, V一般接種!$A:$G, L$4, FALSE), 0)</f>
        <v>0</v>
      </c>
      <c r="M513" s="97">
        <f>IFERROR(VLOOKUP($E513, V一般接種!$A:$G, M$4, FALSE), 0)</f>
        <v>0</v>
      </c>
      <c r="N513" s="97">
        <f>IFERROR(VLOOKUP($E513, V一般接種!$A:$G, N$4, FALSE), 0)</f>
        <v>0</v>
      </c>
      <c r="O513" s="97">
        <f>SUMIF(V職域接種!$C:$C, 'Conv-vaccine'!$E513, V職域接種!F:F)</f>
        <v>0</v>
      </c>
      <c r="P513" s="97">
        <f>SUMIF(V職域接種!$C:$C, 'Conv-vaccine'!$E513, V職域接種!G:G)</f>
        <v>0</v>
      </c>
      <c r="Q513" s="97">
        <f>SUMIF(V重複!$C:$C, 'Conv-vaccine'!$E513, V重複!F:F)</f>
        <v>0</v>
      </c>
      <c r="R513" s="97">
        <f>SUMIF(V重複!$C:$C, 'Conv-vaccine'!$E513, V重複!G:G)</f>
        <v>0</v>
      </c>
      <c r="S513" s="111">
        <f>SUMIF(V3回目!$A:$A, 'Conv-vaccine'!$E513, V3回目!C:C)</f>
        <v>0</v>
      </c>
    </row>
    <row r="514" spans="1:19" ht="17.7">
      <c r="A514" s="94">
        <f t="shared" si="32"/>
        <v>44805</v>
      </c>
      <c r="B514" s="49">
        <f t="shared" si="33"/>
        <v>0</v>
      </c>
      <c r="C514" s="49">
        <f t="shared" si="34"/>
        <v>0</v>
      </c>
      <c r="D514" s="49">
        <f t="shared" si="31"/>
        <v>0</v>
      </c>
      <c r="E514" s="95">
        <v>44805</v>
      </c>
      <c r="F514" s="96" t="str">
        <f>IFERROR(VLOOKUP($E514, V医療従事者等!$A:$J, $F$4, FALSE), TEXT(E514, "aaa"))</f>
        <v>木</v>
      </c>
      <c r="G514" s="96">
        <f>IFERROR(VLOOKUP($E514, V医療従事者等!$A:$J, $G$4, FALSE), 0)</f>
        <v>0</v>
      </c>
      <c r="H514" s="96">
        <f>IFERROR(VLOOKUP($E514, V医療従事者等!$A:$J, $H$4, FALSE), 0)</f>
        <v>0</v>
      </c>
      <c r="I514" s="96">
        <f>IFERROR(VLOOKUP($E514, V医療従事者等!$A:$J, $I$4, FALSE), 0)</f>
        <v>0</v>
      </c>
      <c r="J514" s="96">
        <f>IFERROR(VLOOKUP($E514, V医療従事者等!$A:$J, $J$4, FALSE), 0)</f>
        <v>0</v>
      </c>
      <c r="K514" s="97">
        <f>IFERROR(VLOOKUP($E514, V一般接種!$A:$G, K$4, FALSE), 0)</f>
        <v>0</v>
      </c>
      <c r="L514" s="97">
        <f>IFERROR(VLOOKUP($E514, V一般接種!$A:$G, L$4, FALSE), 0)</f>
        <v>0</v>
      </c>
      <c r="M514" s="97">
        <f>IFERROR(VLOOKUP($E514, V一般接種!$A:$G, M$4, FALSE), 0)</f>
        <v>0</v>
      </c>
      <c r="N514" s="97">
        <f>IFERROR(VLOOKUP($E514, V一般接種!$A:$G, N$4, FALSE), 0)</f>
        <v>0</v>
      </c>
      <c r="O514" s="97">
        <f>SUMIF(V職域接種!$C:$C, 'Conv-vaccine'!$E514, V職域接種!F:F)</f>
        <v>0</v>
      </c>
      <c r="P514" s="97">
        <f>SUMIF(V職域接種!$C:$C, 'Conv-vaccine'!$E514, V職域接種!G:G)</f>
        <v>0</v>
      </c>
      <c r="Q514" s="97">
        <f>SUMIF(V重複!$C:$C, 'Conv-vaccine'!$E514, V重複!F:F)</f>
        <v>0</v>
      </c>
      <c r="R514" s="97">
        <f>SUMIF(V重複!$C:$C, 'Conv-vaccine'!$E514, V重複!G:G)</f>
        <v>0</v>
      </c>
      <c r="S514" s="111">
        <f>SUMIF(V3回目!$A:$A, 'Conv-vaccine'!$E514, V3回目!C:C)</f>
        <v>0</v>
      </c>
    </row>
    <row r="515" spans="1:19" ht="17.7">
      <c r="A515" s="94">
        <f t="shared" si="32"/>
        <v>44806</v>
      </c>
      <c r="B515" s="49">
        <f t="shared" si="33"/>
        <v>0</v>
      </c>
      <c r="C515" s="49">
        <f t="shared" si="34"/>
        <v>0</v>
      </c>
      <c r="D515" s="49">
        <f t="shared" si="31"/>
        <v>0</v>
      </c>
      <c r="E515" s="95">
        <v>44806</v>
      </c>
      <c r="F515" s="96" t="str">
        <f>IFERROR(VLOOKUP($E515, V医療従事者等!$A:$J, $F$4, FALSE), TEXT(E515, "aaa"))</f>
        <v>金</v>
      </c>
      <c r="G515" s="96">
        <f>IFERROR(VLOOKUP($E515, V医療従事者等!$A:$J, $G$4, FALSE), 0)</f>
        <v>0</v>
      </c>
      <c r="H515" s="96">
        <f>IFERROR(VLOOKUP($E515, V医療従事者等!$A:$J, $H$4, FALSE), 0)</f>
        <v>0</v>
      </c>
      <c r="I515" s="96">
        <f>IFERROR(VLOOKUP($E515, V医療従事者等!$A:$J, $I$4, FALSE), 0)</f>
        <v>0</v>
      </c>
      <c r="J515" s="96">
        <f>IFERROR(VLOOKUP($E515, V医療従事者等!$A:$J, $J$4, FALSE), 0)</f>
        <v>0</v>
      </c>
      <c r="K515" s="97">
        <f>IFERROR(VLOOKUP($E515, V一般接種!$A:$G, K$4, FALSE), 0)</f>
        <v>0</v>
      </c>
      <c r="L515" s="97">
        <f>IFERROR(VLOOKUP($E515, V一般接種!$A:$G, L$4, FALSE), 0)</f>
        <v>0</v>
      </c>
      <c r="M515" s="97">
        <f>IFERROR(VLOOKUP($E515, V一般接種!$A:$G, M$4, FALSE), 0)</f>
        <v>0</v>
      </c>
      <c r="N515" s="97">
        <f>IFERROR(VLOOKUP($E515, V一般接種!$A:$G, N$4, FALSE), 0)</f>
        <v>0</v>
      </c>
      <c r="O515" s="97">
        <f>SUMIF(V職域接種!$C:$C, 'Conv-vaccine'!$E515, V職域接種!F:F)</f>
        <v>0</v>
      </c>
      <c r="P515" s="97">
        <f>SUMIF(V職域接種!$C:$C, 'Conv-vaccine'!$E515, V職域接種!G:G)</f>
        <v>0</v>
      </c>
      <c r="Q515" s="97">
        <f>SUMIF(V重複!$C:$C, 'Conv-vaccine'!$E515, V重複!F:F)</f>
        <v>0</v>
      </c>
      <c r="R515" s="97">
        <f>SUMIF(V重複!$C:$C, 'Conv-vaccine'!$E515, V重複!G:G)</f>
        <v>0</v>
      </c>
      <c r="S515" s="111">
        <f>SUMIF(V3回目!$A:$A, 'Conv-vaccine'!$E515, V3回目!C:C)</f>
        <v>0</v>
      </c>
    </row>
    <row r="516" spans="1:19" ht="17.7">
      <c r="A516" s="94">
        <f t="shared" si="32"/>
        <v>44807</v>
      </c>
      <c r="B516" s="49">
        <f t="shared" si="33"/>
        <v>0</v>
      </c>
      <c r="C516" s="49">
        <f t="shared" si="34"/>
        <v>0</v>
      </c>
      <c r="D516" s="49">
        <f t="shared" si="31"/>
        <v>0</v>
      </c>
      <c r="E516" s="95">
        <v>44807</v>
      </c>
      <c r="F516" s="96" t="str">
        <f>IFERROR(VLOOKUP($E516, V医療従事者等!$A:$J, $F$4, FALSE), TEXT(E516, "aaa"))</f>
        <v>土</v>
      </c>
      <c r="G516" s="96">
        <f>IFERROR(VLOOKUP($E516, V医療従事者等!$A:$J, $G$4, FALSE), 0)</f>
        <v>0</v>
      </c>
      <c r="H516" s="96">
        <f>IFERROR(VLOOKUP($E516, V医療従事者等!$A:$J, $H$4, FALSE), 0)</f>
        <v>0</v>
      </c>
      <c r="I516" s="96">
        <f>IFERROR(VLOOKUP($E516, V医療従事者等!$A:$J, $I$4, FALSE), 0)</f>
        <v>0</v>
      </c>
      <c r="J516" s="96">
        <f>IFERROR(VLOOKUP($E516, V医療従事者等!$A:$J, $J$4, FALSE), 0)</f>
        <v>0</v>
      </c>
      <c r="K516" s="97">
        <f>IFERROR(VLOOKUP($E516, V一般接種!$A:$G, K$4, FALSE), 0)</f>
        <v>0</v>
      </c>
      <c r="L516" s="97">
        <f>IFERROR(VLOOKUP($E516, V一般接種!$A:$G, L$4, FALSE), 0)</f>
        <v>0</v>
      </c>
      <c r="M516" s="97">
        <f>IFERROR(VLOOKUP($E516, V一般接種!$A:$G, M$4, FALSE), 0)</f>
        <v>0</v>
      </c>
      <c r="N516" s="97">
        <f>IFERROR(VLOOKUP($E516, V一般接種!$A:$G, N$4, FALSE), 0)</f>
        <v>0</v>
      </c>
      <c r="O516" s="97">
        <f>SUMIF(V職域接種!$C:$C, 'Conv-vaccine'!$E516, V職域接種!F:F)</f>
        <v>0</v>
      </c>
      <c r="P516" s="97">
        <f>SUMIF(V職域接種!$C:$C, 'Conv-vaccine'!$E516, V職域接種!G:G)</f>
        <v>0</v>
      </c>
      <c r="Q516" s="97">
        <f>SUMIF(V重複!$C:$C, 'Conv-vaccine'!$E516, V重複!F:F)</f>
        <v>0</v>
      </c>
      <c r="R516" s="97">
        <f>SUMIF(V重複!$C:$C, 'Conv-vaccine'!$E516, V重複!G:G)</f>
        <v>0</v>
      </c>
      <c r="S516" s="111">
        <f>SUMIF(V3回目!$A:$A, 'Conv-vaccine'!$E516, V3回目!C:C)</f>
        <v>0</v>
      </c>
    </row>
    <row r="517" spans="1:19" ht="17.7">
      <c r="A517" s="94">
        <f t="shared" si="32"/>
        <v>44808</v>
      </c>
      <c r="B517" s="49">
        <f t="shared" si="33"/>
        <v>0</v>
      </c>
      <c r="C517" s="49">
        <f t="shared" si="34"/>
        <v>0</v>
      </c>
      <c r="D517" s="49">
        <f t="shared" si="31"/>
        <v>0</v>
      </c>
      <c r="E517" s="95">
        <v>44808</v>
      </c>
      <c r="F517" s="96" t="str">
        <f>IFERROR(VLOOKUP($E517, V医療従事者等!$A:$J, $F$4, FALSE), TEXT(E517, "aaa"))</f>
        <v>日</v>
      </c>
      <c r="G517" s="96">
        <f>IFERROR(VLOOKUP($E517, V医療従事者等!$A:$J, $G$4, FALSE), 0)</f>
        <v>0</v>
      </c>
      <c r="H517" s="96">
        <f>IFERROR(VLOOKUP($E517, V医療従事者等!$A:$J, $H$4, FALSE), 0)</f>
        <v>0</v>
      </c>
      <c r="I517" s="96">
        <f>IFERROR(VLOOKUP($E517, V医療従事者等!$A:$J, $I$4, FALSE), 0)</f>
        <v>0</v>
      </c>
      <c r="J517" s="96">
        <f>IFERROR(VLOOKUP($E517, V医療従事者等!$A:$J, $J$4, FALSE), 0)</f>
        <v>0</v>
      </c>
      <c r="K517" s="97">
        <f>IFERROR(VLOOKUP($E517, V一般接種!$A:$G, K$4, FALSE), 0)</f>
        <v>0</v>
      </c>
      <c r="L517" s="97">
        <f>IFERROR(VLOOKUP($E517, V一般接種!$A:$G, L$4, FALSE), 0)</f>
        <v>0</v>
      </c>
      <c r="M517" s="97">
        <f>IFERROR(VLOOKUP($E517, V一般接種!$A:$G, M$4, FALSE), 0)</f>
        <v>0</v>
      </c>
      <c r="N517" s="97">
        <f>IFERROR(VLOOKUP($E517, V一般接種!$A:$G, N$4, FALSE), 0)</f>
        <v>0</v>
      </c>
      <c r="O517" s="97">
        <f>SUMIF(V職域接種!$C:$C, 'Conv-vaccine'!$E517, V職域接種!F:F)</f>
        <v>0</v>
      </c>
      <c r="P517" s="97">
        <f>SUMIF(V職域接種!$C:$C, 'Conv-vaccine'!$E517, V職域接種!G:G)</f>
        <v>0</v>
      </c>
      <c r="Q517" s="97">
        <f>SUMIF(V重複!$C:$C, 'Conv-vaccine'!$E517, V重複!F:F)</f>
        <v>0</v>
      </c>
      <c r="R517" s="97">
        <f>SUMIF(V重複!$C:$C, 'Conv-vaccine'!$E517, V重複!G:G)</f>
        <v>0</v>
      </c>
      <c r="S517" s="111">
        <f>SUMIF(V3回目!$A:$A, 'Conv-vaccine'!$E517, V3回目!C:C)</f>
        <v>0</v>
      </c>
    </row>
    <row r="518" spans="1:19" ht="17.7">
      <c r="A518" s="94">
        <f t="shared" si="32"/>
        <v>44809</v>
      </c>
      <c r="B518" s="49">
        <f t="shared" si="33"/>
        <v>0</v>
      </c>
      <c r="C518" s="49">
        <f t="shared" si="34"/>
        <v>0</v>
      </c>
      <c r="D518" s="49">
        <f t="shared" si="31"/>
        <v>0</v>
      </c>
      <c r="E518" s="95">
        <v>44809</v>
      </c>
      <c r="F518" s="96" t="str">
        <f>IFERROR(VLOOKUP($E518, V医療従事者等!$A:$J, $F$4, FALSE), TEXT(E518, "aaa"))</f>
        <v>月</v>
      </c>
      <c r="G518" s="96">
        <f>IFERROR(VLOOKUP($E518, V医療従事者等!$A:$J, $G$4, FALSE), 0)</f>
        <v>0</v>
      </c>
      <c r="H518" s="96">
        <f>IFERROR(VLOOKUP($E518, V医療従事者等!$A:$J, $H$4, FALSE), 0)</f>
        <v>0</v>
      </c>
      <c r="I518" s="96">
        <f>IFERROR(VLOOKUP($E518, V医療従事者等!$A:$J, $I$4, FALSE), 0)</f>
        <v>0</v>
      </c>
      <c r="J518" s="96">
        <f>IFERROR(VLOOKUP($E518, V医療従事者等!$A:$J, $J$4, FALSE), 0)</f>
        <v>0</v>
      </c>
      <c r="K518" s="97">
        <f>IFERROR(VLOOKUP($E518, V一般接種!$A:$G, K$4, FALSE), 0)</f>
        <v>0</v>
      </c>
      <c r="L518" s="97">
        <f>IFERROR(VLOOKUP($E518, V一般接種!$A:$G, L$4, FALSE), 0)</f>
        <v>0</v>
      </c>
      <c r="M518" s="97">
        <f>IFERROR(VLOOKUP($E518, V一般接種!$A:$G, M$4, FALSE), 0)</f>
        <v>0</v>
      </c>
      <c r="N518" s="97">
        <f>IFERROR(VLOOKUP($E518, V一般接種!$A:$G, N$4, FALSE), 0)</f>
        <v>0</v>
      </c>
      <c r="O518" s="97">
        <f>SUMIF(V職域接種!$C:$C, 'Conv-vaccine'!$E518, V職域接種!F:F)</f>
        <v>0</v>
      </c>
      <c r="P518" s="97">
        <f>SUMIF(V職域接種!$C:$C, 'Conv-vaccine'!$E518, V職域接種!G:G)</f>
        <v>0</v>
      </c>
      <c r="Q518" s="97">
        <f>SUMIF(V重複!$C:$C, 'Conv-vaccine'!$E518, V重複!F:F)</f>
        <v>0</v>
      </c>
      <c r="R518" s="97">
        <f>SUMIF(V重複!$C:$C, 'Conv-vaccine'!$E518, V重複!G:G)</f>
        <v>0</v>
      </c>
      <c r="S518" s="111">
        <f>SUMIF(V3回目!$A:$A, 'Conv-vaccine'!$E518, V3回目!C:C)</f>
        <v>0</v>
      </c>
    </row>
    <row r="519" spans="1:19" ht="17.7">
      <c r="A519" s="94">
        <f t="shared" si="32"/>
        <v>44810</v>
      </c>
      <c r="B519" s="49">
        <f t="shared" si="33"/>
        <v>0</v>
      </c>
      <c r="C519" s="49">
        <f t="shared" si="34"/>
        <v>0</v>
      </c>
      <c r="D519" s="49">
        <f t="shared" si="31"/>
        <v>0</v>
      </c>
      <c r="E519" s="95">
        <v>44810</v>
      </c>
      <c r="F519" s="96" t="str">
        <f>IFERROR(VLOOKUP($E519, V医療従事者等!$A:$J, $F$4, FALSE), TEXT(E519, "aaa"))</f>
        <v>火</v>
      </c>
      <c r="G519" s="96">
        <f>IFERROR(VLOOKUP($E519, V医療従事者等!$A:$J, $G$4, FALSE), 0)</f>
        <v>0</v>
      </c>
      <c r="H519" s="96">
        <f>IFERROR(VLOOKUP($E519, V医療従事者等!$A:$J, $H$4, FALSE), 0)</f>
        <v>0</v>
      </c>
      <c r="I519" s="96">
        <f>IFERROR(VLOOKUP($E519, V医療従事者等!$A:$J, $I$4, FALSE), 0)</f>
        <v>0</v>
      </c>
      <c r="J519" s="96">
        <f>IFERROR(VLOOKUP($E519, V医療従事者等!$A:$J, $J$4, FALSE), 0)</f>
        <v>0</v>
      </c>
      <c r="K519" s="97">
        <f>IFERROR(VLOOKUP($E519, V一般接種!$A:$G, K$4, FALSE), 0)</f>
        <v>0</v>
      </c>
      <c r="L519" s="97">
        <f>IFERROR(VLOOKUP($E519, V一般接種!$A:$G, L$4, FALSE), 0)</f>
        <v>0</v>
      </c>
      <c r="M519" s="97">
        <f>IFERROR(VLOOKUP($E519, V一般接種!$A:$G, M$4, FALSE), 0)</f>
        <v>0</v>
      </c>
      <c r="N519" s="97">
        <f>IFERROR(VLOOKUP($E519, V一般接種!$A:$G, N$4, FALSE), 0)</f>
        <v>0</v>
      </c>
      <c r="O519" s="97">
        <f>SUMIF(V職域接種!$C:$C, 'Conv-vaccine'!$E519, V職域接種!F:F)</f>
        <v>0</v>
      </c>
      <c r="P519" s="97">
        <f>SUMIF(V職域接種!$C:$C, 'Conv-vaccine'!$E519, V職域接種!G:G)</f>
        <v>0</v>
      </c>
      <c r="Q519" s="97">
        <f>SUMIF(V重複!$C:$C, 'Conv-vaccine'!$E519, V重複!F:F)</f>
        <v>0</v>
      </c>
      <c r="R519" s="97">
        <f>SUMIF(V重複!$C:$C, 'Conv-vaccine'!$E519, V重複!G:G)</f>
        <v>0</v>
      </c>
      <c r="S519" s="111">
        <f>SUMIF(V3回目!$A:$A, 'Conv-vaccine'!$E519, V3回目!C:C)</f>
        <v>0</v>
      </c>
    </row>
    <row r="520" spans="1:19" ht="17.7">
      <c r="A520" s="94">
        <f t="shared" si="32"/>
        <v>44811</v>
      </c>
      <c r="B520" s="49">
        <f t="shared" si="33"/>
        <v>0</v>
      </c>
      <c r="C520" s="49">
        <f t="shared" si="34"/>
        <v>0</v>
      </c>
      <c r="D520" s="49">
        <f t="shared" ref="D520:D583" si="35">S520</f>
        <v>0</v>
      </c>
      <c r="E520" s="95">
        <v>44811</v>
      </c>
      <c r="F520" s="96" t="str">
        <f>IFERROR(VLOOKUP($E520, V医療従事者等!$A:$J, $F$4, FALSE), TEXT(E520, "aaa"))</f>
        <v>水</v>
      </c>
      <c r="G520" s="96">
        <f>IFERROR(VLOOKUP($E520, V医療従事者等!$A:$J, $G$4, FALSE), 0)</f>
        <v>0</v>
      </c>
      <c r="H520" s="96">
        <f>IFERROR(VLOOKUP($E520, V医療従事者等!$A:$J, $H$4, FALSE), 0)</f>
        <v>0</v>
      </c>
      <c r="I520" s="96">
        <f>IFERROR(VLOOKUP($E520, V医療従事者等!$A:$J, $I$4, FALSE), 0)</f>
        <v>0</v>
      </c>
      <c r="J520" s="96">
        <f>IFERROR(VLOOKUP($E520, V医療従事者等!$A:$J, $J$4, FALSE), 0)</f>
        <v>0</v>
      </c>
      <c r="K520" s="97">
        <f>IFERROR(VLOOKUP($E520, V一般接種!$A:$G, K$4, FALSE), 0)</f>
        <v>0</v>
      </c>
      <c r="L520" s="97">
        <f>IFERROR(VLOOKUP($E520, V一般接種!$A:$G, L$4, FALSE), 0)</f>
        <v>0</v>
      </c>
      <c r="M520" s="97">
        <f>IFERROR(VLOOKUP($E520, V一般接種!$A:$G, M$4, FALSE), 0)</f>
        <v>0</v>
      </c>
      <c r="N520" s="97">
        <f>IFERROR(VLOOKUP($E520, V一般接種!$A:$G, N$4, FALSE), 0)</f>
        <v>0</v>
      </c>
      <c r="O520" s="97">
        <f>SUMIF(V職域接種!$C:$C, 'Conv-vaccine'!$E520, V職域接種!F:F)</f>
        <v>0</v>
      </c>
      <c r="P520" s="97">
        <f>SUMIF(V職域接種!$C:$C, 'Conv-vaccine'!$E520, V職域接種!G:G)</f>
        <v>0</v>
      </c>
      <c r="Q520" s="97">
        <f>SUMIF(V重複!$C:$C, 'Conv-vaccine'!$E520, V重複!F:F)</f>
        <v>0</v>
      </c>
      <c r="R520" s="97">
        <f>SUMIF(V重複!$C:$C, 'Conv-vaccine'!$E520, V重複!G:G)</f>
        <v>0</v>
      </c>
      <c r="S520" s="111">
        <f>SUMIF(V3回目!$A:$A, 'Conv-vaccine'!$E520, V3回目!C:C)</f>
        <v>0</v>
      </c>
    </row>
    <row r="521" spans="1:19" ht="17.7">
      <c r="A521" s="94">
        <f t="shared" si="32"/>
        <v>44812</v>
      </c>
      <c r="B521" s="49">
        <f t="shared" si="33"/>
        <v>0</v>
      </c>
      <c r="C521" s="49">
        <f t="shared" si="34"/>
        <v>0</v>
      </c>
      <c r="D521" s="49">
        <f t="shared" si="35"/>
        <v>0</v>
      </c>
      <c r="E521" s="95">
        <v>44812</v>
      </c>
      <c r="F521" s="96" t="str">
        <f>IFERROR(VLOOKUP($E521, V医療従事者等!$A:$J, $F$4, FALSE), TEXT(E521, "aaa"))</f>
        <v>木</v>
      </c>
      <c r="G521" s="96">
        <f>IFERROR(VLOOKUP($E521, V医療従事者等!$A:$J, $G$4, FALSE), 0)</f>
        <v>0</v>
      </c>
      <c r="H521" s="96">
        <f>IFERROR(VLOOKUP($E521, V医療従事者等!$A:$J, $H$4, FALSE), 0)</f>
        <v>0</v>
      </c>
      <c r="I521" s="96">
        <f>IFERROR(VLOOKUP($E521, V医療従事者等!$A:$J, $I$4, FALSE), 0)</f>
        <v>0</v>
      </c>
      <c r="J521" s="96">
        <f>IFERROR(VLOOKUP($E521, V医療従事者等!$A:$J, $J$4, FALSE), 0)</f>
        <v>0</v>
      </c>
      <c r="K521" s="97">
        <f>IFERROR(VLOOKUP($E521, V一般接種!$A:$G, K$4, FALSE), 0)</f>
        <v>0</v>
      </c>
      <c r="L521" s="97">
        <f>IFERROR(VLOOKUP($E521, V一般接種!$A:$G, L$4, FALSE), 0)</f>
        <v>0</v>
      </c>
      <c r="M521" s="97">
        <f>IFERROR(VLOOKUP($E521, V一般接種!$A:$G, M$4, FALSE), 0)</f>
        <v>0</v>
      </c>
      <c r="N521" s="97">
        <f>IFERROR(VLOOKUP($E521, V一般接種!$A:$G, N$4, FALSE), 0)</f>
        <v>0</v>
      </c>
      <c r="O521" s="97">
        <f>SUMIF(V職域接種!$C:$C, 'Conv-vaccine'!$E521, V職域接種!F:F)</f>
        <v>0</v>
      </c>
      <c r="P521" s="97">
        <f>SUMIF(V職域接種!$C:$C, 'Conv-vaccine'!$E521, V職域接種!G:G)</f>
        <v>0</v>
      </c>
      <c r="Q521" s="97">
        <f>SUMIF(V重複!$C:$C, 'Conv-vaccine'!$E521, V重複!F:F)</f>
        <v>0</v>
      </c>
      <c r="R521" s="97">
        <f>SUMIF(V重複!$C:$C, 'Conv-vaccine'!$E521, V重複!G:G)</f>
        <v>0</v>
      </c>
      <c r="S521" s="111">
        <f>SUMIF(V3回目!$A:$A, 'Conv-vaccine'!$E521, V3回目!C:C)</f>
        <v>0</v>
      </c>
    </row>
    <row r="522" spans="1:19" ht="17.7">
      <c r="A522" s="94">
        <f t="shared" si="32"/>
        <v>44813</v>
      </c>
      <c r="B522" s="49">
        <f t="shared" si="33"/>
        <v>0</v>
      </c>
      <c r="C522" s="49">
        <f t="shared" si="34"/>
        <v>0</v>
      </c>
      <c r="D522" s="49">
        <f t="shared" si="35"/>
        <v>0</v>
      </c>
      <c r="E522" s="95">
        <v>44813</v>
      </c>
      <c r="F522" s="96" t="str">
        <f>IFERROR(VLOOKUP($E522, V医療従事者等!$A:$J, $F$4, FALSE), TEXT(E522, "aaa"))</f>
        <v>金</v>
      </c>
      <c r="G522" s="96">
        <f>IFERROR(VLOOKUP($E522, V医療従事者等!$A:$J, $G$4, FALSE), 0)</f>
        <v>0</v>
      </c>
      <c r="H522" s="96">
        <f>IFERROR(VLOOKUP($E522, V医療従事者等!$A:$J, $H$4, FALSE), 0)</f>
        <v>0</v>
      </c>
      <c r="I522" s="96">
        <f>IFERROR(VLOOKUP($E522, V医療従事者等!$A:$J, $I$4, FALSE), 0)</f>
        <v>0</v>
      </c>
      <c r="J522" s="96">
        <f>IFERROR(VLOOKUP($E522, V医療従事者等!$A:$J, $J$4, FALSE), 0)</f>
        <v>0</v>
      </c>
      <c r="K522" s="97">
        <f>IFERROR(VLOOKUP($E522, V一般接種!$A:$G, K$4, FALSE), 0)</f>
        <v>0</v>
      </c>
      <c r="L522" s="97">
        <f>IFERROR(VLOOKUP($E522, V一般接種!$A:$G, L$4, FALSE), 0)</f>
        <v>0</v>
      </c>
      <c r="M522" s="97">
        <f>IFERROR(VLOOKUP($E522, V一般接種!$A:$G, M$4, FALSE), 0)</f>
        <v>0</v>
      </c>
      <c r="N522" s="97">
        <f>IFERROR(VLOOKUP($E522, V一般接種!$A:$G, N$4, FALSE), 0)</f>
        <v>0</v>
      </c>
      <c r="O522" s="97">
        <f>SUMIF(V職域接種!$C:$C, 'Conv-vaccine'!$E522, V職域接種!F:F)</f>
        <v>0</v>
      </c>
      <c r="P522" s="97">
        <f>SUMIF(V職域接種!$C:$C, 'Conv-vaccine'!$E522, V職域接種!G:G)</f>
        <v>0</v>
      </c>
      <c r="Q522" s="97">
        <f>SUMIF(V重複!$C:$C, 'Conv-vaccine'!$E522, V重複!F:F)</f>
        <v>0</v>
      </c>
      <c r="R522" s="97">
        <f>SUMIF(V重複!$C:$C, 'Conv-vaccine'!$E522, V重複!G:G)</f>
        <v>0</v>
      </c>
      <c r="S522" s="111">
        <f>SUMIF(V3回目!$A:$A, 'Conv-vaccine'!$E522, V3回目!C:C)</f>
        <v>0</v>
      </c>
    </row>
    <row r="523" spans="1:19" ht="17.7">
      <c r="A523" s="94">
        <f t="shared" si="32"/>
        <v>44814</v>
      </c>
      <c r="B523" s="49">
        <f t="shared" si="33"/>
        <v>0</v>
      </c>
      <c r="C523" s="49">
        <f t="shared" si="34"/>
        <v>0</v>
      </c>
      <c r="D523" s="49">
        <f t="shared" si="35"/>
        <v>0</v>
      </c>
      <c r="E523" s="95">
        <v>44814</v>
      </c>
      <c r="F523" s="96" t="str">
        <f>IFERROR(VLOOKUP($E523, V医療従事者等!$A:$J, $F$4, FALSE), TEXT(E523, "aaa"))</f>
        <v>土</v>
      </c>
      <c r="G523" s="96">
        <f>IFERROR(VLOOKUP($E523, V医療従事者等!$A:$J, $G$4, FALSE), 0)</f>
        <v>0</v>
      </c>
      <c r="H523" s="96">
        <f>IFERROR(VLOOKUP($E523, V医療従事者等!$A:$J, $H$4, FALSE), 0)</f>
        <v>0</v>
      </c>
      <c r="I523" s="96">
        <f>IFERROR(VLOOKUP($E523, V医療従事者等!$A:$J, $I$4, FALSE), 0)</f>
        <v>0</v>
      </c>
      <c r="J523" s="96">
        <f>IFERROR(VLOOKUP($E523, V医療従事者等!$A:$J, $J$4, FALSE), 0)</f>
        <v>0</v>
      </c>
      <c r="K523" s="97">
        <f>IFERROR(VLOOKUP($E523, V一般接種!$A:$G, K$4, FALSE), 0)</f>
        <v>0</v>
      </c>
      <c r="L523" s="97">
        <f>IFERROR(VLOOKUP($E523, V一般接種!$A:$G, L$4, FALSE), 0)</f>
        <v>0</v>
      </c>
      <c r="M523" s="97">
        <f>IFERROR(VLOOKUP($E523, V一般接種!$A:$G, M$4, FALSE), 0)</f>
        <v>0</v>
      </c>
      <c r="N523" s="97">
        <f>IFERROR(VLOOKUP($E523, V一般接種!$A:$G, N$4, FALSE), 0)</f>
        <v>0</v>
      </c>
      <c r="O523" s="97">
        <f>SUMIF(V職域接種!$C:$C, 'Conv-vaccine'!$E523, V職域接種!F:F)</f>
        <v>0</v>
      </c>
      <c r="P523" s="97">
        <f>SUMIF(V職域接種!$C:$C, 'Conv-vaccine'!$E523, V職域接種!G:G)</f>
        <v>0</v>
      </c>
      <c r="Q523" s="97">
        <f>SUMIF(V重複!$C:$C, 'Conv-vaccine'!$E523, V重複!F:F)</f>
        <v>0</v>
      </c>
      <c r="R523" s="97">
        <f>SUMIF(V重複!$C:$C, 'Conv-vaccine'!$E523, V重複!G:G)</f>
        <v>0</v>
      </c>
      <c r="S523" s="111">
        <f>SUMIF(V3回目!$A:$A, 'Conv-vaccine'!$E523, V3回目!C:C)</f>
        <v>0</v>
      </c>
    </row>
    <row r="524" spans="1:19" ht="17.7">
      <c r="A524" s="94">
        <f t="shared" si="32"/>
        <v>44815</v>
      </c>
      <c r="B524" s="49">
        <f t="shared" si="33"/>
        <v>0</v>
      </c>
      <c r="C524" s="49">
        <f t="shared" si="34"/>
        <v>0</v>
      </c>
      <c r="D524" s="49">
        <f t="shared" si="35"/>
        <v>0</v>
      </c>
      <c r="E524" s="95">
        <v>44815</v>
      </c>
      <c r="F524" s="96" t="str">
        <f>IFERROR(VLOOKUP($E524, V医療従事者等!$A:$J, $F$4, FALSE), TEXT(E524, "aaa"))</f>
        <v>日</v>
      </c>
      <c r="G524" s="96">
        <f>IFERROR(VLOOKUP($E524, V医療従事者等!$A:$J, $G$4, FALSE), 0)</f>
        <v>0</v>
      </c>
      <c r="H524" s="96">
        <f>IFERROR(VLOOKUP($E524, V医療従事者等!$A:$J, $H$4, FALSE), 0)</f>
        <v>0</v>
      </c>
      <c r="I524" s="96">
        <f>IFERROR(VLOOKUP($E524, V医療従事者等!$A:$J, $I$4, FALSE), 0)</f>
        <v>0</v>
      </c>
      <c r="J524" s="96">
        <f>IFERROR(VLOOKUP($E524, V医療従事者等!$A:$J, $J$4, FALSE), 0)</f>
        <v>0</v>
      </c>
      <c r="K524" s="97">
        <f>IFERROR(VLOOKUP($E524, V一般接種!$A:$G, K$4, FALSE), 0)</f>
        <v>0</v>
      </c>
      <c r="L524" s="97">
        <f>IFERROR(VLOOKUP($E524, V一般接種!$A:$G, L$4, FALSE), 0)</f>
        <v>0</v>
      </c>
      <c r="M524" s="97">
        <f>IFERROR(VLOOKUP($E524, V一般接種!$A:$G, M$4, FALSE), 0)</f>
        <v>0</v>
      </c>
      <c r="N524" s="97">
        <f>IFERROR(VLOOKUP($E524, V一般接種!$A:$G, N$4, FALSE), 0)</f>
        <v>0</v>
      </c>
      <c r="O524" s="97">
        <f>SUMIF(V職域接種!$C:$C, 'Conv-vaccine'!$E524, V職域接種!F:F)</f>
        <v>0</v>
      </c>
      <c r="P524" s="97">
        <f>SUMIF(V職域接種!$C:$C, 'Conv-vaccine'!$E524, V職域接種!G:G)</f>
        <v>0</v>
      </c>
      <c r="Q524" s="97">
        <f>SUMIF(V重複!$C:$C, 'Conv-vaccine'!$E524, V重複!F:F)</f>
        <v>0</v>
      </c>
      <c r="R524" s="97">
        <f>SUMIF(V重複!$C:$C, 'Conv-vaccine'!$E524, V重複!G:G)</f>
        <v>0</v>
      </c>
      <c r="S524" s="111">
        <f>SUMIF(V3回目!$A:$A, 'Conv-vaccine'!$E524, V3回目!C:C)</f>
        <v>0</v>
      </c>
    </row>
    <row r="525" spans="1:19" ht="17.7">
      <c r="A525" s="94">
        <f t="shared" si="32"/>
        <v>44816</v>
      </c>
      <c r="B525" s="49">
        <f t="shared" si="33"/>
        <v>0</v>
      </c>
      <c r="C525" s="49">
        <f t="shared" si="34"/>
        <v>0</v>
      </c>
      <c r="D525" s="49">
        <f t="shared" si="35"/>
        <v>0</v>
      </c>
      <c r="E525" s="95">
        <v>44816</v>
      </c>
      <c r="F525" s="96" t="str">
        <f>IFERROR(VLOOKUP($E525, V医療従事者等!$A:$J, $F$4, FALSE), TEXT(E525, "aaa"))</f>
        <v>月</v>
      </c>
      <c r="G525" s="96">
        <f>IFERROR(VLOOKUP($E525, V医療従事者等!$A:$J, $G$4, FALSE), 0)</f>
        <v>0</v>
      </c>
      <c r="H525" s="96">
        <f>IFERROR(VLOOKUP($E525, V医療従事者等!$A:$J, $H$4, FALSE), 0)</f>
        <v>0</v>
      </c>
      <c r="I525" s="96">
        <f>IFERROR(VLOOKUP($E525, V医療従事者等!$A:$J, $I$4, FALSE), 0)</f>
        <v>0</v>
      </c>
      <c r="J525" s="96">
        <f>IFERROR(VLOOKUP($E525, V医療従事者等!$A:$J, $J$4, FALSE), 0)</f>
        <v>0</v>
      </c>
      <c r="K525" s="97">
        <f>IFERROR(VLOOKUP($E525, V一般接種!$A:$G, K$4, FALSE), 0)</f>
        <v>0</v>
      </c>
      <c r="L525" s="97">
        <f>IFERROR(VLOOKUP($E525, V一般接種!$A:$G, L$4, FALSE), 0)</f>
        <v>0</v>
      </c>
      <c r="M525" s="97">
        <f>IFERROR(VLOOKUP($E525, V一般接種!$A:$G, M$4, FALSE), 0)</f>
        <v>0</v>
      </c>
      <c r="N525" s="97">
        <f>IFERROR(VLOOKUP($E525, V一般接種!$A:$G, N$4, FALSE), 0)</f>
        <v>0</v>
      </c>
      <c r="O525" s="97">
        <f>SUMIF(V職域接種!$C:$C, 'Conv-vaccine'!$E525, V職域接種!F:F)</f>
        <v>0</v>
      </c>
      <c r="P525" s="97">
        <f>SUMIF(V職域接種!$C:$C, 'Conv-vaccine'!$E525, V職域接種!G:G)</f>
        <v>0</v>
      </c>
      <c r="Q525" s="97">
        <f>SUMIF(V重複!$C:$C, 'Conv-vaccine'!$E525, V重複!F:F)</f>
        <v>0</v>
      </c>
      <c r="R525" s="97">
        <f>SUMIF(V重複!$C:$C, 'Conv-vaccine'!$E525, V重複!G:G)</f>
        <v>0</v>
      </c>
      <c r="S525" s="111">
        <f>SUMIF(V3回目!$A:$A, 'Conv-vaccine'!$E525, V3回目!C:C)</f>
        <v>0</v>
      </c>
    </row>
    <row r="526" spans="1:19" ht="17.7">
      <c r="A526" s="94">
        <f t="shared" si="32"/>
        <v>44817</v>
      </c>
      <c r="B526" s="49">
        <f t="shared" si="33"/>
        <v>0</v>
      </c>
      <c r="C526" s="49">
        <f t="shared" si="34"/>
        <v>0</v>
      </c>
      <c r="D526" s="49">
        <f t="shared" si="35"/>
        <v>0</v>
      </c>
      <c r="E526" s="95">
        <v>44817</v>
      </c>
      <c r="F526" s="96" t="str">
        <f>IFERROR(VLOOKUP($E526, V医療従事者等!$A:$J, $F$4, FALSE), TEXT(E526, "aaa"))</f>
        <v>火</v>
      </c>
      <c r="G526" s="96">
        <f>IFERROR(VLOOKUP($E526, V医療従事者等!$A:$J, $G$4, FALSE), 0)</f>
        <v>0</v>
      </c>
      <c r="H526" s="96">
        <f>IFERROR(VLOOKUP($E526, V医療従事者等!$A:$J, $H$4, FALSE), 0)</f>
        <v>0</v>
      </c>
      <c r="I526" s="96">
        <f>IFERROR(VLOOKUP($E526, V医療従事者等!$A:$J, $I$4, FALSE), 0)</f>
        <v>0</v>
      </c>
      <c r="J526" s="96">
        <f>IFERROR(VLOOKUP($E526, V医療従事者等!$A:$J, $J$4, FALSE), 0)</f>
        <v>0</v>
      </c>
      <c r="K526" s="97">
        <f>IFERROR(VLOOKUP($E526, V一般接種!$A:$G, K$4, FALSE), 0)</f>
        <v>0</v>
      </c>
      <c r="L526" s="97">
        <f>IFERROR(VLOOKUP($E526, V一般接種!$A:$G, L$4, FALSE), 0)</f>
        <v>0</v>
      </c>
      <c r="M526" s="97">
        <f>IFERROR(VLOOKUP($E526, V一般接種!$A:$G, M$4, FALSE), 0)</f>
        <v>0</v>
      </c>
      <c r="N526" s="97">
        <f>IFERROR(VLOOKUP($E526, V一般接種!$A:$G, N$4, FALSE), 0)</f>
        <v>0</v>
      </c>
      <c r="O526" s="97">
        <f>SUMIF(V職域接種!$C:$C, 'Conv-vaccine'!$E526, V職域接種!F:F)</f>
        <v>0</v>
      </c>
      <c r="P526" s="97">
        <f>SUMIF(V職域接種!$C:$C, 'Conv-vaccine'!$E526, V職域接種!G:G)</f>
        <v>0</v>
      </c>
      <c r="Q526" s="97">
        <f>SUMIF(V重複!$C:$C, 'Conv-vaccine'!$E526, V重複!F:F)</f>
        <v>0</v>
      </c>
      <c r="R526" s="97">
        <f>SUMIF(V重複!$C:$C, 'Conv-vaccine'!$E526, V重複!G:G)</f>
        <v>0</v>
      </c>
      <c r="S526" s="111">
        <f>SUMIF(V3回目!$A:$A, 'Conv-vaccine'!$E526, V3回目!C:C)</f>
        <v>0</v>
      </c>
    </row>
    <row r="527" spans="1:19" ht="17.7">
      <c r="A527" s="94">
        <f t="shared" ref="A527:A590" si="36">E527</f>
        <v>44818</v>
      </c>
      <c r="B527" s="49">
        <f t="shared" si="33"/>
        <v>0</v>
      </c>
      <c r="C527" s="49">
        <f t="shared" si="34"/>
        <v>0</v>
      </c>
      <c r="D527" s="49">
        <f t="shared" si="35"/>
        <v>0</v>
      </c>
      <c r="E527" s="95">
        <v>44818</v>
      </c>
      <c r="F527" s="96" t="str">
        <f>IFERROR(VLOOKUP($E527, V医療従事者等!$A:$J, $F$4, FALSE), TEXT(E527, "aaa"))</f>
        <v>水</v>
      </c>
      <c r="G527" s="96">
        <f>IFERROR(VLOOKUP($E527, V医療従事者等!$A:$J, $G$4, FALSE), 0)</f>
        <v>0</v>
      </c>
      <c r="H527" s="96">
        <f>IFERROR(VLOOKUP($E527, V医療従事者等!$A:$J, $H$4, FALSE), 0)</f>
        <v>0</v>
      </c>
      <c r="I527" s="96">
        <f>IFERROR(VLOOKUP($E527, V医療従事者等!$A:$J, $I$4, FALSE), 0)</f>
        <v>0</v>
      </c>
      <c r="J527" s="96">
        <f>IFERROR(VLOOKUP($E527, V医療従事者等!$A:$J, $J$4, FALSE), 0)</f>
        <v>0</v>
      </c>
      <c r="K527" s="97">
        <f>IFERROR(VLOOKUP($E527, V一般接種!$A:$G, K$4, FALSE), 0)</f>
        <v>0</v>
      </c>
      <c r="L527" s="97">
        <f>IFERROR(VLOOKUP($E527, V一般接種!$A:$G, L$4, FALSE), 0)</f>
        <v>0</v>
      </c>
      <c r="M527" s="97">
        <f>IFERROR(VLOOKUP($E527, V一般接種!$A:$G, M$4, FALSE), 0)</f>
        <v>0</v>
      </c>
      <c r="N527" s="97">
        <f>IFERROR(VLOOKUP($E527, V一般接種!$A:$G, N$4, FALSE), 0)</f>
        <v>0</v>
      </c>
      <c r="O527" s="97">
        <f>SUMIF(V職域接種!$C:$C, 'Conv-vaccine'!$E527, V職域接種!F:F)</f>
        <v>0</v>
      </c>
      <c r="P527" s="97">
        <f>SUMIF(V職域接種!$C:$C, 'Conv-vaccine'!$E527, V職域接種!G:G)</f>
        <v>0</v>
      </c>
      <c r="Q527" s="97">
        <f>SUMIF(V重複!$C:$C, 'Conv-vaccine'!$E527, V重複!F:F)</f>
        <v>0</v>
      </c>
      <c r="R527" s="97">
        <f>SUMIF(V重複!$C:$C, 'Conv-vaccine'!$E527, V重複!G:G)</f>
        <v>0</v>
      </c>
      <c r="S527" s="111">
        <f>SUMIF(V3回目!$A:$A, 'Conv-vaccine'!$E527, V3回目!C:C)</f>
        <v>0</v>
      </c>
    </row>
    <row r="528" spans="1:19" ht="17.7">
      <c r="A528" s="94">
        <f t="shared" si="36"/>
        <v>44819</v>
      </c>
      <c r="B528" s="49">
        <f t="shared" ref="B528:B591" si="37">IF($E528="","",G528+H528+K528+L528+O528-Q528)</f>
        <v>0</v>
      </c>
      <c r="C528" s="49">
        <f t="shared" ref="C528:C591" si="38">IF($E528="", "", I528+J528+M528+N528+P528-R528)</f>
        <v>0</v>
      </c>
      <c r="D528" s="49">
        <f t="shared" si="35"/>
        <v>0</v>
      </c>
      <c r="E528" s="95">
        <v>44819</v>
      </c>
      <c r="F528" s="96" t="str">
        <f>IFERROR(VLOOKUP($E528, V医療従事者等!$A:$J, $F$4, FALSE), TEXT(E528, "aaa"))</f>
        <v>木</v>
      </c>
      <c r="G528" s="96">
        <f>IFERROR(VLOOKUP($E528, V医療従事者等!$A:$J, $G$4, FALSE), 0)</f>
        <v>0</v>
      </c>
      <c r="H528" s="96">
        <f>IFERROR(VLOOKUP($E528, V医療従事者等!$A:$J, $H$4, FALSE), 0)</f>
        <v>0</v>
      </c>
      <c r="I528" s="96">
        <f>IFERROR(VLOOKUP($E528, V医療従事者等!$A:$J, $I$4, FALSE), 0)</f>
        <v>0</v>
      </c>
      <c r="J528" s="96">
        <f>IFERROR(VLOOKUP($E528, V医療従事者等!$A:$J, $J$4, FALSE), 0)</f>
        <v>0</v>
      </c>
      <c r="K528" s="97">
        <f>IFERROR(VLOOKUP($E528, V一般接種!$A:$G, K$4, FALSE), 0)</f>
        <v>0</v>
      </c>
      <c r="L528" s="97">
        <f>IFERROR(VLOOKUP($E528, V一般接種!$A:$G, L$4, FALSE), 0)</f>
        <v>0</v>
      </c>
      <c r="M528" s="97">
        <f>IFERROR(VLOOKUP($E528, V一般接種!$A:$G, M$4, FALSE), 0)</f>
        <v>0</v>
      </c>
      <c r="N528" s="97">
        <f>IFERROR(VLOOKUP($E528, V一般接種!$A:$G, N$4, FALSE), 0)</f>
        <v>0</v>
      </c>
      <c r="O528" s="97">
        <f>SUMIF(V職域接種!$C:$C, 'Conv-vaccine'!$E528, V職域接種!F:F)</f>
        <v>0</v>
      </c>
      <c r="P528" s="97">
        <f>SUMIF(V職域接種!$C:$C, 'Conv-vaccine'!$E528, V職域接種!G:G)</f>
        <v>0</v>
      </c>
      <c r="Q528" s="97">
        <f>SUMIF(V重複!$C:$C, 'Conv-vaccine'!$E528, V重複!F:F)</f>
        <v>0</v>
      </c>
      <c r="R528" s="97">
        <f>SUMIF(V重複!$C:$C, 'Conv-vaccine'!$E528, V重複!G:G)</f>
        <v>0</v>
      </c>
      <c r="S528" s="111">
        <f>SUMIF(V3回目!$A:$A, 'Conv-vaccine'!$E528, V3回目!C:C)</f>
        <v>0</v>
      </c>
    </row>
    <row r="529" spans="1:19" ht="17.7">
      <c r="A529" s="94">
        <f t="shared" si="36"/>
        <v>44820</v>
      </c>
      <c r="B529" s="49">
        <f t="shared" si="37"/>
        <v>0</v>
      </c>
      <c r="C529" s="49">
        <f t="shared" si="38"/>
        <v>0</v>
      </c>
      <c r="D529" s="49">
        <f t="shared" si="35"/>
        <v>0</v>
      </c>
      <c r="E529" s="95">
        <v>44820</v>
      </c>
      <c r="F529" s="96" t="str">
        <f>IFERROR(VLOOKUP($E529, V医療従事者等!$A:$J, $F$4, FALSE), TEXT(E529, "aaa"))</f>
        <v>金</v>
      </c>
      <c r="G529" s="96">
        <f>IFERROR(VLOOKUP($E529, V医療従事者等!$A:$J, $G$4, FALSE), 0)</f>
        <v>0</v>
      </c>
      <c r="H529" s="96">
        <f>IFERROR(VLOOKUP($E529, V医療従事者等!$A:$J, $H$4, FALSE), 0)</f>
        <v>0</v>
      </c>
      <c r="I529" s="96">
        <f>IFERROR(VLOOKUP($E529, V医療従事者等!$A:$J, $I$4, FALSE), 0)</f>
        <v>0</v>
      </c>
      <c r="J529" s="96">
        <f>IFERROR(VLOOKUP($E529, V医療従事者等!$A:$J, $J$4, FALSE), 0)</f>
        <v>0</v>
      </c>
      <c r="K529" s="97">
        <f>IFERROR(VLOOKUP($E529, V一般接種!$A:$G, K$4, FALSE), 0)</f>
        <v>0</v>
      </c>
      <c r="L529" s="97">
        <f>IFERROR(VLOOKUP($E529, V一般接種!$A:$G, L$4, FALSE), 0)</f>
        <v>0</v>
      </c>
      <c r="M529" s="97">
        <f>IFERROR(VLOOKUP($E529, V一般接種!$A:$G, M$4, FALSE), 0)</f>
        <v>0</v>
      </c>
      <c r="N529" s="97">
        <f>IFERROR(VLOOKUP($E529, V一般接種!$A:$G, N$4, FALSE), 0)</f>
        <v>0</v>
      </c>
      <c r="O529" s="97">
        <f>SUMIF(V職域接種!$C:$C, 'Conv-vaccine'!$E529, V職域接種!F:F)</f>
        <v>0</v>
      </c>
      <c r="P529" s="97">
        <f>SUMIF(V職域接種!$C:$C, 'Conv-vaccine'!$E529, V職域接種!G:G)</f>
        <v>0</v>
      </c>
      <c r="Q529" s="97">
        <f>SUMIF(V重複!$C:$C, 'Conv-vaccine'!$E529, V重複!F:F)</f>
        <v>0</v>
      </c>
      <c r="R529" s="97">
        <f>SUMIF(V重複!$C:$C, 'Conv-vaccine'!$E529, V重複!G:G)</f>
        <v>0</v>
      </c>
      <c r="S529" s="111">
        <f>SUMIF(V3回目!$A:$A, 'Conv-vaccine'!$E529, V3回目!C:C)</f>
        <v>0</v>
      </c>
    </row>
    <row r="530" spans="1:19" ht="17.7">
      <c r="A530" s="94">
        <f t="shared" si="36"/>
        <v>44821</v>
      </c>
      <c r="B530" s="49">
        <f t="shared" si="37"/>
        <v>0</v>
      </c>
      <c r="C530" s="49">
        <f t="shared" si="38"/>
        <v>0</v>
      </c>
      <c r="D530" s="49">
        <f t="shared" si="35"/>
        <v>0</v>
      </c>
      <c r="E530" s="95">
        <v>44821</v>
      </c>
      <c r="F530" s="96" t="str">
        <f>IFERROR(VLOOKUP($E530, V医療従事者等!$A:$J, $F$4, FALSE), TEXT(E530, "aaa"))</f>
        <v>土</v>
      </c>
      <c r="G530" s="96">
        <f>IFERROR(VLOOKUP($E530, V医療従事者等!$A:$J, $G$4, FALSE), 0)</f>
        <v>0</v>
      </c>
      <c r="H530" s="96">
        <f>IFERROR(VLOOKUP($E530, V医療従事者等!$A:$J, $H$4, FALSE), 0)</f>
        <v>0</v>
      </c>
      <c r="I530" s="96">
        <f>IFERROR(VLOOKUP($E530, V医療従事者等!$A:$J, $I$4, FALSE), 0)</f>
        <v>0</v>
      </c>
      <c r="J530" s="96">
        <f>IFERROR(VLOOKUP($E530, V医療従事者等!$A:$J, $J$4, FALSE), 0)</f>
        <v>0</v>
      </c>
      <c r="K530" s="97">
        <f>IFERROR(VLOOKUP($E530, V一般接種!$A:$G, K$4, FALSE), 0)</f>
        <v>0</v>
      </c>
      <c r="L530" s="97">
        <f>IFERROR(VLOOKUP($E530, V一般接種!$A:$G, L$4, FALSE), 0)</f>
        <v>0</v>
      </c>
      <c r="M530" s="97">
        <f>IFERROR(VLOOKUP($E530, V一般接種!$A:$G, M$4, FALSE), 0)</f>
        <v>0</v>
      </c>
      <c r="N530" s="97">
        <f>IFERROR(VLOOKUP($E530, V一般接種!$A:$G, N$4, FALSE), 0)</f>
        <v>0</v>
      </c>
      <c r="O530" s="97">
        <f>SUMIF(V職域接種!$C:$C, 'Conv-vaccine'!$E530, V職域接種!F:F)</f>
        <v>0</v>
      </c>
      <c r="P530" s="97">
        <f>SUMIF(V職域接種!$C:$C, 'Conv-vaccine'!$E530, V職域接種!G:G)</f>
        <v>0</v>
      </c>
      <c r="Q530" s="97">
        <f>SUMIF(V重複!$C:$C, 'Conv-vaccine'!$E530, V重複!F:F)</f>
        <v>0</v>
      </c>
      <c r="R530" s="97">
        <f>SUMIF(V重複!$C:$C, 'Conv-vaccine'!$E530, V重複!G:G)</f>
        <v>0</v>
      </c>
      <c r="S530" s="111">
        <f>SUMIF(V3回目!$A:$A, 'Conv-vaccine'!$E530, V3回目!C:C)</f>
        <v>0</v>
      </c>
    </row>
    <row r="531" spans="1:19" ht="17.7">
      <c r="A531" s="94">
        <f t="shared" si="36"/>
        <v>44822</v>
      </c>
      <c r="B531" s="49">
        <f t="shared" si="37"/>
        <v>0</v>
      </c>
      <c r="C531" s="49">
        <f t="shared" si="38"/>
        <v>0</v>
      </c>
      <c r="D531" s="49">
        <f t="shared" si="35"/>
        <v>0</v>
      </c>
      <c r="E531" s="95">
        <v>44822</v>
      </c>
      <c r="F531" s="96" t="str">
        <f>IFERROR(VLOOKUP($E531, V医療従事者等!$A:$J, $F$4, FALSE), TEXT(E531, "aaa"))</f>
        <v>日</v>
      </c>
      <c r="G531" s="96">
        <f>IFERROR(VLOOKUP($E531, V医療従事者等!$A:$J, $G$4, FALSE), 0)</f>
        <v>0</v>
      </c>
      <c r="H531" s="96">
        <f>IFERROR(VLOOKUP($E531, V医療従事者等!$A:$J, $H$4, FALSE), 0)</f>
        <v>0</v>
      </c>
      <c r="I531" s="96">
        <f>IFERROR(VLOOKUP($E531, V医療従事者等!$A:$J, $I$4, FALSE), 0)</f>
        <v>0</v>
      </c>
      <c r="J531" s="96">
        <f>IFERROR(VLOOKUP($E531, V医療従事者等!$A:$J, $J$4, FALSE), 0)</f>
        <v>0</v>
      </c>
      <c r="K531" s="97">
        <f>IFERROR(VLOOKUP($E531, V一般接種!$A:$G, K$4, FALSE), 0)</f>
        <v>0</v>
      </c>
      <c r="L531" s="97">
        <f>IFERROR(VLOOKUP($E531, V一般接種!$A:$G, L$4, FALSE), 0)</f>
        <v>0</v>
      </c>
      <c r="M531" s="97">
        <f>IFERROR(VLOOKUP($E531, V一般接種!$A:$G, M$4, FALSE), 0)</f>
        <v>0</v>
      </c>
      <c r="N531" s="97">
        <f>IFERROR(VLOOKUP($E531, V一般接種!$A:$G, N$4, FALSE), 0)</f>
        <v>0</v>
      </c>
      <c r="O531" s="97">
        <f>SUMIF(V職域接種!$C:$C, 'Conv-vaccine'!$E531, V職域接種!F:F)</f>
        <v>0</v>
      </c>
      <c r="P531" s="97">
        <f>SUMIF(V職域接種!$C:$C, 'Conv-vaccine'!$E531, V職域接種!G:G)</f>
        <v>0</v>
      </c>
      <c r="Q531" s="97">
        <f>SUMIF(V重複!$C:$C, 'Conv-vaccine'!$E531, V重複!F:F)</f>
        <v>0</v>
      </c>
      <c r="R531" s="97">
        <f>SUMIF(V重複!$C:$C, 'Conv-vaccine'!$E531, V重複!G:G)</f>
        <v>0</v>
      </c>
      <c r="S531" s="111">
        <f>SUMIF(V3回目!$A:$A, 'Conv-vaccine'!$E531, V3回目!C:C)</f>
        <v>0</v>
      </c>
    </row>
    <row r="532" spans="1:19" ht="17.7">
      <c r="A532" s="94">
        <f t="shared" si="36"/>
        <v>44823</v>
      </c>
      <c r="B532" s="49">
        <f t="shared" si="37"/>
        <v>0</v>
      </c>
      <c r="C532" s="49">
        <f t="shared" si="38"/>
        <v>0</v>
      </c>
      <c r="D532" s="49">
        <f t="shared" si="35"/>
        <v>0</v>
      </c>
      <c r="E532" s="95">
        <v>44823</v>
      </c>
      <c r="F532" s="96" t="str">
        <f>IFERROR(VLOOKUP($E532, V医療従事者等!$A:$J, $F$4, FALSE), TEXT(E532, "aaa"))</f>
        <v>月</v>
      </c>
      <c r="G532" s="96">
        <f>IFERROR(VLOOKUP($E532, V医療従事者等!$A:$J, $G$4, FALSE), 0)</f>
        <v>0</v>
      </c>
      <c r="H532" s="96">
        <f>IFERROR(VLOOKUP($E532, V医療従事者等!$A:$J, $H$4, FALSE), 0)</f>
        <v>0</v>
      </c>
      <c r="I532" s="96">
        <f>IFERROR(VLOOKUP($E532, V医療従事者等!$A:$J, $I$4, FALSE), 0)</f>
        <v>0</v>
      </c>
      <c r="J532" s="96">
        <f>IFERROR(VLOOKUP($E532, V医療従事者等!$A:$J, $J$4, FALSE), 0)</f>
        <v>0</v>
      </c>
      <c r="K532" s="97">
        <f>IFERROR(VLOOKUP($E532, V一般接種!$A:$G, K$4, FALSE), 0)</f>
        <v>0</v>
      </c>
      <c r="L532" s="97">
        <f>IFERROR(VLOOKUP($E532, V一般接種!$A:$G, L$4, FALSE), 0)</f>
        <v>0</v>
      </c>
      <c r="M532" s="97">
        <f>IFERROR(VLOOKUP($E532, V一般接種!$A:$G, M$4, FALSE), 0)</f>
        <v>0</v>
      </c>
      <c r="N532" s="97">
        <f>IFERROR(VLOOKUP($E532, V一般接種!$A:$G, N$4, FALSE), 0)</f>
        <v>0</v>
      </c>
      <c r="O532" s="97">
        <f>SUMIF(V職域接種!$C:$C, 'Conv-vaccine'!$E532, V職域接種!F:F)</f>
        <v>0</v>
      </c>
      <c r="P532" s="97">
        <f>SUMIF(V職域接種!$C:$C, 'Conv-vaccine'!$E532, V職域接種!G:G)</f>
        <v>0</v>
      </c>
      <c r="Q532" s="97">
        <f>SUMIF(V重複!$C:$C, 'Conv-vaccine'!$E532, V重複!F:F)</f>
        <v>0</v>
      </c>
      <c r="R532" s="97">
        <f>SUMIF(V重複!$C:$C, 'Conv-vaccine'!$E532, V重複!G:G)</f>
        <v>0</v>
      </c>
      <c r="S532" s="111">
        <f>SUMIF(V3回目!$A:$A, 'Conv-vaccine'!$E532, V3回目!C:C)</f>
        <v>0</v>
      </c>
    </row>
    <row r="533" spans="1:19" ht="17.7">
      <c r="A533" s="94">
        <f t="shared" si="36"/>
        <v>44824</v>
      </c>
      <c r="B533" s="49">
        <f t="shared" si="37"/>
        <v>0</v>
      </c>
      <c r="C533" s="49">
        <f t="shared" si="38"/>
        <v>0</v>
      </c>
      <c r="D533" s="49">
        <f t="shared" si="35"/>
        <v>0</v>
      </c>
      <c r="E533" s="95">
        <v>44824</v>
      </c>
      <c r="F533" s="96" t="str">
        <f>IFERROR(VLOOKUP($E533, V医療従事者等!$A:$J, $F$4, FALSE), TEXT(E533, "aaa"))</f>
        <v>火</v>
      </c>
      <c r="G533" s="96">
        <f>IFERROR(VLOOKUP($E533, V医療従事者等!$A:$J, $G$4, FALSE), 0)</f>
        <v>0</v>
      </c>
      <c r="H533" s="96">
        <f>IFERROR(VLOOKUP($E533, V医療従事者等!$A:$J, $H$4, FALSE), 0)</f>
        <v>0</v>
      </c>
      <c r="I533" s="96">
        <f>IFERROR(VLOOKUP($E533, V医療従事者等!$A:$J, $I$4, FALSE), 0)</f>
        <v>0</v>
      </c>
      <c r="J533" s="96">
        <f>IFERROR(VLOOKUP($E533, V医療従事者等!$A:$J, $J$4, FALSE), 0)</f>
        <v>0</v>
      </c>
      <c r="K533" s="97">
        <f>IFERROR(VLOOKUP($E533, V一般接種!$A:$G, K$4, FALSE), 0)</f>
        <v>0</v>
      </c>
      <c r="L533" s="97">
        <f>IFERROR(VLOOKUP($E533, V一般接種!$A:$G, L$4, FALSE), 0)</f>
        <v>0</v>
      </c>
      <c r="M533" s="97">
        <f>IFERROR(VLOOKUP($E533, V一般接種!$A:$G, M$4, FALSE), 0)</f>
        <v>0</v>
      </c>
      <c r="N533" s="97">
        <f>IFERROR(VLOOKUP($E533, V一般接種!$A:$G, N$4, FALSE), 0)</f>
        <v>0</v>
      </c>
      <c r="O533" s="97">
        <f>SUMIF(V職域接種!$C:$C, 'Conv-vaccine'!$E533, V職域接種!F:F)</f>
        <v>0</v>
      </c>
      <c r="P533" s="97">
        <f>SUMIF(V職域接種!$C:$C, 'Conv-vaccine'!$E533, V職域接種!G:G)</f>
        <v>0</v>
      </c>
      <c r="Q533" s="97">
        <f>SUMIF(V重複!$C:$C, 'Conv-vaccine'!$E533, V重複!F:F)</f>
        <v>0</v>
      </c>
      <c r="R533" s="97">
        <f>SUMIF(V重複!$C:$C, 'Conv-vaccine'!$E533, V重複!G:G)</f>
        <v>0</v>
      </c>
      <c r="S533" s="111">
        <f>SUMIF(V3回目!$A:$A, 'Conv-vaccine'!$E533, V3回目!C:C)</f>
        <v>0</v>
      </c>
    </row>
    <row r="534" spans="1:19" ht="17.7">
      <c r="A534" s="94">
        <f t="shared" si="36"/>
        <v>44825</v>
      </c>
      <c r="B534" s="49">
        <f t="shared" si="37"/>
        <v>0</v>
      </c>
      <c r="C534" s="49">
        <f t="shared" si="38"/>
        <v>0</v>
      </c>
      <c r="D534" s="49">
        <f t="shared" si="35"/>
        <v>0</v>
      </c>
      <c r="E534" s="95">
        <v>44825</v>
      </c>
      <c r="F534" s="96" t="str">
        <f>IFERROR(VLOOKUP($E534, V医療従事者等!$A:$J, $F$4, FALSE), TEXT(E534, "aaa"))</f>
        <v>水</v>
      </c>
      <c r="G534" s="96">
        <f>IFERROR(VLOOKUP($E534, V医療従事者等!$A:$J, $G$4, FALSE), 0)</f>
        <v>0</v>
      </c>
      <c r="H534" s="96">
        <f>IFERROR(VLOOKUP($E534, V医療従事者等!$A:$J, $H$4, FALSE), 0)</f>
        <v>0</v>
      </c>
      <c r="I534" s="96">
        <f>IFERROR(VLOOKUP($E534, V医療従事者等!$A:$J, $I$4, FALSE), 0)</f>
        <v>0</v>
      </c>
      <c r="J534" s="96">
        <f>IFERROR(VLOOKUP($E534, V医療従事者等!$A:$J, $J$4, FALSE), 0)</f>
        <v>0</v>
      </c>
      <c r="K534" s="97">
        <f>IFERROR(VLOOKUP($E534, V一般接種!$A:$G, K$4, FALSE), 0)</f>
        <v>0</v>
      </c>
      <c r="L534" s="97">
        <f>IFERROR(VLOOKUP($E534, V一般接種!$A:$G, L$4, FALSE), 0)</f>
        <v>0</v>
      </c>
      <c r="M534" s="97">
        <f>IFERROR(VLOOKUP($E534, V一般接種!$A:$G, M$4, FALSE), 0)</f>
        <v>0</v>
      </c>
      <c r="N534" s="97">
        <f>IFERROR(VLOOKUP($E534, V一般接種!$A:$G, N$4, FALSE), 0)</f>
        <v>0</v>
      </c>
      <c r="O534" s="97">
        <f>SUMIF(V職域接種!$C:$C, 'Conv-vaccine'!$E534, V職域接種!F:F)</f>
        <v>0</v>
      </c>
      <c r="P534" s="97">
        <f>SUMIF(V職域接種!$C:$C, 'Conv-vaccine'!$E534, V職域接種!G:G)</f>
        <v>0</v>
      </c>
      <c r="Q534" s="97">
        <f>SUMIF(V重複!$C:$C, 'Conv-vaccine'!$E534, V重複!F:F)</f>
        <v>0</v>
      </c>
      <c r="R534" s="97">
        <f>SUMIF(V重複!$C:$C, 'Conv-vaccine'!$E534, V重複!G:G)</f>
        <v>0</v>
      </c>
      <c r="S534" s="111">
        <f>SUMIF(V3回目!$A:$A, 'Conv-vaccine'!$E534, V3回目!C:C)</f>
        <v>0</v>
      </c>
    </row>
    <row r="535" spans="1:19" ht="17.7">
      <c r="A535" s="94">
        <f t="shared" si="36"/>
        <v>44826</v>
      </c>
      <c r="B535" s="49">
        <f t="shared" si="37"/>
        <v>0</v>
      </c>
      <c r="C535" s="49">
        <f t="shared" si="38"/>
        <v>0</v>
      </c>
      <c r="D535" s="49">
        <f t="shared" si="35"/>
        <v>0</v>
      </c>
      <c r="E535" s="95">
        <v>44826</v>
      </c>
      <c r="F535" s="96" t="str">
        <f>IFERROR(VLOOKUP($E535, V医療従事者等!$A:$J, $F$4, FALSE), TEXT(E535, "aaa"))</f>
        <v>木</v>
      </c>
      <c r="G535" s="96">
        <f>IFERROR(VLOOKUP($E535, V医療従事者等!$A:$J, $G$4, FALSE), 0)</f>
        <v>0</v>
      </c>
      <c r="H535" s="96">
        <f>IFERROR(VLOOKUP($E535, V医療従事者等!$A:$J, $H$4, FALSE), 0)</f>
        <v>0</v>
      </c>
      <c r="I535" s="96">
        <f>IFERROR(VLOOKUP($E535, V医療従事者等!$A:$J, $I$4, FALSE), 0)</f>
        <v>0</v>
      </c>
      <c r="J535" s="96">
        <f>IFERROR(VLOOKUP($E535, V医療従事者等!$A:$J, $J$4, FALSE), 0)</f>
        <v>0</v>
      </c>
      <c r="K535" s="97">
        <f>IFERROR(VLOOKUP($E535, V一般接種!$A:$G, K$4, FALSE), 0)</f>
        <v>0</v>
      </c>
      <c r="L535" s="97">
        <f>IFERROR(VLOOKUP($E535, V一般接種!$A:$G, L$4, FALSE), 0)</f>
        <v>0</v>
      </c>
      <c r="M535" s="97">
        <f>IFERROR(VLOOKUP($E535, V一般接種!$A:$G, M$4, FALSE), 0)</f>
        <v>0</v>
      </c>
      <c r="N535" s="97">
        <f>IFERROR(VLOOKUP($E535, V一般接種!$A:$G, N$4, FALSE), 0)</f>
        <v>0</v>
      </c>
      <c r="O535" s="97">
        <f>SUMIF(V職域接種!$C:$C, 'Conv-vaccine'!$E535, V職域接種!F:F)</f>
        <v>0</v>
      </c>
      <c r="P535" s="97">
        <f>SUMIF(V職域接種!$C:$C, 'Conv-vaccine'!$E535, V職域接種!G:G)</f>
        <v>0</v>
      </c>
      <c r="Q535" s="97">
        <f>SUMIF(V重複!$C:$C, 'Conv-vaccine'!$E535, V重複!F:F)</f>
        <v>0</v>
      </c>
      <c r="R535" s="97">
        <f>SUMIF(V重複!$C:$C, 'Conv-vaccine'!$E535, V重複!G:G)</f>
        <v>0</v>
      </c>
      <c r="S535" s="111">
        <f>SUMIF(V3回目!$A:$A, 'Conv-vaccine'!$E535, V3回目!C:C)</f>
        <v>0</v>
      </c>
    </row>
    <row r="536" spans="1:19" ht="17.7">
      <c r="A536" s="94">
        <f t="shared" si="36"/>
        <v>44827</v>
      </c>
      <c r="B536" s="49">
        <f t="shared" si="37"/>
        <v>0</v>
      </c>
      <c r="C536" s="49">
        <f t="shared" si="38"/>
        <v>0</v>
      </c>
      <c r="D536" s="49">
        <f t="shared" si="35"/>
        <v>0</v>
      </c>
      <c r="E536" s="95">
        <v>44827</v>
      </c>
      <c r="F536" s="96" t="str">
        <f>IFERROR(VLOOKUP($E536, V医療従事者等!$A:$J, $F$4, FALSE), TEXT(E536, "aaa"))</f>
        <v>金</v>
      </c>
      <c r="G536" s="96">
        <f>IFERROR(VLOOKUP($E536, V医療従事者等!$A:$J, $G$4, FALSE), 0)</f>
        <v>0</v>
      </c>
      <c r="H536" s="96">
        <f>IFERROR(VLOOKUP($E536, V医療従事者等!$A:$J, $H$4, FALSE), 0)</f>
        <v>0</v>
      </c>
      <c r="I536" s="96">
        <f>IFERROR(VLOOKUP($E536, V医療従事者等!$A:$J, $I$4, FALSE), 0)</f>
        <v>0</v>
      </c>
      <c r="J536" s="96">
        <f>IFERROR(VLOOKUP($E536, V医療従事者等!$A:$J, $J$4, FALSE), 0)</f>
        <v>0</v>
      </c>
      <c r="K536" s="97">
        <f>IFERROR(VLOOKUP($E536, V一般接種!$A:$G, K$4, FALSE), 0)</f>
        <v>0</v>
      </c>
      <c r="L536" s="97">
        <f>IFERROR(VLOOKUP($E536, V一般接種!$A:$G, L$4, FALSE), 0)</f>
        <v>0</v>
      </c>
      <c r="M536" s="97">
        <f>IFERROR(VLOOKUP($E536, V一般接種!$A:$G, M$4, FALSE), 0)</f>
        <v>0</v>
      </c>
      <c r="N536" s="97">
        <f>IFERROR(VLOOKUP($E536, V一般接種!$A:$G, N$4, FALSE), 0)</f>
        <v>0</v>
      </c>
      <c r="O536" s="97">
        <f>SUMIF(V職域接種!$C:$C, 'Conv-vaccine'!$E536, V職域接種!F:F)</f>
        <v>0</v>
      </c>
      <c r="P536" s="97">
        <f>SUMIF(V職域接種!$C:$C, 'Conv-vaccine'!$E536, V職域接種!G:G)</f>
        <v>0</v>
      </c>
      <c r="Q536" s="97">
        <f>SUMIF(V重複!$C:$C, 'Conv-vaccine'!$E536, V重複!F:F)</f>
        <v>0</v>
      </c>
      <c r="R536" s="97">
        <f>SUMIF(V重複!$C:$C, 'Conv-vaccine'!$E536, V重複!G:G)</f>
        <v>0</v>
      </c>
      <c r="S536" s="111">
        <f>SUMIF(V3回目!$A:$A, 'Conv-vaccine'!$E536, V3回目!C:C)</f>
        <v>0</v>
      </c>
    </row>
    <row r="537" spans="1:19" ht="17.7">
      <c r="A537" s="94">
        <f t="shared" si="36"/>
        <v>44828</v>
      </c>
      <c r="B537" s="49">
        <f t="shared" si="37"/>
        <v>0</v>
      </c>
      <c r="C537" s="49">
        <f t="shared" si="38"/>
        <v>0</v>
      </c>
      <c r="D537" s="49">
        <f t="shared" si="35"/>
        <v>0</v>
      </c>
      <c r="E537" s="95">
        <v>44828</v>
      </c>
      <c r="F537" s="96" t="str">
        <f>IFERROR(VLOOKUP($E537, V医療従事者等!$A:$J, $F$4, FALSE), TEXT(E537, "aaa"))</f>
        <v>土</v>
      </c>
      <c r="G537" s="96">
        <f>IFERROR(VLOOKUP($E537, V医療従事者等!$A:$J, $G$4, FALSE), 0)</f>
        <v>0</v>
      </c>
      <c r="H537" s="96">
        <f>IFERROR(VLOOKUP($E537, V医療従事者等!$A:$J, $H$4, FALSE), 0)</f>
        <v>0</v>
      </c>
      <c r="I537" s="96">
        <f>IFERROR(VLOOKUP($E537, V医療従事者等!$A:$J, $I$4, FALSE), 0)</f>
        <v>0</v>
      </c>
      <c r="J537" s="96">
        <f>IFERROR(VLOOKUP($E537, V医療従事者等!$A:$J, $J$4, FALSE), 0)</f>
        <v>0</v>
      </c>
      <c r="K537" s="97">
        <f>IFERROR(VLOOKUP($E537, V一般接種!$A:$G, K$4, FALSE), 0)</f>
        <v>0</v>
      </c>
      <c r="L537" s="97">
        <f>IFERROR(VLOOKUP($E537, V一般接種!$A:$G, L$4, FALSE), 0)</f>
        <v>0</v>
      </c>
      <c r="M537" s="97">
        <f>IFERROR(VLOOKUP($E537, V一般接種!$A:$G, M$4, FALSE), 0)</f>
        <v>0</v>
      </c>
      <c r="N537" s="97">
        <f>IFERROR(VLOOKUP($E537, V一般接種!$A:$G, N$4, FALSE), 0)</f>
        <v>0</v>
      </c>
      <c r="O537" s="97">
        <f>SUMIF(V職域接種!$C:$C, 'Conv-vaccine'!$E537, V職域接種!F:F)</f>
        <v>0</v>
      </c>
      <c r="P537" s="97">
        <f>SUMIF(V職域接種!$C:$C, 'Conv-vaccine'!$E537, V職域接種!G:G)</f>
        <v>0</v>
      </c>
      <c r="Q537" s="97">
        <f>SUMIF(V重複!$C:$C, 'Conv-vaccine'!$E537, V重複!F:F)</f>
        <v>0</v>
      </c>
      <c r="R537" s="97">
        <f>SUMIF(V重複!$C:$C, 'Conv-vaccine'!$E537, V重複!G:G)</f>
        <v>0</v>
      </c>
      <c r="S537" s="111">
        <f>SUMIF(V3回目!$A:$A, 'Conv-vaccine'!$E537, V3回目!C:C)</f>
        <v>0</v>
      </c>
    </row>
    <row r="538" spans="1:19" ht="17.7">
      <c r="A538" s="94">
        <f t="shared" si="36"/>
        <v>44829</v>
      </c>
      <c r="B538" s="49">
        <f t="shared" si="37"/>
        <v>0</v>
      </c>
      <c r="C538" s="49">
        <f t="shared" si="38"/>
        <v>0</v>
      </c>
      <c r="D538" s="49">
        <f t="shared" si="35"/>
        <v>0</v>
      </c>
      <c r="E538" s="95">
        <v>44829</v>
      </c>
      <c r="F538" s="96" t="str">
        <f>IFERROR(VLOOKUP($E538, V医療従事者等!$A:$J, $F$4, FALSE), TEXT(E538, "aaa"))</f>
        <v>日</v>
      </c>
      <c r="G538" s="96">
        <f>IFERROR(VLOOKUP($E538, V医療従事者等!$A:$J, $G$4, FALSE), 0)</f>
        <v>0</v>
      </c>
      <c r="H538" s="96">
        <f>IFERROR(VLOOKUP($E538, V医療従事者等!$A:$J, $H$4, FALSE), 0)</f>
        <v>0</v>
      </c>
      <c r="I538" s="96">
        <f>IFERROR(VLOOKUP($E538, V医療従事者等!$A:$J, $I$4, FALSE), 0)</f>
        <v>0</v>
      </c>
      <c r="J538" s="96">
        <f>IFERROR(VLOOKUP($E538, V医療従事者等!$A:$J, $J$4, FALSE), 0)</f>
        <v>0</v>
      </c>
      <c r="K538" s="97">
        <f>IFERROR(VLOOKUP($E538, V一般接種!$A:$G, K$4, FALSE), 0)</f>
        <v>0</v>
      </c>
      <c r="L538" s="97">
        <f>IFERROR(VLOOKUP($E538, V一般接種!$A:$G, L$4, FALSE), 0)</f>
        <v>0</v>
      </c>
      <c r="M538" s="97">
        <f>IFERROR(VLOOKUP($E538, V一般接種!$A:$G, M$4, FALSE), 0)</f>
        <v>0</v>
      </c>
      <c r="N538" s="97">
        <f>IFERROR(VLOOKUP($E538, V一般接種!$A:$G, N$4, FALSE), 0)</f>
        <v>0</v>
      </c>
      <c r="O538" s="97">
        <f>SUMIF(V職域接種!$C:$C, 'Conv-vaccine'!$E538, V職域接種!F:F)</f>
        <v>0</v>
      </c>
      <c r="P538" s="97">
        <f>SUMIF(V職域接種!$C:$C, 'Conv-vaccine'!$E538, V職域接種!G:G)</f>
        <v>0</v>
      </c>
      <c r="Q538" s="97">
        <f>SUMIF(V重複!$C:$C, 'Conv-vaccine'!$E538, V重複!F:F)</f>
        <v>0</v>
      </c>
      <c r="R538" s="97">
        <f>SUMIF(V重複!$C:$C, 'Conv-vaccine'!$E538, V重複!G:G)</f>
        <v>0</v>
      </c>
      <c r="S538" s="111">
        <f>SUMIF(V3回目!$A:$A, 'Conv-vaccine'!$E538, V3回目!C:C)</f>
        <v>0</v>
      </c>
    </row>
    <row r="539" spans="1:19" ht="17.7">
      <c r="A539" s="94">
        <f t="shared" si="36"/>
        <v>44830</v>
      </c>
      <c r="B539" s="49">
        <f t="shared" si="37"/>
        <v>0</v>
      </c>
      <c r="C539" s="49">
        <f t="shared" si="38"/>
        <v>0</v>
      </c>
      <c r="D539" s="49">
        <f t="shared" si="35"/>
        <v>0</v>
      </c>
      <c r="E539" s="95">
        <v>44830</v>
      </c>
      <c r="F539" s="96" t="str">
        <f>IFERROR(VLOOKUP($E539, V医療従事者等!$A:$J, $F$4, FALSE), TEXT(E539, "aaa"))</f>
        <v>月</v>
      </c>
      <c r="G539" s="96">
        <f>IFERROR(VLOOKUP($E539, V医療従事者等!$A:$J, $G$4, FALSE), 0)</f>
        <v>0</v>
      </c>
      <c r="H539" s="96">
        <f>IFERROR(VLOOKUP($E539, V医療従事者等!$A:$J, $H$4, FALSE), 0)</f>
        <v>0</v>
      </c>
      <c r="I539" s="96">
        <f>IFERROR(VLOOKUP($E539, V医療従事者等!$A:$J, $I$4, FALSE), 0)</f>
        <v>0</v>
      </c>
      <c r="J539" s="96">
        <f>IFERROR(VLOOKUP($E539, V医療従事者等!$A:$J, $J$4, FALSE), 0)</f>
        <v>0</v>
      </c>
      <c r="K539" s="97">
        <f>IFERROR(VLOOKUP($E539, V一般接種!$A:$G, K$4, FALSE), 0)</f>
        <v>0</v>
      </c>
      <c r="L539" s="97">
        <f>IFERROR(VLOOKUP($E539, V一般接種!$A:$G, L$4, FALSE), 0)</f>
        <v>0</v>
      </c>
      <c r="M539" s="97">
        <f>IFERROR(VLOOKUP($E539, V一般接種!$A:$G, M$4, FALSE), 0)</f>
        <v>0</v>
      </c>
      <c r="N539" s="97">
        <f>IFERROR(VLOOKUP($E539, V一般接種!$A:$G, N$4, FALSE), 0)</f>
        <v>0</v>
      </c>
      <c r="O539" s="97">
        <f>SUMIF(V職域接種!$C:$C, 'Conv-vaccine'!$E539, V職域接種!F:F)</f>
        <v>0</v>
      </c>
      <c r="P539" s="97">
        <f>SUMIF(V職域接種!$C:$C, 'Conv-vaccine'!$E539, V職域接種!G:G)</f>
        <v>0</v>
      </c>
      <c r="Q539" s="97">
        <f>SUMIF(V重複!$C:$C, 'Conv-vaccine'!$E539, V重複!F:F)</f>
        <v>0</v>
      </c>
      <c r="R539" s="97">
        <f>SUMIF(V重複!$C:$C, 'Conv-vaccine'!$E539, V重複!G:G)</f>
        <v>0</v>
      </c>
      <c r="S539" s="111">
        <f>SUMIF(V3回目!$A:$A, 'Conv-vaccine'!$E539, V3回目!C:C)</f>
        <v>0</v>
      </c>
    </row>
    <row r="540" spans="1:19" ht="17.7">
      <c r="A540" s="94">
        <f t="shared" si="36"/>
        <v>44831</v>
      </c>
      <c r="B540" s="49">
        <f t="shared" si="37"/>
        <v>0</v>
      </c>
      <c r="C540" s="49">
        <f t="shared" si="38"/>
        <v>0</v>
      </c>
      <c r="D540" s="49">
        <f t="shared" si="35"/>
        <v>0</v>
      </c>
      <c r="E540" s="95">
        <v>44831</v>
      </c>
      <c r="F540" s="96" t="str">
        <f>IFERROR(VLOOKUP($E540, V医療従事者等!$A:$J, $F$4, FALSE), TEXT(E540, "aaa"))</f>
        <v>火</v>
      </c>
      <c r="G540" s="96">
        <f>IFERROR(VLOOKUP($E540, V医療従事者等!$A:$J, $G$4, FALSE), 0)</f>
        <v>0</v>
      </c>
      <c r="H540" s="96">
        <f>IFERROR(VLOOKUP($E540, V医療従事者等!$A:$J, $H$4, FALSE), 0)</f>
        <v>0</v>
      </c>
      <c r="I540" s="96">
        <f>IFERROR(VLOOKUP($E540, V医療従事者等!$A:$J, $I$4, FALSE), 0)</f>
        <v>0</v>
      </c>
      <c r="J540" s="96">
        <f>IFERROR(VLOOKUP($E540, V医療従事者等!$A:$J, $J$4, FALSE), 0)</f>
        <v>0</v>
      </c>
      <c r="K540" s="97">
        <f>IFERROR(VLOOKUP($E540, V一般接種!$A:$G, K$4, FALSE), 0)</f>
        <v>0</v>
      </c>
      <c r="L540" s="97">
        <f>IFERROR(VLOOKUP($E540, V一般接種!$A:$G, L$4, FALSE), 0)</f>
        <v>0</v>
      </c>
      <c r="M540" s="97">
        <f>IFERROR(VLOOKUP($E540, V一般接種!$A:$G, M$4, FALSE), 0)</f>
        <v>0</v>
      </c>
      <c r="N540" s="97">
        <f>IFERROR(VLOOKUP($E540, V一般接種!$A:$G, N$4, FALSE), 0)</f>
        <v>0</v>
      </c>
      <c r="O540" s="97">
        <f>SUMIF(V職域接種!$C:$C, 'Conv-vaccine'!$E540, V職域接種!F:F)</f>
        <v>0</v>
      </c>
      <c r="P540" s="97">
        <f>SUMIF(V職域接種!$C:$C, 'Conv-vaccine'!$E540, V職域接種!G:G)</f>
        <v>0</v>
      </c>
      <c r="Q540" s="97">
        <f>SUMIF(V重複!$C:$C, 'Conv-vaccine'!$E540, V重複!F:F)</f>
        <v>0</v>
      </c>
      <c r="R540" s="97">
        <f>SUMIF(V重複!$C:$C, 'Conv-vaccine'!$E540, V重複!G:G)</f>
        <v>0</v>
      </c>
      <c r="S540" s="111">
        <f>SUMIF(V3回目!$A:$A, 'Conv-vaccine'!$E540, V3回目!C:C)</f>
        <v>0</v>
      </c>
    </row>
    <row r="541" spans="1:19" ht="17.7">
      <c r="A541" s="94">
        <f t="shared" si="36"/>
        <v>44832</v>
      </c>
      <c r="B541" s="49">
        <f t="shared" si="37"/>
        <v>0</v>
      </c>
      <c r="C541" s="49">
        <f t="shared" si="38"/>
        <v>0</v>
      </c>
      <c r="D541" s="49">
        <f t="shared" si="35"/>
        <v>0</v>
      </c>
      <c r="E541" s="95">
        <v>44832</v>
      </c>
      <c r="F541" s="96" t="str">
        <f>IFERROR(VLOOKUP($E541, V医療従事者等!$A:$J, $F$4, FALSE), TEXT(E541, "aaa"))</f>
        <v>水</v>
      </c>
      <c r="G541" s="96">
        <f>IFERROR(VLOOKUP($E541, V医療従事者等!$A:$J, $G$4, FALSE), 0)</f>
        <v>0</v>
      </c>
      <c r="H541" s="96">
        <f>IFERROR(VLOOKUP($E541, V医療従事者等!$A:$J, $H$4, FALSE), 0)</f>
        <v>0</v>
      </c>
      <c r="I541" s="96">
        <f>IFERROR(VLOOKUP($E541, V医療従事者等!$A:$J, $I$4, FALSE), 0)</f>
        <v>0</v>
      </c>
      <c r="J541" s="96">
        <f>IFERROR(VLOOKUP($E541, V医療従事者等!$A:$J, $J$4, FALSE), 0)</f>
        <v>0</v>
      </c>
      <c r="K541" s="97">
        <f>IFERROR(VLOOKUP($E541, V一般接種!$A:$G, K$4, FALSE), 0)</f>
        <v>0</v>
      </c>
      <c r="L541" s="97">
        <f>IFERROR(VLOOKUP($E541, V一般接種!$A:$G, L$4, FALSE), 0)</f>
        <v>0</v>
      </c>
      <c r="M541" s="97">
        <f>IFERROR(VLOOKUP($E541, V一般接種!$A:$G, M$4, FALSE), 0)</f>
        <v>0</v>
      </c>
      <c r="N541" s="97">
        <f>IFERROR(VLOOKUP($E541, V一般接種!$A:$G, N$4, FALSE), 0)</f>
        <v>0</v>
      </c>
      <c r="O541" s="97">
        <f>SUMIF(V職域接種!$C:$C, 'Conv-vaccine'!$E541, V職域接種!F:F)</f>
        <v>0</v>
      </c>
      <c r="P541" s="97">
        <f>SUMIF(V職域接種!$C:$C, 'Conv-vaccine'!$E541, V職域接種!G:G)</f>
        <v>0</v>
      </c>
      <c r="Q541" s="97">
        <f>SUMIF(V重複!$C:$C, 'Conv-vaccine'!$E541, V重複!F:F)</f>
        <v>0</v>
      </c>
      <c r="R541" s="97">
        <f>SUMIF(V重複!$C:$C, 'Conv-vaccine'!$E541, V重複!G:G)</f>
        <v>0</v>
      </c>
      <c r="S541" s="111">
        <f>SUMIF(V3回目!$A:$A, 'Conv-vaccine'!$E541, V3回目!C:C)</f>
        <v>0</v>
      </c>
    </row>
    <row r="542" spans="1:19" ht="17.7">
      <c r="A542" s="94">
        <f t="shared" si="36"/>
        <v>44833</v>
      </c>
      <c r="B542" s="49">
        <f t="shared" si="37"/>
        <v>0</v>
      </c>
      <c r="C542" s="49">
        <f t="shared" si="38"/>
        <v>0</v>
      </c>
      <c r="D542" s="49">
        <f t="shared" si="35"/>
        <v>0</v>
      </c>
      <c r="E542" s="95">
        <v>44833</v>
      </c>
      <c r="F542" s="96" t="str">
        <f>IFERROR(VLOOKUP($E542, V医療従事者等!$A:$J, $F$4, FALSE), TEXT(E542, "aaa"))</f>
        <v>木</v>
      </c>
      <c r="G542" s="96">
        <f>IFERROR(VLOOKUP($E542, V医療従事者等!$A:$J, $G$4, FALSE), 0)</f>
        <v>0</v>
      </c>
      <c r="H542" s="96">
        <f>IFERROR(VLOOKUP($E542, V医療従事者等!$A:$J, $H$4, FALSE), 0)</f>
        <v>0</v>
      </c>
      <c r="I542" s="96">
        <f>IFERROR(VLOOKUP($E542, V医療従事者等!$A:$J, $I$4, FALSE), 0)</f>
        <v>0</v>
      </c>
      <c r="J542" s="96">
        <f>IFERROR(VLOOKUP($E542, V医療従事者等!$A:$J, $J$4, FALSE), 0)</f>
        <v>0</v>
      </c>
      <c r="K542" s="97">
        <f>IFERROR(VLOOKUP($E542, V一般接種!$A:$G, K$4, FALSE), 0)</f>
        <v>0</v>
      </c>
      <c r="L542" s="97">
        <f>IFERROR(VLOOKUP($E542, V一般接種!$A:$G, L$4, FALSE), 0)</f>
        <v>0</v>
      </c>
      <c r="M542" s="97">
        <f>IFERROR(VLOOKUP($E542, V一般接種!$A:$G, M$4, FALSE), 0)</f>
        <v>0</v>
      </c>
      <c r="N542" s="97">
        <f>IFERROR(VLOOKUP($E542, V一般接種!$A:$G, N$4, FALSE), 0)</f>
        <v>0</v>
      </c>
      <c r="O542" s="97">
        <f>SUMIF(V職域接種!$C:$C, 'Conv-vaccine'!$E542, V職域接種!F:F)</f>
        <v>0</v>
      </c>
      <c r="P542" s="97">
        <f>SUMIF(V職域接種!$C:$C, 'Conv-vaccine'!$E542, V職域接種!G:G)</f>
        <v>0</v>
      </c>
      <c r="Q542" s="97">
        <f>SUMIF(V重複!$C:$C, 'Conv-vaccine'!$E542, V重複!F:F)</f>
        <v>0</v>
      </c>
      <c r="R542" s="97">
        <f>SUMIF(V重複!$C:$C, 'Conv-vaccine'!$E542, V重複!G:G)</f>
        <v>0</v>
      </c>
      <c r="S542" s="111">
        <f>SUMIF(V3回目!$A:$A, 'Conv-vaccine'!$E542, V3回目!C:C)</f>
        <v>0</v>
      </c>
    </row>
    <row r="543" spans="1:19" ht="17.7">
      <c r="A543" s="94">
        <f t="shared" si="36"/>
        <v>44834</v>
      </c>
      <c r="B543" s="49">
        <f t="shared" si="37"/>
        <v>0</v>
      </c>
      <c r="C543" s="49">
        <f t="shared" si="38"/>
        <v>0</v>
      </c>
      <c r="D543" s="49">
        <f t="shared" si="35"/>
        <v>0</v>
      </c>
      <c r="E543" s="95">
        <v>44834</v>
      </c>
      <c r="F543" s="96" t="str">
        <f>IFERROR(VLOOKUP($E543, V医療従事者等!$A:$J, $F$4, FALSE), TEXT(E543, "aaa"))</f>
        <v>金</v>
      </c>
      <c r="G543" s="96">
        <f>IFERROR(VLOOKUP($E543, V医療従事者等!$A:$J, $G$4, FALSE), 0)</f>
        <v>0</v>
      </c>
      <c r="H543" s="96">
        <f>IFERROR(VLOOKUP($E543, V医療従事者等!$A:$J, $H$4, FALSE), 0)</f>
        <v>0</v>
      </c>
      <c r="I543" s="96">
        <f>IFERROR(VLOOKUP($E543, V医療従事者等!$A:$J, $I$4, FALSE), 0)</f>
        <v>0</v>
      </c>
      <c r="J543" s="96">
        <f>IFERROR(VLOOKUP($E543, V医療従事者等!$A:$J, $J$4, FALSE), 0)</f>
        <v>0</v>
      </c>
      <c r="K543" s="97">
        <f>IFERROR(VLOOKUP($E543, V一般接種!$A:$G, K$4, FALSE), 0)</f>
        <v>0</v>
      </c>
      <c r="L543" s="97">
        <f>IFERROR(VLOOKUP($E543, V一般接種!$A:$G, L$4, FALSE), 0)</f>
        <v>0</v>
      </c>
      <c r="M543" s="97">
        <f>IFERROR(VLOOKUP($E543, V一般接種!$A:$G, M$4, FALSE), 0)</f>
        <v>0</v>
      </c>
      <c r="N543" s="97">
        <f>IFERROR(VLOOKUP($E543, V一般接種!$A:$G, N$4, FALSE), 0)</f>
        <v>0</v>
      </c>
      <c r="O543" s="97">
        <f>SUMIF(V職域接種!$C:$C, 'Conv-vaccine'!$E543, V職域接種!F:F)</f>
        <v>0</v>
      </c>
      <c r="P543" s="97">
        <f>SUMIF(V職域接種!$C:$C, 'Conv-vaccine'!$E543, V職域接種!G:G)</f>
        <v>0</v>
      </c>
      <c r="Q543" s="97">
        <f>SUMIF(V重複!$C:$C, 'Conv-vaccine'!$E543, V重複!F:F)</f>
        <v>0</v>
      </c>
      <c r="R543" s="97">
        <f>SUMIF(V重複!$C:$C, 'Conv-vaccine'!$E543, V重複!G:G)</f>
        <v>0</v>
      </c>
      <c r="S543" s="111">
        <f>SUMIF(V3回目!$A:$A, 'Conv-vaccine'!$E543, V3回目!C:C)</f>
        <v>0</v>
      </c>
    </row>
    <row r="544" spans="1:19" ht="17.7">
      <c r="A544" s="94">
        <f t="shared" si="36"/>
        <v>44835</v>
      </c>
      <c r="B544" s="49">
        <f t="shared" si="37"/>
        <v>0</v>
      </c>
      <c r="C544" s="49">
        <f t="shared" si="38"/>
        <v>0</v>
      </c>
      <c r="D544" s="49">
        <f t="shared" si="35"/>
        <v>0</v>
      </c>
      <c r="E544" s="95">
        <v>44835</v>
      </c>
      <c r="F544" s="96" t="str">
        <f>IFERROR(VLOOKUP($E544, V医療従事者等!$A:$J, $F$4, FALSE), TEXT(E544, "aaa"))</f>
        <v>土</v>
      </c>
      <c r="G544" s="96">
        <f>IFERROR(VLOOKUP($E544, V医療従事者等!$A:$J, $G$4, FALSE), 0)</f>
        <v>0</v>
      </c>
      <c r="H544" s="96">
        <f>IFERROR(VLOOKUP($E544, V医療従事者等!$A:$J, $H$4, FALSE), 0)</f>
        <v>0</v>
      </c>
      <c r="I544" s="96">
        <f>IFERROR(VLOOKUP($E544, V医療従事者等!$A:$J, $I$4, FALSE), 0)</f>
        <v>0</v>
      </c>
      <c r="J544" s="96">
        <f>IFERROR(VLOOKUP($E544, V医療従事者等!$A:$J, $J$4, FALSE), 0)</f>
        <v>0</v>
      </c>
      <c r="K544" s="97">
        <f>IFERROR(VLOOKUP($E544, V一般接種!$A:$G, K$4, FALSE), 0)</f>
        <v>0</v>
      </c>
      <c r="L544" s="97">
        <f>IFERROR(VLOOKUP($E544, V一般接種!$A:$G, L$4, FALSE), 0)</f>
        <v>0</v>
      </c>
      <c r="M544" s="97">
        <f>IFERROR(VLOOKUP($E544, V一般接種!$A:$G, M$4, FALSE), 0)</f>
        <v>0</v>
      </c>
      <c r="N544" s="97">
        <f>IFERROR(VLOOKUP($E544, V一般接種!$A:$G, N$4, FALSE), 0)</f>
        <v>0</v>
      </c>
      <c r="O544" s="97">
        <f>SUMIF(V職域接種!$C:$C, 'Conv-vaccine'!$E544, V職域接種!F:F)</f>
        <v>0</v>
      </c>
      <c r="P544" s="97">
        <f>SUMIF(V職域接種!$C:$C, 'Conv-vaccine'!$E544, V職域接種!G:G)</f>
        <v>0</v>
      </c>
      <c r="Q544" s="97">
        <f>SUMIF(V重複!$C:$C, 'Conv-vaccine'!$E544, V重複!F:F)</f>
        <v>0</v>
      </c>
      <c r="R544" s="97">
        <f>SUMIF(V重複!$C:$C, 'Conv-vaccine'!$E544, V重複!G:G)</f>
        <v>0</v>
      </c>
      <c r="S544" s="111">
        <f>SUMIF(V3回目!$A:$A, 'Conv-vaccine'!$E544, V3回目!C:C)</f>
        <v>0</v>
      </c>
    </row>
    <row r="545" spans="1:19" ht="17.7">
      <c r="A545" s="94">
        <f t="shared" si="36"/>
        <v>44836</v>
      </c>
      <c r="B545" s="49">
        <f t="shared" si="37"/>
        <v>0</v>
      </c>
      <c r="C545" s="49">
        <f t="shared" si="38"/>
        <v>0</v>
      </c>
      <c r="D545" s="49">
        <f t="shared" si="35"/>
        <v>0</v>
      </c>
      <c r="E545" s="95">
        <v>44836</v>
      </c>
      <c r="F545" s="96" t="str">
        <f>IFERROR(VLOOKUP($E545, V医療従事者等!$A:$J, $F$4, FALSE), TEXT(E545, "aaa"))</f>
        <v>日</v>
      </c>
      <c r="G545" s="96">
        <f>IFERROR(VLOOKUP($E545, V医療従事者等!$A:$J, $G$4, FALSE), 0)</f>
        <v>0</v>
      </c>
      <c r="H545" s="96">
        <f>IFERROR(VLOOKUP($E545, V医療従事者等!$A:$J, $H$4, FALSE), 0)</f>
        <v>0</v>
      </c>
      <c r="I545" s="96">
        <f>IFERROR(VLOOKUP($E545, V医療従事者等!$A:$J, $I$4, FALSE), 0)</f>
        <v>0</v>
      </c>
      <c r="J545" s="96">
        <f>IFERROR(VLOOKUP($E545, V医療従事者等!$A:$J, $J$4, FALSE), 0)</f>
        <v>0</v>
      </c>
      <c r="K545" s="97">
        <f>IFERROR(VLOOKUP($E545, V一般接種!$A:$G, K$4, FALSE), 0)</f>
        <v>0</v>
      </c>
      <c r="L545" s="97">
        <f>IFERROR(VLOOKUP($E545, V一般接種!$A:$G, L$4, FALSE), 0)</f>
        <v>0</v>
      </c>
      <c r="M545" s="97">
        <f>IFERROR(VLOOKUP($E545, V一般接種!$A:$G, M$4, FALSE), 0)</f>
        <v>0</v>
      </c>
      <c r="N545" s="97">
        <f>IFERROR(VLOOKUP($E545, V一般接種!$A:$G, N$4, FALSE), 0)</f>
        <v>0</v>
      </c>
      <c r="O545" s="97">
        <f>SUMIF(V職域接種!$C:$C, 'Conv-vaccine'!$E545, V職域接種!F:F)</f>
        <v>0</v>
      </c>
      <c r="P545" s="97">
        <f>SUMIF(V職域接種!$C:$C, 'Conv-vaccine'!$E545, V職域接種!G:G)</f>
        <v>0</v>
      </c>
      <c r="Q545" s="97">
        <f>SUMIF(V重複!$C:$C, 'Conv-vaccine'!$E545, V重複!F:F)</f>
        <v>0</v>
      </c>
      <c r="R545" s="97">
        <f>SUMIF(V重複!$C:$C, 'Conv-vaccine'!$E545, V重複!G:G)</f>
        <v>0</v>
      </c>
      <c r="S545" s="111">
        <f>SUMIF(V3回目!$A:$A, 'Conv-vaccine'!$E545, V3回目!C:C)</f>
        <v>0</v>
      </c>
    </row>
    <row r="546" spans="1:19" ht="17.7">
      <c r="A546" s="94">
        <f t="shared" si="36"/>
        <v>44837</v>
      </c>
      <c r="B546" s="49">
        <f t="shared" si="37"/>
        <v>0</v>
      </c>
      <c r="C546" s="49">
        <f t="shared" si="38"/>
        <v>0</v>
      </c>
      <c r="D546" s="49">
        <f t="shared" si="35"/>
        <v>0</v>
      </c>
      <c r="E546" s="95">
        <v>44837</v>
      </c>
      <c r="F546" s="96" t="str">
        <f>IFERROR(VLOOKUP($E546, V医療従事者等!$A:$J, $F$4, FALSE), TEXT(E546, "aaa"))</f>
        <v>月</v>
      </c>
      <c r="G546" s="96">
        <f>IFERROR(VLOOKUP($E546, V医療従事者等!$A:$J, $G$4, FALSE), 0)</f>
        <v>0</v>
      </c>
      <c r="H546" s="96">
        <f>IFERROR(VLOOKUP($E546, V医療従事者等!$A:$J, $H$4, FALSE), 0)</f>
        <v>0</v>
      </c>
      <c r="I546" s="96">
        <f>IFERROR(VLOOKUP($E546, V医療従事者等!$A:$J, $I$4, FALSE), 0)</f>
        <v>0</v>
      </c>
      <c r="J546" s="96">
        <f>IFERROR(VLOOKUP($E546, V医療従事者等!$A:$J, $J$4, FALSE), 0)</f>
        <v>0</v>
      </c>
      <c r="K546" s="97">
        <f>IFERROR(VLOOKUP($E546, V一般接種!$A:$G, K$4, FALSE), 0)</f>
        <v>0</v>
      </c>
      <c r="L546" s="97">
        <f>IFERROR(VLOOKUP($E546, V一般接種!$A:$G, L$4, FALSE), 0)</f>
        <v>0</v>
      </c>
      <c r="M546" s="97">
        <f>IFERROR(VLOOKUP($E546, V一般接種!$A:$G, M$4, FALSE), 0)</f>
        <v>0</v>
      </c>
      <c r="N546" s="97">
        <f>IFERROR(VLOOKUP($E546, V一般接種!$A:$G, N$4, FALSE), 0)</f>
        <v>0</v>
      </c>
      <c r="O546" s="97">
        <f>SUMIF(V職域接種!$C:$C, 'Conv-vaccine'!$E546, V職域接種!F:F)</f>
        <v>0</v>
      </c>
      <c r="P546" s="97">
        <f>SUMIF(V職域接種!$C:$C, 'Conv-vaccine'!$E546, V職域接種!G:G)</f>
        <v>0</v>
      </c>
      <c r="Q546" s="97">
        <f>SUMIF(V重複!$C:$C, 'Conv-vaccine'!$E546, V重複!F:F)</f>
        <v>0</v>
      </c>
      <c r="R546" s="97">
        <f>SUMIF(V重複!$C:$C, 'Conv-vaccine'!$E546, V重複!G:G)</f>
        <v>0</v>
      </c>
      <c r="S546" s="111">
        <f>SUMIF(V3回目!$A:$A, 'Conv-vaccine'!$E546, V3回目!C:C)</f>
        <v>0</v>
      </c>
    </row>
    <row r="547" spans="1:19" ht="17.7">
      <c r="A547" s="94">
        <f t="shared" si="36"/>
        <v>44838</v>
      </c>
      <c r="B547" s="49">
        <f t="shared" si="37"/>
        <v>0</v>
      </c>
      <c r="C547" s="49">
        <f t="shared" si="38"/>
        <v>0</v>
      </c>
      <c r="D547" s="49">
        <f t="shared" si="35"/>
        <v>0</v>
      </c>
      <c r="E547" s="95">
        <v>44838</v>
      </c>
      <c r="F547" s="96" t="str">
        <f>IFERROR(VLOOKUP($E547, V医療従事者等!$A:$J, $F$4, FALSE), TEXT(E547, "aaa"))</f>
        <v>火</v>
      </c>
      <c r="G547" s="96">
        <f>IFERROR(VLOOKUP($E547, V医療従事者等!$A:$J, $G$4, FALSE), 0)</f>
        <v>0</v>
      </c>
      <c r="H547" s="96">
        <f>IFERROR(VLOOKUP($E547, V医療従事者等!$A:$J, $H$4, FALSE), 0)</f>
        <v>0</v>
      </c>
      <c r="I547" s="96">
        <f>IFERROR(VLOOKUP($E547, V医療従事者等!$A:$J, $I$4, FALSE), 0)</f>
        <v>0</v>
      </c>
      <c r="J547" s="96">
        <f>IFERROR(VLOOKUP($E547, V医療従事者等!$A:$J, $J$4, FALSE), 0)</f>
        <v>0</v>
      </c>
      <c r="K547" s="97">
        <f>IFERROR(VLOOKUP($E547, V一般接種!$A:$G, K$4, FALSE), 0)</f>
        <v>0</v>
      </c>
      <c r="L547" s="97">
        <f>IFERROR(VLOOKUP($E547, V一般接種!$A:$G, L$4, FALSE), 0)</f>
        <v>0</v>
      </c>
      <c r="M547" s="97">
        <f>IFERROR(VLOOKUP($E547, V一般接種!$A:$G, M$4, FALSE), 0)</f>
        <v>0</v>
      </c>
      <c r="N547" s="97">
        <f>IFERROR(VLOOKUP($E547, V一般接種!$A:$G, N$4, FALSE), 0)</f>
        <v>0</v>
      </c>
      <c r="O547" s="97">
        <f>SUMIF(V職域接種!$C:$C, 'Conv-vaccine'!$E547, V職域接種!F:F)</f>
        <v>0</v>
      </c>
      <c r="P547" s="97">
        <f>SUMIF(V職域接種!$C:$C, 'Conv-vaccine'!$E547, V職域接種!G:G)</f>
        <v>0</v>
      </c>
      <c r="Q547" s="97">
        <f>SUMIF(V重複!$C:$C, 'Conv-vaccine'!$E547, V重複!F:F)</f>
        <v>0</v>
      </c>
      <c r="R547" s="97">
        <f>SUMIF(V重複!$C:$C, 'Conv-vaccine'!$E547, V重複!G:G)</f>
        <v>0</v>
      </c>
      <c r="S547" s="111">
        <f>SUMIF(V3回目!$A:$A, 'Conv-vaccine'!$E547, V3回目!C:C)</f>
        <v>0</v>
      </c>
    </row>
    <row r="548" spans="1:19" ht="17.7">
      <c r="A548" s="94">
        <f t="shared" si="36"/>
        <v>44839</v>
      </c>
      <c r="B548" s="49">
        <f t="shared" si="37"/>
        <v>0</v>
      </c>
      <c r="C548" s="49">
        <f t="shared" si="38"/>
        <v>0</v>
      </c>
      <c r="D548" s="49">
        <f t="shared" si="35"/>
        <v>0</v>
      </c>
      <c r="E548" s="95">
        <v>44839</v>
      </c>
      <c r="F548" s="96" t="str">
        <f>IFERROR(VLOOKUP($E548, V医療従事者等!$A:$J, $F$4, FALSE), TEXT(E548, "aaa"))</f>
        <v>水</v>
      </c>
      <c r="G548" s="96">
        <f>IFERROR(VLOOKUP($E548, V医療従事者等!$A:$J, $G$4, FALSE), 0)</f>
        <v>0</v>
      </c>
      <c r="H548" s="96">
        <f>IFERROR(VLOOKUP($E548, V医療従事者等!$A:$J, $H$4, FALSE), 0)</f>
        <v>0</v>
      </c>
      <c r="I548" s="96">
        <f>IFERROR(VLOOKUP($E548, V医療従事者等!$A:$J, $I$4, FALSE), 0)</f>
        <v>0</v>
      </c>
      <c r="J548" s="96">
        <f>IFERROR(VLOOKUP($E548, V医療従事者等!$A:$J, $J$4, FALSE), 0)</f>
        <v>0</v>
      </c>
      <c r="K548" s="97">
        <f>IFERROR(VLOOKUP($E548, V一般接種!$A:$G, K$4, FALSE), 0)</f>
        <v>0</v>
      </c>
      <c r="L548" s="97">
        <f>IFERROR(VLOOKUP($E548, V一般接種!$A:$G, L$4, FALSE), 0)</f>
        <v>0</v>
      </c>
      <c r="M548" s="97">
        <f>IFERROR(VLOOKUP($E548, V一般接種!$A:$G, M$4, FALSE), 0)</f>
        <v>0</v>
      </c>
      <c r="N548" s="97">
        <f>IFERROR(VLOOKUP($E548, V一般接種!$A:$G, N$4, FALSE), 0)</f>
        <v>0</v>
      </c>
      <c r="O548" s="97">
        <f>SUMIF(V職域接種!$C:$C, 'Conv-vaccine'!$E548, V職域接種!F:F)</f>
        <v>0</v>
      </c>
      <c r="P548" s="97">
        <f>SUMIF(V職域接種!$C:$C, 'Conv-vaccine'!$E548, V職域接種!G:G)</f>
        <v>0</v>
      </c>
      <c r="Q548" s="97">
        <f>SUMIF(V重複!$C:$C, 'Conv-vaccine'!$E548, V重複!F:F)</f>
        <v>0</v>
      </c>
      <c r="R548" s="97">
        <f>SUMIF(V重複!$C:$C, 'Conv-vaccine'!$E548, V重複!G:G)</f>
        <v>0</v>
      </c>
      <c r="S548" s="111">
        <f>SUMIF(V3回目!$A:$A, 'Conv-vaccine'!$E548, V3回目!C:C)</f>
        <v>0</v>
      </c>
    </row>
    <row r="549" spans="1:19" ht="17.7">
      <c r="A549" s="94">
        <f t="shared" si="36"/>
        <v>44840</v>
      </c>
      <c r="B549" s="49">
        <f t="shared" si="37"/>
        <v>0</v>
      </c>
      <c r="C549" s="49">
        <f t="shared" si="38"/>
        <v>0</v>
      </c>
      <c r="D549" s="49">
        <f t="shared" si="35"/>
        <v>0</v>
      </c>
      <c r="E549" s="95">
        <v>44840</v>
      </c>
      <c r="F549" s="96" t="str">
        <f>IFERROR(VLOOKUP($E549, V医療従事者等!$A:$J, $F$4, FALSE), TEXT(E549, "aaa"))</f>
        <v>木</v>
      </c>
      <c r="G549" s="96">
        <f>IFERROR(VLOOKUP($E549, V医療従事者等!$A:$J, $G$4, FALSE), 0)</f>
        <v>0</v>
      </c>
      <c r="H549" s="96">
        <f>IFERROR(VLOOKUP($E549, V医療従事者等!$A:$J, $H$4, FALSE), 0)</f>
        <v>0</v>
      </c>
      <c r="I549" s="96">
        <f>IFERROR(VLOOKUP($E549, V医療従事者等!$A:$J, $I$4, FALSE), 0)</f>
        <v>0</v>
      </c>
      <c r="J549" s="96">
        <f>IFERROR(VLOOKUP($E549, V医療従事者等!$A:$J, $J$4, FALSE), 0)</f>
        <v>0</v>
      </c>
      <c r="K549" s="97">
        <f>IFERROR(VLOOKUP($E549, V一般接種!$A:$G, K$4, FALSE), 0)</f>
        <v>0</v>
      </c>
      <c r="L549" s="97">
        <f>IFERROR(VLOOKUP($E549, V一般接種!$A:$G, L$4, FALSE), 0)</f>
        <v>0</v>
      </c>
      <c r="M549" s="97">
        <f>IFERROR(VLOOKUP($E549, V一般接種!$A:$G, M$4, FALSE), 0)</f>
        <v>0</v>
      </c>
      <c r="N549" s="97">
        <f>IFERROR(VLOOKUP($E549, V一般接種!$A:$G, N$4, FALSE), 0)</f>
        <v>0</v>
      </c>
      <c r="O549" s="97">
        <f>SUMIF(V職域接種!$C:$C, 'Conv-vaccine'!$E549, V職域接種!F:F)</f>
        <v>0</v>
      </c>
      <c r="P549" s="97">
        <f>SUMIF(V職域接種!$C:$C, 'Conv-vaccine'!$E549, V職域接種!G:G)</f>
        <v>0</v>
      </c>
      <c r="Q549" s="97">
        <f>SUMIF(V重複!$C:$C, 'Conv-vaccine'!$E549, V重複!F:F)</f>
        <v>0</v>
      </c>
      <c r="R549" s="97">
        <f>SUMIF(V重複!$C:$C, 'Conv-vaccine'!$E549, V重複!G:G)</f>
        <v>0</v>
      </c>
      <c r="S549" s="111">
        <f>SUMIF(V3回目!$A:$A, 'Conv-vaccine'!$E549, V3回目!C:C)</f>
        <v>0</v>
      </c>
    </row>
    <row r="550" spans="1:19" ht="17.7">
      <c r="A550" s="94">
        <f t="shared" si="36"/>
        <v>44841</v>
      </c>
      <c r="B550" s="49">
        <f t="shared" si="37"/>
        <v>0</v>
      </c>
      <c r="C550" s="49">
        <f t="shared" si="38"/>
        <v>0</v>
      </c>
      <c r="D550" s="49">
        <f t="shared" si="35"/>
        <v>0</v>
      </c>
      <c r="E550" s="95">
        <v>44841</v>
      </c>
      <c r="F550" s="96" t="str">
        <f>IFERROR(VLOOKUP($E550, V医療従事者等!$A:$J, $F$4, FALSE), TEXT(E550, "aaa"))</f>
        <v>金</v>
      </c>
      <c r="G550" s="96">
        <f>IFERROR(VLOOKUP($E550, V医療従事者等!$A:$J, $G$4, FALSE), 0)</f>
        <v>0</v>
      </c>
      <c r="H550" s="96">
        <f>IFERROR(VLOOKUP($E550, V医療従事者等!$A:$J, $H$4, FALSE), 0)</f>
        <v>0</v>
      </c>
      <c r="I550" s="96">
        <f>IFERROR(VLOOKUP($E550, V医療従事者等!$A:$J, $I$4, FALSE), 0)</f>
        <v>0</v>
      </c>
      <c r="J550" s="96">
        <f>IFERROR(VLOOKUP($E550, V医療従事者等!$A:$J, $J$4, FALSE), 0)</f>
        <v>0</v>
      </c>
      <c r="K550" s="97">
        <f>IFERROR(VLOOKUP($E550, V一般接種!$A:$G, K$4, FALSE), 0)</f>
        <v>0</v>
      </c>
      <c r="L550" s="97">
        <f>IFERROR(VLOOKUP($E550, V一般接種!$A:$G, L$4, FALSE), 0)</f>
        <v>0</v>
      </c>
      <c r="M550" s="97">
        <f>IFERROR(VLOOKUP($E550, V一般接種!$A:$G, M$4, FALSE), 0)</f>
        <v>0</v>
      </c>
      <c r="N550" s="97">
        <f>IFERROR(VLOOKUP($E550, V一般接種!$A:$G, N$4, FALSE), 0)</f>
        <v>0</v>
      </c>
      <c r="O550" s="97">
        <f>SUMIF(V職域接種!$C:$C, 'Conv-vaccine'!$E550, V職域接種!F:F)</f>
        <v>0</v>
      </c>
      <c r="P550" s="97">
        <f>SUMIF(V職域接種!$C:$C, 'Conv-vaccine'!$E550, V職域接種!G:G)</f>
        <v>0</v>
      </c>
      <c r="Q550" s="97">
        <f>SUMIF(V重複!$C:$C, 'Conv-vaccine'!$E550, V重複!F:F)</f>
        <v>0</v>
      </c>
      <c r="R550" s="97">
        <f>SUMIF(V重複!$C:$C, 'Conv-vaccine'!$E550, V重複!G:G)</f>
        <v>0</v>
      </c>
      <c r="S550" s="111">
        <f>SUMIF(V3回目!$A:$A, 'Conv-vaccine'!$E550, V3回目!C:C)</f>
        <v>0</v>
      </c>
    </row>
    <row r="551" spans="1:19" ht="17.7">
      <c r="A551" s="94">
        <f t="shared" si="36"/>
        <v>44842</v>
      </c>
      <c r="B551" s="49">
        <f t="shared" si="37"/>
        <v>0</v>
      </c>
      <c r="C551" s="49">
        <f t="shared" si="38"/>
        <v>0</v>
      </c>
      <c r="D551" s="49">
        <f t="shared" si="35"/>
        <v>0</v>
      </c>
      <c r="E551" s="95">
        <v>44842</v>
      </c>
      <c r="F551" s="96" t="str">
        <f>IFERROR(VLOOKUP($E551, V医療従事者等!$A:$J, $F$4, FALSE), TEXT(E551, "aaa"))</f>
        <v>土</v>
      </c>
      <c r="G551" s="96">
        <f>IFERROR(VLOOKUP($E551, V医療従事者等!$A:$J, $G$4, FALSE), 0)</f>
        <v>0</v>
      </c>
      <c r="H551" s="96">
        <f>IFERROR(VLOOKUP($E551, V医療従事者等!$A:$J, $H$4, FALSE), 0)</f>
        <v>0</v>
      </c>
      <c r="I551" s="96">
        <f>IFERROR(VLOOKUP($E551, V医療従事者等!$A:$J, $I$4, FALSE), 0)</f>
        <v>0</v>
      </c>
      <c r="J551" s="96">
        <f>IFERROR(VLOOKUP($E551, V医療従事者等!$A:$J, $J$4, FALSE), 0)</f>
        <v>0</v>
      </c>
      <c r="K551" s="97">
        <f>IFERROR(VLOOKUP($E551, V一般接種!$A:$G, K$4, FALSE), 0)</f>
        <v>0</v>
      </c>
      <c r="L551" s="97">
        <f>IFERROR(VLOOKUP($E551, V一般接種!$A:$G, L$4, FALSE), 0)</f>
        <v>0</v>
      </c>
      <c r="M551" s="97">
        <f>IFERROR(VLOOKUP($E551, V一般接種!$A:$G, M$4, FALSE), 0)</f>
        <v>0</v>
      </c>
      <c r="N551" s="97">
        <f>IFERROR(VLOOKUP($E551, V一般接種!$A:$G, N$4, FALSE), 0)</f>
        <v>0</v>
      </c>
      <c r="O551" s="97">
        <f>SUMIF(V職域接種!$C:$C, 'Conv-vaccine'!$E551, V職域接種!F:F)</f>
        <v>0</v>
      </c>
      <c r="P551" s="97">
        <f>SUMIF(V職域接種!$C:$C, 'Conv-vaccine'!$E551, V職域接種!G:G)</f>
        <v>0</v>
      </c>
      <c r="Q551" s="97">
        <f>SUMIF(V重複!$C:$C, 'Conv-vaccine'!$E551, V重複!F:F)</f>
        <v>0</v>
      </c>
      <c r="R551" s="97">
        <f>SUMIF(V重複!$C:$C, 'Conv-vaccine'!$E551, V重複!G:G)</f>
        <v>0</v>
      </c>
      <c r="S551" s="111">
        <f>SUMIF(V3回目!$A:$A, 'Conv-vaccine'!$E551, V3回目!C:C)</f>
        <v>0</v>
      </c>
    </row>
    <row r="552" spans="1:19" ht="17.7">
      <c r="A552" s="94">
        <f t="shared" si="36"/>
        <v>44843</v>
      </c>
      <c r="B552" s="49">
        <f t="shared" si="37"/>
        <v>0</v>
      </c>
      <c r="C552" s="49">
        <f t="shared" si="38"/>
        <v>0</v>
      </c>
      <c r="D552" s="49">
        <f t="shared" si="35"/>
        <v>0</v>
      </c>
      <c r="E552" s="95">
        <v>44843</v>
      </c>
      <c r="F552" s="96" t="str">
        <f>IFERROR(VLOOKUP($E552, V医療従事者等!$A:$J, $F$4, FALSE), TEXT(E552, "aaa"))</f>
        <v>日</v>
      </c>
      <c r="G552" s="96">
        <f>IFERROR(VLOOKUP($E552, V医療従事者等!$A:$J, $G$4, FALSE), 0)</f>
        <v>0</v>
      </c>
      <c r="H552" s="96">
        <f>IFERROR(VLOOKUP($E552, V医療従事者等!$A:$J, $H$4, FALSE), 0)</f>
        <v>0</v>
      </c>
      <c r="I552" s="96">
        <f>IFERROR(VLOOKUP($E552, V医療従事者等!$A:$J, $I$4, FALSE), 0)</f>
        <v>0</v>
      </c>
      <c r="J552" s="96">
        <f>IFERROR(VLOOKUP($E552, V医療従事者等!$A:$J, $J$4, FALSE), 0)</f>
        <v>0</v>
      </c>
      <c r="K552" s="97">
        <f>IFERROR(VLOOKUP($E552, V一般接種!$A:$G, K$4, FALSE), 0)</f>
        <v>0</v>
      </c>
      <c r="L552" s="97">
        <f>IFERROR(VLOOKUP($E552, V一般接種!$A:$G, L$4, FALSE), 0)</f>
        <v>0</v>
      </c>
      <c r="M552" s="97">
        <f>IFERROR(VLOOKUP($E552, V一般接種!$A:$G, M$4, FALSE), 0)</f>
        <v>0</v>
      </c>
      <c r="N552" s="97">
        <f>IFERROR(VLOOKUP($E552, V一般接種!$A:$G, N$4, FALSE), 0)</f>
        <v>0</v>
      </c>
      <c r="O552" s="97">
        <f>SUMIF(V職域接種!$C:$C, 'Conv-vaccine'!$E552, V職域接種!F:F)</f>
        <v>0</v>
      </c>
      <c r="P552" s="97">
        <f>SUMIF(V職域接種!$C:$C, 'Conv-vaccine'!$E552, V職域接種!G:G)</f>
        <v>0</v>
      </c>
      <c r="Q552" s="97">
        <f>SUMIF(V重複!$C:$C, 'Conv-vaccine'!$E552, V重複!F:F)</f>
        <v>0</v>
      </c>
      <c r="R552" s="97">
        <f>SUMIF(V重複!$C:$C, 'Conv-vaccine'!$E552, V重複!G:G)</f>
        <v>0</v>
      </c>
      <c r="S552" s="111">
        <f>SUMIF(V3回目!$A:$A, 'Conv-vaccine'!$E552, V3回目!C:C)</f>
        <v>0</v>
      </c>
    </row>
    <row r="553" spans="1:19" ht="17.7">
      <c r="A553" s="94">
        <f t="shared" si="36"/>
        <v>44844</v>
      </c>
      <c r="B553" s="49">
        <f t="shared" si="37"/>
        <v>0</v>
      </c>
      <c r="C553" s="49">
        <f t="shared" si="38"/>
        <v>0</v>
      </c>
      <c r="D553" s="49">
        <f t="shared" si="35"/>
        <v>0</v>
      </c>
      <c r="E553" s="95">
        <v>44844</v>
      </c>
      <c r="F553" s="96" t="str">
        <f>IFERROR(VLOOKUP($E553, V医療従事者等!$A:$J, $F$4, FALSE), TEXT(E553, "aaa"))</f>
        <v>月</v>
      </c>
      <c r="G553" s="96">
        <f>IFERROR(VLOOKUP($E553, V医療従事者等!$A:$J, $G$4, FALSE), 0)</f>
        <v>0</v>
      </c>
      <c r="H553" s="96">
        <f>IFERROR(VLOOKUP($E553, V医療従事者等!$A:$J, $H$4, FALSE), 0)</f>
        <v>0</v>
      </c>
      <c r="I553" s="96">
        <f>IFERROR(VLOOKUP($E553, V医療従事者等!$A:$J, $I$4, FALSE), 0)</f>
        <v>0</v>
      </c>
      <c r="J553" s="96">
        <f>IFERROR(VLOOKUP($E553, V医療従事者等!$A:$J, $J$4, FALSE), 0)</f>
        <v>0</v>
      </c>
      <c r="K553" s="97">
        <f>IFERROR(VLOOKUP($E553, V一般接種!$A:$G, K$4, FALSE), 0)</f>
        <v>0</v>
      </c>
      <c r="L553" s="97">
        <f>IFERROR(VLOOKUP($E553, V一般接種!$A:$G, L$4, FALSE), 0)</f>
        <v>0</v>
      </c>
      <c r="M553" s="97">
        <f>IFERROR(VLOOKUP($E553, V一般接種!$A:$G, M$4, FALSE), 0)</f>
        <v>0</v>
      </c>
      <c r="N553" s="97">
        <f>IFERROR(VLOOKUP($E553, V一般接種!$A:$G, N$4, FALSE), 0)</f>
        <v>0</v>
      </c>
      <c r="O553" s="97">
        <f>SUMIF(V職域接種!$C:$C, 'Conv-vaccine'!$E553, V職域接種!F:F)</f>
        <v>0</v>
      </c>
      <c r="P553" s="97">
        <f>SUMIF(V職域接種!$C:$C, 'Conv-vaccine'!$E553, V職域接種!G:G)</f>
        <v>0</v>
      </c>
      <c r="Q553" s="97">
        <f>SUMIF(V重複!$C:$C, 'Conv-vaccine'!$E553, V重複!F:F)</f>
        <v>0</v>
      </c>
      <c r="R553" s="97">
        <f>SUMIF(V重複!$C:$C, 'Conv-vaccine'!$E553, V重複!G:G)</f>
        <v>0</v>
      </c>
      <c r="S553" s="111">
        <f>SUMIF(V3回目!$A:$A, 'Conv-vaccine'!$E553, V3回目!C:C)</f>
        <v>0</v>
      </c>
    </row>
    <row r="554" spans="1:19" ht="17.7">
      <c r="A554" s="94">
        <f t="shared" si="36"/>
        <v>44845</v>
      </c>
      <c r="B554" s="49">
        <f t="shared" si="37"/>
        <v>0</v>
      </c>
      <c r="C554" s="49">
        <f t="shared" si="38"/>
        <v>0</v>
      </c>
      <c r="D554" s="49">
        <f t="shared" si="35"/>
        <v>0</v>
      </c>
      <c r="E554" s="95">
        <v>44845</v>
      </c>
      <c r="F554" s="96" t="str">
        <f>IFERROR(VLOOKUP($E554, V医療従事者等!$A:$J, $F$4, FALSE), TEXT(E554, "aaa"))</f>
        <v>火</v>
      </c>
      <c r="G554" s="96">
        <f>IFERROR(VLOOKUP($E554, V医療従事者等!$A:$J, $G$4, FALSE), 0)</f>
        <v>0</v>
      </c>
      <c r="H554" s="96">
        <f>IFERROR(VLOOKUP($E554, V医療従事者等!$A:$J, $H$4, FALSE), 0)</f>
        <v>0</v>
      </c>
      <c r="I554" s="96">
        <f>IFERROR(VLOOKUP($E554, V医療従事者等!$A:$J, $I$4, FALSE), 0)</f>
        <v>0</v>
      </c>
      <c r="J554" s="96">
        <f>IFERROR(VLOOKUP($E554, V医療従事者等!$A:$J, $J$4, FALSE), 0)</f>
        <v>0</v>
      </c>
      <c r="K554" s="97">
        <f>IFERROR(VLOOKUP($E554, V一般接種!$A:$G, K$4, FALSE), 0)</f>
        <v>0</v>
      </c>
      <c r="L554" s="97">
        <f>IFERROR(VLOOKUP($E554, V一般接種!$A:$G, L$4, FALSE), 0)</f>
        <v>0</v>
      </c>
      <c r="M554" s="97">
        <f>IFERROR(VLOOKUP($E554, V一般接種!$A:$G, M$4, FALSE), 0)</f>
        <v>0</v>
      </c>
      <c r="N554" s="97">
        <f>IFERROR(VLOOKUP($E554, V一般接種!$A:$G, N$4, FALSE), 0)</f>
        <v>0</v>
      </c>
      <c r="O554" s="97">
        <f>SUMIF(V職域接種!$C:$C, 'Conv-vaccine'!$E554, V職域接種!F:F)</f>
        <v>0</v>
      </c>
      <c r="P554" s="97">
        <f>SUMIF(V職域接種!$C:$C, 'Conv-vaccine'!$E554, V職域接種!G:G)</f>
        <v>0</v>
      </c>
      <c r="Q554" s="97">
        <f>SUMIF(V重複!$C:$C, 'Conv-vaccine'!$E554, V重複!F:F)</f>
        <v>0</v>
      </c>
      <c r="R554" s="97">
        <f>SUMIF(V重複!$C:$C, 'Conv-vaccine'!$E554, V重複!G:G)</f>
        <v>0</v>
      </c>
      <c r="S554" s="111">
        <f>SUMIF(V3回目!$A:$A, 'Conv-vaccine'!$E554, V3回目!C:C)</f>
        <v>0</v>
      </c>
    </row>
    <row r="555" spans="1:19" ht="17.7">
      <c r="A555" s="94">
        <f t="shared" si="36"/>
        <v>44846</v>
      </c>
      <c r="B555" s="49">
        <f t="shared" si="37"/>
        <v>0</v>
      </c>
      <c r="C555" s="49">
        <f t="shared" si="38"/>
        <v>0</v>
      </c>
      <c r="D555" s="49">
        <f t="shared" si="35"/>
        <v>0</v>
      </c>
      <c r="E555" s="95">
        <v>44846</v>
      </c>
      <c r="F555" s="96" t="str">
        <f>IFERROR(VLOOKUP($E555, V医療従事者等!$A:$J, $F$4, FALSE), TEXT(E555, "aaa"))</f>
        <v>水</v>
      </c>
      <c r="G555" s="96">
        <f>IFERROR(VLOOKUP($E555, V医療従事者等!$A:$J, $G$4, FALSE), 0)</f>
        <v>0</v>
      </c>
      <c r="H555" s="96">
        <f>IFERROR(VLOOKUP($E555, V医療従事者等!$A:$J, $H$4, FALSE), 0)</f>
        <v>0</v>
      </c>
      <c r="I555" s="96">
        <f>IFERROR(VLOOKUP($E555, V医療従事者等!$A:$J, $I$4, FALSE), 0)</f>
        <v>0</v>
      </c>
      <c r="J555" s="96">
        <f>IFERROR(VLOOKUP($E555, V医療従事者等!$A:$J, $J$4, FALSE), 0)</f>
        <v>0</v>
      </c>
      <c r="K555" s="97">
        <f>IFERROR(VLOOKUP($E555, V一般接種!$A:$G, K$4, FALSE), 0)</f>
        <v>0</v>
      </c>
      <c r="L555" s="97">
        <f>IFERROR(VLOOKUP($E555, V一般接種!$A:$G, L$4, FALSE), 0)</f>
        <v>0</v>
      </c>
      <c r="M555" s="97">
        <f>IFERROR(VLOOKUP($E555, V一般接種!$A:$G, M$4, FALSE), 0)</f>
        <v>0</v>
      </c>
      <c r="N555" s="97">
        <f>IFERROR(VLOOKUP($E555, V一般接種!$A:$G, N$4, FALSE), 0)</f>
        <v>0</v>
      </c>
      <c r="O555" s="97">
        <f>SUMIF(V職域接種!$C:$C, 'Conv-vaccine'!$E555, V職域接種!F:F)</f>
        <v>0</v>
      </c>
      <c r="P555" s="97">
        <f>SUMIF(V職域接種!$C:$C, 'Conv-vaccine'!$E555, V職域接種!G:G)</f>
        <v>0</v>
      </c>
      <c r="Q555" s="97">
        <f>SUMIF(V重複!$C:$C, 'Conv-vaccine'!$E555, V重複!F:F)</f>
        <v>0</v>
      </c>
      <c r="R555" s="97">
        <f>SUMIF(V重複!$C:$C, 'Conv-vaccine'!$E555, V重複!G:G)</f>
        <v>0</v>
      </c>
      <c r="S555" s="111">
        <f>SUMIF(V3回目!$A:$A, 'Conv-vaccine'!$E555, V3回目!C:C)</f>
        <v>0</v>
      </c>
    </row>
    <row r="556" spans="1:19" ht="17.7">
      <c r="A556" s="94">
        <f t="shared" si="36"/>
        <v>44847</v>
      </c>
      <c r="B556" s="49">
        <f t="shared" si="37"/>
        <v>0</v>
      </c>
      <c r="C556" s="49">
        <f t="shared" si="38"/>
        <v>0</v>
      </c>
      <c r="D556" s="49">
        <f t="shared" si="35"/>
        <v>0</v>
      </c>
      <c r="E556" s="95">
        <v>44847</v>
      </c>
      <c r="F556" s="96" t="str">
        <f>IFERROR(VLOOKUP($E556, V医療従事者等!$A:$J, $F$4, FALSE), TEXT(E556, "aaa"))</f>
        <v>木</v>
      </c>
      <c r="G556" s="96">
        <f>IFERROR(VLOOKUP($E556, V医療従事者等!$A:$J, $G$4, FALSE), 0)</f>
        <v>0</v>
      </c>
      <c r="H556" s="96">
        <f>IFERROR(VLOOKUP($E556, V医療従事者等!$A:$J, $H$4, FALSE), 0)</f>
        <v>0</v>
      </c>
      <c r="I556" s="96">
        <f>IFERROR(VLOOKUP($E556, V医療従事者等!$A:$J, $I$4, FALSE), 0)</f>
        <v>0</v>
      </c>
      <c r="J556" s="96">
        <f>IFERROR(VLOOKUP($E556, V医療従事者等!$A:$J, $J$4, FALSE), 0)</f>
        <v>0</v>
      </c>
      <c r="K556" s="97">
        <f>IFERROR(VLOOKUP($E556, V一般接種!$A:$G, K$4, FALSE), 0)</f>
        <v>0</v>
      </c>
      <c r="L556" s="97">
        <f>IFERROR(VLOOKUP($E556, V一般接種!$A:$G, L$4, FALSE), 0)</f>
        <v>0</v>
      </c>
      <c r="M556" s="97">
        <f>IFERROR(VLOOKUP($E556, V一般接種!$A:$G, M$4, FALSE), 0)</f>
        <v>0</v>
      </c>
      <c r="N556" s="97">
        <f>IFERROR(VLOOKUP($E556, V一般接種!$A:$G, N$4, FALSE), 0)</f>
        <v>0</v>
      </c>
      <c r="O556" s="97">
        <f>SUMIF(V職域接種!$C:$C, 'Conv-vaccine'!$E556, V職域接種!F:F)</f>
        <v>0</v>
      </c>
      <c r="P556" s="97">
        <f>SUMIF(V職域接種!$C:$C, 'Conv-vaccine'!$E556, V職域接種!G:G)</f>
        <v>0</v>
      </c>
      <c r="Q556" s="97">
        <f>SUMIF(V重複!$C:$C, 'Conv-vaccine'!$E556, V重複!F:F)</f>
        <v>0</v>
      </c>
      <c r="R556" s="97">
        <f>SUMIF(V重複!$C:$C, 'Conv-vaccine'!$E556, V重複!G:G)</f>
        <v>0</v>
      </c>
      <c r="S556" s="111">
        <f>SUMIF(V3回目!$A:$A, 'Conv-vaccine'!$E556, V3回目!C:C)</f>
        <v>0</v>
      </c>
    </row>
    <row r="557" spans="1:19" ht="17.7">
      <c r="A557" s="94">
        <f t="shared" si="36"/>
        <v>44848</v>
      </c>
      <c r="B557" s="49">
        <f t="shared" si="37"/>
        <v>0</v>
      </c>
      <c r="C557" s="49">
        <f t="shared" si="38"/>
        <v>0</v>
      </c>
      <c r="D557" s="49">
        <f t="shared" si="35"/>
        <v>0</v>
      </c>
      <c r="E557" s="95">
        <v>44848</v>
      </c>
      <c r="F557" s="96" t="str">
        <f>IFERROR(VLOOKUP($E557, V医療従事者等!$A:$J, $F$4, FALSE), TEXT(E557, "aaa"))</f>
        <v>金</v>
      </c>
      <c r="G557" s="96">
        <f>IFERROR(VLOOKUP($E557, V医療従事者等!$A:$J, $G$4, FALSE), 0)</f>
        <v>0</v>
      </c>
      <c r="H557" s="96">
        <f>IFERROR(VLOOKUP($E557, V医療従事者等!$A:$J, $H$4, FALSE), 0)</f>
        <v>0</v>
      </c>
      <c r="I557" s="96">
        <f>IFERROR(VLOOKUP($E557, V医療従事者等!$A:$J, $I$4, FALSE), 0)</f>
        <v>0</v>
      </c>
      <c r="J557" s="96">
        <f>IFERROR(VLOOKUP($E557, V医療従事者等!$A:$J, $J$4, FALSE), 0)</f>
        <v>0</v>
      </c>
      <c r="K557" s="97">
        <f>IFERROR(VLOOKUP($E557, V一般接種!$A:$G, K$4, FALSE), 0)</f>
        <v>0</v>
      </c>
      <c r="L557" s="97">
        <f>IFERROR(VLOOKUP($E557, V一般接種!$A:$G, L$4, FALSE), 0)</f>
        <v>0</v>
      </c>
      <c r="M557" s="97">
        <f>IFERROR(VLOOKUP($E557, V一般接種!$A:$G, M$4, FALSE), 0)</f>
        <v>0</v>
      </c>
      <c r="N557" s="97">
        <f>IFERROR(VLOOKUP($E557, V一般接種!$A:$G, N$4, FALSE), 0)</f>
        <v>0</v>
      </c>
      <c r="O557" s="97">
        <f>SUMIF(V職域接種!$C:$C, 'Conv-vaccine'!$E557, V職域接種!F:F)</f>
        <v>0</v>
      </c>
      <c r="P557" s="97">
        <f>SUMIF(V職域接種!$C:$C, 'Conv-vaccine'!$E557, V職域接種!G:G)</f>
        <v>0</v>
      </c>
      <c r="Q557" s="97">
        <f>SUMIF(V重複!$C:$C, 'Conv-vaccine'!$E557, V重複!F:F)</f>
        <v>0</v>
      </c>
      <c r="R557" s="97">
        <f>SUMIF(V重複!$C:$C, 'Conv-vaccine'!$E557, V重複!G:G)</f>
        <v>0</v>
      </c>
      <c r="S557" s="111">
        <f>SUMIF(V3回目!$A:$A, 'Conv-vaccine'!$E557, V3回目!C:C)</f>
        <v>0</v>
      </c>
    </row>
    <row r="558" spans="1:19" ht="17.7">
      <c r="A558" s="94">
        <f t="shared" si="36"/>
        <v>44849</v>
      </c>
      <c r="B558" s="49">
        <f t="shared" si="37"/>
        <v>0</v>
      </c>
      <c r="C558" s="49">
        <f t="shared" si="38"/>
        <v>0</v>
      </c>
      <c r="D558" s="49">
        <f t="shared" si="35"/>
        <v>0</v>
      </c>
      <c r="E558" s="95">
        <v>44849</v>
      </c>
      <c r="F558" s="96" t="str">
        <f>IFERROR(VLOOKUP($E558, V医療従事者等!$A:$J, $F$4, FALSE), TEXT(E558, "aaa"))</f>
        <v>土</v>
      </c>
      <c r="G558" s="96">
        <f>IFERROR(VLOOKUP($E558, V医療従事者等!$A:$J, $G$4, FALSE), 0)</f>
        <v>0</v>
      </c>
      <c r="H558" s="96">
        <f>IFERROR(VLOOKUP($E558, V医療従事者等!$A:$J, $H$4, FALSE), 0)</f>
        <v>0</v>
      </c>
      <c r="I558" s="96">
        <f>IFERROR(VLOOKUP($E558, V医療従事者等!$A:$J, $I$4, FALSE), 0)</f>
        <v>0</v>
      </c>
      <c r="J558" s="96">
        <f>IFERROR(VLOOKUP($E558, V医療従事者等!$A:$J, $J$4, FALSE), 0)</f>
        <v>0</v>
      </c>
      <c r="K558" s="97">
        <f>IFERROR(VLOOKUP($E558, V一般接種!$A:$G, K$4, FALSE), 0)</f>
        <v>0</v>
      </c>
      <c r="L558" s="97">
        <f>IFERROR(VLOOKUP($E558, V一般接種!$A:$G, L$4, FALSE), 0)</f>
        <v>0</v>
      </c>
      <c r="M558" s="97">
        <f>IFERROR(VLOOKUP($E558, V一般接種!$A:$G, M$4, FALSE), 0)</f>
        <v>0</v>
      </c>
      <c r="N558" s="97">
        <f>IFERROR(VLOOKUP($E558, V一般接種!$A:$G, N$4, FALSE), 0)</f>
        <v>0</v>
      </c>
      <c r="O558" s="97">
        <f>SUMIF(V職域接種!$C:$C, 'Conv-vaccine'!$E558, V職域接種!F:F)</f>
        <v>0</v>
      </c>
      <c r="P558" s="97">
        <f>SUMIF(V職域接種!$C:$C, 'Conv-vaccine'!$E558, V職域接種!G:G)</f>
        <v>0</v>
      </c>
      <c r="Q558" s="97">
        <f>SUMIF(V重複!$C:$C, 'Conv-vaccine'!$E558, V重複!F:F)</f>
        <v>0</v>
      </c>
      <c r="R558" s="97">
        <f>SUMIF(V重複!$C:$C, 'Conv-vaccine'!$E558, V重複!G:G)</f>
        <v>0</v>
      </c>
      <c r="S558" s="111">
        <f>SUMIF(V3回目!$A:$A, 'Conv-vaccine'!$E558, V3回目!C:C)</f>
        <v>0</v>
      </c>
    </row>
    <row r="559" spans="1:19" ht="17.7">
      <c r="A559" s="94">
        <f t="shared" si="36"/>
        <v>44850</v>
      </c>
      <c r="B559" s="49">
        <f t="shared" si="37"/>
        <v>0</v>
      </c>
      <c r="C559" s="49">
        <f t="shared" si="38"/>
        <v>0</v>
      </c>
      <c r="D559" s="49">
        <f t="shared" si="35"/>
        <v>0</v>
      </c>
      <c r="E559" s="95">
        <v>44850</v>
      </c>
      <c r="F559" s="96" t="str">
        <f>IFERROR(VLOOKUP($E559, V医療従事者等!$A:$J, $F$4, FALSE), TEXT(E559, "aaa"))</f>
        <v>日</v>
      </c>
      <c r="G559" s="96">
        <f>IFERROR(VLOOKUP($E559, V医療従事者等!$A:$J, $G$4, FALSE), 0)</f>
        <v>0</v>
      </c>
      <c r="H559" s="96">
        <f>IFERROR(VLOOKUP($E559, V医療従事者等!$A:$J, $H$4, FALSE), 0)</f>
        <v>0</v>
      </c>
      <c r="I559" s="96">
        <f>IFERROR(VLOOKUP($E559, V医療従事者等!$A:$J, $I$4, FALSE), 0)</f>
        <v>0</v>
      </c>
      <c r="J559" s="96">
        <f>IFERROR(VLOOKUP($E559, V医療従事者等!$A:$J, $J$4, FALSE), 0)</f>
        <v>0</v>
      </c>
      <c r="K559" s="97">
        <f>IFERROR(VLOOKUP($E559, V一般接種!$A:$G, K$4, FALSE), 0)</f>
        <v>0</v>
      </c>
      <c r="L559" s="97">
        <f>IFERROR(VLOOKUP($E559, V一般接種!$A:$G, L$4, FALSE), 0)</f>
        <v>0</v>
      </c>
      <c r="M559" s="97">
        <f>IFERROR(VLOOKUP($E559, V一般接種!$A:$G, M$4, FALSE), 0)</f>
        <v>0</v>
      </c>
      <c r="N559" s="97">
        <f>IFERROR(VLOOKUP($E559, V一般接種!$A:$G, N$4, FALSE), 0)</f>
        <v>0</v>
      </c>
      <c r="O559" s="97">
        <f>SUMIF(V職域接種!$C:$C, 'Conv-vaccine'!$E559, V職域接種!F:F)</f>
        <v>0</v>
      </c>
      <c r="P559" s="97">
        <f>SUMIF(V職域接種!$C:$C, 'Conv-vaccine'!$E559, V職域接種!G:G)</f>
        <v>0</v>
      </c>
      <c r="Q559" s="97">
        <f>SUMIF(V重複!$C:$C, 'Conv-vaccine'!$E559, V重複!F:F)</f>
        <v>0</v>
      </c>
      <c r="R559" s="97">
        <f>SUMIF(V重複!$C:$C, 'Conv-vaccine'!$E559, V重複!G:G)</f>
        <v>0</v>
      </c>
      <c r="S559" s="111">
        <f>SUMIF(V3回目!$A:$A, 'Conv-vaccine'!$E559, V3回目!C:C)</f>
        <v>0</v>
      </c>
    </row>
    <row r="560" spans="1:19" ht="17.7">
      <c r="A560" s="94">
        <f t="shared" si="36"/>
        <v>44851</v>
      </c>
      <c r="B560" s="49">
        <f t="shared" si="37"/>
        <v>0</v>
      </c>
      <c r="C560" s="49">
        <f t="shared" si="38"/>
        <v>0</v>
      </c>
      <c r="D560" s="49">
        <f t="shared" si="35"/>
        <v>0</v>
      </c>
      <c r="E560" s="95">
        <v>44851</v>
      </c>
      <c r="F560" s="96" t="str">
        <f>IFERROR(VLOOKUP($E560, V医療従事者等!$A:$J, $F$4, FALSE), TEXT(E560, "aaa"))</f>
        <v>月</v>
      </c>
      <c r="G560" s="96">
        <f>IFERROR(VLOOKUP($E560, V医療従事者等!$A:$J, $G$4, FALSE), 0)</f>
        <v>0</v>
      </c>
      <c r="H560" s="96">
        <f>IFERROR(VLOOKUP($E560, V医療従事者等!$A:$J, $H$4, FALSE), 0)</f>
        <v>0</v>
      </c>
      <c r="I560" s="96">
        <f>IFERROR(VLOOKUP($E560, V医療従事者等!$A:$J, $I$4, FALSE), 0)</f>
        <v>0</v>
      </c>
      <c r="J560" s="96">
        <f>IFERROR(VLOOKUP($E560, V医療従事者等!$A:$J, $J$4, FALSE), 0)</f>
        <v>0</v>
      </c>
      <c r="K560" s="97">
        <f>IFERROR(VLOOKUP($E560, V一般接種!$A:$G, K$4, FALSE), 0)</f>
        <v>0</v>
      </c>
      <c r="L560" s="97">
        <f>IFERROR(VLOOKUP($E560, V一般接種!$A:$G, L$4, FALSE), 0)</f>
        <v>0</v>
      </c>
      <c r="M560" s="97">
        <f>IFERROR(VLOOKUP($E560, V一般接種!$A:$G, M$4, FALSE), 0)</f>
        <v>0</v>
      </c>
      <c r="N560" s="97">
        <f>IFERROR(VLOOKUP($E560, V一般接種!$A:$G, N$4, FALSE), 0)</f>
        <v>0</v>
      </c>
      <c r="O560" s="97">
        <f>SUMIF(V職域接種!$C:$C, 'Conv-vaccine'!$E560, V職域接種!F:F)</f>
        <v>0</v>
      </c>
      <c r="P560" s="97">
        <f>SUMIF(V職域接種!$C:$C, 'Conv-vaccine'!$E560, V職域接種!G:G)</f>
        <v>0</v>
      </c>
      <c r="Q560" s="97">
        <f>SUMIF(V重複!$C:$C, 'Conv-vaccine'!$E560, V重複!F:F)</f>
        <v>0</v>
      </c>
      <c r="R560" s="97">
        <f>SUMIF(V重複!$C:$C, 'Conv-vaccine'!$E560, V重複!G:G)</f>
        <v>0</v>
      </c>
      <c r="S560" s="111">
        <f>SUMIF(V3回目!$A:$A, 'Conv-vaccine'!$E560, V3回目!C:C)</f>
        <v>0</v>
      </c>
    </row>
    <row r="561" spans="1:19" ht="17.7">
      <c r="A561" s="94">
        <f t="shared" si="36"/>
        <v>44852</v>
      </c>
      <c r="B561" s="49">
        <f t="shared" si="37"/>
        <v>0</v>
      </c>
      <c r="C561" s="49">
        <f t="shared" si="38"/>
        <v>0</v>
      </c>
      <c r="D561" s="49">
        <f t="shared" si="35"/>
        <v>0</v>
      </c>
      <c r="E561" s="95">
        <v>44852</v>
      </c>
      <c r="F561" s="96" t="str">
        <f>IFERROR(VLOOKUP($E561, V医療従事者等!$A:$J, $F$4, FALSE), TEXT(E561, "aaa"))</f>
        <v>火</v>
      </c>
      <c r="G561" s="96">
        <f>IFERROR(VLOOKUP($E561, V医療従事者等!$A:$J, $G$4, FALSE), 0)</f>
        <v>0</v>
      </c>
      <c r="H561" s="96">
        <f>IFERROR(VLOOKUP($E561, V医療従事者等!$A:$J, $H$4, FALSE), 0)</f>
        <v>0</v>
      </c>
      <c r="I561" s="96">
        <f>IFERROR(VLOOKUP($E561, V医療従事者等!$A:$J, $I$4, FALSE), 0)</f>
        <v>0</v>
      </c>
      <c r="J561" s="96">
        <f>IFERROR(VLOOKUP($E561, V医療従事者等!$A:$J, $J$4, FALSE), 0)</f>
        <v>0</v>
      </c>
      <c r="K561" s="97">
        <f>IFERROR(VLOOKUP($E561, V一般接種!$A:$G, K$4, FALSE), 0)</f>
        <v>0</v>
      </c>
      <c r="L561" s="97">
        <f>IFERROR(VLOOKUP($E561, V一般接種!$A:$G, L$4, FALSE), 0)</f>
        <v>0</v>
      </c>
      <c r="M561" s="97">
        <f>IFERROR(VLOOKUP($E561, V一般接種!$A:$G, M$4, FALSE), 0)</f>
        <v>0</v>
      </c>
      <c r="N561" s="97">
        <f>IFERROR(VLOOKUP($E561, V一般接種!$A:$G, N$4, FALSE), 0)</f>
        <v>0</v>
      </c>
      <c r="O561" s="97">
        <f>SUMIF(V職域接種!$C:$C, 'Conv-vaccine'!$E561, V職域接種!F:F)</f>
        <v>0</v>
      </c>
      <c r="P561" s="97">
        <f>SUMIF(V職域接種!$C:$C, 'Conv-vaccine'!$E561, V職域接種!G:G)</f>
        <v>0</v>
      </c>
      <c r="Q561" s="97">
        <f>SUMIF(V重複!$C:$C, 'Conv-vaccine'!$E561, V重複!F:F)</f>
        <v>0</v>
      </c>
      <c r="R561" s="97">
        <f>SUMIF(V重複!$C:$C, 'Conv-vaccine'!$E561, V重複!G:G)</f>
        <v>0</v>
      </c>
      <c r="S561" s="111">
        <f>SUMIF(V3回目!$A:$A, 'Conv-vaccine'!$E561, V3回目!C:C)</f>
        <v>0</v>
      </c>
    </row>
    <row r="562" spans="1:19" ht="17.7">
      <c r="A562" s="94">
        <f t="shared" si="36"/>
        <v>44853</v>
      </c>
      <c r="B562" s="49">
        <f t="shared" si="37"/>
        <v>0</v>
      </c>
      <c r="C562" s="49">
        <f t="shared" si="38"/>
        <v>0</v>
      </c>
      <c r="D562" s="49">
        <f t="shared" si="35"/>
        <v>0</v>
      </c>
      <c r="E562" s="95">
        <v>44853</v>
      </c>
      <c r="F562" s="96" t="str">
        <f>IFERROR(VLOOKUP($E562, V医療従事者等!$A:$J, $F$4, FALSE), TEXT(E562, "aaa"))</f>
        <v>水</v>
      </c>
      <c r="G562" s="96">
        <f>IFERROR(VLOOKUP($E562, V医療従事者等!$A:$J, $G$4, FALSE), 0)</f>
        <v>0</v>
      </c>
      <c r="H562" s="96">
        <f>IFERROR(VLOOKUP($E562, V医療従事者等!$A:$J, $H$4, FALSE), 0)</f>
        <v>0</v>
      </c>
      <c r="I562" s="96">
        <f>IFERROR(VLOOKUP($E562, V医療従事者等!$A:$J, $I$4, FALSE), 0)</f>
        <v>0</v>
      </c>
      <c r="J562" s="96">
        <f>IFERROR(VLOOKUP($E562, V医療従事者等!$A:$J, $J$4, FALSE), 0)</f>
        <v>0</v>
      </c>
      <c r="K562" s="97">
        <f>IFERROR(VLOOKUP($E562, V一般接種!$A:$G, K$4, FALSE), 0)</f>
        <v>0</v>
      </c>
      <c r="L562" s="97">
        <f>IFERROR(VLOOKUP($E562, V一般接種!$A:$G, L$4, FALSE), 0)</f>
        <v>0</v>
      </c>
      <c r="M562" s="97">
        <f>IFERROR(VLOOKUP($E562, V一般接種!$A:$G, M$4, FALSE), 0)</f>
        <v>0</v>
      </c>
      <c r="N562" s="97">
        <f>IFERROR(VLOOKUP($E562, V一般接種!$A:$G, N$4, FALSE), 0)</f>
        <v>0</v>
      </c>
      <c r="O562" s="97">
        <f>SUMIF(V職域接種!$C:$C, 'Conv-vaccine'!$E562, V職域接種!F:F)</f>
        <v>0</v>
      </c>
      <c r="P562" s="97">
        <f>SUMIF(V職域接種!$C:$C, 'Conv-vaccine'!$E562, V職域接種!G:G)</f>
        <v>0</v>
      </c>
      <c r="Q562" s="97">
        <f>SUMIF(V重複!$C:$C, 'Conv-vaccine'!$E562, V重複!F:F)</f>
        <v>0</v>
      </c>
      <c r="R562" s="97">
        <f>SUMIF(V重複!$C:$C, 'Conv-vaccine'!$E562, V重複!G:G)</f>
        <v>0</v>
      </c>
      <c r="S562" s="111">
        <f>SUMIF(V3回目!$A:$A, 'Conv-vaccine'!$E562, V3回目!C:C)</f>
        <v>0</v>
      </c>
    </row>
    <row r="563" spans="1:19" ht="17.7">
      <c r="A563" s="94">
        <f t="shared" si="36"/>
        <v>44854</v>
      </c>
      <c r="B563" s="49">
        <f t="shared" si="37"/>
        <v>0</v>
      </c>
      <c r="C563" s="49">
        <f t="shared" si="38"/>
        <v>0</v>
      </c>
      <c r="D563" s="49">
        <f t="shared" si="35"/>
        <v>0</v>
      </c>
      <c r="E563" s="95">
        <v>44854</v>
      </c>
      <c r="F563" s="96" t="str">
        <f>IFERROR(VLOOKUP($E563, V医療従事者等!$A:$J, $F$4, FALSE), TEXT(E563, "aaa"))</f>
        <v>木</v>
      </c>
      <c r="G563" s="96">
        <f>IFERROR(VLOOKUP($E563, V医療従事者等!$A:$J, $G$4, FALSE), 0)</f>
        <v>0</v>
      </c>
      <c r="H563" s="96">
        <f>IFERROR(VLOOKUP($E563, V医療従事者等!$A:$J, $H$4, FALSE), 0)</f>
        <v>0</v>
      </c>
      <c r="I563" s="96">
        <f>IFERROR(VLOOKUP($E563, V医療従事者等!$A:$J, $I$4, FALSE), 0)</f>
        <v>0</v>
      </c>
      <c r="J563" s="96">
        <f>IFERROR(VLOOKUP($E563, V医療従事者等!$A:$J, $J$4, FALSE), 0)</f>
        <v>0</v>
      </c>
      <c r="K563" s="97">
        <f>IFERROR(VLOOKUP($E563, V一般接種!$A:$G, K$4, FALSE), 0)</f>
        <v>0</v>
      </c>
      <c r="L563" s="97">
        <f>IFERROR(VLOOKUP($E563, V一般接種!$A:$G, L$4, FALSE), 0)</f>
        <v>0</v>
      </c>
      <c r="M563" s="97">
        <f>IFERROR(VLOOKUP($E563, V一般接種!$A:$G, M$4, FALSE), 0)</f>
        <v>0</v>
      </c>
      <c r="N563" s="97">
        <f>IFERROR(VLOOKUP($E563, V一般接種!$A:$G, N$4, FALSE), 0)</f>
        <v>0</v>
      </c>
      <c r="O563" s="97">
        <f>SUMIF(V職域接種!$C:$C, 'Conv-vaccine'!$E563, V職域接種!F:F)</f>
        <v>0</v>
      </c>
      <c r="P563" s="97">
        <f>SUMIF(V職域接種!$C:$C, 'Conv-vaccine'!$E563, V職域接種!G:G)</f>
        <v>0</v>
      </c>
      <c r="Q563" s="97">
        <f>SUMIF(V重複!$C:$C, 'Conv-vaccine'!$E563, V重複!F:F)</f>
        <v>0</v>
      </c>
      <c r="R563" s="97">
        <f>SUMIF(V重複!$C:$C, 'Conv-vaccine'!$E563, V重複!G:G)</f>
        <v>0</v>
      </c>
      <c r="S563" s="111">
        <f>SUMIF(V3回目!$A:$A, 'Conv-vaccine'!$E563, V3回目!C:C)</f>
        <v>0</v>
      </c>
    </row>
    <row r="564" spans="1:19" ht="17.7">
      <c r="A564" s="94">
        <f t="shared" si="36"/>
        <v>44855</v>
      </c>
      <c r="B564" s="49">
        <f t="shared" si="37"/>
        <v>0</v>
      </c>
      <c r="C564" s="49">
        <f t="shared" si="38"/>
        <v>0</v>
      </c>
      <c r="D564" s="49">
        <f t="shared" si="35"/>
        <v>0</v>
      </c>
      <c r="E564" s="95">
        <v>44855</v>
      </c>
      <c r="F564" s="96" t="str">
        <f>IFERROR(VLOOKUP($E564, V医療従事者等!$A:$J, $F$4, FALSE), TEXT(E564, "aaa"))</f>
        <v>金</v>
      </c>
      <c r="G564" s="96">
        <f>IFERROR(VLOOKUP($E564, V医療従事者等!$A:$J, $G$4, FALSE), 0)</f>
        <v>0</v>
      </c>
      <c r="H564" s="96">
        <f>IFERROR(VLOOKUP($E564, V医療従事者等!$A:$J, $H$4, FALSE), 0)</f>
        <v>0</v>
      </c>
      <c r="I564" s="96">
        <f>IFERROR(VLOOKUP($E564, V医療従事者等!$A:$J, $I$4, FALSE), 0)</f>
        <v>0</v>
      </c>
      <c r="J564" s="96">
        <f>IFERROR(VLOOKUP($E564, V医療従事者等!$A:$J, $J$4, FALSE), 0)</f>
        <v>0</v>
      </c>
      <c r="K564" s="97">
        <f>IFERROR(VLOOKUP($E564, V一般接種!$A:$G, K$4, FALSE), 0)</f>
        <v>0</v>
      </c>
      <c r="L564" s="97">
        <f>IFERROR(VLOOKUP($E564, V一般接種!$A:$G, L$4, FALSE), 0)</f>
        <v>0</v>
      </c>
      <c r="M564" s="97">
        <f>IFERROR(VLOOKUP($E564, V一般接種!$A:$G, M$4, FALSE), 0)</f>
        <v>0</v>
      </c>
      <c r="N564" s="97">
        <f>IFERROR(VLOOKUP($E564, V一般接種!$A:$G, N$4, FALSE), 0)</f>
        <v>0</v>
      </c>
      <c r="O564" s="97">
        <f>SUMIF(V職域接種!$C:$C, 'Conv-vaccine'!$E564, V職域接種!F:F)</f>
        <v>0</v>
      </c>
      <c r="P564" s="97">
        <f>SUMIF(V職域接種!$C:$C, 'Conv-vaccine'!$E564, V職域接種!G:G)</f>
        <v>0</v>
      </c>
      <c r="Q564" s="97">
        <f>SUMIF(V重複!$C:$C, 'Conv-vaccine'!$E564, V重複!F:F)</f>
        <v>0</v>
      </c>
      <c r="R564" s="97">
        <f>SUMIF(V重複!$C:$C, 'Conv-vaccine'!$E564, V重複!G:G)</f>
        <v>0</v>
      </c>
      <c r="S564" s="111">
        <f>SUMIF(V3回目!$A:$A, 'Conv-vaccine'!$E564, V3回目!C:C)</f>
        <v>0</v>
      </c>
    </row>
    <row r="565" spans="1:19" ht="17.7">
      <c r="A565" s="94">
        <f t="shared" si="36"/>
        <v>44856</v>
      </c>
      <c r="B565" s="49">
        <f t="shared" si="37"/>
        <v>0</v>
      </c>
      <c r="C565" s="49">
        <f t="shared" si="38"/>
        <v>0</v>
      </c>
      <c r="D565" s="49">
        <f t="shared" si="35"/>
        <v>0</v>
      </c>
      <c r="E565" s="95">
        <v>44856</v>
      </c>
      <c r="F565" s="96" t="str">
        <f>IFERROR(VLOOKUP($E565, V医療従事者等!$A:$J, $F$4, FALSE), TEXT(E565, "aaa"))</f>
        <v>土</v>
      </c>
      <c r="G565" s="96">
        <f>IFERROR(VLOOKUP($E565, V医療従事者等!$A:$J, $G$4, FALSE), 0)</f>
        <v>0</v>
      </c>
      <c r="H565" s="96">
        <f>IFERROR(VLOOKUP($E565, V医療従事者等!$A:$J, $H$4, FALSE), 0)</f>
        <v>0</v>
      </c>
      <c r="I565" s="96">
        <f>IFERROR(VLOOKUP($E565, V医療従事者等!$A:$J, $I$4, FALSE), 0)</f>
        <v>0</v>
      </c>
      <c r="J565" s="96">
        <f>IFERROR(VLOOKUP($E565, V医療従事者等!$A:$J, $J$4, FALSE), 0)</f>
        <v>0</v>
      </c>
      <c r="K565" s="97">
        <f>IFERROR(VLOOKUP($E565, V一般接種!$A:$G, K$4, FALSE), 0)</f>
        <v>0</v>
      </c>
      <c r="L565" s="97">
        <f>IFERROR(VLOOKUP($E565, V一般接種!$A:$G, L$4, FALSE), 0)</f>
        <v>0</v>
      </c>
      <c r="M565" s="97">
        <f>IFERROR(VLOOKUP($E565, V一般接種!$A:$G, M$4, FALSE), 0)</f>
        <v>0</v>
      </c>
      <c r="N565" s="97">
        <f>IFERROR(VLOOKUP($E565, V一般接種!$A:$G, N$4, FALSE), 0)</f>
        <v>0</v>
      </c>
      <c r="O565" s="97">
        <f>SUMIF(V職域接種!$C:$C, 'Conv-vaccine'!$E565, V職域接種!F:F)</f>
        <v>0</v>
      </c>
      <c r="P565" s="97">
        <f>SUMIF(V職域接種!$C:$C, 'Conv-vaccine'!$E565, V職域接種!G:G)</f>
        <v>0</v>
      </c>
      <c r="Q565" s="97">
        <f>SUMIF(V重複!$C:$C, 'Conv-vaccine'!$E565, V重複!F:F)</f>
        <v>0</v>
      </c>
      <c r="R565" s="97">
        <f>SUMIF(V重複!$C:$C, 'Conv-vaccine'!$E565, V重複!G:G)</f>
        <v>0</v>
      </c>
      <c r="S565" s="111">
        <f>SUMIF(V3回目!$A:$A, 'Conv-vaccine'!$E565, V3回目!C:C)</f>
        <v>0</v>
      </c>
    </row>
    <row r="566" spans="1:19" ht="17.7">
      <c r="A566" s="94">
        <f t="shared" si="36"/>
        <v>44857</v>
      </c>
      <c r="B566" s="49">
        <f t="shared" si="37"/>
        <v>0</v>
      </c>
      <c r="C566" s="49">
        <f t="shared" si="38"/>
        <v>0</v>
      </c>
      <c r="D566" s="49">
        <f t="shared" si="35"/>
        <v>0</v>
      </c>
      <c r="E566" s="95">
        <v>44857</v>
      </c>
      <c r="F566" s="96" t="str">
        <f>IFERROR(VLOOKUP($E566, V医療従事者等!$A:$J, $F$4, FALSE), TEXT(E566, "aaa"))</f>
        <v>日</v>
      </c>
      <c r="G566" s="96">
        <f>IFERROR(VLOOKUP($E566, V医療従事者等!$A:$J, $G$4, FALSE), 0)</f>
        <v>0</v>
      </c>
      <c r="H566" s="96">
        <f>IFERROR(VLOOKUP($E566, V医療従事者等!$A:$J, $H$4, FALSE), 0)</f>
        <v>0</v>
      </c>
      <c r="I566" s="96">
        <f>IFERROR(VLOOKUP($E566, V医療従事者等!$A:$J, $I$4, FALSE), 0)</f>
        <v>0</v>
      </c>
      <c r="J566" s="96">
        <f>IFERROR(VLOOKUP($E566, V医療従事者等!$A:$J, $J$4, FALSE), 0)</f>
        <v>0</v>
      </c>
      <c r="K566" s="97">
        <f>IFERROR(VLOOKUP($E566, V一般接種!$A:$G, K$4, FALSE), 0)</f>
        <v>0</v>
      </c>
      <c r="L566" s="97">
        <f>IFERROR(VLOOKUP($E566, V一般接種!$A:$G, L$4, FALSE), 0)</f>
        <v>0</v>
      </c>
      <c r="M566" s="97">
        <f>IFERROR(VLOOKUP($E566, V一般接種!$A:$G, M$4, FALSE), 0)</f>
        <v>0</v>
      </c>
      <c r="N566" s="97">
        <f>IFERROR(VLOOKUP($E566, V一般接種!$A:$G, N$4, FALSE), 0)</f>
        <v>0</v>
      </c>
      <c r="O566" s="97">
        <f>SUMIF(V職域接種!$C:$C, 'Conv-vaccine'!$E566, V職域接種!F:F)</f>
        <v>0</v>
      </c>
      <c r="P566" s="97">
        <f>SUMIF(V職域接種!$C:$C, 'Conv-vaccine'!$E566, V職域接種!G:G)</f>
        <v>0</v>
      </c>
      <c r="Q566" s="97">
        <f>SUMIF(V重複!$C:$C, 'Conv-vaccine'!$E566, V重複!F:F)</f>
        <v>0</v>
      </c>
      <c r="R566" s="97">
        <f>SUMIF(V重複!$C:$C, 'Conv-vaccine'!$E566, V重複!G:G)</f>
        <v>0</v>
      </c>
      <c r="S566" s="111">
        <f>SUMIF(V3回目!$A:$A, 'Conv-vaccine'!$E566, V3回目!C:C)</f>
        <v>0</v>
      </c>
    </row>
    <row r="567" spans="1:19" ht="17.7">
      <c r="A567" s="94">
        <f t="shared" si="36"/>
        <v>44858</v>
      </c>
      <c r="B567" s="49">
        <f t="shared" si="37"/>
        <v>0</v>
      </c>
      <c r="C567" s="49">
        <f t="shared" si="38"/>
        <v>0</v>
      </c>
      <c r="D567" s="49">
        <f t="shared" si="35"/>
        <v>0</v>
      </c>
      <c r="E567" s="95">
        <v>44858</v>
      </c>
      <c r="F567" s="96" t="str">
        <f>IFERROR(VLOOKUP($E567, V医療従事者等!$A:$J, $F$4, FALSE), TEXT(E567, "aaa"))</f>
        <v>月</v>
      </c>
      <c r="G567" s="96">
        <f>IFERROR(VLOOKUP($E567, V医療従事者等!$A:$J, $G$4, FALSE), 0)</f>
        <v>0</v>
      </c>
      <c r="H567" s="96">
        <f>IFERROR(VLOOKUP($E567, V医療従事者等!$A:$J, $H$4, FALSE), 0)</f>
        <v>0</v>
      </c>
      <c r="I567" s="96">
        <f>IFERROR(VLOOKUP($E567, V医療従事者等!$A:$J, $I$4, FALSE), 0)</f>
        <v>0</v>
      </c>
      <c r="J567" s="96">
        <f>IFERROR(VLOOKUP($E567, V医療従事者等!$A:$J, $J$4, FALSE), 0)</f>
        <v>0</v>
      </c>
      <c r="K567" s="97">
        <f>IFERROR(VLOOKUP($E567, V一般接種!$A:$G, K$4, FALSE), 0)</f>
        <v>0</v>
      </c>
      <c r="L567" s="97">
        <f>IFERROR(VLOOKUP($E567, V一般接種!$A:$G, L$4, FALSE), 0)</f>
        <v>0</v>
      </c>
      <c r="M567" s="97">
        <f>IFERROR(VLOOKUP($E567, V一般接種!$A:$G, M$4, FALSE), 0)</f>
        <v>0</v>
      </c>
      <c r="N567" s="97">
        <f>IFERROR(VLOOKUP($E567, V一般接種!$A:$G, N$4, FALSE), 0)</f>
        <v>0</v>
      </c>
      <c r="O567" s="97">
        <f>SUMIF(V職域接種!$C:$C, 'Conv-vaccine'!$E567, V職域接種!F:F)</f>
        <v>0</v>
      </c>
      <c r="P567" s="97">
        <f>SUMIF(V職域接種!$C:$C, 'Conv-vaccine'!$E567, V職域接種!G:G)</f>
        <v>0</v>
      </c>
      <c r="Q567" s="97">
        <f>SUMIF(V重複!$C:$C, 'Conv-vaccine'!$E567, V重複!F:F)</f>
        <v>0</v>
      </c>
      <c r="R567" s="97">
        <f>SUMIF(V重複!$C:$C, 'Conv-vaccine'!$E567, V重複!G:G)</f>
        <v>0</v>
      </c>
      <c r="S567" s="111">
        <f>SUMIF(V3回目!$A:$A, 'Conv-vaccine'!$E567, V3回目!C:C)</f>
        <v>0</v>
      </c>
    </row>
    <row r="568" spans="1:19" ht="17.7">
      <c r="A568" s="94">
        <f t="shared" si="36"/>
        <v>44859</v>
      </c>
      <c r="B568" s="49">
        <f t="shared" si="37"/>
        <v>0</v>
      </c>
      <c r="C568" s="49">
        <f t="shared" si="38"/>
        <v>0</v>
      </c>
      <c r="D568" s="49">
        <f t="shared" si="35"/>
        <v>0</v>
      </c>
      <c r="E568" s="95">
        <v>44859</v>
      </c>
      <c r="F568" s="96" t="str">
        <f>IFERROR(VLOOKUP($E568, V医療従事者等!$A:$J, $F$4, FALSE), TEXT(E568, "aaa"))</f>
        <v>火</v>
      </c>
      <c r="G568" s="96">
        <f>IFERROR(VLOOKUP($E568, V医療従事者等!$A:$J, $G$4, FALSE), 0)</f>
        <v>0</v>
      </c>
      <c r="H568" s="96">
        <f>IFERROR(VLOOKUP($E568, V医療従事者等!$A:$J, $H$4, FALSE), 0)</f>
        <v>0</v>
      </c>
      <c r="I568" s="96">
        <f>IFERROR(VLOOKUP($E568, V医療従事者等!$A:$J, $I$4, FALSE), 0)</f>
        <v>0</v>
      </c>
      <c r="J568" s="96">
        <f>IFERROR(VLOOKUP($E568, V医療従事者等!$A:$J, $J$4, FALSE), 0)</f>
        <v>0</v>
      </c>
      <c r="K568" s="97">
        <f>IFERROR(VLOOKUP($E568, V一般接種!$A:$G, K$4, FALSE), 0)</f>
        <v>0</v>
      </c>
      <c r="L568" s="97">
        <f>IFERROR(VLOOKUP($E568, V一般接種!$A:$G, L$4, FALSE), 0)</f>
        <v>0</v>
      </c>
      <c r="M568" s="97">
        <f>IFERROR(VLOOKUP($E568, V一般接種!$A:$G, M$4, FALSE), 0)</f>
        <v>0</v>
      </c>
      <c r="N568" s="97">
        <f>IFERROR(VLOOKUP($E568, V一般接種!$A:$G, N$4, FALSE), 0)</f>
        <v>0</v>
      </c>
      <c r="O568" s="97">
        <f>SUMIF(V職域接種!$C:$C, 'Conv-vaccine'!$E568, V職域接種!F:F)</f>
        <v>0</v>
      </c>
      <c r="P568" s="97">
        <f>SUMIF(V職域接種!$C:$C, 'Conv-vaccine'!$E568, V職域接種!G:G)</f>
        <v>0</v>
      </c>
      <c r="Q568" s="97">
        <f>SUMIF(V重複!$C:$C, 'Conv-vaccine'!$E568, V重複!F:F)</f>
        <v>0</v>
      </c>
      <c r="R568" s="97">
        <f>SUMIF(V重複!$C:$C, 'Conv-vaccine'!$E568, V重複!G:G)</f>
        <v>0</v>
      </c>
      <c r="S568" s="111">
        <f>SUMIF(V3回目!$A:$A, 'Conv-vaccine'!$E568, V3回目!C:C)</f>
        <v>0</v>
      </c>
    </row>
    <row r="569" spans="1:19" ht="17.7">
      <c r="A569" s="94">
        <f t="shared" si="36"/>
        <v>44860</v>
      </c>
      <c r="B569" s="49">
        <f t="shared" si="37"/>
        <v>0</v>
      </c>
      <c r="C569" s="49">
        <f t="shared" si="38"/>
        <v>0</v>
      </c>
      <c r="D569" s="49">
        <f t="shared" si="35"/>
        <v>0</v>
      </c>
      <c r="E569" s="95">
        <v>44860</v>
      </c>
      <c r="F569" s="96" t="str">
        <f>IFERROR(VLOOKUP($E569, V医療従事者等!$A:$J, $F$4, FALSE), TEXT(E569, "aaa"))</f>
        <v>水</v>
      </c>
      <c r="G569" s="96">
        <f>IFERROR(VLOOKUP($E569, V医療従事者等!$A:$J, $G$4, FALSE), 0)</f>
        <v>0</v>
      </c>
      <c r="H569" s="96">
        <f>IFERROR(VLOOKUP($E569, V医療従事者等!$A:$J, $H$4, FALSE), 0)</f>
        <v>0</v>
      </c>
      <c r="I569" s="96">
        <f>IFERROR(VLOOKUP($E569, V医療従事者等!$A:$J, $I$4, FALSE), 0)</f>
        <v>0</v>
      </c>
      <c r="J569" s="96">
        <f>IFERROR(VLOOKUP($E569, V医療従事者等!$A:$J, $J$4, FALSE), 0)</f>
        <v>0</v>
      </c>
      <c r="K569" s="97">
        <f>IFERROR(VLOOKUP($E569, V一般接種!$A:$G, K$4, FALSE), 0)</f>
        <v>0</v>
      </c>
      <c r="L569" s="97">
        <f>IFERROR(VLOOKUP($E569, V一般接種!$A:$G, L$4, FALSE), 0)</f>
        <v>0</v>
      </c>
      <c r="M569" s="97">
        <f>IFERROR(VLOOKUP($E569, V一般接種!$A:$G, M$4, FALSE), 0)</f>
        <v>0</v>
      </c>
      <c r="N569" s="97">
        <f>IFERROR(VLOOKUP($E569, V一般接種!$A:$G, N$4, FALSE), 0)</f>
        <v>0</v>
      </c>
      <c r="O569" s="97">
        <f>SUMIF(V職域接種!$C:$C, 'Conv-vaccine'!$E569, V職域接種!F:F)</f>
        <v>0</v>
      </c>
      <c r="P569" s="97">
        <f>SUMIF(V職域接種!$C:$C, 'Conv-vaccine'!$E569, V職域接種!G:G)</f>
        <v>0</v>
      </c>
      <c r="Q569" s="97">
        <f>SUMIF(V重複!$C:$C, 'Conv-vaccine'!$E569, V重複!F:F)</f>
        <v>0</v>
      </c>
      <c r="R569" s="97">
        <f>SUMIF(V重複!$C:$C, 'Conv-vaccine'!$E569, V重複!G:G)</f>
        <v>0</v>
      </c>
      <c r="S569" s="111">
        <f>SUMIF(V3回目!$A:$A, 'Conv-vaccine'!$E569, V3回目!C:C)</f>
        <v>0</v>
      </c>
    </row>
    <row r="570" spans="1:19" ht="17.7">
      <c r="A570" s="94">
        <f t="shared" si="36"/>
        <v>44861</v>
      </c>
      <c r="B570" s="49">
        <f t="shared" si="37"/>
        <v>0</v>
      </c>
      <c r="C570" s="49">
        <f t="shared" si="38"/>
        <v>0</v>
      </c>
      <c r="D570" s="49">
        <f t="shared" si="35"/>
        <v>0</v>
      </c>
      <c r="E570" s="95">
        <v>44861</v>
      </c>
      <c r="F570" s="96" t="str">
        <f>IFERROR(VLOOKUP($E570, V医療従事者等!$A:$J, $F$4, FALSE), TEXT(E570, "aaa"))</f>
        <v>木</v>
      </c>
      <c r="G570" s="96">
        <f>IFERROR(VLOOKUP($E570, V医療従事者等!$A:$J, $G$4, FALSE), 0)</f>
        <v>0</v>
      </c>
      <c r="H570" s="96">
        <f>IFERROR(VLOOKUP($E570, V医療従事者等!$A:$J, $H$4, FALSE), 0)</f>
        <v>0</v>
      </c>
      <c r="I570" s="96">
        <f>IFERROR(VLOOKUP($E570, V医療従事者等!$A:$J, $I$4, FALSE), 0)</f>
        <v>0</v>
      </c>
      <c r="J570" s="96">
        <f>IFERROR(VLOOKUP($E570, V医療従事者等!$A:$J, $J$4, FALSE), 0)</f>
        <v>0</v>
      </c>
      <c r="K570" s="97">
        <f>IFERROR(VLOOKUP($E570, V一般接種!$A:$G, K$4, FALSE), 0)</f>
        <v>0</v>
      </c>
      <c r="L570" s="97">
        <f>IFERROR(VLOOKUP($E570, V一般接種!$A:$G, L$4, FALSE), 0)</f>
        <v>0</v>
      </c>
      <c r="M570" s="97">
        <f>IFERROR(VLOOKUP($E570, V一般接種!$A:$G, M$4, FALSE), 0)</f>
        <v>0</v>
      </c>
      <c r="N570" s="97">
        <f>IFERROR(VLOOKUP($E570, V一般接種!$A:$G, N$4, FALSE), 0)</f>
        <v>0</v>
      </c>
      <c r="O570" s="97">
        <f>SUMIF(V職域接種!$C:$C, 'Conv-vaccine'!$E570, V職域接種!F:F)</f>
        <v>0</v>
      </c>
      <c r="P570" s="97">
        <f>SUMIF(V職域接種!$C:$C, 'Conv-vaccine'!$E570, V職域接種!G:G)</f>
        <v>0</v>
      </c>
      <c r="Q570" s="97">
        <f>SUMIF(V重複!$C:$C, 'Conv-vaccine'!$E570, V重複!F:F)</f>
        <v>0</v>
      </c>
      <c r="R570" s="97">
        <f>SUMIF(V重複!$C:$C, 'Conv-vaccine'!$E570, V重複!G:G)</f>
        <v>0</v>
      </c>
      <c r="S570" s="111">
        <f>SUMIF(V3回目!$A:$A, 'Conv-vaccine'!$E570, V3回目!C:C)</f>
        <v>0</v>
      </c>
    </row>
    <row r="571" spans="1:19" ht="17.7">
      <c r="A571" s="94">
        <f t="shared" si="36"/>
        <v>44862</v>
      </c>
      <c r="B571" s="49">
        <f t="shared" si="37"/>
        <v>0</v>
      </c>
      <c r="C571" s="49">
        <f t="shared" si="38"/>
        <v>0</v>
      </c>
      <c r="D571" s="49">
        <f t="shared" si="35"/>
        <v>0</v>
      </c>
      <c r="E571" s="95">
        <v>44862</v>
      </c>
      <c r="F571" s="96" t="str">
        <f>IFERROR(VLOOKUP($E571, V医療従事者等!$A:$J, $F$4, FALSE), TEXT(E571, "aaa"))</f>
        <v>金</v>
      </c>
      <c r="G571" s="96">
        <f>IFERROR(VLOOKUP($E571, V医療従事者等!$A:$J, $G$4, FALSE), 0)</f>
        <v>0</v>
      </c>
      <c r="H571" s="96">
        <f>IFERROR(VLOOKUP($E571, V医療従事者等!$A:$J, $H$4, FALSE), 0)</f>
        <v>0</v>
      </c>
      <c r="I571" s="96">
        <f>IFERROR(VLOOKUP($E571, V医療従事者等!$A:$J, $I$4, FALSE), 0)</f>
        <v>0</v>
      </c>
      <c r="J571" s="96">
        <f>IFERROR(VLOOKUP($E571, V医療従事者等!$A:$J, $J$4, FALSE), 0)</f>
        <v>0</v>
      </c>
      <c r="K571" s="97">
        <f>IFERROR(VLOOKUP($E571, V一般接種!$A:$G, K$4, FALSE), 0)</f>
        <v>0</v>
      </c>
      <c r="L571" s="97">
        <f>IFERROR(VLOOKUP($E571, V一般接種!$A:$G, L$4, FALSE), 0)</f>
        <v>0</v>
      </c>
      <c r="M571" s="97">
        <f>IFERROR(VLOOKUP($E571, V一般接種!$A:$G, M$4, FALSE), 0)</f>
        <v>0</v>
      </c>
      <c r="N571" s="97">
        <f>IFERROR(VLOOKUP($E571, V一般接種!$A:$G, N$4, FALSE), 0)</f>
        <v>0</v>
      </c>
      <c r="O571" s="97">
        <f>SUMIF(V職域接種!$C:$C, 'Conv-vaccine'!$E571, V職域接種!F:F)</f>
        <v>0</v>
      </c>
      <c r="P571" s="97">
        <f>SUMIF(V職域接種!$C:$C, 'Conv-vaccine'!$E571, V職域接種!G:G)</f>
        <v>0</v>
      </c>
      <c r="Q571" s="97">
        <f>SUMIF(V重複!$C:$C, 'Conv-vaccine'!$E571, V重複!F:F)</f>
        <v>0</v>
      </c>
      <c r="R571" s="97">
        <f>SUMIF(V重複!$C:$C, 'Conv-vaccine'!$E571, V重複!G:G)</f>
        <v>0</v>
      </c>
      <c r="S571" s="111">
        <f>SUMIF(V3回目!$A:$A, 'Conv-vaccine'!$E571, V3回目!C:C)</f>
        <v>0</v>
      </c>
    </row>
    <row r="572" spans="1:19" ht="17.7">
      <c r="A572" s="94">
        <f t="shared" si="36"/>
        <v>44863</v>
      </c>
      <c r="B572" s="49">
        <f t="shared" si="37"/>
        <v>0</v>
      </c>
      <c r="C572" s="49">
        <f t="shared" si="38"/>
        <v>0</v>
      </c>
      <c r="D572" s="49">
        <f t="shared" si="35"/>
        <v>0</v>
      </c>
      <c r="E572" s="95">
        <v>44863</v>
      </c>
      <c r="F572" s="96" t="str">
        <f>IFERROR(VLOOKUP($E572, V医療従事者等!$A:$J, $F$4, FALSE), TEXT(E572, "aaa"))</f>
        <v>土</v>
      </c>
      <c r="G572" s="96">
        <f>IFERROR(VLOOKUP($E572, V医療従事者等!$A:$J, $G$4, FALSE), 0)</f>
        <v>0</v>
      </c>
      <c r="H572" s="96">
        <f>IFERROR(VLOOKUP($E572, V医療従事者等!$A:$J, $H$4, FALSE), 0)</f>
        <v>0</v>
      </c>
      <c r="I572" s="96">
        <f>IFERROR(VLOOKUP($E572, V医療従事者等!$A:$J, $I$4, FALSE), 0)</f>
        <v>0</v>
      </c>
      <c r="J572" s="96">
        <f>IFERROR(VLOOKUP($E572, V医療従事者等!$A:$J, $J$4, FALSE), 0)</f>
        <v>0</v>
      </c>
      <c r="K572" s="97">
        <f>IFERROR(VLOOKUP($E572, V一般接種!$A:$G, K$4, FALSE), 0)</f>
        <v>0</v>
      </c>
      <c r="L572" s="97">
        <f>IFERROR(VLOOKUP($E572, V一般接種!$A:$G, L$4, FALSE), 0)</f>
        <v>0</v>
      </c>
      <c r="M572" s="97">
        <f>IFERROR(VLOOKUP($E572, V一般接種!$A:$G, M$4, FALSE), 0)</f>
        <v>0</v>
      </c>
      <c r="N572" s="97">
        <f>IFERROR(VLOOKUP($E572, V一般接種!$A:$G, N$4, FALSE), 0)</f>
        <v>0</v>
      </c>
      <c r="O572" s="97">
        <f>SUMIF(V職域接種!$C:$C, 'Conv-vaccine'!$E572, V職域接種!F:F)</f>
        <v>0</v>
      </c>
      <c r="P572" s="97">
        <f>SUMIF(V職域接種!$C:$C, 'Conv-vaccine'!$E572, V職域接種!G:G)</f>
        <v>0</v>
      </c>
      <c r="Q572" s="97">
        <f>SUMIF(V重複!$C:$C, 'Conv-vaccine'!$E572, V重複!F:F)</f>
        <v>0</v>
      </c>
      <c r="R572" s="97">
        <f>SUMIF(V重複!$C:$C, 'Conv-vaccine'!$E572, V重複!G:G)</f>
        <v>0</v>
      </c>
      <c r="S572" s="111">
        <f>SUMIF(V3回目!$A:$A, 'Conv-vaccine'!$E572, V3回目!C:C)</f>
        <v>0</v>
      </c>
    </row>
    <row r="573" spans="1:19" ht="17.7">
      <c r="A573" s="94">
        <f t="shared" si="36"/>
        <v>44864</v>
      </c>
      <c r="B573" s="49">
        <f t="shared" si="37"/>
        <v>0</v>
      </c>
      <c r="C573" s="49">
        <f t="shared" si="38"/>
        <v>0</v>
      </c>
      <c r="D573" s="49">
        <f t="shared" si="35"/>
        <v>0</v>
      </c>
      <c r="E573" s="95">
        <v>44864</v>
      </c>
      <c r="F573" s="96" t="str">
        <f>IFERROR(VLOOKUP($E573, V医療従事者等!$A:$J, $F$4, FALSE), TEXT(E573, "aaa"))</f>
        <v>日</v>
      </c>
      <c r="G573" s="96">
        <f>IFERROR(VLOOKUP($E573, V医療従事者等!$A:$J, $G$4, FALSE), 0)</f>
        <v>0</v>
      </c>
      <c r="H573" s="96">
        <f>IFERROR(VLOOKUP($E573, V医療従事者等!$A:$J, $H$4, FALSE), 0)</f>
        <v>0</v>
      </c>
      <c r="I573" s="96">
        <f>IFERROR(VLOOKUP($E573, V医療従事者等!$A:$J, $I$4, FALSE), 0)</f>
        <v>0</v>
      </c>
      <c r="J573" s="96">
        <f>IFERROR(VLOOKUP($E573, V医療従事者等!$A:$J, $J$4, FALSE), 0)</f>
        <v>0</v>
      </c>
      <c r="K573" s="97">
        <f>IFERROR(VLOOKUP($E573, V一般接種!$A:$G, K$4, FALSE), 0)</f>
        <v>0</v>
      </c>
      <c r="L573" s="97">
        <f>IFERROR(VLOOKUP($E573, V一般接種!$A:$G, L$4, FALSE), 0)</f>
        <v>0</v>
      </c>
      <c r="M573" s="97">
        <f>IFERROR(VLOOKUP($E573, V一般接種!$A:$G, M$4, FALSE), 0)</f>
        <v>0</v>
      </c>
      <c r="N573" s="97">
        <f>IFERROR(VLOOKUP($E573, V一般接種!$A:$G, N$4, FALSE), 0)</f>
        <v>0</v>
      </c>
      <c r="O573" s="97">
        <f>SUMIF(V職域接種!$C:$C, 'Conv-vaccine'!$E573, V職域接種!F:F)</f>
        <v>0</v>
      </c>
      <c r="P573" s="97">
        <f>SUMIF(V職域接種!$C:$C, 'Conv-vaccine'!$E573, V職域接種!G:G)</f>
        <v>0</v>
      </c>
      <c r="Q573" s="97">
        <f>SUMIF(V重複!$C:$C, 'Conv-vaccine'!$E573, V重複!F:F)</f>
        <v>0</v>
      </c>
      <c r="R573" s="97">
        <f>SUMIF(V重複!$C:$C, 'Conv-vaccine'!$E573, V重複!G:G)</f>
        <v>0</v>
      </c>
      <c r="S573" s="111">
        <f>SUMIF(V3回目!$A:$A, 'Conv-vaccine'!$E573, V3回目!C:C)</f>
        <v>0</v>
      </c>
    </row>
    <row r="574" spans="1:19" ht="17.7">
      <c r="A574" s="94">
        <f t="shared" si="36"/>
        <v>44865</v>
      </c>
      <c r="B574" s="49">
        <f t="shared" si="37"/>
        <v>0</v>
      </c>
      <c r="C574" s="49">
        <f t="shared" si="38"/>
        <v>0</v>
      </c>
      <c r="D574" s="49">
        <f t="shared" si="35"/>
        <v>0</v>
      </c>
      <c r="E574" s="95">
        <v>44865</v>
      </c>
      <c r="F574" s="96" t="str">
        <f>IFERROR(VLOOKUP($E574, V医療従事者等!$A:$J, $F$4, FALSE), TEXT(E574, "aaa"))</f>
        <v>月</v>
      </c>
      <c r="G574" s="96">
        <f>IFERROR(VLOOKUP($E574, V医療従事者等!$A:$J, $G$4, FALSE), 0)</f>
        <v>0</v>
      </c>
      <c r="H574" s="96">
        <f>IFERROR(VLOOKUP($E574, V医療従事者等!$A:$J, $H$4, FALSE), 0)</f>
        <v>0</v>
      </c>
      <c r="I574" s="96">
        <f>IFERROR(VLOOKUP($E574, V医療従事者等!$A:$J, $I$4, FALSE), 0)</f>
        <v>0</v>
      </c>
      <c r="J574" s="96">
        <f>IFERROR(VLOOKUP($E574, V医療従事者等!$A:$J, $J$4, FALSE), 0)</f>
        <v>0</v>
      </c>
      <c r="K574" s="97">
        <f>IFERROR(VLOOKUP($E574, V一般接種!$A:$G, K$4, FALSE), 0)</f>
        <v>0</v>
      </c>
      <c r="L574" s="97">
        <f>IFERROR(VLOOKUP($E574, V一般接種!$A:$G, L$4, FALSE), 0)</f>
        <v>0</v>
      </c>
      <c r="M574" s="97">
        <f>IFERROR(VLOOKUP($E574, V一般接種!$A:$G, M$4, FALSE), 0)</f>
        <v>0</v>
      </c>
      <c r="N574" s="97">
        <f>IFERROR(VLOOKUP($E574, V一般接種!$A:$G, N$4, FALSE), 0)</f>
        <v>0</v>
      </c>
      <c r="O574" s="97">
        <f>SUMIF(V職域接種!$C:$C, 'Conv-vaccine'!$E574, V職域接種!F:F)</f>
        <v>0</v>
      </c>
      <c r="P574" s="97">
        <f>SUMIF(V職域接種!$C:$C, 'Conv-vaccine'!$E574, V職域接種!G:G)</f>
        <v>0</v>
      </c>
      <c r="Q574" s="97">
        <f>SUMIF(V重複!$C:$C, 'Conv-vaccine'!$E574, V重複!F:F)</f>
        <v>0</v>
      </c>
      <c r="R574" s="97">
        <f>SUMIF(V重複!$C:$C, 'Conv-vaccine'!$E574, V重複!G:G)</f>
        <v>0</v>
      </c>
      <c r="S574" s="111">
        <f>SUMIF(V3回目!$A:$A, 'Conv-vaccine'!$E574, V3回目!C:C)</f>
        <v>0</v>
      </c>
    </row>
    <row r="575" spans="1:19" ht="17.7">
      <c r="A575" s="94">
        <f t="shared" si="36"/>
        <v>44866</v>
      </c>
      <c r="B575" s="49">
        <f t="shared" si="37"/>
        <v>0</v>
      </c>
      <c r="C575" s="49">
        <f t="shared" si="38"/>
        <v>0</v>
      </c>
      <c r="D575" s="49">
        <f t="shared" si="35"/>
        <v>0</v>
      </c>
      <c r="E575" s="95">
        <v>44866</v>
      </c>
      <c r="F575" s="96" t="str">
        <f>IFERROR(VLOOKUP($E575, V医療従事者等!$A:$J, $F$4, FALSE), TEXT(E575, "aaa"))</f>
        <v>火</v>
      </c>
      <c r="G575" s="96">
        <f>IFERROR(VLOOKUP($E575, V医療従事者等!$A:$J, $G$4, FALSE), 0)</f>
        <v>0</v>
      </c>
      <c r="H575" s="96">
        <f>IFERROR(VLOOKUP($E575, V医療従事者等!$A:$J, $H$4, FALSE), 0)</f>
        <v>0</v>
      </c>
      <c r="I575" s="96">
        <f>IFERROR(VLOOKUP($E575, V医療従事者等!$A:$J, $I$4, FALSE), 0)</f>
        <v>0</v>
      </c>
      <c r="J575" s="96">
        <f>IFERROR(VLOOKUP($E575, V医療従事者等!$A:$J, $J$4, FALSE), 0)</f>
        <v>0</v>
      </c>
      <c r="K575" s="97">
        <f>IFERROR(VLOOKUP($E575, V一般接種!$A:$G, K$4, FALSE), 0)</f>
        <v>0</v>
      </c>
      <c r="L575" s="97">
        <f>IFERROR(VLOOKUP($E575, V一般接種!$A:$G, L$4, FALSE), 0)</f>
        <v>0</v>
      </c>
      <c r="M575" s="97">
        <f>IFERROR(VLOOKUP($E575, V一般接種!$A:$G, M$4, FALSE), 0)</f>
        <v>0</v>
      </c>
      <c r="N575" s="97">
        <f>IFERROR(VLOOKUP($E575, V一般接種!$A:$G, N$4, FALSE), 0)</f>
        <v>0</v>
      </c>
      <c r="O575" s="97">
        <f>SUMIF(V職域接種!$C:$C, 'Conv-vaccine'!$E575, V職域接種!F:F)</f>
        <v>0</v>
      </c>
      <c r="P575" s="97">
        <f>SUMIF(V職域接種!$C:$C, 'Conv-vaccine'!$E575, V職域接種!G:G)</f>
        <v>0</v>
      </c>
      <c r="Q575" s="97">
        <f>SUMIF(V重複!$C:$C, 'Conv-vaccine'!$E575, V重複!F:F)</f>
        <v>0</v>
      </c>
      <c r="R575" s="97">
        <f>SUMIF(V重複!$C:$C, 'Conv-vaccine'!$E575, V重複!G:G)</f>
        <v>0</v>
      </c>
      <c r="S575" s="111">
        <f>SUMIF(V3回目!$A:$A, 'Conv-vaccine'!$E575, V3回目!C:C)</f>
        <v>0</v>
      </c>
    </row>
    <row r="576" spans="1:19" ht="17.7">
      <c r="A576" s="94">
        <f t="shared" si="36"/>
        <v>44867</v>
      </c>
      <c r="B576" s="49">
        <f t="shared" si="37"/>
        <v>0</v>
      </c>
      <c r="C576" s="49">
        <f t="shared" si="38"/>
        <v>0</v>
      </c>
      <c r="D576" s="49">
        <f t="shared" si="35"/>
        <v>0</v>
      </c>
      <c r="E576" s="95">
        <v>44867</v>
      </c>
      <c r="F576" s="96" t="str">
        <f>IFERROR(VLOOKUP($E576, V医療従事者等!$A:$J, $F$4, FALSE), TEXT(E576, "aaa"))</f>
        <v>水</v>
      </c>
      <c r="G576" s="96">
        <f>IFERROR(VLOOKUP($E576, V医療従事者等!$A:$J, $G$4, FALSE), 0)</f>
        <v>0</v>
      </c>
      <c r="H576" s="96">
        <f>IFERROR(VLOOKUP($E576, V医療従事者等!$A:$J, $H$4, FALSE), 0)</f>
        <v>0</v>
      </c>
      <c r="I576" s="96">
        <f>IFERROR(VLOOKUP($E576, V医療従事者等!$A:$J, $I$4, FALSE), 0)</f>
        <v>0</v>
      </c>
      <c r="J576" s="96">
        <f>IFERROR(VLOOKUP($E576, V医療従事者等!$A:$J, $J$4, FALSE), 0)</f>
        <v>0</v>
      </c>
      <c r="K576" s="97">
        <f>IFERROR(VLOOKUP($E576, V一般接種!$A:$G, K$4, FALSE), 0)</f>
        <v>0</v>
      </c>
      <c r="L576" s="97">
        <f>IFERROR(VLOOKUP($E576, V一般接種!$A:$G, L$4, FALSE), 0)</f>
        <v>0</v>
      </c>
      <c r="M576" s="97">
        <f>IFERROR(VLOOKUP($E576, V一般接種!$A:$G, M$4, FALSE), 0)</f>
        <v>0</v>
      </c>
      <c r="N576" s="97">
        <f>IFERROR(VLOOKUP($E576, V一般接種!$A:$G, N$4, FALSE), 0)</f>
        <v>0</v>
      </c>
      <c r="O576" s="97">
        <f>SUMIF(V職域接種!$C:$C, 'Conv-vaccine'!$E576, V職域接種!F:F)</f>
        <v>0</v>
      </c>
      <c r="P576" s="97">
        <f>SUMIF(V職域接種!$C:$C, 'Conv-vaccine'!$E576, V職域接種!G:G)</f>
        <v>0</v>
      </c>
      <c r="Q576" s="97">
        <f>SUMIF(V重複!$C:$C, 'Conv-vaccine'!$E576, V重複!F:F)</f>
        <v>0</v>
      </c>
      <c r="R576" s="97">
        <f>SUMIF(V重複!$C:$C, 'Conv-vaccine'!$E576, V重複!G:G)</f>
        <v>0</v>
      </c>
      <c r="S576" s="111">
        <f>SUMIF(V3回目!$A:$A, 'Conv-vaccine'!$E576, V3回目!C:C)</f>
        <v>0</v>
      </c>
    </row>
    <row r="577" spans="1:19" ht="17.7">
      <c r="A577" s="94">
        <f t="shared" si="36"/>
        <v>44868</v>
      </c>
      <c r="B577" s="49">
        <f t="shared" si="37"/>
        <v>0</v>
      </c>
      <c r="C577" s="49">
        <f t="shared" si="38"/>
        <v>0</v>
      </c>
      <c r="D577" s="49">
        <f t="shared" si="35"/>
        <v>0</v>
      </c>
      <c r="E577" s="95">
        <v>44868</v>
      </c>
      <c r="F577" s="96" t="str">
        <f>IFERROR(VLOOKUP($E577, V医療従事者等!$A:$J, $F$4, FALSE), TEXT(E577, "aaa"))</f>
        <v>木</v>
      </c>
      <c r="G577" s="96">
        <f>IFERROR(VLOOKUP($E577, V医療従事者等!$A:$J, $G$4, FALSE), 0)</f>
        <v>0</v>
      </c>
      <c r="H577" s="96">
        <f>IFERROR(VLOOKUP($E577, V医療従事者等!$A:$J, $H$4, FALSE), 0)</f>
        <v>0</v>
      </c>
      <c r="I577" s="96">
        <f>IFERROR(VLOOKUP($E577, V医療従事者等!$A:$J, $I$4, FALSE), 0)</f>
        <v>0</v>
      </c>
      <c r="J577" s="96">
        <f>IFERROR(VLOOKUP($E577, V医療従事者等!$A:$J, $J$4, FALSE), 0)</f>
        <v>0</v>
      </c>
      <c r="K577" s="97">
        <f>IFERROR(VLOOKUP($E577, V一般接種!$A:$G, K$4, FALSE), 0)</f>
        <v>0</v>
      </c>
      <c r="L577" s="97">
        <f>IFERROR(VLOOKUP($E577, V一般接種!$A:$G, L$4, FALSE), 0)</f>
        <v>0</v>
      </c>
      <c r="M577" s="97">
        <f>IFERROR(VLOOKUP($E577, V一般接種!$A:$G, M$4, FALSE), 0)</f>
        <v>0</v>
      </c>
      <c r="N577" s="97">
        <f>IFERROR(VLOOKUP($E577, V一般接種!$A:$G, N$4, FALSE), 0)</f>
        <v>0</v>
      </c>
      <c r="O577" s="97">
        <f>SUMIF(V職域接種!$C:$C, 'Conv-vaccine'!$E577, V職域接種!F:F)</f>
        <v>0</v>
      </c>
      <c r="P577" s="97">
        <f>SUMIF(V職域接種!$C:$C, 'Conv-vaccine'!$E577, V職域接種!G:G)</f>
        <v>0</v>
      </c>
      <c r="Q577" s="97">
        <f>SUMIF(V重複!$C:$C, 'Conv-vaccine'!$E577, V重複!F:F)</f>
        <v>0</v>
      </c>
      <c r="R577" s="97">
        <f>SUMIF(V重複!$C:$C, 'Conv-vaccine'!$E577, V重複!G:G)</f>
        <v>0</v>
      </c>
      <c r="S577" s="111">
        <f>SUMIF(V3回目!$A:$A, 'Conv-vaccine'!$E577, V3回目!C:C)</f>
        <v>0</v>
      </c>
    </row>
    <row r="578" spans="1:19" ht="17.7">
      <c r="A578" s="94">
        <f t="shared" si="36"/>
        <v>44869</v>
      </c>
      <c r="B578" s="49">
        <f t="shared" si="37"/>
        <v>0</v>
      </c>
      <c r="C578" s="49">
        <f t="shared" si="38"/>
        <v>0</v>
      </c>
      <c r="D578" s="49">
        <f t="shared" si="35"/>
        <v>0</v>
      </c>
      <c r="E578" s="95">
        <v>44869</v>
      </c>
      <c r="F578" s="96" t="str">
        <f>IFERROR(VLOOKUP($E578, V医療従事者等!$A:$J, $F$4, FALSE), TEXT(E578, "aaa"))</f>
        <v>金</v>
      </c>
      <c r="G578" s="96">
        <f>IFERROR(VLOOKUP($E578, V医療従事者等!$A:$J, $G$4, FALSE), 0)</f>
        <v>0</v>
      </c>
      <c r="H578" s="96">
        <f>IFERROR(VLOOKUP($E578, V医療従事者等!$A:$J, $H$4, FALSE), 0)</f>
        <v>0</v>
      </c>
      <c r="I578" s="96">
        <f>IFERROR(VLOOKUP($E578, V医療従事者等!$A:$J, $I$4, FALSE), 0)</f>
        <v>0</v>
      </c>
      <c r="J578" s="96">
        <f>IFERROR(VLOOKUP($E578, V医療従事者等!$A:$J, $J$4, FALSE), 0)</f>
        <v>0</v>
      </c>
      <c r="K578" s="97">
        <f>IFERROR(VLOOKUP($E578, V一般接種!$A:$G, K$4, FALSE), 0)</f>
        <v>0</v>
      </c>
      <c r="L578" s="97">
        <f>IFERROR(VLOOKUP($E578, V一般接種!$A:$G, L$4, FALSE), 0)</f>
        <v>0</v>
      </c>
      <c r="M578" s="97">
        <f>IFERROR(VLOOKUP($E578, V一般接種!$A:$G, M$4, FALSE), 0)</f>
        <v>0</v>
      </c>
      <c r="N578" s="97">
        <f>IFERROR(VLOOKUP($E578, V一般接種!$A:$G, N$4, FALSE), 0)</f>
        <v>0</v>
      </c>
      <c r="O578" s="97">
        <f>SUMIF(V職域接種!$C:$C, 'Conv-vaccine'!$E578, V職域接種!F:F)</f>
        <v>0</v>
      </c>
      <c r="P578" s="97">
        <f>SUMIF(V職域接種!$C:$C, 'Conv-vaccine'!$E578, V職域接種!G:G)</f>
        <v>0</v>
      </c>
      <c r="Q578" s="97">
        <f>SUMIF(V重複!$C:$C, 'Conv-vaccine'!$E578, V重複!F:F)</f>
        <v>0</v>
      </c>
      <c r="R578" s="97">
        <f>SUMIF(V重複!$C:$C, 'Conv-vaccine'!$E578, V重複!G:G)</f>
        <v>0</v>
      </c>
      <c r="S578" s="111">
        <f>SUMIF(V3回目!$A:$A, 'Conv-vaccine'!$E578, V3回目!C:C)</f>
        <v>0</v>
      </c>
    </row>
    <row r="579" spans="1:19" ht="17.7">
      <c r="A579" s="94">
        <f t="shared" si="36"/>
        <v>44870</v>
      </c>
      <c r="B579" s="49">
        <f t="shared" si="37"/>
        <v>0</v>
      </c>
      <c r="C579" s="49">
        <f t="shared" si="38"/>
        <v>0</v>
      </c>
      <c r="D579" s="49">
        <f t="shared" si="35"/>
        <v>0</v>
      </c>
      <c r="E579" s="95">
        <v>44870</v>
      </c>
      <c r="F579" s="96" t="str">
        <f>IFERROR(VLOOKUP($E579, V医療従事者等!$A:$J, $F$4, FALSE), TEXT(E579, "aaa"))</f>
        <v>土</v>
      </c>
      <c r="G579" s="96">
        <f>IFERROR(VLOOKUP($E579, V医療従事者等!$A:$J, $G$4, FALSE), 0)</f>
        <v>0</v>
      </c>
      <c r="H579" s="96">
        <f>IFERROR(VLOOKUP($E579, V医療従事者等!$A:$J, $H$4, FALSE), 0)</f>
        <v>0</v>
      </c>
      <c r="I579" s="96">
        <f>IFERROR(VLOOKUP($E579, V医療従事者等!$A:$J, $I$4, FALSE), 0)</f>
        <v>0</v>
      </c>
      <c r="J579" s="96">
        <f>IFERROR(VLOOKUP($E579, V医療従事者等!$A:$J, $J$4, FALSE), 0)</f>
        <v>0</v>
      </c>
      <c r="K579" s="97">
        <f>IFERROR(VLOOKUP($E579, V一般接種!$A:$G, K$4, FALSE), 0)</f>
        <v>0</v>
      </c>
      <c r="L579" s="97">
        <f>IFERROR(VLOOKUP($E579, V一般接種!$A:$G, L$4, FALSE), 0)</f>
        <v>0</v>
      </c>
      <c r="M579" s="97">
        <f>IFERROR(VLOOKUP($E579, V一般接種!$A:$G, M$4, FALSE), 0)</f>
        <v>0</v>
      </c>
      <c r="N579" s="97">
        <f>IFERROR(VLOOKUP($E579, V一般接種!$A:$G, N$4, FALSE), 0)</f>
        <v>0</v>
      </c>
      <c r="O579" s="97">
        <f>SUMIF(V職域接種!$C:$C, 'Conv-vaccine'!$E579, V職域接種!F:F)</f>
        <v>0</v>
      </c>
      <c r="P579" s="97">
        <f>SUMIF(V職域接種!$C:$C, 'Conv-vaccine'!$E579, V職域接種!G:G)</f>
        <v>0</v>
      </c>
      <c r="Q579" s="97">
        <f>SUMIF(V重複!$C:$C, 'Conv-vaccine'!$E579, V重複!F:F)</f>
        <v>0</v>
      </c>
      <c r="R579" s="97">
        <f>SUMIF(V重複!$C:$C, 'Conv-vaccine'!$E579, V重複!G:G)</f>
        <v>0</v>
      </c>
      <c r="S579" s="111">
        <f>SUMIF(V3回目!$A:$A, 'Conv-vaccine'!$E579, V3回目!C:C)</f>
        <v>0</v>
      </c>
    </row>
    <row r="580" spans="1:19" ht="17.7">
      <c r="A580" s="94">
        <f t="shared" si="36"/>
        <v>44871</v>
      </c>
      <c r="B580" s="49">
        <f t="shared" si="37"/>
        <v>0</v>
      </c>
      <c r="C580" s="49">
        <f t="shared" si="38"/>
        <v>0</v>
      </c>
      <c r="D580" s="49">
        <f t="shared" si="35"/>
        <v>0</v>
      </c>
      <c r="E580" s="95">
        <v>44871</v>
      </c>
      <c r="F580" s="96" t="str">
        <f>IFERROR(VLOOKUP($E580, V医療従事者等!$A:$J, $F$4, FALSE), TEXT(E580, "aaa"))</f>
        <v>日</v>
      </c>
      <c r="G580" s="96">
        <f>IFERROR(VLOOKUP($E580, V医療従事者等!$A:$J, $G$4, FALSE), 0)</f>
        <v>0</v>
      </c>
      <c r="H580" s="96">
        <f>IFERROR(VLOOKUP($E580, V医療従事者等!$A:$J, $H$4, FALSE), 0)</f>
        <v>0</v>
      </c>
      <c r="I580" s="96">
        <f>IFERROR(VLOOKUP($E580, V医療従事者等!$A:$J, $I$4, FALSE), 0)</f>
        <v>0</v>
      </c>
      <c r="J580" s="96">
        <f>IFERROR(VLOOKUP($E580, V医療従事者等!$A:$J, $J$4, FALSE), 0)</f>
        <v>0</v>
      </c>
      <c r="K580" s="97">
        <f>IFERROR(VLOOKUP($E580, V一般接種!$A:$G, K$4, FALSE), 0)</f>
        <v>0</v>
      </c>
      <c r="L580" s="97">
        <f>IFERROR(VLOOKUP($E580, V一般接種!$A:$G, L$4, FALSE), 0)</f>
        <v>0</v>
      </c>
      <c r="M580" s="97">
        <f>IFERROR(VLOOKUP($E580, V一般接種!$A:$G, M$4, FALSE), 0)</f>
        <v>0</v>
      </c>
      <c r="N580" s="97">
        <f>IFERROR(VLOOKUP($E580, V一般接種!$A:$G, N$4, FALSE), 0)</f>
        <v>0</v>
      </c>
      <c r="O580" s="97">
        <f>SUMIF(V職域接種!$C:$C, 'Conv-vaccine'!$E580, V職域接種!F:F)</f>
        <v>0</v>
      </c>
      <c r="P580" s="97">
        <f>SUMIF(V職域接種!$C:$C, 'Conv-vaccine'!$E580, V職域接種!G:G)</f>
        <v>0</v>
      </c>
      <c r="Q580" s="97">
        <f>SUMIF(V重複!$C:$C, 'Conv-vaccine'!$E580, V重複!F:F)</f>
        <v>0</v>
      </c>
      <c r="R580" s="97">
        <f>SUMIF(V重複!$C:$C, 'Conv-vaccine'!$E580, V重複!G:G)</f>
        <v>0</v>
      </c>
      <c r="S580" s="111">
        <f>SUMIF(V3回目!$A:$A, 'Conv-vaccine'!$E580, V3回目!C:C)</f>
        <v>0</v>
      </c>
    </row>
    <row r="581" spans="1:19" ht="17.7">
      <c r="A581" s="94">
        <f t="shared" si="36"/>
        <v>44872</v>
      </c>
      <c r="B581" s="49">
        <f t="shared" si="37"/>
        <v>0</v>
      </c>
      <c r="C581" s="49">
        <f t="shared" si="38"/>
        <v>0</v>
      </c>
      <c r="D581" s="49">
        <f t="shared" si="35"/>
        <v>0</v>
      </c>
      <c r="E581" s="95">
        <v>44872</v>
      </c>
      <c r="F581" s="96" t="str">
        <f>IFERROR(VLOOKUP($E581, V医療従事者等!$A:$J, $F$4, FALSE), TEXT(E581, "aaa"))</f>
        <v>月</v>
      </c>
      <c r="G581" s="96">
        <f>IFERROR(VLOOKUP($E581, V医療従事者等!$A:$J, $G$4, FALSE), 0)</f>
        <v>0</v>
      </c>
      <c r="H581" s="96">
        <f>IFERROR(VLOOKUP($E581, V医療従事者等!$A:$J, $H$4, FALSE), 0)</f>
        <v>0</v>
      </c>
      <c r="I581" s="96">
        <f>IFERROR(VLOOKUP($E581, V医療従事者等!$A:$J, $I$4, FALSE), 0)</f>
        <v>0</v>
      </c>
      <c r="J581" s="96">
        <f>IFERROR(VLOOKUP($E581, V医療従事者等!$A:$J, $J$4, FALSE), 0)</f>
        <v>0</v>
      </c>
      <c r="K581" s="97">
        <f>IFERROR(VLOOKUP($E581, V一般接種!$A:$G, K$4, FALSE), 0)</f>
        <v>0</v>
      </c>
      <c r="L581" s="97">
        <f>IFERROR(VLOOKUP($E581, V一般接種!$A:$G, L$4, FALSE), 0)</f>
        <v>0</v>
      </c>
      <c r="M581" s="97">
        <f>IFERROR(VLOOKUP($E581, V一般接種!$A:$G, M$4, FALSE), 0)</f>
        <v>0</v>
      </c>
      <c r="N581" s="97">
        <f>IFERROR(VLOOKUP($E581, V一般接種!$A:$G, N$4, FALSE), 0)</f>
        <v>0</v>
      </c>
      <c r="O581" s="97">
        <f>SUMIF(V職域接種!$C:$C, 'Conv-vaccine'!$E581, V職域接種!F:F)</f>
        <v>0</v>
      </c>
      <c r="P581" s="97">
        <f>SUMIF(V職域接種!$C:$C, 'Conv-vaccine'!$E581, V職域接種!G:G)</f>
        <v>0</v>
      </c>
      <c r="Q581" s="97">
        <f>SUMIF(V重複!$C:$C, 'Conv-vaccine'!$E581, V重複!F:F)</f>
        <v>0</v>
      </c>
      <c r="R581" s="97">
        <f>SUMIF(V重複!$C:$C, 'Conv-vaccine'!$E581, V重複!G:G)</f>
        <v>0</v>
      </c>
      <c r="S581" s="111">
        <f>SUMIF(V3回目!$A:$A, 'Conv-vaccine'!$E581, V3回目!C:C)</f>
        <v>0</v>
      </c>
    </row>
    <row r="582" spans="1:19" ht="17.7">
      <c r="A582" s="94">
        <f t="shared" si="36"/>
        <v>44873</v>
      </c>
      <c r="B582" s="49">
        <f t="shared" si="37"/>
        <v>0</v>
      </c>
      <c r="C582" s="49">
        <f t="shared" si="38"/>
        <v>0</v>
      </c>
      <c r="D582" s="49">
        <f t="shared" si="35"/>
        <v>0</v>
      </c>
      <c r="E582" s="95">
        <v>44873</v>
      </c>
      <c r="F582" s="96" t="str">
        <f>IFERROR(VLOOKUP($E582, V医療従事者等!$A:$J, $F$4, FALSE), TEXT(E582, "aaa"))</f>
        <v>火</v>
      </c>
      <c r="G582" s="96">
        <f>IFERROR(VLOOKUP($E582, V医療従事者等!$A:$J, $G$4, FALSE), 0)</f>
        <v>0</v>
      </c>
      <c r="H582" s="96">
        <f>IFERROR(VLOOKUP($E582, V医療従事者等!$A:$J, $H$4, FALSE), 0)</f>
        <v>0</v>
      </c>
      <c r="I582" s="96">
        <f>IFERROR(VLOOKUP($E582, V医療従事者等!$A:$J, $I$4, FALSE), 0)</f>
        <v>0</v>
      </c>
      <c r="J582" s="96">
        <f>IFERROR(VLOOKUP($E582, V医療従事者等!$A:$J, $J$4, FALSE), 0)</f>
        <v>0</v>
      </c>
      <c r="K582" s="97">
        <f>IFERROR(VLOOKUP($E582, V一般接種!$A:$G, K$4, FALSE), 0)</f>
        <v>0</v>
      </c>
      <c r="L582" s="97">
        <f>IFERROR(VLOOKUP($E582, V一般接種!$A:$G, L$4, FALSE), 0)</f>
        <v>0</v>
      </c>
      <c r="M582" s="97">
        <f>IFERROR(VLOOKUP($E582, V一般接種!$A:$G, M$4, FALSE), 0)</f>
        <v>0</v>
      </c>
      <c r="N582" s="97">
        <f>IFERROR(VLOOKUP($E582, V一般接種!$A:$G, N$4, FALSE), 0)</f>
        <v>0</v>
      </c>
      <c r="O582" s="97">
        <f>SUMIF(V職域接種!$C:$C, 'Conv-vaccine'!$E582, V職域接種!F:F)</f>
        <v>0</v>
      </c>
      <c r="P582" s="97">
        <f>SUMIF(V職域接種!$C:$C, 'Conv-vaccine'!$E582, V職域接種!G:G)</f>
        <v>0</v>
      </c>
      <c r="Q582" s="97">
        <f>SUMIF(V重複!$C:$C, 'Conv-vaccine'!$E582, V重複!F:F)</f>
        <v>0</v>
      </c>
      <c r="R582" s="97">
        <f>SUMIF(V重複!$C:$C, 'Conv-vaccine'!$E582, V重複!G:G)</f>
        <v>0</v>
      </c>
      <c r="S582" s="111">
        <f>SUMIF(V3回目!$A:$A, 'Conv-vaccine'!$E582, V3回目!C:C)</f>
        <v>0</v>
      </c>
    </row>
    <row r="583" spans="1:19" ht="17.7">
      <c r="A583" s="94">
        <f t="shared" si="36"/>
        <v>44874</v>
      </c>
      <c r="B583" s="49">
        <f t="shared" si="37"/>
        <v>0</v>
      </c>
      <c r="C583" s="49">
        <f t="shared" si="38"/>
        <v>0</v>
      </c>
      <c r="D583" s="49">
        <f t="shared" si="35"/>
        <v>0</v>
      </c>
      <c r="E583" s="95">
        <v>44874</v>
      </c>
      <c r="F583" s="96" t="str">
        <f>IFERROR(VLOOKUP($E583, V医療従事者等!$A:$J, $F$4, FALSE), TEXT(E583, "aaa"))</f>
        <v>水</v>
      </c>
      <c r="G583" s="96">
        <f>IFERROR(VLOOKUP($E583, V医療従事者等!$A:$J, $G$4, FALSE), 0)</f>
        <v>0</v>
      </c>
      <c r="H583" s="96">
        <f>IFERROR(VLOOKUP($E583, V医療従事者等!$A:$J, $H$4, FALSE), 0)</f>
        <v>0</v>
      </c>
      <c r="I583" s="96">
        <f>IFERROR(VLOOKUP($E583, V医療従事者等!$A:$J, $I$4, FALSE), 0)</f>
        <v>0</v>
      </c>
      <c r="J583" s="96">
        <f>IFERROR(VLOOKUP($E583, V医療従事者等!$A:$J, $J$4, FALSE), 0)</f>
        <v>0</v>
      </c>
      <c r="K583" s="97">
        <f>IFERROR(VLOOKUP($E583, V一般接種!$A:$G, K$4, FALSE), 0)</f>
        <v>0</v>
      </c>
      <c r="L583" s="97">
        <f>IFERROR(VLOOKUP($E583, V一般接種!$A:$G, L$4, FALSE), 0)</f>
        <v>0</v>
      </c>
      <c r="M583" s="97">
        <f>IFERROR(VLOOKUP($E583, V一般接種!$A:$G, M$4, FALSE), 0)</f>
        <v>0</v>
      </c>
      <c r="N583" s="97">
        <f>IFERROR(VLOOKUP($E583, V一般接種!$A:$G, N$4, FALSE), 0)</f>
        <v>0</v>
      </c>
      <c r="O583" s="97">
        <f>SUMIF(V職域接種!$C:$C, 'Conv-vaccine'!$E583, V職域接種!F:F)</f>
        <v>0</v>
      </c>
      <c r="P583" s="97">
        <f>SUMIF(V職域接種!$C:$C, 'Conv-vaccine'!$E583, V職域接種!G:G)</f>
        <v>0</v>
      </c>
      <c r="Q583" s="97">
        <f>SUMIF(V重複!$C:$C, 'Conv-vaccine'!$E583, V重複!F:F)</f>
        <v>0</v>
      </c>
      <c r="R583" s="97">
        <f>SUMIF(V重複!$C:$C, 'Conv-vaccine'!$E583, V重複!G:G)</f>
        <v>0</v>
      </c>
      <c r="S583" s="111">
        <f>SUMIF(V3回目!$A:$A, 'Conv-vaccine'!$E583, V3回目!C:C)</f>
        <v>0</v>
      </c>
    </row>
    <row r="584" spans="1:19" ht="17.7">
      <c r="A584" s="94">
        <f t="shared" si="36"/>
        <v>44875</v>
      </c>
      <c r="B584" s="49">
        <f t="shared" si="37"/>
        <v>0</v>
      </c>
      <c r="C584" s="49">
        <f t="shared" si="38"/>
        <v>0</v>
      </c>
      <c r="D584" s="49">
        <f t="shared" ref="D584:D647" si="39">S584</f>
        <v>0</v>
      </c>
      <c r="E584" s="95">
        <v>44875</v>
      </c>
      <c r="F584" s="96" t="str">
        <f>IFERROR(VLOOKUP($E584, V医療従事者等!$A:$J, $F$4, FALSE), TEXT(E584, "aaa"))</f>
        <v>木</v>
      </c>
      <c r="G584" s="96">
        <f>IFERROR(VLOOKUP($E584, V医療従事者等!$A:$J, $G$4, FALSE), 0)</f>
        <v>0</v>
      </c>
      <c r="H584" s="96">
        <f>IFERROR(VLOOKUP($E584, V医療従事者等!$A:$J, $H$4, FALSE), 0)</f>
        <v>0</v>
      </c>
      <c r="I584" s="96">
        <f>IFERROR(VLOOKUP($E584, V医療従事者等!$A:$J, $I$4, FALSE), 0)</f>
        <v>0</v>
      </c>
      <c r="J584" s="96">
        <f>IFERROR(VLOOKUP($E584, V医療従事者等!$A:$J, $J$4, FALSE), 0)</f>
        <v>0</v>
      </c>
      <c r="K584" s="97">
        <f>IFERROR(VLOOKUP($E584, V一般接種!$A:$G, K$4, FALSE), 0)</f>
        <v>0</v>
      </c>
      <c r="L584" s="97">
        <f>IFERROR(VLOOKUP($E584, V一般接種!$A:$G, L$4, FALSE), 0)</f>
        <v>0</v>
      </c>
      <c r="M584" s="97">
        <f>IFERROR(VLOOKUP($E584, V一般接種!$A:$G, M$4, FALSE), 0)</f>
        <v>0</v>
      </c>
      <c r="N584" s="97">
        <f>IFERROR(VLOOKUP($E584, V一般接種!$A:$G, N$4, FALSE), 0)</f>
        <v>0</v>
      </c>
      <c r="O584" s="97">
        <f>SUMIF(V職域接種!$C:$C, 'Conv-vaccine'!$E584, V職域接種!F:F)</f>
        <v>0</v>
      </c>
      <c r="P584" s="97">
        <f>SUMIF(V職域接種!$C:$C, 'Conv-vaccine'!$E584, V職域接種!G:G)</f>
        <v>0</v>
      </c>
      <c r="Q584" s="97">
        <f>SUMIF(V重複!$C:$C, 'Conv-vaccine'!$E584, V重複!F:F)</f>
        <v>0</v>
      </c>
      <c r="R584" s="97">
        <f>SUMIF(V重複!$C:$C, 'Conv-vaccine'!$E584, V重複!G:G)</f>
        <v>0</v>
      </c>
      <c r="S584" s="111">
        <f>SUMIF(V3回目!$A:$A, 'Conv-vaccine'!$E584, V3回目!C:C)</f>
        <v>0</v>
      </c>
    </row>
    <row r="585" spans="1:19" ht="17.7">
      <c r="A585" s="94">
        <f t="shared" si="36"/>
        <v>44876</v>
      </c>
      <c r="B585" s="49">
        <f t="shared" si="37"/>
        <v>0</v>
      </c>
      <c r="C585" s="49">
        <f t="shared" si="38"/>
        <v>0</v>
      </c>
      <c r="D585" s="49">
        <f t="shared" si="39"/>
        <v>0</v>
      </c>
      <c r="E585" s="95">
        <v>44876</v>
      </c>
      <c r="F585" s="96" t="str">
        <f>IFERROR(VLOOKUP($E585, V医療従事者等!$A:$J, $F$4, FALSE), TEXT(E585, "aaa"))</f>
        <v>金</v>
      </c>
      <c r="G585" s="96">
        <f>IFERROR(VLOOKUP($E585, V医療従事者等!$A:$J, $G$4, FALSE), 0)</f>
        <v>0</v>
      </c>
      <c r="H585" s="96">
        <f>IFERROR(VLOOKUP($E585, V医療従事者等!$A:$J, $H$4, FALSE), 0)</f>
        <v>0</v>
      </c>
      <c r="I585" s="96">
        <f>IFERROR(VLOOKUP($E585, V医療従事者等!$A:$J, $I$4, FALSE), 0)</f>
        <v>0</v>
      </c>
      <c r="J585" s="96">
        <f>IFERROR(VLOOKUP($E585, V医療従事者等!$A:$J, $J$4, FALSE), 0)</f>
        <v>0</v>
      </c>
      <c r="K585" s="97">
        <f>IFERROR(VLOOKUP($E585, V一般接種!$A:$G, K$4, FALSE), 0)</f>
        <v>0</v>
      </c>
      <c r="L585" s="97">
        <f>IFERROR(VLOOKUP($E585, V一般接種!$A:$G, L$4, FALSE), 0)</f>
        <v>0</v>
      </c>
      <c r="M585" s="97">
        <f>IFERROR(VLOOKUP($E585, V一般接種!$A:$G, M$4, FALSE), 0)</f>
        <v>0</v>
      </c>
      <c r="N585" s="97">
        <f>IFERROR(VLOOKUP($E585, V一般接種!$A:$G, N$4, FALSE), 0)</f>
        <v>0</v>
      </c>
      <c r="O585" s="97">
        <f>SUMIF(V職域接種!$C:$C, 'Conv-vaccine'!$E585, V職域接種!F:F)</f>
        <v>0</v>
      </c>
      <c r="P585" s="97">
        <f>SUMIF(V職域接種!$C:$C, 'Conv-vaccine'!$E585, V職域接種!G:G)</f>
        <v>0</v>
      </c>
      <c r="Q585" s="97">
        <f>SUMIF(V重複!$C:$C, 'Conv-vaccine'!$E585, V重複!F:F)</f>
        <v>0</v>
      </c>
      <c r="R585" s="97">
        <f>SUMIF(V重複!$C:$C, 'Conv-vaccine'!$E585, V重複!G:G)</f>
        <v>0</v>
      </c>
      <c r="S585" s="111">
        <f>SUMIF(V3回目!$A:$A, 'Conv-vaccine'!$E585, V3回目!C:C)</f>
        <v>0</v>
      </c>
    </row>
    <row r="586" spans="1:19" ht="17.7">
      <c r="A586" s="94">
        <f t="shared" si="36"/>
        <v>44877</v>
      </c>
      <c r="B586" s="49">
        <f t="shared" si="37"/>
        <v>0</v>
      </c>
      <c r="C586" s="49">
        <f t="shared" si="38"/>
        <v>0</v>
      </c>
      <c r="D586" s="49">
        <f t="shared" si="39"/>
        <v>0</v>
      </c>
      <c r="E586" s="95">
        <v>44877</v>
      </c>
      <c r="F586" s="96" t="str">
        <f>IFERROR(VLOOKUP($E586, V医療従事者等!$A:$J, $F$4, FALSE), TEXT(E586, "aaa"))</f>
        <v>土</v>
      </c>
      <c r="G586" s="96">
        <f>IFERROR(VLOOKUP($E586, V医療従事者等!$A:$J, $G$4, FALSE), 0)</f>
        <v>0</v>
      </c>
      <c r="H586" s="96">
        <f>IFERROR(VLOOKUP($E586, V医療従事者等!$A:$J, $H$4, FALSE), 0)</f>
        <v>0</v>
      </c>
      <c r="I586" s="96">
        <f>IFERROR(VLOOKUP($E586, V医療従事者等!$A:$J, $I$4, FALSE), 0)</f>
        <v>0</v>
      </c>
      <c r="J586" s="96">
        <f>IFERROR(VLOOKUP($E586, V医療従事者等!$A:$J, $J$4, FALSE), 0)</f>
        <v>0</v>
      </c>
      <c r="K586" s="97">
        <f>IFERROR(VLOOKUP($E586, V一般接種!$A:$G, K$4, FALSE), 0)</f>
        <v>0</v>
      </c>
      <c r="L586" s="97">
        <f>IFERROR(VLOOKUP($E586, V一般接種!$A:$G, L$4, FALSE), 0)</f>
        <v>0</v>
      </c>
      <c r="M586" s="97">
        <f>IFERROR(VLOOKUP($E586, V一般接種!$A:$G, M$4, FALSE), 0)</f>
        <v>0</v>
      </c>
      <c r="N586" s="97">
        <f>IFERROR(VLOOKUP($E586, V一般接種!$A:$G, N$4, FALSE), 0)</f>
        <v>0</v>
      </c>
      <c r="O586" s="97">
        <f>SUMIF(V職域接種!$C:$C, 'Conv-vaccine'!$E586, V職域接種!F:F)</f>
        <v>0</v>
      </c>
      <c r="P586" s="97">
        <f>SUMIF(V職域接種!$C:$C, 'Conv-vaccine'!$E586, V職域接種!G:G)</f>
        <v>0</v>
      </c>
      <c r="Q586" s="97">
        <f>SUMIF(V重複!$C:$C, 'Conv-vaccine'!$E586, V重複!F:F)</f>
        <v>0</v>
      </c>
      <c r="R586" s="97">
        <f>SUMIF(V重複!$C:$C, 'Conv-vaccine'!$E586, V重複!G:G)</f>
        <v>0</v>
      </c>
      <c r="S586" s="111">
        <f>SUMIF(V3回目!$A:$A, 'Conv-vaccine'!$E586, V3回目!C:C)</f>
        <v>0</v>
      </c>
    </row>
    <row r="587" spans="1:19" ht="17.7">
      <c r="A587" s="94">
        <f t="shared" si="36"/>
        <v>44878</v>
      </c>
      <c r="B587" s="49">
        <f t="shared" si="37"/>
        <v>0</v>
      </c>
      <c r="C587" s="49">
        <f t="shared" si="38"/>
        <v>0</v>
      </c>
      <c r="D587" s="49">
        <f t="shared" si="39"/>
        <v>0</v>
      </c>
      <c r="E587" s="95">
        <v>44878</v>
      </c>
      <c r="F587" s="96" t="str">
        <f>IFERROR(VLOOKUP($E587, V医療従事者等!$A:$J, $F$4, FALSE), TEXT(E587, "aaa"))</f>
        <v>日</v>
      </c>
      <c r="G587" s="96">
        <f>IFERROR(VLOOKUP($E587, V医療従事者等!$A:$J, $G$4, FALSE), 0)</f>
        <v>0</v>
      </c>
      <c r="H587" s="96">
        <f>IFERROR(VLOOKUP($E587, V医療従事者等!$A:$J, $H$4, FALSE), 0)</f>
        <v>0</v>
      </c>
      <c r="I587" s="96">
        <f>IFERROR(VLOOKUP($E587, V医療従事者等!$A:$J, $I$4, FALSE), 0)</f>
        <v>0</v>
      </c>
      <c r="J587" s="96">
        <f>IFERROR(VLOOKUP($E587, V医療従事者等!$A:$J, $J$4, FALSE), 0)</f>
        <v>0</v>
      </c>
      <c r="K587" s="97">
        <f>IFERROR(VLOOKUP($E587, V一般接種!$A:$G, K$4, FALSE), 0)</f>
        <v>0</v>
      </c>
      <c r="L587" s="97">
        <f>IFERROR(VLOOKUP($E587, V一般接種!$A:$G, L$4, FALSE), 0)</f>
        <v>0</v>
      </c>
      <c r="M587" s="97">
        <f>IFERROR(VLOOKUP($E587, V一般接種!$A:$G, M$4, FALSE), 0)</f>
        <v>0</v>
      </c>
      <c r="N587" s="97">
        <f>IFERROR(VLOOKUP($E587, V一般接種!$A:$G, N$4, FALSE), 0)</f>
        <v>0</v>
      </c>
      <c r="O587" s="97">
        <f>SUMIF(V職域接種!$C:$C, 'Conv-vaccine'!$E587, V職域接種!F:F)</f>
        <v>0</v>
      </c>
      <c r="P587" s="97">
        <f>SUMIF(V職域接種!$C:$C, 'Conv-vaccine'!$E587, V職域接種!G:G)</f>
        <v>0</v>
      </c>
      <c r="Q587" s="97">
        <f>SUMIF(V重複!$C:$C, 'Conv-vaccine'!$E587, V重複!F:F)</f>
        <v>0</v>
      </c>
      <c r="R587" s="97">
        <f>SUMIF(V重複!$C:$C, 'Conv-vaccine'!$E587, V重複!G:G)</f>
        <v>0</v>
      </c>
      <c r="S587" s="111">
        <f>SUMIF(V3回目!$A:$A, 'Conv-vaccine'!$E587, V3回目!C:C)</f>
        <v>0</v>
      </c>
    </row>
    <row r="588" spans="1:19" ht="17.7">
      <c r="A588" s="94">
        <f t="shared" si="36"/>
        <v>44879</v>
      </c>
      <c r="B588" s="49">
        <f t="shared" si="37"/>
        <v>0</v>
      </c>
      <c r="C588" s="49">
        <f t="shared" si="38"/>
        <v>0</v>
      </c>
      <c r="D588" s="49">
        <f t="shared" si="39"/>
        <v>0</v>
      </c>
      <c r="E588" s="95">
        <v>44879</v>
      </c>
      <c r="F588" s="96" t="str">
        <f>IFERROR(VLOOKUP($E588, V医療従事者等!$A:$J, $F$4, FALSE), TEXT(E588, "aaa"))</f>
        <v>月</v>
      </c>
      <c r="G588" s="96">
        <f>IFERROR(VLOOKUP($E588, V医療従事者等!$A:$J, $G$4, FALSE), 0)</f>
        <v>0</v>
      </c>
      <c r="H588" s="96">
        <f>IFERROR(VLOOKUP($E588, V医療従事者等!$A:$J, $H$4, FALSE), 0)</f>
        <v>0</v>
      </c>
      <c r="I588" s="96">
        <f>IFERROR(VLOOKUP($E588, V医療従事者等!$A:$J, $I$4, FALSE), 0)</f>
        <v>0</v>
      </c>
      <c r="J588" s="96">
        <f>IFERROR(VLOOKUP($E588, V医療従事者等!$A:$J, $J$4, FALSE), 0)</f>
        <v>0</v>
      </c>
      <c r="K588" s="97">
        <f>IFERROR(VLOOKUP($E588, V一般接種!$A:$G, K$4, FALSE), 0)</f>
        <v>0</v>
      </c>
      <c r="L588" s="97">
        <f>IFERROR(VLOOKUP($E588, V一般接種!$A:$G, L$4, FALSE), 0)</f>
        <v>0</v>
      </c>
      <c r="M588" s="97">
        <f>IFERROR(VLOOKUP($E588, V一般接種!$A:$G, M$4, FALSE), 0)</f>
        <v>0</v>
      </c>
      <c r="N588" s="97">
        <f>IFERROR(VLOOKUP($E588, V一般接種!$A:$G, N$4, FALSE), 0)</f>
        <v>0</v>
      </c>
      <c r="O588" s="97">
        <f>SUMIF(V職域接種!$C:$C, 'Conv-vaccine'!$E588, V職域接種!F:F)</f>
        <v>0</v>
      </c>
      <c r="P588" s="97">
        <f>SUMIF(V職域接種!$C:$C, 'Conv-vaccine'!$E588, V職域接種!G:G)</f>
        <v>0</v>
      </c>
      <c r="Q588" s="97">
        <f>SUMIF(V重複!$C:$C, 'Conv-vaccine'!$E588, V重複!F:F)</f>
        <v>0</v>
      </c>
      <c r="R588" s="97">
        <f>SUMIF(V重複!$C:$C, 'Conv-vaccine'!$E588, V重複!G:G)</f>
        <v>0</v>
      </c>
      <c r="S588" s="111">
        <f>SUMIF(V3回目!$A:$A, 'Conv-vaccine'!$E588, V3回目!C:C)</f>
        <v>0</v>
      </c>
    </row>
    <row r="589" spans="1:19" ht="17.7">
      <c r="A589" s="94">
        <f t="shared" si="36"/>
        <v>44880</v>
      </c>
      <c r="B589" s="49">
        <f t="shared" si="37"/>
        <v>0</v>
      </c>
      <c r="C589" s="49">
        <f t="shared" si="38"/>
        <v>0</v>
      </c>
      <c r="D589" s="49">
        <f t="shared" si="39"/>
        <v>0</v>
      </c>
      <c r="E589" s="95">
        <v>44880</v>
      </c>
      <c r="F589" s="96" t="str">
        <f>IFERROR(VLOOKUP($E589, V医療従事者等!$A:$J, $F$4, FALSE), TEXT(E589, "aaa"))</f>
        <v>火</v>
      </c>
      <c r="G589" s="96">
        <f>IFERROR(VLOOKUP($E589, V医療従事者等!$A:$J, $G$4, FALSE), 0)</f>
        <v>0</v>
      </c>
      <c r="H589" s="96">
        <f>IFERROR(VLOOKUP($E589, V医療従事者等!$A:$J, $H$4, FALSE), 0)</f>
        <v>0</v>
      </c>
      <c r="I589" s="96">
        <f>IFERROR(VLOOKUP($E589, V医療従事者等!$A:$J, $I$4, FALSE), 0)</f>
        <v>0</v>
      </c>
      <c r="J589" s="96">
        <f>IFERROR(VLOOKUP($E589, V医療従事者等!$A:$J, $J$4, FALSE), 0)</f>
        <v>0</v>
      </c>
      <c r="K589" s="97">
        <f>IFERROR(VLOOKUP($E589, V一般接種!$A:$G, K$4, FALSE), 0)</f>
        <v>0</v>
      </c>
      <c r="L589" s="97">
        <f>IFERROR(VLOOKUP($E589, V一般接種!$A:$G, L$4, FALSE), 0)</f>
        <v>0</v>
      </c>
      <c r="M589" s="97">
        <f>IFERROR(VLOOKUP($E589, V一般接種!$A:$G, M$4, FALSE), 0)</f>
        <v>0</v>
      </c>
      <c r="N589" s="97">
        <f>IFERROR(VLOOKUP($E589, V一般接種!$A:$G, N$4, FALSE), 0)</f>
        <v>0</v>
      </c>
      <c r="O589" s="97">
        <f>SUMIF(V職域接種!$C:$C, 'Conv-vaccine'!$E589, V職域接種!F:F)</f>
        <v>0</v>
      </c>
      <c r="P589" s="97">
        <f>SUMIF(V職域接種!$C:$C, 'Conv-vaccine'!$E589, V職域接種!G:G)</f>
        <v>0</v>
      </c>
      <c r="Q589" s="97">
        <f>SUMIF(V重複!$C:$C, 'Conv-vaccine'!$E589, V重複!F:F)</f>
        <v>0</v>
      </c>
      <c r="R589" s="97">
        <f>SUMIF(V重複!$C:$C, 'Conv-vaccine'!$E589, V重複!G:G)</f>
        <v>0</v>
      </c>
      <c r="S589" s="111">
        <f>SUMIF(V3回目!$A:$A, 'Conv-vaccine'!$E589, V3回目!C:C)</f>
        <v>0</v>
      </c>
    </row>
    <row r="590" spans="1:19" ht="17.7">
      <c r="A590" s="94">
        <f t="shared" si="36"/>
        <v>44881</v>
      </c>
      <c r="B590" s="49">
        <f t="shared" si="37"/>
        <v>0</v>
      </c>
      <c r="C590" s="49">
        <f t="shared" si="38"/>
        <v>0</v>
      </c>
      <c r="D590" s="49">
        <f t="shared" si="39"/>
        <v>0</v>
      </c>
      <c r="E590" s="95">
        <v>44881</v>
      </c>
      <c r="F590" s="96" t="str">
        <f>IFERROR(VLOOKUP($E590, V医療従事者等!$A:$J, $F$4, FALSE), TEXT(E590, "aaa"))</f>
        <v>水</v>
      </c>
      <c r="G590" s="96">
        <f>IFERROR(VLOOKUP($E590, V医療従事者等!$A:$J, $G$4, FALSE), 0)</f>
        <v>0</v>
      </c>
      <c r="H590" s="96">
        <f>IFERROR(VLOOKUP($E590, V医療従事者等!$A:$J, $H$4, FALSE), 0)</f>
        <v>0</v>
      </c>
      <c r="I590" s="96">
        <f>IFERROR(VLOOKUP($E590, V医療従事者等!$A:$J, $I$4, FALSE), 0)</f>
        <v>0</v>
      </c>
      <c r="J590" s="96">
        <f>IFERROR(VLOOKUP($E590, V医療従事者等!$A:$J, $J$4, FALSE), 0)</f>
        <v>0</v>
      </c>
      <c r="K590" s="97">
        <f>IFERROR(VLOOKUP($E590, V一般接種!$A:$G, K$4, FALSE), 0)</f>
        <v>0</v>
      </c>
      <c r="L590" s="97">
        <f>IFERROR(VLOOKUP($E590, V一般接種!$A:$G, L$4, FALSE), 0)</f>
        <v>0</v>
      </c>
      <c r="M590" s="97">
        <f>IFERROR(VLOOKUP($E590, V一般接種!$A:$G, M$4, FALSE), 0)</f>
        <v>0</v>
      </c>
      <c r="N590" s="97">
        <f>IFERROR(VLOOKUP($E590, V一般接種!$A:$G, N$4, FALSE), 0)</f>
        <v>0</v>
      </c>
      <c r="O590" s="97">
        <f>SUMIF(V職域接種!$C:$C, 'Conv-vaccine'!$E590, V職域接種!F:F)</f>
        <v>0</v>
      </c>
      <c r="P590" s="97">
        <f>SUMIF(V職域接種!$C:$C, 'Conv-vaccine'!$E590, V職域接種!G:G)</f>
        <v>0</v>
      </c>
      <c r="Q590" s="97">
        <f>SUMIF(V重複!$C:$C, 'Conv-vaccine'!$E590, V重複!F:F)</f>
        <v>0</v>
      </c>
      <c r="R590" s="97">
        <f>SUMIF(V重複!$C:$C, 'Conv-vaccine'!$E590, V重複!G:G)</f>
        <v>0</v>
      </c>
      <c r="S590" s="111">
        <f>SUMIF(V3回目!$A:$A, 'Conv-vaccine'!$E590, V3回目!C:C)</f>
        <v>0</v>
      </c>
    </row>
    <row r="591" spans="1:19" ht="17.7">
      <c r="A591" s="94">
        <f t="shared" ref="A591:A654" si="40">E591</f>
        <v>44882</v>
      </c>
      <c r="B591" s="49">
        <f t="shared" si="37"/>
        <v>0</v>
      </c>
      <c r="C591" s="49">
        <f t="shared" si="38"/>
        <v>0</v>
      </c>
      <c r="D591" s="49">
        <f t="shared" si="39"/>
        <v>0</v>
      </c>
      <c r="E591" s="95">
        <v>44882</v>
      </c>
      <c r="F591" s="96" t="str">
        <f>IFERROR(VLOOKUP($E591, V医療従事者等!$A:$J, $F$4, FALSE), TEXT(E591, "aaa"))</f>
        <v>木</v>
      </c>
      <c r="G591" s="96">
        <f>IFERROR(VLOOKUP($E591, V医療従事者等!$A:$J, $G$4, FALSE), 0)</f>
        <v>0</v>
      </c>
      <c r="H591" s="96">
        <f>IFERROR(VLOOKUP($E591, V医療従事者等!$A:$J, $H$4, FALSE), 0)</f>
        <v>0</v>
      </c>
      <c r="I591" s="96">
        <f>IFERROR(VLOOKUP($E591, V医療従事者等!$A:$J, $I$4, FALSE), 0)</f>
        <v>0</v>
      </c>
      <c r="J591" s="96">
        <f>IFERROR(VLOOKUP($E591, V医療従事者等!$A:$J, $J$4, FALSE), 0)</f>
        <v>0</v>
      </c>
      <c r="K591" s="97">
        <f>IFERROR(VLOOKUP($E591, V一般接種!$A:$G, K$4, FALSE), 0)</f>
        <v>0</v>
      </c>
      <c r="L591" s="97">
        <f>IFERROR(VLOOKUP($E591, V一般接種!$A:$G, L$4, FALSE), 0)</f>
        <v>0</v>
      </c>
      <c r="M591" s="97">
        <f>IFERROR(VLOOKUP($E591, V一般接種!$A:$G, M$4, FALSE), 0)</f>
        <v>0</v>
      </c>
      <c r="N591" s="97">
        <f>IFERROR(VLOOKUP($E591, V一般接種!$A:$G, N$4, FALSE), 0)</f>
        <v>0</v>
      </c>
      <c r="O591" s="97">
        <f>SUMIF(V職域接種!$C:$C, 'Conv-vaccine'!$E591, V職域接種!F:F)</f>
        <v>0</v>
      </c>
      <c r="P591" s="97">
        <f>SUMIF(V職域接種!$C:$C, 'Conv-vaccine'!$E591, V職域接種!G:G)</f>
        <v>0</v>
      </c>
      <c r="Q591" s="97">
        <f>SUMIF(V重複!$C:$C, 'Conv-vaccine'!$E591, V重複!F:F)</f>
        <v>0</v>
      </c>
      <c r="R591" s="97">
        <f>SUMIF(V重複!$C:$C, 'Conv-vaccine'!$E591, V重複!G:G)</f>
        <v>0</v>
      </c>
      <c r="S591" s="111">
        <f>SUMIF(V3回目!$A:$A, 'Conv-vaccine'!$E591, V3回目!C:C)</f>
        <v>0</v>
      </c>
    </row>
    <row r="592" spans="1:19" ht="17.7">
      <c r="A592" s="94">
        <f t="shared" si="40"/>
        <v>44883</v>
      </c>
      <c r="B592" s="49">
        <f t="shared" ref="B592:B655" si="41">IF($E592="","",G592+H592+K592+L592+O592-Q592)</f>
        <v>0</v>
      </c>
      <c r="C592" s="49">
        <f t="shared" ref="C592:C655" si="42">IF($E592="", "", I592+J592+M592+N592+P592-R592)</f>
        <v>0</v>
      </c>
      <c r="D592" s="49">
        <f t="shared" si="39"/>
        <v>0</v>
      </c>
      <c r="E592" s="95">
        <v>44883</v>
      </c>
      <c r="F592" s="96" t="str">
        <f>IFERROR(VLOOKUP($E592, V医療従事者等!$A:$J, $F$4, FALSE), TEXT(E592, "aaa"))</f>
        <v>金</v>
      </c>
      <c r="G592" s="96">
        <f>IFERROR(VLOOKUP($E592, V医療従事者等!$A:$J, $G$4, FALSE), 0)</f>
        <v>0</v>
      </c>
      <c r="H592" s="96">
        <f>IFERROR(VLOOKUP($E592, V医療従事者等!$A:$J, $H$4, FALSE), 0)</f>
        <v>0</v>
      </c>
      <c r="I592" s="96">
        <f>IFERROR(VLOOKUP($E592, V医療従事者等!$A:$J, $I$4, FALSE), 0)</f>
        <v>0</v>
      </c>
      <c r="J592" s="96">
        <f>IFERROR(VLOOKUP($E592, V医療従事者等!$A:$J, $J$4, FALSE), 0)</f>
        <v>0</v>
      </c>
      <c r="K592" s="97">
        <f>IFERROR(VLOOKUP($E592, V一般接種!$A:$G, K$4, FALSE), 0)</f>
        <v>0</v>
      </c>
      <c r="L592" s="97">
        <f>IFERROR(VLOOKUP($E592, V一般接種!$A:$G, L$4, FALSE), 0)</f>
        <v>0</v>
      </c>
      <c r="M592" s="97">
        <f>IFERROR(VLOOKUP($E592, V一般接種!$A:$G, M$4, FALSE), 0)</f>
        <v>0</v>
      </c>
      <c r="N592" s="97">
        <f>IFERROR(VLOOKUP($E592, V一般接種!$A:$G, N$4, FALSE), 0)</f>
        <v>0</v>
      </c>
      <c r="O592" s="97">
        <f>SUMIF(V職域接種!$C:$C, 'Conv-vaccine'!$E592, V職域接種!F:F)</f>
        <v>0</v>
      </c>
      <c r="P592" s="97">
        <f>SUMIF(V職域接種!$C:$C, 'Conv-vaccine'!$E592, V職域接種!G:G)</f>
        <v>0</v>
      </c>
      <c r="Q592" s="97">
        <f>SUMIF(V重複!$C:$C, 'Conv-vaccine'!$E592, V重複!F:F)</f>
        <v>0</v>
      </c>
      <c r="R592" s="97">
        <f>SUMIF(V重複!$C:$C, 'Conv-vaccine'!$E592, V重複!G:G)</f>
        <v>0</v>
      </c>
      <c r="S592" s="111">
        <f>SUMIF(V3回目!$A:$A, 'Conv-vaccine'!$E592, V3回目!C:C)</f>
        <v>0</v>
      </c>
    </row>
    <row r="593" spans="1:19" ht="17.7">
      <c r="A593" s="94">
        <f t="shared" si="40"/>
        <v>44884</v>
      </c>
      <c r="B593" s="49">
        <f t="shared" si="41"/>
        <v>0</v>
      </c>
      <c r="C593" s="49">
        <f t="shared" si="42"/>
        <v>0</v>
      </c>
      <c r="D593" s="49">
        <f t="shared" si="39"/>
        <v>0</v>
      </c>
      <c r="E593" s="95">
        <v>44884</v>
      </c>
      <c r="F593" s="96" t="str">
        <f>IFERROR(VLOOKUP($E593, V医療従事者等!$A:$J, $F$4, FALSE), TEXT(E593, "aaa"))</f>
        <v>土</v>
      </c>
      <c r="G593" s="96">
        <f>IFERROR(VLOOKUP($E593, V医療従事者等!$A:$J, $G$4, FALSE), 0)</f>
        <v>0</v>
      </c>
      <c r="H593" s="96">
        <f>IFERROR(VLOOKUP($E593, V医療従事者等!$A:$J, $H$4, FALSE), 0)</f>
        <v>0</v>
      </c>
      <c r="I593" s="96">
        <f>IFERROR(VLOOKUP($E593, V医療従事者等!$A:$J, $I$4, FALSE), 0)</f>
        <v>0</v>
      </c>
      <c r="J593" s="96">
        <f>IFERROR(VLOOKUP($E593, V医療従事者等!$A:$J, $J$4, FALSE), 0)</f>
        <v>0</v>
      </c>
      <c r="K593" s="97">
        <f>IFERROR(VLOOKUP($E593, V一般接種!$A:$G, K$4, FALSE), 0)</f>
        <v>0</v>
      </c>
      <c r="L593" s="97">
        <f>IFERROR(VLOOKUP($E593, V一般接種!$A:$G, L$4, FALSE), 0)</f>
        <v>0</v>
      </c>
      <c r="M593" s="97">
        <f>IFERROR(VLOOKUP($E593, V一般接種!$A:$G, M$4, FALSE), 0)</f>
        <v>0</v>
      </c>
      <c r="N593" s="97">
        <f>IFERROR(VLOOKUP($E593, V一般接種!$A:$G, N$4, FALSE), 0)</f>
        <v>0</v>
      </c>
      <c r="O593" s="97">
        <f>SUMIF(V職域接種!$C:$C, 'Conv-vaccine'!$E593, V職域接種!F:F)</f>
        <v>0</v>
      </c>
      <c r="P593" s="97">
        <f>SUMIF(V職域接種!$C:$C, 'Conv-vaccine'!$E593, V職域接種!G:G)</f>
        <v>0</v>
      </c>
      <c r="Q593" s="97">
        <f>SUMIF(V重複!$C:$C, 'Conv-vaccine'!$E593, V重複!F:F)</f>
        <v>0</v>
      </c>
      <c r="R593" s="97">
        <f>SUMIF(V重複!$C:$C, 'Conv-vaccine'!$E593, V重複!G:G)</f>
        <v>0</v>
      </c>
      <c r="S593" s="111">
        <f>SUMIF(V3回目!$A:$A, 'Conv-vaccine'!$E593, V3回目!C:C)</f>
        <v>0</v>
      </c>
    </row>
    <row r="594" spans="1:19" ht="17.7">
      <c r="A594" s="94">
        <f t="shared" si="40"/>
        <v>44885</v>
      </c>
      <c r="B594" s="49">
        <f t="shared" si="41"/>
        <v>0</v>
      </c>
      <c r="C594" s="49">
        <f t="shared" si="42"/>
        <v>0</v>
      </c>
      <c r="D594" s="49">
        <f t="shared" si="39"/>
        <v>0</v>
      </c>
      <c r="E594" s="95">
        <v>44885</v>
      </c>
      <c r="F594" s="96" t="str">
        <f>IFERROR(VLOOKUP($E594, V医療従事者等!$A:$J, $F$4, FALSE), TEXT(E594, "aaa"))</f>
        <v>日</v>
      </c>
      <c r="G594" s="96">
        <f>IFERROR(VLOOKUP($E594, V医療従事者等!$A:$J, $G$4, FALSE), 0)</f>
        <v>0</v>
      </c>
      <c r="H594" s="96">
        <f>IFERROR(VLOOKUP($E594, V医療従事者等!$A:$J, $H$4, FALSE), 0)</f>
        <v>0</v>
      </c>
      <c r="I594" s="96">
        <f>IFERROR(VLOOKUP($E594, V医療従事者等!$A:$J, $I$4, FALSE), 0)</f>
        <v>0</v>
      </c>
      <c r="J594" s="96">
        <f>IFERROR(VLOOKUP($E594, V医療従事者等!$A:$J, $J$4, FALSE), 0)</f>
        <v>0</v>
      </c>
      <c r="K594" s="97">
        <f>IFERROR(VLOOKUP($E594, V一般接種!$A:$G, K$4, FALSE), 0)</f>
        <v>0</v>
      </c>
      <c r="L594" s="97">
        <f>IFERROR(VLOOKUP($E594, V一般接種!$A:$G, L$4, FALSE), 0)</f>
        <v>0</v>
      </c>
      <c r="M594" s="97">
        <f>IFERROR(VLOOKUP($E594, V一般接種!$A:$G, M$4, FALSE), 0)</f>
        <v>0</v>
      </c>
      <c r="N594" s="97">
        <f>IFERROR(VLOOKUP($E594, V一般接種!$A:$G, N$4, FALSE), 0)</f>
        <v>0</v>
      </c>
      <c r="O594" s="97">
        <f>SUMIF(V職域接種!$C:$C, 'Conv-vaccine'!$E594, V職域接種!F:F)</f>
        <v>0</v>
      </c>
      <c r="P594" s="97">
        <f>SUMIF(V職域接種!$C:$C, 'Conv-vaccine'!$E594, V職域接種!G:G)</f>
        <v>0</v>
      </c>
      <c r="Q594" s="97">
        <f>SUMIF(V重複!$C:$C, 'Conv-vaccine'!$E594, V重複!F:F)</f>
        <v>0</v>
      </c>
      <c r="R594" s="97">
        <f>SUMIF(V重複!$C:$C, 'Conv-vaccine'!$E594, V重複!G:G)</f>
        <v>0</v>
      </c>
      <c r="S594" s="111">
        <f>SUMIF(V3回目!$A:$A, 'Conv-vaccine'!$E594, V3回目!C:C)</f>
        <v>0</v>
      </c>
    </row>
    <row r="595" spans="1:19" ht="17.7">
      <c r="A595" s="94">
        <f t="shared" si="40"/>
        <v>44886</v>
      </c>
      <c r="B595" s="49">
        <f t="shared" si="41"/>
        <v>0</v>
      </c>
      <c r="C595" s="49">
        <f t="shared" si="42"/>
        <v>0</v>
      </c>
      <c r="D595" s="49">
        <f t="shared" si="39"/>
        <v>0</v>
      </c>
      <c r="E595" s="95">
        <v>44886</v>
      </c>
      <c r="F595" s="96" t="str">
        <f>IFERROR(VLOOKUP($E595, V医療従事者等!$A:$J, $F$4, FALSE), TEXT(E595, "aaa"))</f>
        <v>月</v>
      </c>
      <c r="G595" s="96">
        <f>IFERROR(VLOOKUP($E595, V医療従事者等!$A:$J, $G$4, FALSE), 0)</f>
        <v>0</v>
      </c>
      <c r="H595" s="96">
        <f>IFERROR(VLOOKUP($E595, V医療従事者等!$A:$J, $H$4, FALSE), 0)</f>
        <v>0</v>
      </c>
      <c r="I595" s="96">
        <f>IFERROR(VLOOKUP($E595, V医療従事者等!$A:$J, $I$4, FALSE), 0)</f>
        <v>0</v>
      </c>
      <c r="J595" s="96">
        <f>IFERROR(VLOOKUP($E595, V医療従事者等!$A:$J, $J$4, FALSE), 0)</f>
        <v>0</v>
      </c>
      <c r="K595" s="97">
        <f>IFERROR(VLOOKUP($E595, V一般接種!$A:$G, K$4, FALSE), 0)</f>
        <v>0</v>
      </c>
      <c r="L595" s="97">
        <f>IFERROR(VLOOKUP($E595, V一般接種!$A:$G, L$4, FALSE), 0)</f>
        <v>0</v>
      </c>
      <c r="M595" s="97">
        <f>IFERROR(VLOOKUP($E595, V一般接種!$A:$G, M$4, FALSE), 0)</f>
        <v>0</v>
      </c>
      <c r="N595" s="97">
        <f>IFERROR(VLOOKUP($E595, V一般接種!$A:$G, N$4, FALSE), 0)</f>
        <v>0</v>
      </c>
      <c r="O595" s="97">
        <f>SUMIF(V職域接種!$C:$C, 'Conv-vaccine'!$E595, V職域接種!F:F)</f>
        <v>0</v>
      </c>
      <c r="P595" s="97">
        <f>SUMIF(V職域接種!$C:$C, 'Conv-vaccine'!$E595, V職域接種!G:G)</f>
        <v>0</v>
      </c>
      <c r="Q595" s="97">
        <f>SUMIF(V重複!$C:$C, 'Conv-vaccine'!$E595, V重複!F:F)</f>
        <v>0</v>
      </c>
      <c r="R595" s="97">
        <f>SUMIF(V重複!$C:$C, 'Conv-vaccine'!$E595, V重複!G:G)</f>
        <v>0</v>
      </c>
      <c r="S595" s="111">
        <f>SUMIF(V3回目!$A:$A, 'Conv-vaccine'!$E595, V3回目!C:C)</f>
        <v>0</v>
      </c>
    </row>
    <row r="596" spans="1:19" ht="17.7">
      <c r="A596" s="94">
        <f t="shared" si="40"/>
        <v>44887</v>
      </c>
      <c r="B596" s="49">
        <f t="shared" si="41"/>
        <v>0</v>
      </c>
      <c r="C596" s="49">
        <f t="shared" si="42"/>
        <v>0</v>
      </c>
      <c r="D596" s="49">
        <f t="shared" si="39"/>
        <v>0</v>
      </c>
      <c r="E596" s="95">
        <v>44887</v>
      </c>
      <c r="F596" s="96" t="str">
        <f>IFERROR(VLOOKUP($E596, V医療従事者等!$A:$J, $F$4, FALSE), TEXT(E596, "aaa"))</f>
        <v>火</v>
      </c>
      <c r="G596" s="96">
        <f>IFERROR(VLOOKUP($E596, V医療従事者等!$A:$J, $G$4, FALSE), 0)</f>
        <v>0</v>
      </c>
      <c r="H596" s="96">
        <f>IFERROR(VLOOKUP($E596, V医療従事者等!$A:$J, $H$4, FALSE), 0)</f>
        <v>0</v>
      </c>
      <c r="I596" s="96">
        <f>IFERROR(VLOOKUP($E596, V医療従事者等!$A:$J, $I$4, FALSE), 0)</f>
        <v>0</v>
      </c>
      <c r="J596" s="96">
        <f>IFERROR(VLOOKUP($E596, V医療従事者等!$A:$J, $J$4, FALSE), 0)</f>
        <v>0</v>
      </c>
      <c r="K596" s="97">
        <f>IFERROR(VLOOKUP($E596, V一般接種!$A:$G, K$4, FALSE), 0)</f>
        <v>0</v>
      </c>
      <c r="L596" s="97">
        <f>IFERROR(VLOOKUP($E596, V一般接種!$A:$G, L$4, FALSE), 0)</f>
        <v>0</v>
      </c>
      <c r="M596" s="97">
        <f>IFERROR(VLOOKUP($E596, V一般接種!$A:$G, M$4, FALSE), 0)</f>
        <v>0</v>
      </c>
      <c r="N596" s="97">
        <f>IFERROR(VLOOKUP($E596, V一般接種!$A:$G, N$4, FALSE), 0)</f>
        <v>0</v>
      </c>
      <c r="O596" s="97">
        <f>SUMIF(V職域接種!$C:$C, 'Conv-vaccine'!$E596, V職域接種!F:F)</f>
        <v>0</v>
      </c>
      <c r="P596" s="97">
        <f>SUMIF(V職域接種!$C:$C, 'Conv-vaccine'!$E596, V職域接種!G:G)</f>
        <v>0</v>
      </c>
      <c r="Q596" s="97">
        <f>SUMIF(V重複!$C:$C, 'Conv-vaccine'!$E596, V重複!F:F)</f>
        <v>0</v>
      </c>
      <c r="R596" s="97">
        <f>SUMIF(V重複!$C:$C, 'Conv-vaccine'!$E596, V重複!G:G)</f>
        <v>0</v>
      </c>
      <c r="S596" s="111">
        <f>SUMIF(V3回目!$A:$A, 'Conv-vaccine'!$E596, V3回目!C:C)</f>
        <v>0</v>
      </c>
    </row>
    <row r="597" spans="1:19" ht="17.7">
      <c r="A597" s="94">
        <f t="shared" si="40"/>
        <v>44888</v>
      </c>
      <c r="B597" s="49">
        <f t="shared" si="41"/>
        <v>0</v>
      </c>
      <c r="C597" s="49">
        <f t="shared" si="42"/>
        <v>0</v>
      </c>
      <c r="D597" s="49">
        <f t="shared" si="39"/>
        <v>0</v>
      </c>
      <c r="E597" s="95">
        <v>44888</v>
      </c>
      <c r="F597" s="96" t="str">
        <f>IFERROR(VLOOKUP($E597, V医療従事者等!$A:$J, $F$4, FALSE), TEXT(E597, "aaa"))</f>
        <v>水</v>
      </c>
      <c r="G597" s="96">
        <f>IFERROR(VLOOKUP($E597, V医療従事者等!$A:$J, $G$4, FALSE), 0)</f>
        <v>0</v>
      </c>
      <c r="H597" s="96">
        <f>IFERROR(VLOOKUP($E597, V医療従事者等!$A:$J, $H$4, FALSE), 0)</f>
        <v>0</v>
      </c>
      <c r="I597" s="96">
        <f>IFERROR(VLOOKUP($E597, V医療従事者等!$A:$J, $I$4, FALSE), 0)</f>
        <v>0</v>
      </c>
      <c r="J597" s="96">
        <f>IFERROR(VLOOKUP($E597, V医療従事者等!$A:$J, $J$4, FALSE), 0)</f>
        <v>0</v>
      </c>
      <c r="K597" s="97">
        <f>IFERROR(VLOOKUP($E597, V一般接種!$A:$G, K$4, FALSE), 0)</f>
        <v>0</v>
      </c>
      <c r="L597" s="97">
        <f>IFERROR(VLOOKUP($E597, V一般接種!$A:$G, L$4, FALSE), 0)</f>
        <v>0</v>
      </c>
      <c r="M597" s="97">
        <f>IFERROR(VLOOKUP($E597, V一般接種!$A:$G, M$4, FALSE), 0)</f>
        <v>0</v>
      </c>
      <c r="N597" s="97">
        <f>IFERROR(VLOOKUP($E597, V一般接種!$A:$G, N$4, FALSE), 0)</f>
        <v>0</v>
      </c>
      <c r="O597" s="97">
        <f>SUMIF(V職域接種!$C:$C, 'Conv-vaccine'!$E597, V職域接種!F:F)</f>
        <v>0</v>
      </c>
      <c r="P597" s="97">
        <f>SUMIF(V職域接種!$C:$C, 'Conv-vaccine'!$E597, V職域接種!G:G)</f>
        <v>0</v>
      </c>
      <c r="Q597" s="97">
        <f>SUMIF(V重複!$C:$C, 'Conv-vaccine'!$E597, V重複!F:F)</f>
        <v>0</v>
      </c>
      <c r="R597" s="97">
        <f>SUMIF(V重複!$C:$C, 'Conv-vaccine'!$E597, V重複!G:G)</f>
        <v>0</v>
      </c>
      <c r="S597" s="111">
        <f>SUMIF(V3回目!$A:$A, 'Conv-vaccine'!$E597, V3回目!C:C)</f>
        <v>0</v>
      </c>
    </row>
    <row r="598" spans="1:19" ht="17.7">
      <c r="A598" s="94">
        <f t="shared" si="40"/>
        <v>44889</v>
      </c>
      <c r="B598" s="49">
        <f t="shared" si="41"/>
        <v>0</v>
      </c>
      <c r="C598" s="49">
        <f t="shared" si="42"/>
        <v>0</v>
      </c>
      <c r="D598" s="49">
        <f t="shared" si="39"/>
        <v>0</v>
      </c>
      <c r="E598" s="95">
        <v>44889</v>
      </c>
      <c r="F598" s="96" t="str">
        <f>IFERROR(VLOOKUP($E598, V医療従事者等!$A:$J, $F$4, FALSE), TEXT(E598, "aaa"))</f>
        <v>木</v>
      </c>
      <c r="G598" s="96">
        <f>IFERROR(VLOOKUP($E598, V医療従事者等!$A:$J, $G$4, FALSE), 0)</f>
        <v>0</v>
      </c>
      <c r="H598" s="96">
        <f>IFERROR(VLOOKUP($E598, V医療従事者等!$A:$J, $H$4, FALSE), 0)</f>
        <v>0</v>
      </c>
      <c r="I598" s="96">
        <f>IFERROR(VLOOKUP($E598, V医療従事者等!$A:$J, $I$4, FALSE), 0)</f>
        <v>0</v>
      </c>
      <c r="J598" s="96">
        <f>IFERROR(VLOOKUP($E598, V医療従事者等!$A:$J, $J$4, FALSE), 0)</f>
        <v>0</v>
      </c>
      <c r="K598" s="97">
        <f>IFERROR(VLOOKUP($E598, V一般接種!$A:$G, K$4, FALSE), 0)</f>
        <v>0</v>
      </c>
      <c r="L598" s="97">
        <f>IFERROR(VLOOKUP($E598, V一般接種!$A:$G, L$4, FALSE), 0)</f>
        <v>0</v>
      </c>
      <c r="M598" s="97">
        <f>IFERROR(VLOOKUP($E598, V一般接種!$A:$G, M$4, FALSE), 0)</f>
        <v>0</v>
      </c>
      <c r="N598" s="97">
        <f>IFERROR(VLOOKUP($E598, V一般接種!$A:$G, N$4, FALSE), 0)</f>
        <v>0</v>
      </c>
      <c r="O598" s="97">
        <f>SUMIF(V職域接種!$C:$C, 'Conv-vaccine'!$E598, V職域接種!F:F)</f>
        <v>0</v>
      </c>
      <c r="P598" s="97">
        <f>SUMIF(V職域接種!$C:$C, 'Conv-vaccine'!$E598, V職域接種!G:G)</f>
        <v>0</v>
      </c>
      <c r="Q598" s="97">
        <f>SUMIF(V重複!$C:$C, 'Conv-vaccine'!$E598, V重複!F:F)</f>
        <v>0</v>
      </c>
      <c r="R598" s="97">
        <f>SUMIF(V重複!$C:$C, 'Conv-vaccine'!$E598, V重複!G:G)</f>
        <v>0</v>
      </c>
      <c r="S598" s="111">
        <f>SUMIF(V3回目!$A:$A, 'Conv-vaccine'!$E598, V3回目!C:C)</f>
        <v>0</v>
      </c>
    </row>
    <row r="599" spans="1:19" ht="17.7">
      <c r="A599" s="94">
        <f t="shared" si="40"/>
        <v>44890</v>
      </c>
      <c r="B599" s="49">
        <f t="shared" si="41"/>
        <v>0</v>
      </c>
      <c r="C599" s="49">
        <f t="shared" si="42"/>
        <v>0</v>
      </c>
      <c r="D599" s="49">
        <f t="shared" si="39"/>
        <v>0</v>
      </c>
      <c r="E599" s="95">
        <v>44890</v>
      </c>
      <c r="F599" s="96" t="str">
        <f>IFERROR(VLOOKUP($E599, V医療従事者等!$A:$J, $F$4, FALSE), TEXT(E599, "aaa"))</f>
        <v>金</v>
      </c>
      <c r="G599" s="96">
        <f>IFERROR(VLOOKUP($E599, V医療従事者等!$A:$J, $G$4, FALSE), 0)</f>
        <v>0</v>
      </c>
      <c r="H599" s="96">
        <f>IFERROR(VLOOKUP($E599, V医療従事者等!$A:$J, $H$4, FALSE), 0)</f>
        <v>0</v>
      </c>
      <c r="I599" s="96">
        <f>IFERROR(VLOOKUP($E599, V医療従事者等!$A:$J, $I$4, FALSE), 0)</f>
        <v>0</v>
      </c>
      <c r="J599" s="96">
        <f>IFERROR(VLOOKUP($E599, V医療従事者等!$A:$J, $J$4, FALSE), 0)</f>
        <v>0</v>
      </c>
      <c r="K599" s="97">
        <f>IFERROR(VLOOKUP($E599, V一般接種!$A:$G, K$4, FALSE), 0)</f>
        <v>0</v>
      </c>
      <c r="L599" s="97">
        <f>IFERROR(VLOOKUP($E599, V一般接種!$A:$G, L$4, FALSE), 0)</f>
        <v>0</v>
      </c>
      <c r="M599" s="97">
        <f>IFERROR(VLOOKUP($E599, V一般接種!$A:$G, M$4, FALSE), 0)</f>
        <v>0</v>
      </c>
      <c r="N599" s="97">
        <f>IFERROR(VLOOKUP($E599, V一般接種!$A:$G, N$4, FALSE), 0)</f>
        <v>0</v>
      </c>
      <c r="O599" s="97">
        <f>SUMIF(V職域接種!$C:$C, 'Conv-vaccine'!$E599, V職域接種!F:F)</f>
        <v>0</v>
      </c>
      <c r="P599" s="97">
        <f>SUMIF(V職域接種!$C:$C, 'Conv-vaccine'!$E599, V職域接種!G:G)</f>
        <v>0</v>
      </c>
      <c r="Q599" s="97">
        <f>SUMIF(V重複!$C:$C, 'Conv-vaccine'!$E599, V重複!F:F)</f>
        <v>0</v>
      </c>
      <c r="R599" s="97">
        <f>SUMIF(V重複!$C:$C, 'Conv-vaccine'!$E599, V重複!G:G)</f>
        <v>0</v>
      </c>
      <c r="S599" s="111">
        <f>SUMIF(V3回目!$A:$A, 'Conv-vaccine'!$E599, V3回目!C:C)</f>
        <v>0</v>
      </c>
    </row>
    <row r="600" spans="1:19" ht="17.7">
      <c r="A600" s="94">
        <f t="shared" si="40"/>
        <v>44891</v>
      </c>
      <c r="B600" s="49">
        <f t="shared" si="41"/>
        <v>0</v>
      </c>
      <c r="C600" s="49">
        <f t="shared" si="42"/>
        <v>0</v>
      </c>
      <c r="D600" s="49">
        <f t="shared" si="39"/>
        <v>0</v>
      </c>
      <c r="E600" s="95">
        <v>44891</v>
      </c>
      <c r="F600" s="96" t="str">
        <f>IFERROR(VLOOKUP($E600, V医療従事者等!$A:$J, $F$4, FALSE), TEXT(E600, "aaa"))</f>
        <v>土</v>
      </c>
      <c r="G600" s="96">
        <f>IFERROR(VLOOKUP($E600, V医療従事者等!$A:$J, $G$4, FALSE), 0)</f>
        <v>0</v>
      </c>
      <c r="H600" s="96">
        <f>IFERROR(VLOOKUP($E600, V医療従事者等!$A:$J, $H$4, FALSE), 0)</f>
        <v>0</v>
      </c>
      <c r="I600" s="96">
        <f>IFERROR(VLOOKUP($E600, V医療従事者等!$A:$J, $I$4, FALSE), 0)</f>
        <v>0</v>
      </c>
      <c r="J600" s="96">
        <f>IFERROR(VLOOKUP($E600, V医療従事者等!$A:$J, $J$4, FALSE), 0)</f>
        <v>0</v>
      </c>
      <c r="K600" s="97">
        <f>IFERROR(VLOOKUP($E600, V一般接種!$A:$G, K$4, FALSE), 0)</f>
        <v>0</v>
      </c>
      <c r="L600" s="97">
        <f>IFERROR(VLOOKUP($E600, V一般接種!$A:$G, L$4, FALSE), 0)</f>
        <v>0</v>
      </c>
      <c r="M600" s="97">
        <f>IFERROR(VLOOKUP($E600, V一般接種!$A:$G, M$4, FALSE), 0)</f>
        <v>0</v>
      </c>
      <c r="N600" s="97">
        <f>IFERROR(VLOOKUP($E600, V一般接種!$A:$G, N$4, FALSE), 0)</f>
        <v>0</v>
      </c>
      <c r="O600" s="97">
        <f>SUMIF(V職域接種!$C:$C, 'Conv-vaccine'!$E600, V職域接種!F:F)</f>
        <v>0</v>
      </c>
      <c r="P600" s="97">
        <f>SUMIF(V職域接種!$C:$C, 'Conv-vaccine'!$E600, V職域接種!G:G)</f>
        <v>0</v>
      </c>
      <c r="Q600" s="97">
        <f>SUMIF(V重複!$C:$C, 'Conv-vaccine'!$E600, V重複!F:F)</f>
        <v>0</v>
      </c>
      <c r="R600" s="97">
        <f>SUMIF(V重複!$C:$C, 'Conv-vaccine'!$E600, V重複!G:G)</f>
        <v>0</v>
      </c>
      <c r="S600" s="111">
        <f>SUMIF(V3回目!$A:$A, 'Conv-vaccine'!$E600, V3回目!C:C)</f>
        <v>0</v>
      </c>
    </row>
    <row r="601" spans="1:19" ht="17.7">
      <c r="A601" s="94">
        <f t="shared" si="40"/>
        <v>44892</v>
      </c>
      <c r="B601" s="49">
        <f t="shared" si="41"/>
        <v>0</v>
      </c>
      <c r="C601" s="49">
        <f t="shared" si="42"/>
        <v>0</v>
      </c>
      <c r="D601" s="49">
        <f t="shared" si="39"/>
        <v>0</v>
      </c>
      <c r="E601" s="95">
        <v>44892</v>
      </c>
      <c r="F601" s="96" t="str">
        <f>IFERROR(VLOOKUP($E601, V医療従事者等!$A:$J, $F$4, FALSE), TEXT(E601, "aaa"))</f>
        <v>日</v>
      </c>
      <c r="G601" s="96">
        <f>IFERROR(VLOOKUP($E601, V医療従事者等!$A:$J, $G$4, FALSE), 0)</f>
        <v>0</v>
      </c>
      <c r="H601" s="96">
        <f>IFERROR(VLOOKUP($E601, V医療従事者等!$A:$J, $H$4, FALSE), 0)</f>
        <v>0</v>
      </c>
      <c r="I601" s="96">
        <f>IFERROR(VLOOKUP($E601, V医療従事者等!$A:$J, $I$4, FALSE), 0)</f>
        <v>0</v>
      </c>
      <c r="J601" s="96">
        <f>IFERROR(VLOOKUP($E601, V医療従事者等!$A:$J, $J$4, FALSE), 0)</f>
        <v>0</v>
      </c>
      <c r="K601" s="97">
        <f>IFERROR(VLOOKUP($E601, V一般接種!$A:$G, K$4, FALSE), 0)</f>
        <v>0</v>
      </c>
      <c r="L601" s="97">
        <f>IFERROR(VLOOKUP($E601, V一般接種!$A:$G, L$4, FALSE), 0)</f>
        <v>0</v>
      </c>
      <c r="M601" s="97">
        <f>IFERROR(VLOOKUP($E601, V一般接種!$A:$G, M$4, FALSE), 0)</f>
        <v>0</v>
      </c>
      <c r="N601" s="97">
        <f>IFERROR(VLOOKUP($E601, V一般接種!$A:$G, N$4, FALSE), 0)</f>
        <v>0</v>
      </c>
      <c r="O601" s="97">
        <f>SUMIF(V職域接種!$C:$C, 'Conv-vaccine'!$E601, V職域接種!F:F)</f>
        <v>0</v>
      </c>
      <c r="P601" s="97">
        <f>SUMIF(V職域接種!$C:$C, 'Conv-vaccine'!$E601, V職域接種!G:G)</f>
        <v>0</v>
      </c>
      <c r="Q601" s="97">
        <f>SUMIF(V重複!$C:$C, 'Conv-vaccine'!$E601, V重複!F:F)</f>
        <v>0</v>
      </c>
      <c r="R601" s="97">
        <f>SUMIF(V重複!$C:$C, 'Conv-vaccine'!$E601, V重複!G:G)</f>
        <v>0</v>
      </c>
      <c r="S601" s="111">
        <f>SUMIF(V3回目!$A:$A, 'Conv-vaccine'!$E601, V3回目!C:C)</f>
        <v>0</v>
      </c>
    </row>
    <row r="602" spans="1:19" ht="17.7">
      <c r="A602" s="94">
        <f t="shared" si="40"/>
        <v>44893</v>
      </c>
      <c r="B602" s="49">
        <f t="shared" si="41"/>
        <v>0</v>
      </c>
      <c r="C602" s="49">
        <f t="shared" si="42"/>
        <v>0</v>
      </c>
      <c r="D602" s="49">
        <f t="shared" si="39"/>
        <v>0</v>
      </c>
      <c r="E602" s="95">
        <v>44893</v>
      </c>
      <c r="F602" s="96" t="str">
        <f>IFERROR(VLOOKUP($E602, V医療従事者等!$A:$J, $F$4, FALSE), TEXT(E602, "aaa"))</f>
        <v>月</v>
      </c>
      <c r="G602" s="96">
        <f>IFERROR(VLOOKUP($E602, V医療従事者等!$A:$J, $G$4, FALSE), 0)</f>
        <v>0</v>
      </c>
      <c r="H602" s="96">
        <f>IFERROR(VLOOKUP($E602, V医療従事者等!$A:$J, $H$4, FALSE), 0)</f>
        <v>0</v>
      </c>
      <c r="I602" s="96">
        <f>IFERROR(VLOOKUP($E602, V医療従事者等!$A:$J, $I$4, FALSE), 0)</f>
        <v>0</v>
      </c>
      <c r="J602" s="96">
        <f>IFERROR(VLOOKUP($E602, V医療従事者等!$A:$J, $J$4, FALSE), 0)</f>
        <v>0</v>
      </c>
      <c r="K602" s="97">
        <f>IFERROR(VLOOKUP($E602, V一般接種!$A:$G, K$4, FALSE), 0)</f>
        <v>0</v>
      </c>
      <c r="L602" s="97">
        <f>IFERROR(VLOOKUP($E602, V一般接種!$A:$G, L$4, FALSE), 0)</f>
        <v>0</v>
      </c>
      <c r="M602" s="97">
        <f>IFERROR(VLOOKUP($E602, V一般接種!$A:$G, M$4, FALSE), 0)</f>
        <v>0</v>
      </c>
      <c r="N602" s="97">
        <f>IFERROR(VLOOKUP($E602, V一般接種!$A:$G, N$4, FALSE), 0)</f>
        <v>0</v>
      </c>
      <c r="O602" s="97">
        <f>SUMIF(V職域接種!$C:$C, 'Conv-vaccine'!$E602, V職域接種!F:F)</f>
        <v>0</v>
      </c>
      <c r="P602" s="97">
        <f>SUMIF(V職域接種!$C:$C, 'Conv-vaccine'!$E602, V職域接種!G:G)</f>
        <v>0</v>
      </c>
      <c r="Q602" s="97">
        <f>SUMIF(V重複!$C:$C, 'Conv-vaccine'!$E602, V重複!F:F)</f>
        <v>0</v>
      </c>
      <c r="R602" s="97">
        <f>SUMIF(V重複!$C:$C, 'Conv-vaccine'!$E602, V重複!G:G)</f>
        <v>0</v>
      </c>
      <c r="S602" s="111">
        <f>SUMIF(V3回目!$A:$A, 'Conv-vaccine'!$E602, V3回目!C:C)</f>
        <v>0</v>
      </c>
    </row>
    <row r="603" spans="1:19" ht="17.7">
      <c r="A603" s="94">
        <f t="shared" si="40"/>
        <v>44894</v>
      </c>
      <c r="B603" s="49">
        <f t="shared" si="41"/>
        <v>0</v>
      </c>
      <c r="C603" s="49">
        <f t="shared" si="42"/>
        <v>0</v>
      </c>
      <c r="D603" s="49">
        <f t="shared" si="39"/>
        <v>0</v>
      </c>
      <c r="E603" s="95">
        <v>44894</v>
      </c>
      <c r="F603" s="96" t="str">
        <f>IFERROR(VLOOKUP($E603, V医療従事者等!$A:$J, $F$4, FALSE), TEXT(E603, "aaa"))</f>
        <v>火</v>
      </c>
      <c r="G603" s="96">
        <f>IFERROR(VLOOKUP($E603, V医療従事者等!$A:$J, $G$4, FALSE), 0)</f>
        <v>0</v>
      </c>
      <c r="H603" s="96">
        <f>IFERROR(VLOOKUP($E603, V医療従事者等!$A:$J, $H$4, FALSE), 0)</f>
        <v>0</v>
      </c>
      <c r="I603" s="96">
        <f>IFERROR(VLOOKUP($E603, V医療従事者等!$A:$J, $I$4, FALSE), 0)</f>
        <v>0</v>
      </c>
      <c r="J603" s="96">
        <f>IFERROR(VLOOKUP($E603, V医療従事者等!$A:$J, $J$4, FALSE), 0)</f>
        <v>0</v>
      </c>
      <c r="K603" s="97">
        <f>IFERROR(VLOOKUP($E603, V一般接種!$A:$G, K$4, FALSE), 0)</f>
        <v>0</v>
      </c>
      <c r="L603" s="97">
        <f>IFERROR(VLOOKUP($E603, V一般接種!$A:$G, L$4, FALSE), 0)</f>
        <v>0</v>
      </c>
      <c r="M603" s="97">
        <f>IFERROR(VLOOKUP($E603, V一般接種!$A:$G, M$4, FALSE), 0)</f>
        <v>0</v>
      </c>
      <c r="N603" s="97">
        <f>IFERROR(VLOOKUP($E603, V一般接種!$A:$G, N$4, FALSE), 0)</f>
        <v>0</v>
      </c>
      <c r="O603" s="97">
        <f>SUMIF(V職域接種!$C:$C, 'Conv-vaccine'!$E603, V職域接種!F:F)</f>
        <v>0</v>
      </c>
      <c r="P603" s="97">
        <f>SUMIF(V職域接種!$C:$C, 'Conv-vaccine'!$E603, V職域接種!G:G)</f>
        <v>0</v>
      </c>
      <c r="Q603" s="97">
        <f>SUMIF(V重複!$C:$C, 'Conv-vaccine'!$E603, V重複!F:F)</f>
        <v>0</v>
      </c>
      <c r="R603" s="97">
        <f>SUMIF(V重複!$C:$C, 'Conv-vaccine'!$E603, V重複!G:G)</f>
        <v>0</v>
      </c>
      <c r="S603" s="111">
        <f>SUMIF(V3回目!$A:$A, 'Conv-vaccine'!$E603, V3回目!C:C)</f>
        <v>0</v>
      </c>
    </row>
    <row r="604" spans="1:19" ht="17.7">
      <c r="A604" s="94">
        <f t="shared" si="40"/>
        <v>44895</v>
      </c>
      <c r="B604" s="49">
        <f t="shared" si="41"/>
        <v>0</v>
      </c>
      <c r="C604" s="49">
        <f t="shared" si="42"/>
        <v>0</v>
      </c>
      <c r="D604" s="49">
        <f t="shared" si="39"/>
        <v>0</v>
      </c>
      <c r="E604" s="95">
        <v>44895</v>
      </c>
      <c r="F604" s="96" t="str">
        <f>IFERROR(VLOOKUP($E604, V医療従事者等!$A:$J, $F$4, FALSE), TEXT(E604, "aaa"))</f>
        <v>水</v>
      </c>
      <c r="G604" s="96">
        <f>IFERROR(VLOOKUP($E604, V医療従事者等!$A:$J, $G$4, FALSE), 0)</f>
        <v>0</v>
      </c>
      <c r="H604" s="96">
        <f>IFERROR(VLOOKUP($E604, V医療従事者等!$A:$J, $H$4, FALSE), 0)</f>
        <v>0</v>
      </c>
      <c r="I604" s="96">
        <f>IFERROR(VLOOKUP($E604, V医療従事者等!$A:$J, $I$4, FALSE), 0)</f>
        <v>0</v>
      </c>
      <c r="J604" s="96">
        <f>IFERROR(VLOOKUP($E604, V医療従事者等!$A:$J, $J$4, FALSE), 0)</f>
        <v>0</v>
      </c>
      <c r="K604" s="97">
        <f>IFERROR(VLOOKUP($E604, V一般接種!$A:$G, K$4, FALSE), 0)</f>
        <v>0</v>
      </c>
      <c r="L604" s="97">
        <f>IFERROR(VLOOKUP($E604, V一般接種!$A:$G, L$4, FALSE), 0)</f>
        <v>0</v>
      </c>
      <c r="M604" s="97">
        <f>IFERROR(VLOOKUP($E604, V一般接種!$A:$G, M$4, FALSE), 0)</f>
        <v>0</v>
      </c>
      <c r="N604" s="97">
        <f>IFERROR(VLOOKUP($E604, V一般接種!$A:$G, N$4, FALSE), 0)</f>
        <v>0</v>
      </c>
      <c r="O604" s="97">
        <f>SUMIF(V職域接種!$C:$C, 'Conv-vaccine'!$E604, V職域接種!F:F)</f>
        <v>0</v>
      </c>
      <c r="P604" s="97">
        <f>SUMIF(V職域接種!$C:$C, 'Conv-vaccine'!$E604, V職域接種!G:G)</f>
        <v>0</v>
      </c>
      <c r="Q604" s="97">
        <f>SUMIF(V重複!$C:$C, 'Conv-vaccine'!$E604, V重複!F:F)</f>
        <v>0</v>
      </c>
      <c r="R604" s="97">
        <f>SUMIF(V重複!$C:$C, 'Conv-vaccine'!$E604, V重複!G:G)</f>
        <v>0</v>
      </c>
      <c r="S604" s="111">
        <f>SUMIF(V3回目!$A:$A, 'Conv-vaccine'!$E604, V3回目!C:C)</f>
        <v>0</v>
      </c>
    </row>
    <row r="605" spans="1:19" ht="17.7">
      <c r="A605" s="94">
        <f t="shared" si="40"/>
        <v>44896</v>
      </c>
      <c r="B605" s="49">
        <f t="shared" si="41"/>
        <v>0</v>
      </c>
      <c r="C605" s="49">
        <f t="shared" si="42"/>
        <v>0</v>
      </c>
      <c r="D605" s="49">
        <f t="shared" si="39"/>
        <v>0</v>
      </c>
      <c r="E605" s="95">
        <v>44896</v>
      </c>
      <c r="F605" s="96" t="str">
        <f>IFERROR(VLOOKUP($E605, V医療従事者等!$A:$J, $F$4, FALSE), TEXT(E605, "aaa"))</f>
        <v>木</v>
      </c>
      <c r="G605" s="96">
        <f>IFERROR(VLOOKUP($E605, V医療従事者等!$A:$J, $G$4, FALSE), 0)</f>
        <v>0</v>
      </c>
      <c r="H605" s="96">
        <f>IFERROR(VLOOKUP($E605, V医療従事者等!$A:$J, $H$4, FALSE), 0)</f>
        <v>0</v>
      </c>
      <c r="I605" s="96">
        <f>IFERROR(VLOOKUP($E605, V医療従事者等!$A:$J, $I$4, FALSE), 0)</f>
        <v>0</v>
      </c>
      <c r="J605" s="96">
        <f>IFERROR(VLOOKUP($E605, V医療従事者等!$A:$J, $J$4, FALSE), 0)</f>
        <v>0</v>
      </c>
      <c r="K605" s="97">
        <f>IFERROR(VLOOKUP($E605, V一般接種!$A:$G, K$4, FALSE), 0)</f>
        <v>0</v>
      </c>
      <c r="L605" s="97">
        <f>IFERROR(VLOOKUP($E605, V一般接種!$A:$G, L$4, FALSE), 0)</f>
        <v>0</v>
      </c>
      <c r="M605" s="97">
        <f>IFERROR(VLOOKUP($E605, V一般接種!$A:$G, M$4, FALSE), 0)</f>
        <v>0</v>
      </c>
      <c r="N605" s="97">
        <f>IFERROR(VLOOKUP($E605, V一般接種!$A:$G, N$4, FALSE), 0)</f>
        <v>0</v>
      </c>
      <c r="O605" s="97">
        <f>SUMIF(V職域接種!$C:$C, 'Conv-vaccine'!$E605, V職域接種!F:F)</f>
        <v>0</v>
      </c>
      <c r="P605" s="97">
        <f>SUMIF(V職域接種!$C:$C, 'Conv-vaccine'!$E605, V職域接種!G:G)</f>
        <v>0</v>
      </c>
      <c r="Q605" s="97">
        <f>SUMIF(V重複!$C:$C, 'Conv-vaccine'!$E605, V重複!F:F)</f>
        <v>0</v>
      </c>
      <c r="R605" s="97">
        <f>SUMIF(V重複!$C:$C, 'Conv-vaccine'!$E605, V重複!G:G)</f>
        <v>0</v>
      </c>
      <c r="S605" s="111">
        <f>SUMIF(V3回目!$A:$A, 'Conv-vaccine'!$E605, V3回目!C:C)</f>
        <v>0</v>
      </c>
    </row>
    <row r="606" spans="1:19" ht="17.7">
      <c r="A606" s="94">
        <f t="shared" si="40"/>
        <v>44897</v>
      </c>
      <c r="B606" s="49">
        <f t="shared" si="41"/>
        <v>0</v>
      </c>
      <c r="C606" s="49">
        <f t="shared" si="42"/>
        <v>0</v>
      </c>
      <c r="D606" s="49">
        <f t="shared" si="39"/>
        <v>0</v>
      </c>
      <c r="E606" s="95">
        <v>44897</v>
      </c>
      <c r="F606" s="96" t="str">
        <f>IFERROR(VLOOKUP($E606, V医療従事者等!$A:$J, $F$4, FALSE), TEXT(E606, "aaa"))</f>
        <v>金</v>
      </c>
      <c r="G606" s="96">
        <f>IFERROR(VLOOKUP($E606, V医療従事者等!$A:$J, $G$4, FALSE), 0)</f>
        <v>0</v>
      </c>
      <c r="H606" s="96">
        <f>IFERROR(VLOOKUP($E606, V医療従事者等!$A:$J, $H$4, FALSE), 0)</f>
        <v>0</v>
      </c>
      <c r="I606" s="96">
        <f>IFERROR(VLOOKUP($E606, V医療従事者等!$A:$J, $I$4, FALSE), 0)</f>
        <v>0</v>
      </c>
      <c r="J606" s="96">
        <f>IFERROR(VLOOKUP($E606, V医療従事者等!$A:$J, $J$4, FALSE), 0)</f>
        <v>0</v>
      </c>
      <c r="K606" s="97">
        <f>IFERROR(VLOOKUP($E606, V一般接種!$A:$G, K$4, FALSE), 0)</f>
        <v>0</v>
      </c>
      <c r="L606" s="97">
        <f>IFERROR(VLOOKUP($E606, V一般接種!$A:$G, L$4, FALSE), 0)</f>
        <v>0</v>
      </c>
      <c r="M606" s="97">
        <f>IFERROR(VLOOKUP($E606, V一般接種!$A:$G, M$4, FALSE), 0)</f>
        <v>0</v>
      </c>
      <c r="N606" s="97">
        <f>IFERROR(VLOOKUP($E606, V一般接種!$A:$G, N$4, FALSE), 0)</f>
        <v>0</v>
      </c>
      <c r="O606" s="97">
        <f>SUMIF(V職域接種!$C:$C, 'Conv-vaccine'!$E606, V職域接種!F:F)</f>
        <v>0</v>
      </c>
      <c r="P606" s="97">
        <f>SUMIF(V職域接種!$C:$C, 'Conv-vaccine'!$E606, V職域接種!G:G)</f>
        <v>0</v>
      </c>
      <c r="Q606" s="97">
        <f>SUMIF(V重複!$C:$C, 'Conv-vaccine'!$E606, V重複!F:F)</f>
        <v>0</v>
      </c>
      <c r="R606" s="97">
        <f>SUMIF(V重複!$C:$C, 'Conv-vaccine'!$E606, V重複!G:G)</f>
        <v>0</v>
      </c>
      <c r="S606" s="111">
        <f>SUMIF(V3回目!$A:$A, 'Conv-vaccine'!$E606, V3回目!C:C)</f>
        <v>0</v>
      </c>
    </row>
    <row r="607" spans="1:19" ht="17.7">
      <c r="A607" s="94">
        <f t="shared" si="40"/>
        <v>44898</v>
      </c>
      <c r="B607" s="49">
        <f t="shared" si="41"/>
        <v>0</v>
      </c>
      <c r="C607" s="49">
        <f t="shared" si="42"/>
        <v>0</v>
      </c>
      <c r="D607" s="49">
        <f t="shared" si="39"/>
        <v>0</v>
      </c>
      <c r="E607" s="95">
        <v>44898</v>
      </c>
      <c r="F607" s="96" t="str">
        <f>IFERROR(VLOOKUP($E607, V医療従事者等!$A:$J, $F$4, FALSE), TEXT(E607, "aaa"))</f>
        <v>土</v>
      </c>
      <c r="G607" s="96">
        <f>IFERROR(VLOOKUP($E607, V医療従事者等!$A:$J, $G$4, FALSE), 0)</f>
        <v>0</v>
      </c>
      <c r="H607" s="96">
        <f>IFERROR(VLOOKUP($E607, V医療従事者等!$A:$J, $H$4, FALSE), 0)</f>
        <v>0</v>
      </c>
      <c r="I607" s="96">
        <f>IFERROR(VLOOKUP($E607, V医療従事者等!$A:$J, $I$4, FALSE), 0)</f>
        <v>0</v>
      </c>
      <c r="J607" s="96">
        <f>IFERROR(VLOOKUP($E607, V医療従事者等!$A:$J, $J$4, FALSE), 0)</f>
        <v>0</v>
      </c>
      <c r="K607" s="97">
        <f>IFERROR(VLOOKUP($E607, V一般接種!$A:$G, K$4, FALSE), 0)</f>
        <v>0</v>
      </c>
      <c r="L607" s="97">
        <f>IFERROR(VLOOKUP($E607, V一般接種!$A:$G, L$4, FALSE), 0)</f>
        <v>0</v>
      </c>
      <c r="M607" s="97">
        <f>IFERROR(VLOOKUP($E607, V一般接種!$A:$G, M$4, FALSE), 0)</f>
        <v>0</v>
      </c>
      <c r="N607" s="97">
        <f>IFERROR(VLOOKUP($E607, V一般接種!$A:$G, N$4, FALSE), 0)</f>
        <v>0</v>
      </c>
      <c r="O607" s="97">
        <f>SUMIF(V職域接種!$C:$C, 'Conv-vaccine'!$E607, V職域接種!F:F)</f>
        <v>0</v>
      </c>
      <c r="P607" s="97">
        <f>SUMIF(V職域接種!$C:$C, 'Conv-vaccine'!$E607, V職域接種!G:G)</f>
        <v>0</v>
      </c>
      <c r="Q607" s="97">
        <f>SUMIF(V重複!$C:$C, 'Conv-vaccine'!$E607, V重複!F:F)</f>
        <v>0</v>
      </c>
      <c r="R607" s="97">
        <f>SUMIF(V重複!$C:$C, 'Conv-vaccine'!$E607, V重複!G:G)</f>
        <v>0</v>
      </c>
      <c r="S607" s="111">
        <f>SUMIF(V3回目!$A:$A, 'Conv-vaccine'!$E607, V3回目!C:C)</f>
        <v>0</v>
      </c>
    </row>
    <row r="608" spans="1:19" ht="17.7">
      <c r="A608" s="94">
        <f t="shared" si="40"/>
        <v>44899</v>
      </c>
      <c r="B608" s="49">
        <f t="shared" si="41"/>
        <v>0</v>
      </c>
      <c r="C608" s="49">
        <f t="shared" si="42"/>
        <v>0</v>
      </c>
      <c r="D608" s="49">
        <f t="shared" si="39"/>
        <v>0</v>
      </c>
      <c r="E608" s="95">
        <v>44899</v>
      </c>
      <c r="F608" s="96" t="str">
        <f>IFERROR(VLOOKUP($E608, V医療従事者等!$A:$J, $F$4, FALSE), TEXT(E608, "aaa"))</f>
        <v>日</v>
      </c>
      <c r="G608" s="96">
        <f>IFERROR(VLOOKUP($E608, V医療従事者等!$A:$J, $G$4, FALSE), 0)</f>
        <v>0</v>
      </c>
      <c r="H608" s="96">
        <f>IFERROR(VLOOKUP($E608, V医療従事者等!$A:$J, $H$4, FALSE), 0)</f>
        <v>0</v>
      </c>
      <c r="I608" s="96">
        <f>IFERROR(VLOOKUP($E608, V医療従事者等!$A:$J, $I$4, FALSE), 0)</f>
        <v>0</v>
      </c>
      <c r="J608" s="96">
        <f>IFERROR(VLOOKUP($E608, V医療従事者等!$A:$J, $J$4, FALSE), 0)</f>
        <v>0</v>
      </c>
      <c r="K608" s="97">
        <f>IFERROR(VLOOKUP($E608, V一般接種!$A:$G, K$4, FALSE), 0)</f>
        <v>0</v>
      </c>
      <c r="L608" s="97">
        <f>IFERROR(VLOOKUP($E608, V一般接種!$A:$G, L$4, FALSE), 0)</f>
        <v>0</v>
      </c>
      <c r="M608" s="97">
        <f>IFERROR(VLOOKUP($E608, V一般接種!$A:$G, M$4, FALSE), 0)</f>
        <v>0</v>
      </c>
      <c r="N608" s="97">
        <f>IFERROR(VLOOKUP($E608, V一般接種!$A:$G, N$4, FALSE), 0)</f>
        <v>0</v>
      </c>
      <c r="O608" s="97">
        <f>SUMIF(V職域接種!$C:$C, 'Conv-vaccine'!$E608, V職域接種!F:F)</f>
        <v>0</v>
      </c>
      <c r="P608" s="97">
        <f>SUMIF(V職域接種!$C:$C, 'Conv-vaccine'!$E608, V職域接種!G:G)</f>
        <v>0</v>
      </c>
      <c r="Q608" s="97">
        <f>SUMIF(V重複!$C:$C, 'Conv-vaccine'!$E608, V重複!F:F)</f>
        <v>0</v>
      </c>
      <c r="R608" s="97">
        <f>SUMIF(V重複!$C:$C, 'Conv-vaccine'!$E608, V重複!G:G)</f>
        <v>0</v>
      </c>
      <c r="S608" s="111">
        <f>SUMIF(V3回目!$A:$A, 'Conv-vaccine'!$E608, V3回目!C:C)</f>
        <v>0</v>
      </c>
    </row>
    <row r="609" spans="1:19" ht="17.7">
      <c r="A609" s="94">
        <f t="shared" si="40"/>
        <v>44900</v>
      </c>
      <c r="B609" s="49">
        <f t="shared" si="41"/>
        <v>0</v>
      </c>
      <c r="C609" s="49">
        <f t="shared" si="42"/>
        <v>0</v>
      </c>
      <c r="D609" s="49">
        <f t="shared" si="39"/>
        <v>0</v>
      </c>
      <c r="E609" s="95">
        <v>44900</v>
      </c>
      <c r="F609" s="96" t="str">
        <f>IFERROR(VLOOKUP($E609, V医療従事者等!$A:$J, $F$4, FALSE), TEXT(E609, "aaa"))</f>
        <v>月</v>
      </c>
      <c r="G609" s="96">
        <f>IFERROR(VLOOKUP($E609, V医療従事者等!$A:$J, $G$4, FALSE), 0)</f>
        <v>0</v>
      </c>
      <c r="H609" s="96">
        <f>IFERROR(VLOOKUP($E609, V医療従事者等!$A:$J, $H$4, FALSE), 0)</f>
        <v>0</v>
      </c>
      <c r="I609" s="96">
        <f>IFERROR(VLOOKUP($E609, V医療従事者等!$A:$J, $I$4, FALSE), 0)</f>
        <v>0</v>
      </c>
      <c r="J609" s="96">
        <f>IFERROR(VLOOKUP($E609, V医療従事者等!$A:$J, $J$4, FALSE), 0)</f>
        <v>0</v>
      </c>
      <c r="K609" s="97">
        <f>IFERROR(VLOOKUP($E609, V一般接種!$A:$G, K$4, FALSE), 0)</f>
        <v>0</v>
      </c>
      <c r="L609" s="97">
        <f>IFERROR(VLOOKUP($E609, V一般接種!$A:$G, L$4, FALSE), 0)</f>
        <v>0</v>
      </c>
      <c r="M609" s="97">
        <f>IFERROR(VLOOKUP($E609, V一般接種!$A:$G, M$4, FALSE), 0)</f>
        <v>0</v>
      </c>
      <c r="N609" s="97">
        <f>IFERROR(VLOOKUP($E609, V一般接種!$A:$G, N$4, FALSE), 0)</f>
        <v>0</v>
      </c>
      <c r="O609" s="97">
        <f>SUMIF(V職域接種!$C:$C, 'Conv-vaccine'!$E609, V職域接種!F:F)</f>
        <v>0</v>
      </c>
      <c r="P609" s="97">
        <f>SUMIF(V職域接種!$C:$C, 'Conv-vaccine'!$E609, V職域接種!G:G)</f>
        <v>0</v>
      </c>
      <c r="Q609" s="97">
        <f>SUMIF(V重複!$C:$C, 'Conv-vaccine'!$E609, V重複!F:F)</f>
        <v>0</v>
      </c>
      <c r="R609" s="97">
        <f>SUMIF(V重複!$C:$C, 'Conv-vaccine'!$E609, V重複!G:G)</f>
        <v>0</v>
      </c>
      <c r="S609" s="111">
        <f>SUMIF(V3回目!$A:$A, 'Conv-vaccine'!$E609, V3回目!C:C)</f>
        <v>0</v>
      </c>
    </row>
    <row r="610" spans="1:19" ht="17.7">
      <c r="A610" s="94">
        <f t="shared" si="40"/>
        <v>44901</v>
      </c>
      <c r="B610" s="49">
        <f t="shared" si="41"/>
        <v>0</v>
      </c>
      <c r="C610" s="49">
        <f t="shared" si="42"/>
        <v>0</v>
      </c>
      <c r="D610" s="49">
        <f t="shared" si="39"/>
        <v>0</v>
      </c>
      <c r="E610" s="95">
        <v>44901</v>
      </c>
      <c r="F610" s="96" t="str">
        <f>IFERROR(VLOOKUP($E610, V医療従事者等!$A:$J, $F$4, FALSE), TEXT(E610, "aaa"))</f>
        <v>火</v>
      </c>
      <c r="G610" s="96">
        <f>IFERROR(VLOOKUP($E610, V医療従事者等!$A:$J, $G$4, FALSE), 0)</f>
        <v>0</v>
      </c>
      <c r="H610" s="96">
        <f>IFERROR(VLOOKUP($E610, V医療従事者等!$A:$J, $H$4, FALSE), 0)</f>
        <v>0</v>
      </c>
      <c r="I610" s="96">
        <f>IFERROR(VLOOKUP($E610, V医療従事者等!$A:$J, $I$4, FALSE), 0)</f>
        <v>0</v>
      </c>
      <c r="J610" s="96">
        <f>IFERROR(VLOOKUP($E610, V医療従事者等!$A:$J, $J$4, FALSE), 0)</f>
        <v>0</v>
      </c>
      <c r="K610" s="97">
        <f>IFERROR(VLOOKUP($E610, V一般接種!$A:$G, K$4, FALSE), 0)</f>
        <v>0</v>
      </c>
      <c r="L610" s="97">
        <f>IFERROR(VLOOKUP($E610, V一般接種!$A:$G, L$4, FALSE), 0)</f>
        <v>0</v>
      </c>
      <c r="M610" s="97">
        <f>IFERROR(VLOOKUP($E610, V一般接種!$A:$G, M$4, FALSE), 0)</f>
        <v>0</v>
      </c>
      <c r="N610" s="97">
        <f>IFERROR(VLOOKUP($E610, V一般接種!$A:$G, N$4, FALSE), 0)</f>
        <v>0</v>
      </c>
      <c r="O610" s="97">
        <f>SUMIF(V職域接種!$C:$C, 'Conv-vaccine'!$E610, V職域接種!F:F)</f>
        <v>0</v>
      </c>
      <c r="P610" s="97">
        <f>SUMIF(V職域接種!$C:$C, 'Conv-vaccine'!$E610, V職域接種!G:G)</f>
        <v>0</v>
      </c>
      <c r="Q610" s="97">
        <f>SUMIF(V重複!$C:$C, 'Conv-vaccine'!$E610, V重複!F:F)</f>
        <v>0</v>
      </c>
      <c r="R610" s="97">
        <f>SUMIF(V重複!$C:$C, 'Conv-vaccine'!$E610, V重複!G:G)</f>
        <v>0</v>
      </c>
      <c r="S610" s="111">
        <f>SUMIF(V3回目!$A:$A, 'Conv-vaccine'!$E610, V3回目!C:C)</f>
        <v>0</v>
      </c>
    </row>
    <row r="611" spans="1:19" ht="17.7">
      <c r="A611" s="94">
        <f t="shared" si="40"/>
        <v>44902</v>
      </c>
      <c r="B611" s="49">
        <f t="shared" si="41"/>
        <v>0</v>
      </c>
      <c r="C611" s="49">
        <f t="shared" si="42"/>
        <v>0</v>
      </c>
      <c r="D611" s="49">
        <f t="shared" si="39"/>
        <v>0</v>
      </c>
      <c r="E611" s="95">
        <v>44902</v>
      </c>
      <c r="F611" s="96" t="str">
        <f>IFERROR(VLOOKUP($E611, V医療従事者等!$A:$J, $F$4, FALSE), TEXT(E611, "aaa"))</f>
        <v>水</v>
      </c>
      <c r="G611" s="96">
        <f>IFERROR(VLOOKUP($E611, V医療従事者等!$A:$J, $G$4, FALSE), 0)</f>
        <v>0</v>
      </c>
      <c r="H611" s="96">
        <f>IFERROR(VLOOKUP($E611, V医療従事者等!$A:$J, $H$4, FALSE), 0)</f>
        <v>0</v>
      </c>
      <c r="I611" s="96">
        <f>IFERROR(VLOOKUP($E611, V医療従事者等!$A:$J, $I$4, FALSE), 0)</f>
        <v>0</v>
      </c>
      <c r="J611" s="96">
        <f>IFERROR(VLOOKUP($E611, V医療従事者等!$A:$J, $J$4, FALSE), 0)</f>
        <v>0</v>
      </c>
      <c r="K611" s="97">
        <f>IFERROR(VLOOKUP($E611, V一般接種!$A:$G, K$4, FALSE), 0)</f>
        <v>0</v>
      </c>
      <c r="L611" s="97">
        <f>IFERROR(VLOOKUP($E611, V一般接種!$A:$G, L$4, FALSE), 0)</f>
        <v>0</v>
      </c>
      <c r="M611" s="97">
        <f>IFERROR(VLOOKUP($E611, V一般接種!$A:$G, M$4, FALSE), 0)</f>
        <v>0</v>
      </c>
      <c r="N611" s="97">
        <f>IFERROR(VLOOKUP($E611, V一般接種!$A:$G, N$4, FALSE), 0)</f>
        <v>0</v>
      </c>
      <c r="O611" s="97">
        <f>SUMIF(V職域接種!$C:$C, 'Conv-vaccine'!$E611, V職域接種!F:F)</f>
        <v>0</v>
      </c>
      <c r="P611" s="97">
        <f>SUMIF(V職域接種!$C:$C, 'Conv-vaccine'!$E611, V職域接種!G:G)</f>
        <v>0</v>
      </c>
      <c r="Q611" s="97">
        <f>SUMIF(V重複!$C:$C, 'Conv-vaccine'!$E611, V重複!F:F)</f>
        <v>0</v>
      </c>
      <c r="R611" s="97">
        <f>SUMIF(V重複!$C:$C, 'Conv-vaccine'!$E611, V重複!G:G)</f>
        <v>0</v>
      </c>
      <c r="S611" s="111">
        <f>SUMIF(V3回目!$A:$A, 'Conv-vaccine'!$E611, V3回目!C:C)</f>
        <v>0</v>
      </c>
    </row>
    <row r="612" spans="1:19" ht="17.7">
      <c r="A612" s="94">
        <f t="shared" si="40"/>
        <v>44903</v>
      </c>
      <c r="B612" s="49">
        <f t="shared" si="41"/>
        <v>0</v>
      </c>
      <c r="C612" s="49">
        <f t="shared" si="42"/>
        <v>0</v>
      </c>
      <c r="D612" s="49">
        <f t="shared" si="39"/>
        <v>0</v>
      </c>
      <c r="E612" s="95">
        <v>44903</v>
      </c>
      <c r="F612" s="96" t="str">
        <f>IFERROR(VLOOKUP($E612, V医療従事者等!$A:$J, $F$4, FALSE), TEXT(E612, "aaa"))</f>
        <v>木</v>
      </c>
      <c r="G612" s="96">
        <f>IFERROR(VLOOKUP($E612, V医療従事者等!$A:$J, $G$4, FALSE), 0)</f>
        <v>0</v>
      </c>
      <c r="H612" s="96">
        <f>IFERROR(VLOOKUP($E612, V医療従事者等!$A:$J, $H$4, FALSE), 0)</f>
        <v>0</v>
      </c>
      <c r="I612" s="96">
        <f>IFERROR(VLOOKUP($E612, V医療従事者等!$A:$J, $I$4, FALSE), 0)</f>
        <v>0</v>
      </c>
      <c r="J612" s="96">
        <f>IFERROR(VLOOKUP($E612, V医療従事者等!$A:$J, $J$4, FALSE), 0)</f>
        <v>0</v>
      </c>
      <c r="K612" s="97">
        <f>IFERROR(VLOOKUP($E612, V一般接種!$A:$G, K$4, FALSE), 0)</f>
        <v>0</v>
      </c>
      <c r="L612" s="97">
        <f>IFERROR(VLOOKUP($E612, V一般接種!$A:$G, L$4, FALSE), 0)</f>
        <v>0</v>
      </c>
      <c r="M612" s="97">
        <f>IFERROR(VLOOKUP($E612, V一般接種!$A:$G, M$4, FALSE), 0)</f>
        <v>0</v>
      </c>
      <c r="N612" s="97">
        <f>IFERROR(VLOOKUP($E612, V一般接種!$A:$G, N$4, FALSE), 0)</f>
        <v>0</v>
      </c>
      <c r="O612" s="97">
        <f>SUMIF(V職域接種!$C:$C, 'Conv-vaccine'!$E612, V職域接種!F:F)</f>
        <v>0</v>
      </c>
      <c r="P612" s="97">
        <f>SUMIF(V職域接種!$C:$C, 'Conv-vaccine'!$E612, V職域接種!G:G)</f>
        <v>0</v>
      </c>
      <c r="Q612" s="97">
        <f>SUMIF(V重複!$C:$C, 'Conv-vaccine'!$E612, V重複!F:F)</f>
        <v>0</v>
      </c>
      <c r="R612" s="97">
        <f>SUMIF(V重複!$C:$C, 'Conv-vaccine'!$E612, V重複!G:G)</f>
        <v>0</v>
      </c>
      <c r="S612" s="111">
        <f>SUMIF(V3回目!$A:$A, 'Conv-vaccine'!$E612, V3回目!C:C)</f>
        <v>0</v>
      </c>
    </row>
    <row r="613" spans="1:19" ht="17.7">
      <c r="A613" s="94">
        <f t="shared" si="40"/>
        <v>44904</v>
      </c>
      <c r="B613" s="49">
        <f t="shared" si="41"/>
        <v>0</v>
      </c>
      <c r="C613" s="49">
        <f t="shared" si="42"/>
        <v>0</v>
      </c>
      <c r="D613" s="49">
        <f t="shared" si="39"/>
        <v>0</v>
      </c>
      <c r="E613" s="95">
        <v>44904</v>
      </c>
      <c r="F613" s="96" t="str">
        <f>IFERROR(VLOOKUP($E613, V医療従事者等!$A:$J, $F$4, FALSE), TEXT(E613, "aaa"))</f>
        <v>金</v>
      </c>
      <c r="G613" s="96">
        <f>IFERROR(VLOOKUP($E613, V医療従事者等!$A:$J, $G$4, FALSE), 0)</f>
        <v>0</v>
      </c>
      <c r="H613" s="96">
        <f>IFERROR(VLOOKUP($E613, V医療従事者等!$A:$J, $H$4, FALSE), 0)</f>
        <v>0</v>
      </c>
      <c r="I613" s="96">
        <f>IFERROR(VLOOKUP($E613, V医療従事者等!$A:$J, $I$4, FALSE), 0)</f>
        <v>0</v>
      </c>
      <c r="J613" s="96">
        <f>IFERROR(VLOOKUP($E613, V医療従事者等!$A:$J, $J$4, FALSE), 0)</f>
        <v>0</v>
      </c>
      <c r="K613" s="97">
        <f>IFERROR(VLOOKUP($E613, V一般接種!$A:$G, K$4, FALSE), 0)</f>
        <v>0</v>
      </c>
      <c r="L613" s="97">
        <f>IFERROR(VLOOKUP($E613, V一般接種!$A:$G, L$4, FALSE), 0)</f>
        <v>0</v>
      </c>
      <c r="M613" s="97">
        <f>IFERROR(VLOOKUP($E613, V一般接種!$A:$G, M$4, FALSE), 0)</f>
        <v>0</v>
      </c>
      <c r="N613" s="97">
        <f>IFERROR(VLOOKUP($E613, V一般接種!$A:$G, N$4, FALSE), 0)</f>
        <v>0</v>
      </c>
      <c r="O613" s="97">
        <f>SUMIF(V職域接種!$C:$C, 'Conv-vaccine'!$E613, V職域接種!F:F)</f>
        <v>0</v>
      </c>
      <c r="P613" s="97">
        <f>SUMIF(V職域接種!$C:$C, 'Conv-vaccine'!$E613, V職域接種!G:G)</f>
        <v>0</v>
      </c>
      <c r="Q613" s="97">
        <f>SUMIF(V重複!$C:$C, 'Conv-vaccine'!$E613, V重複!F:F)</f>
        <v>0</v>
      </c>
      <c r="R613" s="97">
        <f>SUMIF(V重複!$C:$C, 'Conv-vaccine'!$E613, V重複!G:G)</f>
        <v>0</v>
      </c>
      <c r="S613" s="111">
        <f>SUMIF(V3回目!$A:$A, 'Conv-vaccine'!$E613, V3回目!C:C)</f>
        <v>0</v>
      </c>
    </row>
    <row r="614" spans="1:19" ht="17.7">
      <c r="A614" s="94">
        <f t="shared" si="40"/>
        <v>44905</v>
      </c>
      <c r="B614" s="49">
        <f t="shared" si="41"/>
        <v>0</v>
      </c>
      <c r="C614" s="49">
        <f t="shared" si="42"/>
        <v>0</v>
      </c>
      <c r="D614" s="49">
        <f t="shared" si="39"/>
        <v>0</v>
      </c>
      <c r="E614" s="95">
        <v>44905</v>
      </c>
      <c r="F614" s="96" t="str">
        <f>IFERROR(VLOOKUP($E614, V医療従事者等!$A:$J, $F$4, FALSE), TEXT(E614, "aaa"))</f>
        <v>土</v>
      </c>
      <c r="G614" s="96">
        <f>IFERROR(VLOOKUP($E614, V医療従事者等!$A:$J, $G$4, FALSE), 0)</f>
        <v>0</v>
      </c>
      <c r="H614" s="96">
        <f>IFERROR(VLOOKUP($E614, V医療従事者等!$A:$J, $H$4, FALSE), 0)</f>
        <v>0</v>
      </c>
      <c r="I614" s="96">
        <f>IFERROR(VLOOKUP($E614, V医療従事者等!$A:$J, $I$4, FALSE), 0)</f>
        <v>0</v>
      </c>
      <c r="J614" s="96">
        <f>IFERROR(VLOOKUP($E614, V医療従事者等!$A:$J, $J$4, FALSE), 0)</f>
        <v>0</v>
      </c>
      <c r="K614" s="97">
        <f>IFERROR(VLOOKUP($E614, V一般接種!$A:$G, K$4, FALSE), 0)</f>
        <v>0</v>
      </c>
      <c r="L614" s="97">
        <f>IFERROR(VLOOKUP($E614, V一般接種!$A:$G, L$4, FALSE), 0)</f>
        <v>0</v>
      </c>
      <c r="M614" s="97">
        <f>IFERROR(VLOOKUP($E614, V一般接種!$A:$G, M$4, FALSE), 0)</f>
        <v>0</v>
      </c>
      <c r="N614" s="97">
        <f>IFERROR(VLOOKUP($E614, V一般接種!$A:$G, N$4, FALSE), 0)</f>
        <v>0</v>
      </c>
      <c r="O614" s="97">
        <f>SUMIF(V職域接種!$C:$C, 'Conv-vaccine'!$E614, V職域接種!F:F)</f>
        <v>0</v>
      </c>
      <c r="P614" s="97">
        <f>SUMIF(V職域接種!$C:$C, 'Conv-vaccine'!$E614, V職域接種!G:G)</f>
        <v>0</v>
      </c>
      <c r="Q614" s="97">
        <f>SUMIF(V重複!$C:$C, 'Conv-vaccine'!$E614, V重複!F:F)</f>
        <v>0</v>
      </c>
      <c r="R614" s="97">
        <f>SUMIF(V重複!$C:$C, 'Conv-vaccine'!$E614, V重複!G:G)</f>
        <v>0</v>
      </c>
      <c r="S614" s="111">
        <f>SUMIF(V3回目!$A:$A, 'Conv-vaccine'!$E614, V3回目!C:C)</f>
        <v>0</v>
      </c>
    </row>
    <row r="615" spans="1:19" ht="17.7">
      <c r="A615" s="94">
        <f t="shared" si="40"/>
        <v>44906</v>
      </c>
      <c r="B615" s="49">
        <f t="shared" si="41"/>
        <v>0</v>
      </c>
      <c r="C615" s="49">
        <f t="shared" si="42"/>
        <v>0</v>
      </c>
      <c r="D615" s="49">
        <f t="shared" si="39"/>
        <v>0</v>
      </c>
      <c r="E615" s="95">
        <v>44906</v>
      </c>
      <c r="F615" s="96" t="str">
        <f>IFERROR(VLOOKUP($E615, V医療従事者等!$A:$J, $F$4, FALSE), TEXT(E615, "aaa"))</f>
        <v>日</v>
      </c>
      <c r="G615" s="96">
        <f>IFERROR(VLOOKUP($E615, V医療従事者等!$A:$J, $G$4, FALSE), 0)</f>
        <v>0</v>
      </c>
      <c r="H615" s="96">
        <f>IFERROR(VLOOKUP($E615, V医療従事者等!$A:$J, $H$4, FALSE), 0)</f>
        <v>0</v>
      </c>
      <c r="I615" s="96">
        <f>IFERROR(VLOOKUP($E615, V医療従事者等!$A:$J, $I$4, FALSE), 0)</f>
        <v>0</v>
      </c>
      <c r="J615" s="96">
        <f>IFERROR(VLOOKUP($E615, V医療従事者等!$A:$J, $J$4, FALSE), 0)</f>
        <v>0</v>
      </c>
      <c r="K615" s="97">
        <f>IFERROR(VLOOKUP($E615, V一般接種!$A:$G, K$4, FALSE), 0)</f>
        <v>0</v>
      </c>
      <c r="L615" s="97">
        <f>IFERROR(VLOOKUP($E615, V一般接種!$A:$G, L$4, FALSE), 0)</f>
        <v>0</v>
      </c>
      <c r="M615" s="97">
        <f>IFERROR(VLOOKUP($E615, V一般接種!$A:$G, M$4, FALSE), 0)</f>
        <v>0</v>
      </c>
      <c r="N615" s="97">
        <f>IFERROR(VLOOKUP($E615, V一般接種!$A:$G, N$4, FALSE), 0)</f>
        <v>0</v>
      </c>
      <c r="O615" s="97">
        <f>SUMIF(V職域接種!$C:$C, 'Conv-vaccine'!$E615, V職域接種!F:F)</f>
        <v>0</v>
      </c>
      <c r="P615" s="97">
        <f>SUMIF(V職域接種!$C:$C, 'Conv-vaccine'!$E615, V職域接種!G:G)</f>
        <v>0</v>
      </c>
      <c r="Q615" s="97">
        <f>SUMIF(V重複!$C:$C, 'Conv-vaccine'!$E615, V重複!F:F)</f>
        <v>0</v>
      </c>
      <c r="R615" s="97">
        <f>SUMIF(V重複!$C:$C, 'Conv-vaccine'!$E615, V重複!G:G)</f>
        <v>0</v>
      </c>
      <c r="S615" s="111">
        <f>SUMIF(V3回目!$A:$A, 'Conv-vaccine'!$E615, V3回目!C:C)</f>
        <v>0</v>
      </c>
    </row>
    <row r="616" spans="1:19" ht="17.7">
      <c r="A616" s="94">
        <f t="shared" si="40"/>
        <v>44907</v>
      </c>
      <c r="B616" s="49">
        <f t="shared" si="41"/>
        <v>0</v>
      </c>
      <c r="C616" s="49">
        <f t="shared" si="42"/>
        <v>0</v>
      </c>
      <c r="D616" s="49">
        <f t="shared" si="39"/>
        <v>0</v>
      </c>
      <c r="E616" s="95">
        <v>44907</v>
      </c>
      <c r="F616" s="96" t="str">
        <f>IFERROR(VLOOKUP($E616, V医療従事者等!$A:$J, $F$4, FALSE), TEXT(E616, "aaa"))</f>
        <v>月</v>
      </c>
      <c r="G616" s="96">
        <f>IFERROR(VLOOKUP($E616, V医療従事者等!$A:$J, $G$4, FALSE), 0)</f>
        <v>0</v>
      </c>
      <c r="H616" s="96">
        <f>IFERROR(VLOOKUP($E616, V医療従事者等!$A:$J, $H$4, FALSE), 0)</f>
        <v>0</v>
      </c>
      <c r="I616" s="96">
        <f>IFERROR(VLOOKUP($E616, V医療従事者等!$A:$J, $I$4, FALSE), 0)</f>
        <v>0</v>
      </c>
      <c r="J616" s="96">
        <f>IFERROR(VLOOKUP($E616, V医療従事者等!$A:$J, $J$4, FALSE), 0)</f>
        <v>0</v>
      </c>
      <c r="K616" s="97">
        <f>IFERROR(VLOOKUP($E616, V一般接種!$A:$G, K$4, FALSE), 0)</f>
        <v>0</v>
      </c>
      <c r="L616" s="97">
        <f>IFERROR(VLOOKUP($E616, V一般接種!$A:$G, L$4, FALSE), 0)</f>
        <v>0</v>
      </c>
      <c r="M616" s="97">
        <f>IFERROR(VLOOKUP($E616, V一般接種!$A:$G, M$4, FALSE), 0)</f>
        <v>0</v>
      </c>
      <c r="N616" s="97">
        <f>IFERROR(VLOOKUP($E616, V一般接種!$A:$G, N$4, FALSE), 0)</f>
        <v>0</v>
      </c>
      <c r="O616" s="97">
        <f>SUMIF(V職域接種!$C:$C, 'Conv-vaccine'!$E616, V職域接種!F:F)</f>
        <v>0</v>
      </c>
      <c r="P616" s="97">
        <f>SUMIF(V職域接種!$C:$C, 'Conv-vaccine'!$E616, V職域接種!G:G)</f>
        <v>0</v>
      </c>
      <c r="Q616" s="97">
        <f>SUMIF(V重複!$C:$C, 'Conv-vaccine'!$E616, V重複!F:F)</f>
        <v>0</v>
      </c>
      <c r="R616" s="97">
        <f>SUMIF(V重複!$C:$C, 'Conv-vaccine'!$E616, V重複!G:G)</f>
        <v>0</v>
      </c>
      <c r="S616" s="111">
        <f>SUMIF(V3回目!$A:$A, 'Conv-vaccine'!$E616, V3回目!C:C)</f>
        <v>0</v>
      </c>
    </row>
    <row r="617" spans="1:19" ht="17.7">
      <c r="A617" s="94">
        <f t="shared" si="40"/>
        <v>44908</v>
      </c>
      <c r="B617" s="49">
        <f t="shared" si="41"/>
        <v>0</v>
      </c>
      <c r="C617" s="49">
        <f t="shared" si="42"/>
        <v>0</v>
      </c>
      <c r="D617" s="49">
        <f t="shared" si="39"/>
        <v>0</v>
      </c>
      <c r="E617" s="95">
        <v>44908</v>
      </c>
      <c r="F617" s="96" t="str">
        <f>IFERROR(VLOOKUP($E617, V医療従事者等!$A:$J, $F$4, FALSE), TEXT(E617, "aaa"))</f>
        <v>火</v>
      </c>
      <c r="G617" s="96">
        <f>IFERROR(VLOOKUP($E617, V医療従事者等!$A:$J, $G$4, FALSE), 0)</f>
        <v>0</v>
      </c>
      <c r="H617" s="96">
        <f>IFERROR(VLOOKUP($E617, V医療従事者等!$A:$J, $H$4, FALSE), 0)</f>
        <v>0</v>
      </c>
      <c r="I617" s="96">
        <f>IFERROR(VLOOKUP($E617, V医療従事者等!$A:$J, $I$4, FALSE), 0)</f>
        <v>0</v>
      </c>
      <c r="J617" s="96">
        <f>IFERROR(VLOOKUP($E617, V医療従事者等!$A:$J, $J$4, FALSE), 0)</f>
        <v>0</v>
      </c>
      <c r="K617" s="97">
        <f>IFERROR(VLOOKUP($E617, V一般接種!$A:$G, K$4, FALSE), 0)</f>
        <v>0</v>
      </c>
      <c r="L617" s="97">
        <f>IFERROR(VLOOKUP($E617, V一般接種!$A:$G, L$4, FALSE), 0)</f>
        <v>0</v>
      </c>
      <c r="M617" s="97">
        <f>IFERROR(VLOOKUP($E617, V一般接種!$A:$G, M$4, FALSE), 0)</f>
        <v>0</v>
      </c>
      <c r="N617" s="97">
        <f>IFERROR(VLOOKUP($E617, V一般接種!$A:$G, N$4, FALSE), 0)</f>
        <v>0</v>
      </c>
      <c r="O617" s="97">
        <f>SUMIF(V職域接種!$C:$C, 'Conv-vaccine'!$E617, V職域接種!F:F)</f>
        <v>0</v>
      </c>
      <c r="P617" s="97">
        <f>SUMIF(V職域接種!$C:$C, 'Conv-vaccine'!$E617, V職域接種!G:G)</f>
        <v>0</v>
      </c>
      <c r="Q617" s="97">
        <f>SUMIF(V重複!$C:$C, 'Conv-vaccine'!$E617, V重複!F:F)</f>
        <v>0</v>
      </c>
      <c r="R617" s="97">
        <f>SUMIF(V重複!$C:$C, 'Conv-vaccine'!$E617, V重複!G:G)</f>
        <v>0</v>
      </c>
      <c r="S617" s="111">
        <f>SUMIF(V3回目!$A:$A, 'Conv-vaccine'!$E617, V3回目!C:C)</f>
        <v>0</v>
      </c>
    </row>
    <row r="618" spans="1:19" ht="17.7">
      <c r="A618" s="94">
        <f t="shared" si="40"/>
        <v>44909</v>
      </c>
      <c r="B618" s="49">
        <f t="shared" si="41"/>
        <v>0</v>
      </c>
      <c r="C618" s="49">
        <f t="shared" si="42"/>
        <v>0</v>
      </c>
      <c r="D618" s="49">
        <f t="shared" si="39"/>
        <v>0</v>
      </c>
      <c r="E618" s="95">
        <v>44909</v>
      </c>
      <c r="F618" s="96" t="str">
        <f>IFERROR(VLOOKUP($E618, V医療従事者等!$A:$J, $F$4, FALSE), TEXT(E618, "aaa"))</f>
        <v>水</v>
      </c>
      <c r="G618" s="96">
        <f>IFERROR(VLOOKUP($E618, V医療従事者等!$A:$J, $G$4, FALSE), 0)</f>
        <v>0</v>
      </c>
      <c r="H618" s="96">
        <f>IFERROR(VLOOKUP($E618, V医療従事者等!$A:$J, $H$4, FALSE), 0)</f>
        <v>0</v>
      </c>
      <c r="I618" s="96">
        <f>IFERROR(VLOOKUP($E618, V医療従事者等!$A:$J, $I$4, FALSE), 0)</f>
        <v>0</v>
      </c>
      <c r="J618" s="96">
        <f>IFERROR(VLOOKUP($E618, V医療従事者等!$A:$J, $J$4, FALSE), 0)</f>
        <v>0</v>
      </c>
      <c r="K618" s="97">
        <f>IFERROR(VLOOKUP($E618, V一般接種!$A:$G, K$4, FALSE), 0)</f>
        <v>0</v>
      </c>
      <c r="L618" s="97">
        <f>IFERROR(VLOOKUP($E618, V一般接種!$A:$G, L$4, FALSE), 0)</f>
        <v>0</v>
      </c>
      <c r="M618" s="97">
        <f>IFERROR(VLOOKUP($E618, V一般接種!$A:$G, M$4, FALSE), 0)</f>
        <v>0</v>
      </c>
      <c r="N618" s="97">
        <f>IFERROR(VLOOKUP($E618, V一般接種!$A:$G, N$4, FALSE), 0)</f>
        <v>0</v>
      </c>
      <c r="O618" s="97">
        <f>SUMIF(V職域接種!$C:$C, 'Conv-vaccine'!$E618, V職域接種!F:F)</f>
        <v>0</v>
      </c>
      <c r="P618" s="97">
        <f>SUMIF(V職域接種!$C:$C, 'Conv-vaccine'!$E618, V職域接種!G:G)</f>
        <v>0</v>
      </c>
      <c r="Q618" s="97">
        <f>SUMIF(V重複!$C:$C, 'Conv-vaccine'!$E618, V重複!F:F)</f>
        <v>0</v>
      </c>
      <c r="R618" s="97">
        <f>SUMIF(V重複!$C:$C, 'Conv-vaccine'!$E618, V重複!G:G)</f>
        <v>0</v>
      </c>
      <c r="S618" s="111">
        <f>SUMIF(V3回目!$A:$A, 'Conv-vaccine'!$E618, V3回目!C:C)</f>
        <v>0</v>
      </c>
    </row>
    <row r="619" spans="1:19" ht="17.7">
      <c r="A619" s="94">
        <f t="shared" si="40"/>
        <v>44910</v>
      </c>
      <c r="B619" s="49">
        <f t="shared" si="41"/>
        <v>0</v>
      </c>
      <c r="C619" s="49">
        <f t="shared" si="42"/>
        <v>0</v>
      </c>
      <c r="D619" s="49">
        <f t="shared" si="39"/>
        <v>0</v>
      </c>
      <c r="E619" s="95">
        <v>44910</v>
      </c>
      <c r="F619" s="96" t="str">
        <f>IFERROR(VLOOKUP($E619, V医療従事者等!$A:$J, $F$4, FALSE), TEXT(E619, "aaa"))</f>
        <v>木</v>
      </c>
      <c r="G619" s="96">
        <f>IFERROR(VLOOKUP($E619, V医療従事者等!$A:$J, $G$4, FALSE), 0)</f>
        <v>0</v>
      </c>
      <c r="H619" s="96">
        <f>IFERROR(VLOOKUP($E619, V医療従事者等!$A:$J, $H$4, FALSE), 0)</f>
        <v>0</v>
      </c>
      <c r="I619" s="96">
        <f>IFERROR(VLOOKUP($E619, V医療従事者等!$A:$J, $I$4, FALSE), 0)</f>
        <v>0</v>
      </c>
      <c r="J619" s="96">
        <f>IFERROR(VLOOKUP($E619, V医療従事者等!$A:$J, $J$4, FALSE), 0)</f>
        <v>0</v>
      </c>
      <c r="K619" s="97">
        <f>IFERROR(VLOOKUP($E619, V一般接種!$A:$G, K$4, FALSE), 0)</f>
        <v>0</v>
      </c>
      <c r="L619" s="97">
        <f>IFERROR(VLOOKUP($E619, V一般接種!$A:$G, L$4, FALSE), 0)</f>
        <v>0</v>
      </c>
      <c r="M619" s="97">
        <f>IFERROR(VLOOKUP($E619, V一般接種!$A:$G, M$4, FALSE), 0)</f>
        <v>0</v>
      </c>
      <c r="N619" s="97">
        <f>IFERROR(VLOOKUP($E619, V一般接種!$A:$G, N$4, FALSE), 0)</f>
        <v>0</v>
      </c>
      <c r="O619" s="97">
        <f>SUMIF(V職域接種!$C:$C, 'Conv-vaccine'!$E619, V職域接種!F:F)</f>
        <v>0</v>
      </c>
      <c r="P619" s="97">
        <f>SUMIF(V職域接種!$C:$C, 'Conv-vaccine'!$E619, V職域接種!G:G)</f>
        <v>0</v>
      </c>
      <c r="Q619" s="97">
        <f>SUMIF(V重複!$C:$C, 'Conv-vaccine'!$E619, V重複!F:F)</f>
        <v>0</v>
      </c>
      <c r="R619" s="97">
        <f>SUMIF(V重複!$C:$C, 'Conv-vaccine'!$E619, V重複!G:G)</f>
        <v>0</v>
      </c>
      <c r="S619" s="111">
        <f>SUMIF(V3回目!$A:$A, 'Conv-vaccine'!$E619, V3回目!C:C)</f>
        <v>0</v>
      </c>
    </row>
    <row r="620" spans="1:19" ht="17.7">
      <c r="A620" s="94">
        <f t="shared" si="40"/>
        <v>44911</v>
      </c>
      <c r="B620" s="49">
        <f t="shared" si="41"/>
        <v>0</v>
      </c>
      <c r="C620" s="49">
        <f t="shared" si="42"/>
        <v>0</v>
      </c>
      <c r="D620" s="49">
        <f t="shared" si="39"/>
        <v>0</v>
      </c>
      <c r="E620" s="95">
        <v>44911</v>
      </c>
      <c r="F620" s="96" t="str">
        <f>IFERROR(VLOOKUP($E620, V医療従事者等!$A:$J, $F$4, FALSE), TEXT(E620, "aaa"))</f>
        <v>金</v>
      </c>
      <c r="G620" s="96">
        <f>IFERROR(VLOOKUP($E620, V医療従事者等!$A:$J, $G$4, FALSE), 0)</f>
        <v>0</v>
      </c>
      <c r="H620" s="96">
        <f>IFERROR(VLOOKUP($E620, V医療従事者等!$A:$J, $H$4, FALSE), 0)</f>
        <v>0</v>
      </c>
      <c r="I620" s="96">
        <f>IFERROR(VLOOKUP($E620, V医療従事者等!$A:$J, $I$4, FALSE), 0)</f>
        <v>0</v>
      </c>
      <c r="J620" s="96">
        <f>IFERROR(VLOOKUP($E620, V医療従事者等!$A:$J, $J$4, FALSE), 0)</f>
        <v>0</v>
      </c>
      <c r="K620" s="97">
        <f>IFERROR(VLOOKUP($E620, V一般接種!$A:$G, K$4, FALSE), 0)</f>
        <v>0</v>
      </c>
      <c r="L620" s="97">
        <f>IFERROR(VLOOKUP($E620, V一般接種!$A:$G, L$4, FALSE), 0)</f>
        <v>0</v>
      </c>
      <c r="M620" s="97">
        <f>IFERROR(VLOOKUP($E620, V一般接種!$A:$G, M$4, FALSE), 0)</f>
        <v>0</v>
      </c>
      <c r="N620" s="97">
        <f>IFERROR(VLOOKUP($E620, V一般接種!$A:$G, N$4, FALSE), 0)</f>
        <v>0</v>
      </c>
      <c r="O620" s="97">
        <f>SUMIF(V職域接種!$C:$C, 'Conv-vaccine'!$E620, V職域接種!F:F)</f>
        <v>0</v>
      </c>
      <c r="P620" s="97">
        <f>SUMIF(V職域接種!$C:$C, 'Conv-vaccine'!$E620, V職域接種!G:G)</f>
        <v>0</v>
      </c>
      <c r="Q620" s="97">
        <f>SUMIF(V重複!$C:$C, 'Conv-vaccine'!$E620, V重複!F:F)</f>
        <v>0</v>
      </c>
      <c r="R620" s="97">
        <f>SUMIF(V重複!$C:$C, 'Conv-vaccine'!$E620, V重複!G:G)</f>
        <v>0</v>
      </c>
      <c r="S620" s="111">
        <f>SUMIF(V3回目!$A:$A, 'Conv-vaccine'!$E620, V3回目!C:C)</f>
        <v>0</v>
      </c>
    </row>
    <row r="621" spans="1:19" ht="17.7">
      <c r="A621" s="94">
        <f t="shared" si="40"/>
        <v>44912</v>
      </c>
      <c r="B621" s="49">
        <f t="shared" si="41"/>
        <v>0</v>
      </c>
      <c r="C621" s="49">
        <f t="shared" si="42"/>
        <v>0</v>
      </c>
      <c r="D621" s="49">
        <f t="shared" si="39"/>
        <v>0</v>
      </c>
      <c r="E621" s="95">
        <v>44912</v>
      </c>
      <c r="F621" s="96" t="str">
        <f>IFERROR(VLOOKUP($E621, V医療従事者等!$A:$J, $F$4, FALSE), TEXT(E621, "aaa"))</f>
        <v>土</v>
      </c>
      <c r="G621" s="96">
        <f>IFERROR(VLOOKUP($E621, V医療従事者等!$A:$J, $G$4, FALSE), 0)</f>
        <v>0</v>
      </c>
      <c r="H621" s="96">
        <f>IFERROR(VLOOKUP($E621, V医療従事者等!$A:$J, $H$4, FALSE), 0)</f>
        <v>0</v>
      </c>
      <c r="I621" s="96">
        <f>IFERROR(VLOOKUP($E621, V医療従事者等!$A:$J, $I$4, FALSE), 0)</f>
        <v>0</v>
      </c>
      <c r="J621" s="96">
        <f>IFERROR(VLOOKUP($E621, V医療従事者等!$A:$J, $J$4, FALSE), 0)</f>
        <v>0</v>
      </c>
      <c r="K621" s="97">
        <f>IFERROR(VLOOKUP($E621, V一般接種!$A:$G, K$4, FALSE), 0)</f>
        <v>0</v>
      </c>
      <c r="L621" s="97">
        <f>IFERROR(VLOOKUP($E621, V一般接種!$A:$G, L$4, FALSE), 0)</f>
        <v>0</v>
      </c>
      <c r="M621" s="97">
        <f>IFERROR(VLOOKUP($E621, V一般接種!$A:$G, M$4, FALSE), 0)</f>
        <v>0</v>
      </c>
      <c r="N621" s="97">
        <f>IFERROR(VLOOKUP($E621, V一般接種!$A:$G, N$4, FALSE), 0)</f>
        <v>0</v>
      </c>
      <c r="O621" s="97">
        <f>SUMIF(V職域接種!$C:$C, 'Conv-vaccine'!$E621, V職域接種!F:F)</f>
        <v>0</v>
      </c>
      <c r="P621" s="97">
        <f>SUMIF(V職域接種!$C:$C, 'Conv-vaccine'!$E621, V職域接種!G:G)</f>
        <v>0</v>
      </c>
      <c r="Q621" s="97">
        <f>SUMIF(V重複!$C:$C, 'Conv-vaccine'!$E621, V重複!F:F)</f>
        <v>0</v>
      </c>
      <c r="R621" s="97">
        <f>SUMIF(V重複!$C:$C, 'Conv-vaccine'!$E621, V重複!G:G)</f>
        <v>0</v>
      </c>
      <c r="S621" s="111">
        <f>SUMIF(V3回目!$A:$A, 'Conv-vaccine'!$E621, V3回目!C:C)</f>
        <v>0</v>
      </c>
    </row>
    <row r="622" spans="1:19" ht="17.7">
      <c r="A622" s="94">
        <f t="shared" si="40"/>
        <v>44913</v>
      </c>
      <c r="B622" s="49">
        <f t="shared" si="41"/>
        <v>0</v>
      </c>
      <c r="C622" s="49">
        <f t="shared" si="42"/>
        <v>0</v>
      </c>
      <c r="D622" s="49">
        <f t="shared" si="39"/>
        <v>0</v>
      </c>
      <c r="E622" s="95">
        <v>44913</v>
      </c>
      <c r="F622" s="96" t="str">
        <f>IFERROR(VLOOKUP($E622, V医療従事者等!$A:$J, $F$4, FALSE), TEXT(E622, "aaa"))</f>
        <v>日</v>
      </c>
      <c r="G622" s="96">
        <f>IFERROR(VLOOKUP($E622, V医療従事者等!$A:$J, $G$4, FALSE), 0)</f>
        <v>0</v>
      </c>
      <c r="H622" s="96">
        <f>IFERROR(VLOOKUP($E622, V医療従事者等!$A:$J, $H$4, FALSE), 0)</f>
        <v>0</v>
      </c>
      <c r="I622" s="96">
        <f>IFERROR(VLOOKUP($E622, V医療従事者等!$A:$J, $I$4, FALSE), 0)</f>
        <v>0</v>
      </c>
      <c r="J622" s="96">
        <f>IFERROR(VLOOKUP($E622, V医療従事者等!$A:$J, $J$4, FALSE), 0)</f>
        <v>0</v>
      </c>
      <c r="K622" s="97">
        <f>IFERROR(VLOOKUP($E622, V一般接種!$A:$G, K$4, FALSE), 0)</f>
        <v>0</v>
      </c>
      <c r="L622" s="97">
        <f>IFERROR(VLOOKUP($E622, V一般接種!$A:$G, L$4, FALSE), 0)</f>
        <v>0</v>
      </c>
      <c r="M622" s="97">
        <f>IFERROR(VLOOKUP($E622, V一般接種!$A:$G, M$4, FALSE), 0)</f>
        <v>0</v>
      </c>
      <c r="N622" s="97">
        <f>IFERROR(VLOOKUP($E622, V一般接種!$A:$G, N$4, FALSE), 0)</f>
        <v>0</v>
      </c>
      <c r="O622" s="97">
        <f>SUMIF(V職域接種!$C:$C, 'Conv-vaccine'!$E622, V職域接種!F:F)</f>
        <v>0</v>
      </c>
      <c r="P622" s="97">
        <f>SUMIF(V職域接種!$C:$C, 'Conv-vaccine'!$E622, V職域接種!G:G)</f>
        <v>0</v>
      </c>
      <c r="Q622" s="97">
        <f>SUMIF(V重複!$C:$C, 'Conv-vaccine'!$E622, V重複!F:F)</f>
        <v>0</v>
      </c>
      <c r="R622" s="97">
        <f>SUMIF(V重複!$C:$C, 'Conv-vaccine'!$E622, V重複!G:G)</f>
        <v>0</v>
      </c>
      <c r="S622" s="111">
        <f>SUMIF(V3回目!$A:$A, 'Conv-vaccine'!$E622, V3回目!C:C)</f>
        <v>0</v>
      </c>
    </row>
    <row r="623" spans="1:19" ht="17.7">
      <c r="A623" s="94">
        <f t="shared" si="40"/>
        <v>44914</v>
      </c>
      <c r="B623" s="49">
        <f t="shared" si="41"/>
        <v>0</v>
      </c>
      <c r="C623" s="49">
        <f t="shared" si="42"/>
        <v>0</v>
      </c>
      <c r="D623" s="49">
        <f t="shared" si="39"/>
        <v>0</v>
      </c>
      <c r="E623" s="95">
        <v>44914</v>
      </c>
      <c r="F623" s="96" t="str">
        <f>IFERROR(VLOOKUP($E623, V医療従事者等!$A:$J, $F$4, FALSE), TEXT(E623, "aaa"))</f>
        <v>月</v>
      </c>
      <c r="G623" s="96">
        <f>IFERROR(VLOOKUP($E623, V医療従事者等!$A:$J, $G$4, FALSE), 0)</f>
        <v>0</v>
      </c>
      <c r="H623" s="96">
        <f>IFERROR(VLOOKUP($E623, V医療従事者等!$A:$J, $H$4, FALSE), 0)</f>
        <v>0</v>
      </c>
      <c r="I623" s="96">
        <f>IFERROR(VLOOKUP($E623, V医療従事者等!$A:$J, $I$4, FALSE), 0)</f>
        <v>0</v>
      </c>
      <c r="J623" s="96">
        <f>IFERROR(VLOOKUP($E623, V医療従事者等!$A:$J, $J$4, FALSE), 0)</f>
        <v>0</v>
      </c>
      <c r="K623" s="97">
        <f>IFERROR(VLOOKUP($E623, V一般接種!$A:$G, K$4, FALSE), 0)</f>
        <v>0</v>
      </c>
      <c r="L623" s="97">
        <f>IFERROR(VLOOKUP($E623, V一般接種!$A:$G, L$4, FALSE), 0)</f>
        <v>0</v>
      </c>
      <c r="M623" s="97">
        <f>IFERROR(VLOOKUP($E623, V一般接種!$A:$G, M$4, FALSE), 0)</f>
        <v>0</v>
      </c>
      <c r="N623" s="97">
        <f>IFERROR(VLOOKUP($E623, V一般接種!$A:$G, N$4, FALSE), 0)</f>
        <v>0</v>
      </c>
      <c r="O623" s="97">
        <f>SUMIF(V職域接種!$C:$C, 'Conv-vaccine'!$E623, V職域接種!F:F)</f>
        <v>0</v>
      </c>
      <c r="P623" s="97">
        <f>SUMIF(V職域接種!$C:$C, 'Conv-vaccine'!$E623, V職域接種!G:G)</f>
        <v>0</v>
      </c>
      <c r="Q623" s="97">
        <f>SUMIF(V重複!$C:$C, 'Conv-vaccine'!$E623, V重複!F:F)</f>
        <v>0</v>
      </c>
      <c r="R623" s="97">
        <f>SUMIF(V重複!$C:$C, 'Conv-vaccine'!$E623, V重複!G:G)</f>
        <v>0</v>
      </c>
      <c r="S623" s="111">
        <f>SUMIF(V3回目!$A:$A, 'Conv-vaccine'!$E623, V3回目!C:C)</f>
        <v>0</v>
      </c>
    </row>
    <row r="624" spans="1:19" ht="17.7">
      <c r="A624" s="94">
        <f t="shared" si="40"/>
        <v>44915</v>
      </c>
      <c r="B624" s="49">
        <f t="shared" si="41"/>
        <v>0</v>
      </c>
      <c r="C624" s="49">
        <f t="shared" si="42"/>
        <v>0</v>
      </c>
      <c r="D624" s="49">
        <f t="shared" si="39"/>
        <v>0</v>
      </c>
      <c r="E624" s="95">
        <v>44915</v>
      </c>
      <c r="F624" s="96" t="str">
        <f>IFERROR(VLOOKUP($E624, V医療従事者等!$A:$J, $F$4, FALSE), TEXT(E624, "aaa"))</f>
        <v>火</v>
      </c>
      <c r="G624" s="96">
        <f>IFERROR(VLOOKUP($E624, V医療従事者等!$A:$J, $G$4, FALSE), 0)</f>
        <v>0</v>
      </c>
      <c r="H624" s="96">
        <f>IFERROR(VLOOKUP($E624, V医療従事者等!$A:$J, $H$4, FALSE), 0)</f>
        <v>0</v>
      </c>
      <c r="I624" s="96">
        <f>IFERROR(VLOOKUP($E624, V医療従事者等!$A:$J, $I$4, FALSE), 0)</f>
        <v>0</v>
      </c>
      <c r="J624" s="96">
        <f>IFERROR(VLOOKUP($E624, V医療従事者等!$A:$J, $J$4, FALSE), 0)</f>
        <v>0</v>
      </c>
      <c r="K624" s="97">
        <f>IFERROR(VLOOKUP($E624, V一般接種!$A:$G, K$4, FALSE), 0)</f>
        <v>0</v>
      </c>
      <c r="L624" s="97">
        <f>IFERROR(VLOOKUP($E624, V一般接種!$A:$G, L$4, FALSE), 0)</f>
        <v>0</v>
      </c>
      <c r="M624" s="97">
        <f>IFERROR(VLOOKUP($E624, V一般接種!$A:$G, M$4, FALSE), 0)</f>
        <v>0</v>
      </c>
      <c r="N624" s="97">
        <f>IFERROR(VLOOKUP($E624, V一般接種!$A:$G, N$4, FALSE), 0)</f>
        <v>0</v>
      </c>
      <c r="O624" s="97">
        <f>SUMIF(V職域接種!$C:$C, 'Conv-vaccine'!$E624, V職域接種!F:F)</f>
        <v>0</v>
      </c>
      <c r="P624" s="97">
        <f>SUMIF(V職域接種!$C:$C, 'Conv-vaccine'!$E624, V職域接種!G:G)</f>
        <v>0</v>
      </c>
      <c r="Q624" s="97">
        <f>SUMIF(V重複!$C:$C, 'Conv-vaccine'!$E624, V重複!F:F)</f>
        <v>0</v>
      </c>
      <c r="R624" s="97">
        <f>SUMIF(V重複!$C:$C, 'Conv-vaccine'!$E624, V重複!G:G)</f>
        <v>0</v>
      </c>
      <c r="S624" s="111">
        <f>SUMIF(V3回目!$A:$A, 'Conv-vaccine'!$E624, V3回目!C:C)</f>
        <v>0</v>
      </c>
    </row>
    <row r="625" spans="1:19" ht="17.7">
      <c r="A625" s="94">
        <f t="shared" si="40"/>
        <v>44916</v>
      </c>
      <c r="B625" s="49">
        <f t="shared" si="41"/>
        <v>0</v>
      </c>
      <c r="C625" s="49">
        <f t="shared" si="42"/>
        <v>0</v>
      </c>
      <c r="D625" s="49">
        <f t="shared" si="39"/>
        <v>0</v>
      </c>
      <c r="E625" s="95">
        <v>44916</v>
      </c>
      <c r="F625" s="96" t="str">
        <f>IFERROR(VLOOKUP($E625, V医療従事者等!$A:$J, $F$4, FALSE), TEXT(E625, "aaa"))</f>
        <v>水</v>
      </c>
      <c r="G625" s="96">
        <f>IFERROR(VLOOKUP($E625, V医療従事者等!$A:$J, $G$4, FALSE), 0)</f>
        <v>0</v>
      </c>
      <c r="H625" s="96">
        <f>IFERROR(VLOOKUP($E625, V医療従事者等!$A:$J, $H$4, FALSE), 0)</f>
        <v>0</v>
      </c>
      <c r="I625" s="96">
        <f>IFERROR(VLOOKUP($E625, V医療従事者等!$A:$J, $I$4, FALSE), 0)</f>
        <v>0</v>
      </c>
      <c r="J625" s="96">
        <f>IFERROR(VLOOKUP($E625, V医療従事者等!$A:$J, $J$4, FALSE), 0)</f>
        <v>0</v>
      </c>
      <c r="K625" s="97">
        <f>IFERROR(VLOOKUP($E625, V一般接種!$A:$G, K$4, FALSE), 0)</f>
        <v>0</v>
      </c>
      <c r="L625" s="97">
        <f>IFERROR(VLOOKUP($E625, V一般接種!$A:$G, L$4, FALSE), 0)</f>
        <v>0</v>
      </c>
      <c r="M625" s="97">
        <f>IFERROR(VLOOKUP($E625, V一般接種!$A:$G, M$4, FALSE), 0)</f>
        <v>0</v>
      </c>
      <c r="N625" s="97">
        <f>IFERROR(VLOOKUP($E625, V一般接種!$A:$G, N$4, FALSE), 0)</f>
        <v>0</v>
      </c>
      <c r="O625" s="97">
        <f>SUMIF(V職域接種!$C:$C, 'Conv-vaccine'!$E625, V職域接種!F:F)</f>
        <v>0</v>
      </c>
      <c r="P625" s="97">
        <f>SUMIF(V職域接種!$C:$C, 'Conv-vaccine'!$E625, V職域接種!G:G)</f>
        <v>0</v>
      </c>
      <c r="Q625" s="97">
        <f>SUMIF(V重複!$C:$C, 'Conv-vaccine'!$E625, V重複!F:F)</f>
        <v>0</v>
      </c>
      <c r="R625" s="97">
        <f>SUMIF(V重複!$C:$C, 'Conv-vaccine'!$E625, V重複!G:G)</f>
        <v>0</v>
      </c>
      <c r="S625" s="111">
        <f>SUMIF(V3回目!$A:$A, 'Conv-vaccine'!$E625, V3回目!C:C)</f>
        <v>0</v>
      </c>
    </row>
    <row r="626" spans="1:19" ht="17.7">
      <c r="A626" s="94">
        <f t="shared" si="40"/>
        <v>44917</v>
      </c>
      <c r="B626" s="49">
        <f t="shared" si="41"/>
        <v>0</v>
      </c>
      <c r="C626" s="49">
        <f t="shared" si="42"/>
        <v>0</v>
      </c>
      <c r="D626" s="49">
        <f t="shared" si="39"/>
        <v>0</v>
      </c>
      <c r="E626" s="95">
        <v>44917</v>
      </c>
      <c r="F626" s="96" t="str">
        <f>IFERROR(VLOOKUP($E626, V医療従事者等!$A:$J, $F$4, FALSE), TEXT(E626, "aaa"))</f>
        <v>木</v>
      </c>
      <c r="G626" s="96">
        <f>IFERROR(VLOOKUP($E626, V医療従事者等!$A:$J, $G$4, FALSE), 0)</f>
        <v>0</v>
      </c>
      <c r="H626" s="96">
        <f>IFERROR(VLOOKUP($E626, V医療従事者等!$A:$J, $H$4, FALSE), 0)</f>
        <v>0</v>
      </c>
      <c r="I626" s="96">
        <f>IFERROR(VLOOKUP($E626, V医療従事者等!$A:$J, $I$4, FALSE), 0)</f>
        <v>0</v>
      </c>
      <c r="J626" s="96">
        <f>IFERROR(VLOOKUP($E626, V医療従事者等!$A:$J, $J$4, FALSE), 0)</f>
        <v>0</v>
      </c>
      <c r="K626" s="97">
        <f>IFERROR(VLOOKUP($E626, V一般接種!$A:$G, K$4, FALSE), 0)</f>
        <v>0</v>
      </c>
      <c r="L626" s="97">
        <f>IFERROR(VLOOKUP($E626, V一般接種!$A:$G, L$4, FALSE), 0)</f>
        <v>0</v>
      </c>
      <c r="M626" s="97">
        <f>IFERROR(VLOOKUP($E626, V一般接種!$A:$G, M$4, FALSE), 0)</f>
        <v>0</v>
      </c>
      <c r="N626" s="97">
        <f>IFERROR(VLOOKUP($E626, V一般接種!$A:$G, N$4, FALSE), 0)</f>
        <v>0</v>
      </c>
      <c r="O626" s="97">
        <f>SUMIF(V職域接種!$C:$C, 'Conv-vaccine'!$E626, V職域接種!F:F)</f>
        <v>0</v>
      </c>
      <c r="P626" s="97">
        <f>SUMIF(V職域接種!$C:$C, 'Conv-vaccine'!$E626, V職域接種!G:G)</f>
        <v>0</v>
      </c>
      <c r="Q626" s="97">
        <f>SUMIF(V重複!$C:$C, 'Conv-vaccine'!$E626, V重複!F:F)</f>
        <v>0</v>
      </c>
      <c r="R626" s="97">
        <f>SUMIF(V重複!$C:$C, 'Conv-vaccine'!$E626, V重複!G:G)</f>
        <v>0</v>
      </c>
      <c r="S626" s="111">
        <f>SUMIF(V3回目!$A:$A, 'Conv-vaccine'!$E626, V3回目!C:C)</f>
        <v>0</v>
      </c>
    </row>
    <row r="627" spans="1:19" ht="17.7">
      <c r="A627" s="94">
        <f t="shared" si="40"/>
        <v>44918</v>
      </c>
      <c r="B627" s="49">
        <f t="shared" si="41"/>
        <v>0</v>
      </c>
      <c r="C627" s="49">
        <f t="shared" si="42"/>
        <v>0</v>
      </c>
      <c r="D627" s="49">
        <f t="shared" si="39"/>
        <v>0</v>
      </c>
      <c r="E627" s="95">
        <v>44918</v>
      </c>
      <c r="F627" s="96" t="str">
        <f>IFERROR(VLOOKUP($E627, V医療従事者等!$A:$J, $F$4, FALSE), TEXT(E627, "aaa"))</f>
        <v>金</v>
      </c>
      <c r="G627" s="96">
        <f>IFERROR(VLOOKUP($E627, V医療従事者等!$A:$J, $G$4, FALSE), 0)</f>
        <v>0</v>
      </c>
      <c r="H627" s="96">
        <f>IFERROR(VLOOKUP($E627, V医療従事者等!$A:$J, $H$4, FALSE), 0)</f>
        <v>0</v>
      </c>
      <c r="I627" s="96">
        <f>IFERROR(VLOOKUP($E627, V医療従事者等!$A:$J, $I$4, FALSE), 0)</f>
        <v>0</v>
      </c>
      <c r="J627" s="96">
        <f>IFERROR(VLOOKUP($E627, V医療従事者等!$A:$J, $J$4, FALSE), 0)</f>
        <v>0</v>
      </c>
      <c r="K627" s="97">
        <f>IFERROR(VLOOKUP($E627, V一般接種!$A:$G, K$4, FALSE), 0)</f>
        <v>0</v>
      </c>
      <c r="L627" s="97">
        <f>IFERROR(VLOOKUP($E627, V一般接種!$A:$G, L$4, FALSE), 0)</f>
        <v>0</v>
      </c>
      <c r="M627" s="97">
        <f>IFERROR(VLOOKUP($E627, V一般接種!$A:$G, M$4, FALSE), 0)</f>
        <v>0</v>
      </c>
      <c r="N627" s="97">
        <f>IFERROR(VLOOKUP($E627, V一般接種!$A:$G, N$4, FALSE), 0)</f>
        <v>0</v>
      </c>
      <c r="O627" s="97">
        <f>SUMIF(V職域接種!$C:$C, 'Conv-vaccine'!$E627, V職域接種!F:F)</f>
        <v>0</v>
      </c>
      <c r="P627" s="97">
        <f>SUMIF(V職域接種!$C:$C, 'Conv-vaccine'!$E627, V職域接種!G:G)</f>
        <v>0</v>
      </c>
      <c r="Q627" s="97">
        <f>SUMIF(V重複!$C:$C, 'Conv-vaccine'!$E627, V重複!F:F)</f>
        <v>0</v>
      </c>
      <c r="R627" s="97">
        <f>SUMIF(V重複!$C:$C, 'Conv-vaccine'!$E627, V重複!G:G)</f>
        <v>0</v>
      </c>
      <c r="S627" s="111">
        <f>SUMIF(V3回目!$A:$A, 'Conv-vaccine'!$E627, V3回目!C:C)</f>
        <v>0</v>
      </c>
    </row>
    <row r="628" spans="1:19" ht="17.7">
      <c r="A628" s="94">
        <f t="shared" si="40"/>
        <v>44919</v>
      </c>
      <c r="B628" s="49">
        <f t="shared" si="41"/>
        <v>0</v>
      </c>
      <c r="C628" s="49">
        <f t="shared" si="42"/>
        <v>0</v>
      </c>
      <c r="D628" s="49">
        <f t="shared" si="39"/>
        <v>0</v>
      </c>
      <c r="E628" s="95">
        <v>44919</v>
      </c>
      <c r="F628" s="96" t="str">
        <f>IFERROR(VLOOKUP($E628, V医療従事者等!$A:$J, $F$4, FALSE), TEXT(E628, "aaa"))</f>
        <v>土</v>
      </c>
      <c r="G628" s="96">
        <f>IFERROR(VLOOKUP($E628, V医療従事者等!$A:$J, $G$4, FALSE), 0)</f>
        <v>0</v>
      </c>
      <c r="H628" s="96">
        <f>IFERROR(VLOOKUP($E628, V医療従事者等!$A:$J, $H$4, FALSE), 0)</f>
        <v>0</v>
      </c>
      <c r="I628" s="96">
        <f>IFERROR(VLOOKUP($E628, V医療従事者等!$A:$J, $I$4, FALSE), 0)</f>
        <v>0</v>
      </c>
      <c r="J628" s="96">
        <f>IFERROR(VLOOKUP($E628, V医療従事者等!$A:$J, $J$4, FALSE), 0)</f>
        <v>0</v>
      </c>
      <c r="K628" s="97">
        <f>IFERROR(VLOOKUP($E628, V一般接種!$A:$G, K$4, FALSE), 0)</f>
        <v>0</v>
      </c>
      <c r="L628" s="97">
        <f>IFERROR(VLOOKUP($E628, V一般接種!$A:$G, L$4, FALSE), 0)</f>
        <v>0</v>
      </c>
      <c r="M628" s="97">
        <f>IFERROR(VLOOKUP($E628, V一般接種!$A:$G, M$4, FALSE), 0)</f>
        <v>0</v>
      </c>
      <c r="N628" s="97">
        <f>IFERROR(VLOOKUP($E628, V一般接種!$A:$G, N$4, FALSE), 0)</f>
        <v>0</v>
      </c>
      <c r="O628" s="97">
        <f>SUMIF(V職域接種!$C:$C, 'Conv-vaccine'!$E628, V職域接種!F:F)</f>
        <v>0</v>
      </c>
      <c r="P628" s="97">
        <f>SUMIF(V職域接種!$C:$C, 'Conv-vaccine'!$E628, V職域接種!G:G)</f>
        <v>0</v>
      </c>
      <c r="Q628" s="97">
        <f>SUMIF(V重複!$C:$C, 'Conv-vaccine'!$E628, V重複!F:F)</f>
        <v>0</v>
      </c>
      <c r="R628" s="97">
        <f>SUMIF(V重複!$C:$C, 'Conv-vaccine'!$E628, V重複!G:G)</f>
        <v>0</v>
      </c>
      <c r="S628" s="111">
        <f>SUMIF(V3回目!$A:$A, 'Conv-vaccine'!$E628, V3回目!C:C)</f>
        <v>0</v>
      </c>
    </row>
    <row r="629" spans="1:19" ht="17.7">
      <c r="A629" s="94">
        <f t="shared" si="40"/>
        <v>44920</v>
      </c>
      <c r="B629" s="49">
        <f t="shared" si="41"/>
        <v>0</v>
      </c>
      <c r="C629" s="49">
        <f t="shared" si="42"/>
        <v>0</v>
      </c>
      <c r="D629" s="49">
        <f t="shared" si="39"/>
        <v>0</v>
      </c>
      <c r="E629" s="95">
        <v>44920</v>
      </c>
      <c r="F629" s="96" t="str">
        <f>IFERROR(VLOOKUP($E629, V医療従事者等!$A:$J, $F$4, FALSE), TEXT(E629, "aaa"))</f>
        <v>日</v>
      </c>
      <c r="G629" s="96">
        <f>IFERROR(VLOOKUP($E629, V医療従事者等!$A:$J, $G$4, FALSE), 0)</f>
        <v>0</v>
      </c>
      <c r="H629" s="96">
        <f>IFERROR(VLOOKUP($E629, V医療従事者等!$A:$J, $H$4, FALSE), 0)</f>
        <v>0</v>
      </c>
      <c r="I629" s="96">
        <f>IFERROR(VLOOKUP($E629, V医療従事者等!$A:$J, $I$4, FALSE), 0)</f>
        <v>0</v>
      </c>
      <c r="J629" s="96">
        <f>IFERROR(VLOOKUP($E629, V医療従事者等!$A:$J, $J$4, FALSE), 0)</f>
        <v>0</v>
      </c>
      <c r="K629" s="97">
        <f>IFERROR(VLOOKUP($E629, V一般接種!$A:$G, K$4, FALSE), 0)</f>
        <v>0</v>
      </c>
      <c r="L629" s="97">
        <f>IFERROR(VLOOKUP($E629, V一般接種!$A:$G, L$4, FALSE), 0)</f>
        <v>0</v>
      </c>
      <c r="M629" s="97">
        <f>IFERROR(VLOOKUP($E629, V一般接種!$A:$G, M$4, FALSE), 0)</f>
        <v>0</v>
      </c>
      <c r="N629" s="97">
        <f>IFERROR(VLOOKUP($E629, V一般接種!$A:$G, N$4, FALSE), 0)</f>
        <v>0</v>
      </c>
      <c r="O629" s="97">
        <f>SUMIF(V職域接種!$C:$C, 'Conv-vaccine'!$E629, V職域接種!F:F)</f>
        <v>0</v>
      </c>
      <c r="P629" s="97">
        <f>SUMIF(V職域接種!$C:$C, 'Conv-vaccine'!$E629, V職域接種!G:G)</f>
        <v>0</v>
      </c>
      <c r="Q629" s="97">
        <f>SUMIF(V重複!$C:$C, 'Conv-vaccine'!$E629, V重複!F:F)</f>
        <v>0</v>
      </c>
      <c r="R629" s="97">
        <f>SUMIF(V重複!$C:$C, 'Conv-vaccine'!$E629, V重複!G:G)</f>
        <v>0</v>
      </c>
      <c r="S629" s="111">
        <f>SUMIF(V3回目!$A:$A, 'Conv-vaccine'!$E629, V3回目!C:C)</f>
        <v>0</v>
      </c>
    </row>
    <row r="630" spans="1:19" ht="17.7">
      <c r="A630" s="94">
        <f t="shared" si="40"/>
        <v>44921</v>
      </c>
      <c r="B630" s="49">
        <f t="shared" si="41"/>
        <v>0</v>
      </c>
      <c r="C630" s="49">
        <f t="shared" si="42"/>
        <v>0</v>
      </c>
      <c r="D630" s="49">
        <f t="shared" si="39"/>
        <v>0</v>
      </c>
      <c r="E630" s="95">
        <v>44921</v>
      </c>
      <c r="F630" s="96" t="str">
        <f>IFERROR(VLOOKUP($E630, V医療従事者等!$A:$J, $F$4, FALSE), TEXT(E630, "aaa"))</f>
        <v>月</v>
      </c>
      <c r="G630" s="96">
        <f>IFERROR(VLOOKUP($E630, V医療従事者等!$A:$J, $G$4, FALSE), 0)</f>
        <v>0</v>
      </c>
      <c r="H630" s="96">
        <f>IFERROR(VLOOKUP($E630, V医療従事者等!$A:$J, $H$4, FALSE), 0)</f>
        <v>0</v>
      </c>
      <c r="I630" s="96">
        <f>IFERROR(VLOOKUP($E630, V医療従事者等!$A:$J, $I$4, FALSE), 0)</f>
        <v>0</v>
      </c>
      <c r="J630" s="96">
        <f>IFERROR(VLOOKUP($E630, V医療従事者等!$A:$J, $J$4, FALSE), 0)</f>
        <v>0</v>
      </c>
      <c r="K630" s="97">
        <f>IFERROR(VLOOKUP($E630, V一般接種!$A:$G, K$4, FALSE), 0)</f>
        <v>0</v>
      </c>
      <c r="L630" s="97">
        <f>IFERROR(VLOOKUP($E630, V一般接種!$A:$G, L$4, FALSE), 0)</f>
        <v>0</v>
      </c>
      <c r="M630" s="97">
        <f>IFERROR(VLOOKUP($E630, V一般接種!$A:$G, M$4, FALSE), 0)</f>
        <v>0</v>
      </c>
      <c r="N630" s="97">
        <f>IFERROR(VLOOKUP($E630, V一般接種!$A:$G, N$4, FALSE), 0)</f>
        <v>0</v>
      </c>
      <c r="O630" s="97">
        <f>SUMIF(V職域接種!$C:$C, 'Conv-vaccine'!$E630, V職域接種!F:F)</f>
        <v>0</v>
      </c>
      <c r="P630" s="97">
        <f>SUMIF(V職域接種!$C:$C, 'Conv-vaccine'!$E630, V職域接種!G:G)</f>
        <v>0</v>
      </c>
      <c r="Q630" s="97">
        <f>SUMIF(V重複!$C:$C, 'Conv-vaccine'!$E630, V重複!F:F)</f>
        <v>0</v>
      </c>
      <c r="R630" s="97">
        <f>SUMIF(V重複!$C:$C, 'Conv-vaccine'!$E630, V重複!G:G)</f>
        <v>0</v>
      </c>
      <c r="S630" s="111">
        <f>SUMIF(V3回目!$A:$A, 'Conv-vaccine'!$E630, V3回目!C:C)</f>
        <v>0</v>
      </c>
    </row>
    <row r="631" spans="1:19" ht="17.7">
      <c r="A631" s="94">
        <f t="shared" si="40"/>
        <v>44922</v>
      </c>
      <c r="B631" s="49">
        <f t="shared" si="41"/>
        <v>0</v>
      </c>
      <c r="C631" s="49">
        <f t="shared" si="42"/>
        <v>0</v>
      </c>
      <c r="D631" s="49">
        <f t="shared" si="39"/>
        <v>0</v>
      </c>
      <c r="E631" s="95">
        <v>44922</v>
      </c>
      <c r="F631" s="96" t="str">
        <f>IFERROR(VLOOKUP($E631, V医療従事者等!$A:$J, $F$4, FALSE), TEXT(E631, "aaa"))</f>
        <v>火</v>
      </c>
      <c r="G631" s="96">
        <f>IFERROR(VLOOKUP($E631, V医療従事者等!$A:$J, $G$4, FALSE), 0)</f>
        <v>0</v>
      </c>
      <c r="H631" s="96">
        <f>IFERROR(VLOOKUP($E631, V医療従事者等!$A:$J, $H$4, FALSE), 0)</f>
        <v>0</v>
      </c>
      <c r="I631" s="96">
        <f>IFERROR(VLOOKUP($E631, V医療従事者等!$A:$J, $I$4, FALSE), 0)</f>
        <v>0</v>
      </c>
      <c r="J631" s="96">
        <f>IFERROR(VLOOKUP($E631, V医療従事者等!$A:$J, $J$4, FALSE), 0)</f>
        <v>0</v>
      </c>
      <c r="K631" s="97">
        <f>IFERROR(VLOOKUP($E631, V一般接種!$A:$G, K$4, FALSE), 0)</f>
        <v>0</v>
      </c>
      <c r="L631" s="97">
        <f>IFERROR(VLOOKUP($E631, V一般接種!$A:$G, L$4, FALSE), 0)</f>
        <v>0</v>
      </c>
      <c r="M631" s="97">
        <f>IFERROR(VLOOKUP($E631, V一般接種!$A:$G, M$4, FALSE), 0)</f>
        <v>0</v>
      </c>
      <c r="N631" s="97">
        <f>IFERROR(VLOOKUP($E631, V一般接種!$A:$G, N$4, FALSE), 0)</f>
        <v>0</v>
      </c>
      <c r="O631" s="97">
        <f>SUMIF(V職域接種!$C:$C, 'Conv-vaccine'!$E631, V職域接種!F:F)</f>
        <v>0</v>
      </c>
      <c r="P631" s="97">
        <f>SUMIF(V職域接種!$C:$C, 'Conv-vaccine'!$E631, V職域接種!G:G)</f>
        <v>0</v>
      </c>
      <c r="Q631" s="97">
        <f>SUMIF(V重複!$C:$C, 'Conv-vaccine'!$E631, V重複!F:F)</f>
        <v>0</v>
      </c>
      <c r="R631" s="97">
        <f>SUMIF(V重複!$C:$C, 'Conv-vaccine'!$E631, V重複!G:G)</f>
        <v>0</v>
      </c>
      <c r="S631" s="111">
        <f>SUMIF(V3回目!$A:$A, 'Conv-vaccine'!$E631, V3回目!C:C)</f>
        <v>0</v>
      </c>
    </row>
    <row r="632" spans="1:19" ht="17.7">
      <c r="A632" s="94">
        <f t="shared" si="40"/>
        <v>44923</v>
      </c>
      <c r="B632" s="49">
        <f t="shared" si="41"/>
        <v>0</v>
      </c>
      <c r="C632" s="49">
        <f t="shared" si="42"/>
        <v>0</v>
      </c>
      <c r="D632" s="49">
        <f t="shared" si="39"/>
        <v>0</v>
      </c>
      <c r="E632" s="95">
        <v>44923</v>
      </c>
      <c r="F632" s="96" t="str">
        <f>IFERROR(VLOOKUP($E632, V医療従事者等!$A:$J, $F$4, FALSE), TEXT(E632, "aaa"))</f>
        <v>水</v>
      </c>
      <c r="G632" s="96">
        <f>IFERROR(VLOOKUP($E632, V医療従事者等!$A:$J, $G$4, FALSE), 0)</f>
        <v>0</v>
      </c>
      <c r="H632" s="96">
        <f>IFERROR(VLOOKUP($E632, V医療従事者等!$A:$J, $H$4, FALSE), 0)</f>
        <v>0</v>
      </c>
      <c r="I632" s="96">
        <f>IFERROR(VLOOKUP($E632, V医療従事者等!$A:$J, $I$4, FALSE), 0)</f>
        <v>0</v>
      </c>
      <c r="J632" s="96">
        <f>IFERROR(VLOOKUP($E632, V医療従事者等!$A:$J, $J$4, FALSE), 0)</f>
        <v>0</v>
      </c>
      <c r="K632" s="97">
        <f>IFERROR(VLOOKUP($E632, V一般接種!$A:$G, K$4, FALSE), 0)</f>
        <v>0</v>
      </c>
      <c r="L632" s="97">
        <f>IFERROR(VLOOKUP($E632, V一般接種!$A:$G, L$4, FALSE), 0)</f>
        <v>0</v>
      </c>
      <c r="M632" s="97">
        <f>IFERROR(VLOOKUP($E632, V一般接種!$A:$G, M$4, FALSE), 0)</f>
        <v>0</v>
      </c>
      <c r="N632" s="97">
        <f>IFERROR(VLOOKUP($E632, V一般接種!$A:$G, N$4, FALSE), 0)</f>
        <v>0</v>
      </c>
      <c r="O632" s="97">
        <f>SUMIF(V職域接種!$C:$C, 'Conv-vaccine'!$E632, V職域接種!F:F)</f>
        <v>0</v>
      </c>
      <c r="P632" s="97">
        <f>SUMIF(V職域接種!$C:$C, 'Conv-vaccine'!$E632, V職域接種!G:G)</f>
        <v>0</v>
      </c>
      <c r="Q632" s="97">
        <f>SUMIF(V重複!$C:$C, 'Conv-vaccine'!$E632, V重複!F:F)</f>
        <v>0</v>
      </c>
      <c r="R632" s="97">
        <f>SUMIF(V重複!$C:$C, 'Conv-vaccine'!$E632, V重複!G:G)</f>
        <v>0</v>
      </c>
      <c r="S632" s="111">
        <f>SUMIF(V3回目!$A:$A, 'Conv-vaccine'!$E632, V3回目!C:C)</f>
        <v>0</v>
      </c>
    </row>
    <row r="633" spans="1:19" ht="17.7">
      <c r="A633" s="94">
        <f t="shared" si="40"/>
        <v>44924</v>
      </c>
      <c r="B633" s="49">
        <f t="shared" si="41"/>
        <v>0</v>
      </c>
      <c r="C633" s="49">
        <f t="shared" si="42"/>
        <v>0</v>
      </c>
      <c r="D633" s="49">
        <f t="shared" si="39"/>
        <v>0</v>
      </c>
      <c r="E633" s="95">
        <v>44924</v>
      </c>
      <c r="F633" s="96" t="str">
        <f>IFERROR(VLOOKUP($E633, V医療従事者等!$A:$J, $F$4, FALSE), TEXT(E633, "aaa"))</f>
        <v>木</v>
      </c>
      <c r="G633" s="96">
        <f>IFERROR(VLOOKUP($E633, V医療従事者等!$A:$J, $G$4, FALSE), 0)</f>
        <v>0</v>
      </c>
      <c r="H633" s="96">
        <f>IFERROR(VLOOKUP($E633, V医療従事者等!$A:$J, $H$4, FALSE), 0)</f>
        <v>0</v>
      </c>
      <c r="I633" s="96">
        <f>IFERROR(VLOOKUP($E633, V医療従事者等!$A:$J, $I$4, FALSE), 0)</f>
        <v>0</v>
      </c>
      <c r="J633" s="96">
        <f>IFERROR(VLOOKUP($E633, V医療従事者等!$A:$J, $J$4, FALSE), 0)</f>
        <v>0</v>
      </c>
      <c r="K633" s="97">
        <f>IFERROR(VLOOKUP($E633, V一般接種!$A:$G, K$4, FALSE), 0)</f>
        <v>0</v>
      </c>
      <c r="L633" s="97">
        <f>IFERROR(VLOOKUP($E633, V一般接種!$A:$G, L$4, FALSE), 0)</f>
        <v>0</v>
      </c>
      <c r="M633" s="97">
        <f>IFERROR(VLOOKUP($E633, V一般接種!$A:$G, M$4, FALSE), 0)</f>
        <v>0</v>
      </c>
      <c r="N633" s="97">
        <f>IFERROR(VLOOKUP($E633, V一般接種!$A:$G, N$4, FALSE), 0)</f>
        <v>0</v>
      </c>
      <c r="O633" s="97">
        <f>SUMIF(V職域接種!$C:$C, 'Conv-vaccine'!$E633, V職域接種!F:F)</f>
        <v>0</v>
      </c>
      <c r="P633" s="97">
        <f>SUMIF(V職域接種!$C:$C, 'Conv-vaccine'!$E633, V職域接種!G:G)</f>
        <v>0</v>
      </c>
      <c r="Q633" s="97">
        <f>SUMIF(V重複!$C:$C, 'Conv-vaccine'!$E633, V重複!F:F)</f>
        <v>0</v>
      </c>
      <c r="R633" s="97">
        <f>SUMIF(V重複!$C:$C, 'Conv-vaccine'!$E633, V重複!G:G)</f>
        <v>0</v>
      </c>
      <c r="S633" s="111">
        <f>SUMIF(V3回目!$A:$A, 'Conv-vaccine'!$E633, V3回目!C:C)</f>
        <v>0</v>
      </c>
    </row>
    <row r="634" spans="1:19" ht="17.7">
      <c r="A634" s="94">
        <f t="shared" si="40"/>
        <v>44925</v>
      </c>
      <c r="B634" s="49">
        <f t="shared" si="41"/>
        <v>0</v>
      </c>
      <c r="C634" s="49">
        <f t="shared" si="42"/>
        <v>0</v>
      </c>
      <c r="D634" s="49">
        <f t="shared" si="39"/>
        <v>0</v>
      </c>
      <c r="E634" s="95">
        <v>44925</v>
      </c>
      <c r="F634" s="96" t="str">
        <f>IFERROR(VLOOKUP($E634, V医療従事者等!$A:$J, $F$4, FALSE), TEXT(E634, "aaa"))</f>
        <v>金</v>
      </c>
      <c r="G634" s="96">
        <f>IFERROR(VLOOKUP($E634, V医療従事者等!$A:$J, $G$4, FALSE), 0)</f>
        <v>0</v>
      </c>
      <c r="H634" s="96">
        <f>IFERROR(VLOOKUP($E634, V医療従事者等!$A:$J, $H$4, FALSE), 0)</f>
        <v>0</v>
      </c>
      <c r="I634" s="96">
        <f>IFERROR(VLOOKUP($E634, V医療従事者等!$A:$J, $I$4, FALSE), 0)</f>
        <v>0</v>
      </c>
      <c r="J634" s="96">
        <f>IFERROR(VLOOKUP($E634, V医療従事者等!$A:$J, $J$4, FALSE), 0)</f>
        <v>0</v>
      </c>
      <c r="K634" s="97">
        <f>IFERROR(VLOOKUP($E634, V一般接種!$A:$G, K$4, FALSE), 0)</f>
        <v>0</v>
      </c>
      <c r="L634" s="97">
        <f>IFERROR(VLOOKUP($E634, V一般接種!$A:$G, L$4, FALSE), 0)</f>
        <v>0</v>
      </c>
      <c r="M634" s="97">
        <f>IFERROR(VLOOKUP($E634, V一般接種!$A:$G, M$4, FALSE), 0)</f>
        <v>0</v>
      </c>
      <c r="N634" s="97">
        <f>IFERROR(VLOOKUP($E634, V一般接種!$A:$G, N$4, FALSE), 0)</f>
        <v>0</v>
      </c>
      <c r="O634" s="97">
        <f>SUMIF(V職域接種!$C:$C, 'Conv-vaccine'!$E634, V職域接種!F:F)</f>
        <v>0</v>
      </c>
      <c r="P634" s="97">
        <f>SUMIF(V職域接種!$C:$C, 'Conv-vaccine'!$E634, V職域接種!G:G)</f>
        <v>0</v>
      </c>
      <c r="Q634" s="97">
        <f>SUMIF(V重複!$C:$C, 'Conv-vaccine'!$E634, V重複!F:F)</f>
        <v>0</v>
      </c>
      <c r="R634" s="97">
        <f>SUMIF(V重複!$C:$C, 'Conv-vaccine'!$E634, V重複!G:G)</f>
        <v>0</v>
      </c>
      <c r="S634" s="111">
        <f>SUMIF(V3回目!$A:$A, 'Conv-vaccine'!$E634, V3回目!C:C)</f>
        <v>0</v>
      </c>
    </row>
    <row r="635" spans="1:19" ht="17.7">
      <c r="A635" s="94">
        <f t="shared" si="40"/>
        <v>44926</v>
      </c>
      <c r="B635" s="49">
        <f t="shared" si="41"/>
        <v>0</v>
      </c>
      <c r="C635" s="49">
        <f t="shared" si="42"/>
        <v>0</v>
      </c>
      <c r="D635" s="49">
        <f t="shared" si="39"/>
        <v>0</v>
      </c>
      <c r="E635" s="95">
        <v>44926</v>
      </c>
      <c r="F635" s="96" t="str">
        <f>IFERROR(VLOOKUP($E635, V医療従事者等!$A:$J, $F$4, FALSE), TEXT(E635, "aaa"))</f>
        <v>土</v>
      </c>
      <c r="G635" s="96">
        <f>IFERROR(VLOOKUP($E635, V医療従事者等!$A:$J, $G$4, FALSE), 0)</f>
        <v>0</v>
      </c>
      <c r="H635" s="96">
        <f>IFERROR(VLOOKUP($E635, V医療従事者等!$A:$J, $H$4, FALSE), 0)</f>
        <v>0</v>
      </c>
      <c r="I635" s="96">
        <f>IFERROR(VLOOKUP($E635, V医療従事者等!$A:$J, $I$4, FALSE), 0)</f>
        <v>0</v>
      </c>
      <c r="J635" s="96">
        <f>IFERROR(VLOOKUP($E635, V医療従事者等!$A:$J, $J$4, FALSE), 0)</f>
        <v>0</v>
      </c>
      <c r="K635" s="97">
        <f>IFERROR(VLOOKUP($E635, V一般接種!$A:$G, K$4, FALSE), 0)</f>
        <v>0</v>
      </c>
      <c r="L635" s="97">
        <f>IFERROR(VLOOKUP($E635, V一般接種!$A:$G, L$4, FALSE), 0)</f>
        <v>0</v>
      </c>
      <c r="M635" s="97">
        <f>IFERROR(VLOOKUP($E635, V一般接種!$A:$G, M$4, FALSE), 0)</f>
        <v>0</v>
      </c>
      <c r="N635" s="97">
        <f>IFERROR(VLOOKUP($E635, V一般接種!$A:$G, N$4, FALSE), 0)</f>
        <v>0</v>
      </c>
      <c r="O635" s="97">
        <f>SUMIF(V職域接種!$C:$C, 'Conv-vaccine'!$E635, V職域接種!F:F)</f>
        <v>0</v>
      </c>
      <c r="P635" s="97">
        <f>SUMIF(V職域接種!$C:$C, 'Conv-vaccine'!$E635, V職域接種!G:G)</f>
        <v>0</v>
      </c>
      <c r="Q635" s="97">
        <f>SUMIF(V重複!$C:$C, 'Conv-vaccine'!$E635, V重複!F:F)</f>
        <v>0</v>
      </c>
      <c r="R635" s="97">
        <f>SUMIF(V重複!$C:$C, 'Conv-vaccine'!$E635, V重複!G:G)</f>
        <v>0</v>
      </c>
      <c r="S635" s="111">
        <f>SUMIF(V3回目!$A:$A, 'Conv-vaccine'!$E635, V3回目!C:C)</f>
        <v>0</v>
      </c>
    </row>
    <row r="636" spans="1:19" ht="17.7">
      <c r="A636" s="94">
        <f t="shared" si="40"/>
        <v>44927</v>
      </c>
      <c r="B636" s="49">
        <f t="shared" si="41"/>
        <v>0</v>
      </c>
      <c r="C636" s="49">
        <f t="shared" si="42"/>
        <v>0</v>
      </c>
      <c r="D636" s="49">
        <f t="shared" si="39"/>
        <v>0</v>
      </c>
      <c r="E636" s="95">
        <v>44927</v>
      </c>
      <c r="F636" s="96" t="str">
        <f>IFERROR(VLOOKUP($E636, V医療従事者等!$A:$J, $F$4, FALSE), TEXT(E636, "aaa"))</f>
        <v>日</v>
      </c>
      <c r="G636" s="96">
        <f>IFERROR(VLOOKUP($E636, V医療従事者等!$A:$J, $G$4, FALSE), 0)</f>
        <v>0</v>
      </c>
      <c r="H636" s="96">
        <f>IFERROR(VLOOKUP($E636, V医療従事者等!$A:$J, $H$4, FALSE), 0)</f>
        <v>0</v>
      </c>
      <c r="I636" s="96">
        <f>IFERROR(VLOOKUP($E636, V医療従事者等!$A:$J, $I$4, FALSE), 0)</f>
        <v>0</v>
      </c>
      <c r="J636" s="96">
        <f>IFERROR(VLOOKUP($E636, V医療従事者等!$A:$J, $J$4, FALSE), 0)</f>
        <v>0</v>
      </c>
      <c r="K636" s="97">
        <f>IFERROR(VLOOKUP($E636, V一般接種!$A:$G, K$4, FALSE), 0)</f>
        <v>0</v>
      </c>
      <c r="L636" s="97">
        <f>IFERROR(VLOOKUP($E636, V一般接種!$A:$G, L$4, FALSE), 0)</f>
        <v>0</v>
      </c>
      <c r="M636" s="97">
        <f>IFERROR(VLOOKUP($E636, V一般接種!$A:$G, M$4, FALSE), 0)</f>
        <v>0</v>
      </c>
      <c r="N636" s="97">
        <f>IFERROR(VLOOKUP($E636, V一般接種!$A:$G, N$4, FALSE), 0)</f>
        <v>0</v>
      </c>
      <c r="O636" s="97">
        <f>SUMIF(V職域接種!$C:$C, 'Conv-vaccine'!$E636, V職域接種!F:F)</f>
        <v>0</v>
      </c>
      <c r="P636" s="97">
        <f>SUMIF(V職域接種!$C:$C, 'Conv-vaccine'!$E636, V職域接種!G:G)</f>
        <v>0</v>
      </c>
      <c r="Q636" s="97">
        <f>SUMIF(V重複!$C:$C, 'Conv-vaccine'!$E636, V重複!F:F)</f>
        <v>0</v>
      </c>
      <c r="R636" s="97">
        <f>SUMIF(V重複!$C:$C, 'Conv-vaccine'!$E636, V重複!G:G)</f>
        <v>0</v>
      </c>
      <c r="S636" s="111">
        <f>SUMIF(V3回目!$A:$A, 'Conv-vaccine'!$E636, V3回目!C:C)</f>
        <v>0</v>
      </c>
    </row>
    <row r="637" spans="1:19" ht="17.7">
      <c r="A637" s="94">
        <f t="shared" si="40"/>
        <v>44928</v>
      </c>
      <c r="B637" s="49">
        <f t="shared" si="41"/>
        <v>0</v>
      </c>
      <c r="C637" s="49">
        <f t="shared" si="42"/>
        <v>0</v>
      </c>
      <c r="D637" s="49">
        <f t="shared" si="39"/>
        <v>0</v>
      </c>
      <c r="E637" s="95">
        <v>44928</v>
      </c>
      <c r="F637" s="96" t="str">
        <f>IFERROR(VLOOKUP($E637, V医療従事者等!$A:$J, $F$4, FALSE), TEXT(E637, "aaa"))</f>
        <v>月</v>
      </c>
      <c r="G637" s="96">
        <f>IFERROR(VLOOKUP($E637, V医療従事者等!$A:$J, $G$4, FALSE), 0)</f>
        <v>0</v>
      </c>
      <c r="H637" s="96">
        <f>IFERROR(VLOOKUP($E637, V医療従事者等!$A:$J, $H$4, FALSE), 0)</f>
        <v>0</v>
      </c>
      <c r="I637" s="96">
        <f>IFERROR(VLOOKUP($E637, V医療従事者等!$A:$J, $I$4, FALSE), 0)</f>
        <v>0</v>
      </c>
      <c r="J637" s="96">
        <f>IFERROR(VLOOKUP($E637, V医療従事者等!$A:$J, $J$4, FALSE), 0)</f>
        <v>0</v>
      </c>
      <c r="K637" s="97">
        <f>IFERROR(VLOOKUP($E637, V一般接種!$A:$G, K$4, FALSE), 0)</f>
        <v>0</v>
      </c>
      <c r="L637" s="97">
        <f>IFERROR(VLOOKUP($E637, V一般接種!$A:$G, L$4, FALSE), 0)</f>
        <v>0</v>
      </c>
      <c r="M637" s="97">
        <f>IFERROR(VLOOKUP($E637, V一般接種!$A:$G, M$4, FALSE), 0)</f>
        <v>0</v>
      </c>
      <c r="N637" s="97">
        <f>IFERROR(VLOOKUP($E637, V一般接種!$A:$G, N$4, FALSE), 0)</f>
        <v>0</v>
      </c>
      <c r="O637" s="97">
        <f>SUMIF(V職域接種!$C:$C, 'Conv-vaccine'!$E637, V職域接種!F:F)</f>
        <v>0</v>
      </c>
      <c r="P637" s="97">
        <f>SUMIF(V職域接種!$C:$C, 'Conv-vaccine'!$E637, V職域接種!G:G)</f>
        <v>0</v>
      </c>
      <c r="Q637" s="97">
        <f>SUMIF(V重複!$C:$C, 'Conv-vaccine'!$E637, V重複!F:F)</f>
        <v>0</v>
      </c>
      <c r="R637" s="97">
        <f>SUMIF(V重複!$C:$C, 'Conv-vaccine'!$E637, V重複!G:G)</f>
        <v>0</v>
      </c>
      <c r="S637" s="111">
        <f>SUMIF(V3回目!$A:$A, 'Conv-vaccine'!$E637, V3回目!C:C)</f>
        <v>0</v>
      </c>
    </row>
    <row r="638" spans="1:19" ht="17.7">
      <c r="A638" s="94">
        <f t="shared" si="40"/>
        <v>44929</v>
      </c>
      <c r="B638" s="49">
        <f t="shared" si="41"/>
        <v>0</v>
      </c>
      <c r="C638" s="49">
        <f t="shared" si="42"/>
        <v>0</v>
      </c>
      <c r="D638" s="49">
        <f t="shared" si="39"/>
        <v>0</v>
      </c>
      <c r="E638" s="95">
        <v>44929</v>
      </c>
      <c r="F638" s="96" t="str">
        <f>IFERROR(VLOOKUP($E638, V医療従事者等!$A:$J, $F$4, FALSE), TEXT(E638, "aaa"))</f>
        <v>火</v>
      </c>
      <c r="G638" s="96">
        <f>IFERROR(VLOOKUP($E638, V医療従事者等!$A:$J, $G$4, FALSE), 0)</f>
        <v>0</v>
      </c>
      <c r="H638" s="96">
        <f>IFERROR(VLOOKUP($E638, V医療従事者等!$A:$J, $H$4, FALSE), 0)</f>
        <v>0</v>
      </c>
      <c r="I638" s="96">
        <f>IFERROR(VLOOKUP($E638, V医療従事者等!$A:$J, $I$4, FALSE), 0)</f>
        <v>0</v>
      </c>
      <c r="J638" s="96">
        <f>IFERROR(VLOOKUP($E638, V医療従事者等!$A:$J, $J$4, FALSE), 0)</f>
        <v>0</v>
      </c>
      <c r="K638" s="97">
        <f>IFERROR(VLOOKUP($E638, V一般接種!$A:$G, K$4, FALSE), 0)</f>
        <v>0</v>
      </c>
      <c r="L638" s="97">
        <f>IFERROR(VLOOKUP($E638, V一般接種!$A:$G, L$4, FALSE), 0)</f>
        <v>0</v>
      </c>
      <c r="M638" s="97">
        <f>IFERROR(VLOOKUP($E638, V一般接種!$A:$G, M$4, FALSE), 0)</f>
        <v>0</v>
      </c>
      <c r="N638" s="97">
        <f>IFERROR(VLOOKUP($E638, V一般接種!$A:$G, N$4, FALSE), 0)</f>
        <v>0</v>
      </c>
      <c r="O638" s="97">
        <f>SUMIF(V職域接種!$C:$C, 'Conv-vaccine'!$E638, V職域接種!F:F)</f>
        <v>0</v>
      </c>
      <c r="P638" s="97">
        <f>SUMIF(V職域接種!$C:$C, 'Conv-vaccine'!$E638, V職域接種!G:G)</f>
        <v>0</v>
      </c>
      <c r="Q638" s="97">
        <f>SUMIF(V重複!$C:$C, 'Conv-vaccine'!$E638, V重複!F:F)</f>
        <v>0</v>
      </c>
      <c r="R638" s="97">
        <f>SUMIF(V重複!$C:$C, 'Conv-vaccine'!$E638, V重複!G:G)</f>
        <v>0</v>
      </c>
      <c r="S638" s="111">
        <f>SUMIF(V3回目!$A:$A, 'Conv-vaccine'!$E638, V3回目!C:C)</f>
        <v>0</v>
      </c>
    </row>
    <row r="639" spans="1:19" ht="17.7">
      <c r="A639" s="94">
        <f t="shared" si="40"/>
        <v>44930</v>
      </c>
      <c r="B639" s="49">
        <f t="shared" si="41"/>
        <v>0</v>
      </c>
      <c r="C639" s="49">
        <f t="shared" si="42"/>
        <v>0</v>
      </c>
      <c r="D639" s="49">
        <f t="shared" si="39"/>
        <v>0</v>
      </c>
      <c r="E639" s="95">
        <v>44930</v>
      </c>
      <c r="F639" s="96" t="str">
        <f>IFERROR(VLOOKUP($E639, V医療従事者等!$A:$J, $F$4, FALSE), TEXT(E639, "aaa"))</f>
        <v>水</v>
      </c>
      <c r="G639" s="96">
        <f>IFERROR(VLOOKUP($E639, V医療従事者等!$A:$J, $G$4, FALSE), 0)</f>
        <v>0</v>
      </c>
      <c r="H639" s="96">
        <f>IFERROR(VLOOKUP($E639, V医療従事者等!$A:$J, $H$4, FALSE), 0)</f>
        <v>0</v>
      </c>
      <c r="I639" s="96">
        <f>IFERROR(VLOOKUP($E639, V医療従事者等!$A:$J, $I$4, FALSE), 0)</f>
        <v>0</v>
      </c>
      <c r="J639" s="96">
        <f>IFERROR(VLOOKUP($E639, V医療従事者等!$A:$J, $J$4, FALSE), 0)</f>
        <v>0</v>
      </c>
      <c r="K639" s="97">
        <f>IFERROR(VLOOKUP($E639, V一般接種!$A:$G, K$4, FALSE), 0)</f>
        <v>0</v>
      </c>
      <c r="L639" s="97">
        <f>IFERROR(VLOOKUP($E639, V一般接種!$A:$G, L$4, FALSE), 0)</f>
        <v>0</v>
      </c>
      <c r="M639" s="97">
        <f>IFERROR(VLOOKUP($E639, V一般接種!$A:$G, M$4, FALSE), 0)</f>
        <v>0</v>
      </c>
      <c r="N639" s="97">
        <f>IFERROR(VLOOKUP($E639, V一般接種!$A:$G, N$4, FALSE), 0)</f>
        <v>0</v>
      </c>
      <c r="O639" s="97">
        <f>SUMIF(V職域接種!$C:$C, 'Conv-vaccine'!$E639, V職域接種!F:F)</f>
        <v>0</v>
      </c>
      <c r="P639" s="97">
        <f>SUMIF(V職域接種!$C:$C, 'Conv-vaccine'!$E639, V職域接種!G:G)</f>
        <v>0</v>
      </c>
      <c r="Q639" s="97">
        <f>SUMIF(V重複!$C:$C, 'Conv-vaccine'!$E639, V重複!F:F)</f>
        <v>0</v>
      </c>
      <c r="R639" s="97">
        <f>SUMIF(V重複!$C:$C, 'Conv-vaccine'!$E639, V重複!G:G)</f>
        <v>0</v>
      </c>
      <c r="S639" s="111">
        <f>SUMIF(V3回目!$A:$A, 'Conv-vaccine'!$E639, V3回目!C:C)</f>
        <v>0</v>
      </c>
    </row>
    <row r="640" spans="1:19" ht="17.7">
      <c r="A640" s="94">
        <f t="shared" si="40"/>
        <v>44931</v>
      </c>
      <c r="B640" s="49">
        <f t="shared" si="41"/>
        <v>0</v>
      </c>
      <c r="C640" s="49">
        <f t="shared" si="42"/>
        <v>0</v>
      </c>
      <c r="D640" s="49">
        <f t="shared" si="39"/>
        <v>0</v>
      </c>
      <c r="E640" s="95">
        <v>44931</v>
      </c>
      <c r="F640" s="96" t="str">
        <f>IFERROR(VLOOKUP($E640, V医療従事者等!$A:$J, $F$4, FALSE), TEXT(E640, "aaa"))</f>
        <v>木</v>
      </c>
      <c r="G640" s="96">
        <f>IFERROR(VLOOKUP($E640, V医療従事者等!$A:$J, $G$4, FALSE), 0)</f>
        <v>0</v>
      </c>
      <c r="H640" s="96">
        <f>IFERROR(VLOOKUP($E640, V医療従事者等!$A:$J, $H$4, FALSE), 0)</f>
        <v>0</v>
      </c>
      <c r="I640" s="96">
        <f>IFERROR(VLOOKUP($E640, V医療従事者等!$A:$J, $I$4, FALSE), 0)</f>
        <v>0</v>
      </c>
      <c r="J640" s="96">
        <f>IFERROR(VLOOKUP($E640, V医療従事者等!$A:$J, $J$4, FALSE), 0)</f>
        <v>0</v>
      </c>
      <c r="K640" s="97">
        <f>IFERROR(VLOOKUP($E640, V一般接種!$A:$G, K$4, FALSE), 0)</f>
        <v>0</v>
      </c>
      <c r="L640" s="97">
        <f>IFERROR(VLOOKUP($E640, V一般接種!$A:$G, L$4, FALSE), 0)</f>
        <v>0</v>
      </c>
      <c r="M640" s="97">
        <f>IFERROR(VLOOKUP($E640, V一般接種!$A:$G, M$4, FALSE), 0)</f>
        <v>0</v>
      </c>
      <c r="N640" s="97">
        <f>IFERROR(VLOOKUP($E640, V一般接種!$A:$G, N$4, FALSE), 0)</f>
        <v>0</v>
      </c>
      <c r="O640" s="97">
        <f>SUMIF(V職域接種!$C:$C, 'Conv-vaccine'!$E640, V職域接種!F:F)</f>
        <v>0</v>
      </c>
      <c r="P640" s="97">
        <f>SUMIF(V職域接種!$C:$C, 'Conv-vaccine'!$E640, V職域接種!G:G)</f>
        <v>0</v>
      </c>
      <c r="Q640" s="97">
        <f>SUMIF(V重複!$C:$C, 'Conv-vaccine'!$E640, V重複!F:F)</f>
        <v>0</v>
      </c>
      <c r="R640" s="97">
        <f>SUMIF(V重複!$C:$C, 'Conv-vaccine'!$E640, V重複!G:G)</f>
        <v>0</v>
      </c>
      <c r="S640" s="111">
        <f>SUMIF(V3回目!$A:$A, 'Conv-vaccine'!$E640, V3回目!C:C)</f>
        <v>0</v>
      </c>
    </row>
    <row r="641" spans="1:19" ht="17.7">
      <c r="A641" s="94">
        <f t="shared" si="40"/>
        <v>44932</v>
      </c>
      <c r="B641" s="49">
        <f t="shared" si="41"/>
        <v>0</v>
      </c>
      <c r="C641" s="49">
        <f t="shared" si="42"/>
        <v>0</v>
      </c>
      <c r="D641" s="49">
        <f t="shared" si="39"/>
        <v>0</v>
      </c>
      <c r="E641" s="95">
        <v>44932</v>
      </c>
      <c r="F641" s="96" t="str">
        <f>IFERROR(VLOOKUP($E641, V医療従事者等!$A:$J, $F$4, FALSE), TEXT(E641, "aaa"))</f>
        <v>金</v>
      </c>
      <c r="G641" s="96">
        <f>IFERROR(VLOOKUP($E641, V医療従事者等!$A:$J, $G$4, FALSE), 0)</f>
        <v>0</v>
      </c>
      <c r="H641" s="96">
        <f>IFERROR(VLOOKUP($E641, V医療従事者等!$A:$J, $H$4, FALSE), 0)</f>
        <v>0</v>
      </c>
      <c r="I641" s="96">
        <f>IFERROR(VLOOKUP($E641, V医療従事者等!$A:$J, $I$4, FALSE), 0)</f>
        <v>0</v>
      </c>
      <c r="J641" s="96">
        <f>IFERROR(VLOOKUP($E641, V医療従事者等!$A:$J, $J$4, FALSE), 0)</f>
        <v>0</v>
      </c>
      <c r="K641" s="97">
        <f>IFERROR(VLOOKUP($E641, V一般接種!$A:$G, K$4, FALSE), 0)</f>
        <v>0</v>
      </c>
      <c r="L641" s="97">
        <f>IFERROR(VLOOKUP($E641, V一般接種!$A:$G, L$4, FALSE), 0)</f>
        <v>0</v>
      </c>
      <c r="M641" s="97">
        <f>IFERROR(VLOOKUP($E641, V一般接種!$A:$G, M$4, FALSE), 0)</f>
        <v>0</v>
      </c>
      <c r="N641" s="97">
        <f>IFERROR(VLOOKUP($E641, V一般接種!$A:$G, N$4, FALSE), 0)</f>
        <v>0</v>
      </c>
      <c r="O641" s="97">
        <f>SUMIF(V職域接種!$C:$C, 'Conv-vaccine'!$E641, V職域接種!F:F)</f>
        <v>0</v>
      </c>
      <c r="P641" s="97">
        <f>SUMIF(V職域接種!$C:$C, 'Conv-vaccine'!$E641, V職域接種!G:G)</f>
        <v>0</v>
      </c>
      <c r="Q641" s="97">
        <f>SUMIF(V重複!$C:$C, 'Conv-vaccine'!$E641, V重複!F:F)</f>
        <v>0</v>
      </c>
      <c r="R641" s="97">
        <f>SUMIF(V重複!$C:$C, 'Conv-vaccine'!$E641, V重複!G:G)</f>
        <v>0</v>
      </c>
      <c r="S641" s="111">
        <f>SUMIF(V3回目!$A:$A, 'Conv-vaccine'!$E641, V3回目!C:C)</f>
        <v>0</v>
      </c>
    </row>
    <row r="642" spans="1:19" ht="17.7">
      <c r="A642" s="94">
        <f t="shared" si="40"/>
        <v>44933</v>
      </c>
      <c r="B642" s="49">
        <f t="shared" si="41"/>
        <v>0</v>
      </c>
      <c r="C642" s="49">
        <f t="shared" si="42"/>
        <v>0</v>
      </c>
      <c r="D642" s="49">
        <f t="shared" si="39"/>
        <v>0</v>
      </c>
      <c r="E642" s="95">
        <v>44933</v>
      </c>
      <c r="F642" s="96" t="str">
        <f>IFERROR(VLOOKUP($E642, V医療従事者等!$A:$J, $F$4, FALSE), TEXT(E642, "aaa"))</f>
        <v>土</v>
      </c>
      <c r="G642" s="96">
        <f>IFERROR(VLOOKUP($E642, V医療従事者等!$A:$J, $G$4, FALSE), 0)</f>
        <v>0</v>
      </c>
      <c r="H642" s="96">
        <f>IFERROR(VLOOKUP($E642, V医療従事者等!$A:$J, $H$4, FALSE), 0)</f>
        <v>0</v>
      </c>
      <c r="I642" s="96">
        <f>IFERROR(VLOOKUP($E642, V医療従事者等!$A:$J, $I$4, FALSE), 0)</f>
        <v>0</v>
      </c>
      <c r="J642" s="96">
        <f>IFERROR(VLOOKUP($E642, V医療従事者等!$A:$J, $J$4, FALSE), 0)</f>
        <v>0</v>
      </c>
      <c r="K642" s="97">
        <f>IFERROR(VLOOKUP($E642, V一般接種!$A:$G, K$4, FALSE), 0)</f>
        <v>0</v>
      </c>
      <c r="L642" s="97">
        <f>IFERROR(VLOOKUP($E642, V一般接種!$A:$G, L$4, FALSE), 0)</f>
        <v>0</v>
      </c>
      <c r="M642" s="97">
        <f>IFERROR(VLOOKUP($E642, V一般接種!$A:$G, M$4, FALSE), 0)</f>
        <v>0</v>
      </c>
      <c r="N642" s="97">
        <f>IFERROR(VLOOKUP($E642, V一般接種!$A:$G, N$4, FALSE), 0)</f>
        <v>0</v>
      </c>
      <c r="O642" s="97">
        <f>SUMIF(V職域接種!$C:$C, 'Conv-vaccine'!$E642, V職域接種!F:F)</f>
        <v>0</v>
      </c>
      <c r="P642" s="97">
        <f>SUMIF(V職域接種!$C:$C, 'Conv-vaccine'!$E642, V職域接種!G:G)</f>
        <v>0</v>
      </c>
      <c r="Q642" s="97">
        <f>SUMIF(V重複!$C:$C, 'Conv-vaccine'!$E642, V重複!F:F)</f>
        <v>0</v>
      </c>
      <c r="R642" s="97">
        <f>SUMIF(V重複!$C:$C, 'Conv-vaccine'!$E642, V重複!G:G)</f>
        <v>0</v>
      </c>
      <c r="S642" s="111">
        <f>SUMIF(V3回目!$A:$A, 'Conv-vaccine'!$E642, V3回目!C:C)</f>
        <v>0</v>
      </c>
    </row>
    <row r="643" spans="1:19" ht="17.7">
      <c r="A643" s="94">
        <f t="shared" si="40"/>
        <v>44934</v>
      </c>
      <c r="B643" s="49">
        <f t="shared" si="41"/>
        <v>0</v>
      </c>
      <c r="C643" s="49">
        <f t="shared" si="42"/>
        <v>0</v>
      </c>
      <c r="D643" s="49">
        <f t="shared" si="39"/>
        <v>0</v>
      </c>
      <c r="E643" s="95">
        <v>44934</v>
      </c>
      <c r="F643" s="96" t="str">
        <f>IFERROR(VLOOKUP($E643, V医療従事者等!$A:$J, $F$4, FALSE), TEXT(E643, "aaa"))</f>
        <v>日</v>
      </c>
      <c r="G643" s="96">
        <f>IFERROR(VLOOKUP($E643, V医療従事者等!$A:$J, $G$4, FALSE), 0)</f>
        <v>0</v>
      </c>
      <c r="H643" s="96">
        <f>IFERROR(VLOOKUP($E643, V医療従事者等!$A:$J, $H$4, FALSE), 0)</f>
        <v>0</v>
      </c>
      <c r="I643" s="96">
        <f>IFERROR(VLOOKUP($E643, V医療従事者等!$A:$J, $I$4, FALSE), 0)</f>
        <v>0</v>
      </c>
      <c r="J643" s="96">
        <f>IFERROR(VLOOKUP($E643, V医療従事者等!$A:$J, $J$4, FALSE), 0)</f>
        <v>0</v>
      </c>
      <c r="K643" s="97">
        <f>IFERROR(VLOOKUP($E643, V一般接種!$A:$G, K$4, FALSE), 0)</f>
        <v>0</v>
      </c>
      <c r="L643" s="97">
        <f>IFERROR(VLOOKUP($E643, V一般接種!$A:$G, L$4, FALSE), 0)</f>
        <v>0</v>
      </c>
      <c r="M643" s="97">
        <f>IFERROR(VLOOKUP($E643, V一般接種!$A:$G, M$4, FALSE), 0)</f>
        <v>0</v>
      </c>
      <c r="N643" s="97">
        <f>IFERROR(VLOOKUP($E643, V一般接種!$A:$G, N$4, FALSE), 0)</f>
        <v>0</v>
      </c>
      <c r="O643" s="97">
        <f>SUMIF(V職域接種!$C:$C, 'Conv-vaccine'!$E643, V職域接種!F:F)</f>
        <v>0</v>
      </c>
      <c r="P643" s="97">
        <f>SUMIF(V職域接種!$C:$C, 'Conv-vaccine'!$E643, V職域接種!G:G)</f>
        <v>0</v>
      </c>
      <c r="Q643" s="97">
        <f>SUMIF(V重複!$C:$C, 'Conv-vaccine'!$E643, V重複!F:F)</f>
        <v>0</v>
      </c>
      <c r="R643" s="97">
        <f>SUMIF(V重複!$C:$C, 'Conv-vaccine'!$E643, V重複!G:G)</f>
        <v>0</v>
      </c>
      <c r="S643" s="111">
        <f>SUMIF(V3回目!$A:$A, 'Conv-vaccine'!$E643, V3回目!C:C)</f>
        <v>0</v>
      </c>
    </row>
    <row r="644" spans="1:19" ht="17.7">
      <c r="A644" s="94">
        <f t="shared" si="40"/>
        <v>44935</v>
      </c>
      <c r="B644" s="49">
        <f t="shared" si="41"/>
        <v>0</v>
      </c>
      <c r="C644" s="49">
        <f t="shared" si="42"/>
        <v>0</v>
      </c>
      <c r="D644" s="49">
        <f t="shared" si="39"/>
        <v>0</v>
      </c>
      <c r="E644" s="95">
        <v>44935</v>
      </c>
      <c r="F644" s="96" t="str">
        <f>IFERROR(VLOOKUP($E644, V医療従事者等!$A:$J, $F$4, FALSE), TEXT(E644, "aaa"))</f>
        <v>月</v>
      </c>
      <c r="G644" s="96">
        <f>IFERROR(VLOOKUP($E644, V医療従事者等!$A:$J, $G$4, FALSE), 0)</f>
        <v>0</v>
      </c>
      <c r="H644" s="96">
        <f>IFERROR(VLOOKUP($E644, V医療従事者等!$A:$J, $H$4, FALSE), 0)</f>
        <v>0</v>
      </c>
      <c r="I644" s="96">
        <f>IFERROR(VLOOKUP($E644, V医療従事者等!$A:$J, $I$4, FALSE), 0)</f>
        <v>0</v>
      </c>
      <c r="J644" s="96">
        <f>IFERROR(VLOOKUP($E644, V医療従事者等!$A:$J, $J$4, FALSE), 0)</f>
        <v>0</v>
      </c>
      <c r="K644" s="97">
        <f>IFERROR(VLOOKUP($E644, V一般接種!$A:$G, K$4, FALSE), 0)</f>
        <v>0</v>
      </c>
      <c r="L644" s="97">
        <f>IFERROR(VLOOKUP($E644, V一般接種!$A:$G, L$4, FALSE), 0)</f>
        <v>0</v>
      </c>
      <c r="M644" s="97">
        <f>IFERROR(VLOOKUP($E644, V一般接種!$A:$G, M$4, FALSE), 0)</f>
        <v>0</v>
      </c>
      <c r="N644" s="97">
        <f>IFERROR(VLOOKUP($E644, V一般接種!$A:$G, N$4, FALSE), 0)</f>
        <v>0</v>
      </c>
      <c r="O644" s="97">
        <f>SUMIF(V職域接種!$C:$C, 'Conv-vaccine'!$E644, V職域接種!F:F)</f>
        <v>0</v>
      </c>
      <c r="P644" s="97">
        <f>SUMIF(V職域接種!$C:$C, 'Conv-vaccine'!$E644, V職域接種!G:G)</f>
        <v>0</v>
      </c>
      <c r="Q644" s="97">
        <f>SUMIF(V重複!$C:$C, 'Conv-vaccine'!$E644, V重複!F:F)</f>
        <v>0</v>
      </c>
      <c r="R644" s="97">
        <f>SUMIF(V重複!$C:$C, 'Conv-vaccine'!$E644, V重複!G:G)</f>
        <v>0</v>
      </c>
      <c r="S644" s="111">
        <f>SUMIF(V3回目!$A:$A, 'Conv-vaccine'!$E644, V3回目!C:C)</f>
        <v>0</v>
      </c>
    </row>
    <row r="645" spans="1:19" ht="17.7">
      <c r="A645" s="94">
        <f t="shared" si="40"/>
        <v>44936</v>
      </c>
      <c r="B645" s="49">
        <f t="shared" si="41"/>
        <v>0</v>
      </c>
      <c r="C645" s="49">
        <f t="shared" si="42"/>
        <v>0</v>
      </c>
      <c r="D645" s="49">
        <f t="shared" si="39"/>
        <v>0</v>
      </c>
      <c r="E645" s="95">
        <v>44936</v>
      </c>
      <c r="F645" s="96" t="str">
        <f>IFERROR(VLOOKUP($E645, V医療従事者等!$A:$J, $F$4, FALSE), TEXT(E645, "aaa"))</f>
        <v>火</v>
      </c>
      <c r="G645" s="96">
        <f>IFERROR(VLOOKUP($E645, V医療従事者等!$A:$J, $G$4, FALSE), 0)</f>
        <v>0</v>
      </c>
      <c r="H645" s="96">
        <f>IFERROR(VLOOKUP($E645, V医療従事者等!$A:$J, $H$4, FALSE), 0)</f>
        <v>0</v>
      </c>
      <c r="I645" s="96">
        <f>IFERROR(VLOOKUP($E645, V医療従事者等!$A:$J, $I$4, FALSE), 0)</f>
        <v>0</v>
      </c>
      <c r="J645" s="96">
        <f>IFERROR(VLOOKUP($E645, V医療従事者等!$A:$J, $J$4, FALSE), 0)</f>
        <v>0</v>
      </c>
      <c r="K645" s="97">
        <f>IFERROR(VLOOKUP($E645, V一般接種!$A:$G, K$4, FALSE), 0)</f>
        <v>0</v>
      </c>
      <c r="L645" s="97">
        <f>IFERROR(VLOOKUP($E645, V一般接種!$A:$G, L$4, FALSE), 0)</f>
        <v>0</v>
      </c>
      <c r="M645" s="97">
        <f>IFERROR(VLOOKUP($E645, V一般接種!$A:$G, M$4, FALSE), 0)</f>
        <v>0</v>
      </c>
      <c r="N645" s="97">
        <f>IFERROR(VLOOKUP($E645, V一般接種!$A:$G, N$4, FALSE), 0)</f>
        <v>0</v>
      </c>
      <c r="O645" s="97">
        <f>SUMIF(V職域接種!$C:$C, 'Conv-vaccine'!$E645, V職域接種!F:F)</f>
        <v>0</v>
      </c>
      <c r="P645" s="97">
        <f>SUMIF(V職域接種!$C:$C, 'Conv-vaccine'!$E645, V職域接種!G:G)</f>
        <v>0</v>
      </c>
      <c r="Q645" s="97">
        <f>SUMIF(V重複!$C:$C, 'Conv-vaccine'!$E645, V重複!F:F)</f>
        <v>0</v>
      </c>
      <c r="R645" s="97">
        <f>SUMIF(V重複!$C:$C, 'Conv-vaccine'!$E645, V重複!G:G)</f>
        <v>0</v>
      </c>
      <c r="S645" s="111">
        <f>SUMIF(V3回目!$A:$A, 'Conv-vaccine'!$E645, V3回目!C:C)</f>
        <v>0</v>
      </c>
    </row>
    <row r="646" spans="1:19" ht="17.7">
      <c r="A646" s="94">
        <f t="shared" si="40"/>
        <v>44937</v>
      </c>
      <c r="B646" s="49">
        <f t="shared" si="41"/>
        <v>0</v>
      </c>
      <c r="C646" s="49">
        <f t="shared" si="42"/>
        <v>0</v>
      </c>
      <c r="D646" s="49">
        <f t="shared" si="39"/>
        <v>0</v>
      </c>
      <c r="E646" s="95">
        <v>44937</v>
      </c>
      <c r="F646" s="96" t="str">
        <f>IFERROR(VLOOKUP($E646, V医療従事者等!$A:$J, $F$4, FALSE), TEXT(E646, "aaa"))</f>
        <v>水</v>
      </c>
      <c r="G646" s="96">
        <f>IFERROR(VLOOKUP($E646, V医療従事者等!$A:$J, $G$4, FALSE), 0)</f>
        <v>0</v>
      </c>
      <c r="H646" s="96">
        <f>IFERROR(VLOOKUP($E646, V医療従事者等!$A:$J, $H$4, FALSE), 0)</f>
        <v>0</v>
      </c>
      <c r="I646" s="96">
        <f>IFERROR(VLOOKUP($E646, V医療従事者等!$A:$J, $I$4, FALSE), 0)</f>
        <v>0</v>
      </c>
      <c r="J646" s="96">
        <f>IFERROR(VLOOKUP($E646, V医療従事者等!$A:$J, $J$4, FALSE), 0)</f>
        <v>0</v>
      </c>
      <c r="K646" s="97">
        <f>IFERROR(VLOOKUP($E646, V一般接種!$A:$G, K$4, FALSE), 0)</f>
        <v>0</v>
      </c>
      <c r="L646" s="97">
        <f>IFERROR(VLOOKUP($E646, V一般接種!$A:$G, L$4, FALSE), 0)</f>
        <v>0</v>
      </c>
      <c r="M646" s="97">
        <f>IFERROR(VLOOKUP($E646, V一般接種!$A:$G, M$4, FALSE), 0)</f>
        <v>0</v>
      </c>
      <c r="N646" s="97">
        <f>IFERROR(VLOOKUP($E646, V一般接種!$A:$G, N$4, FALSE), 0)</f>
        <v>0</v>
      </c>
      <c r="O646" s="97">
        <f>SUMIF(V職域接種!$C:$C, 'Conv-vaccine'!$E646, V職域接種!F:F)</f>
        <v>0</v>
      </c>
      <c r="P646" s="97">
        <f>SUMIF(V職域接種!$C:$C, 'Conv-vaccine'!$E646, V職域接種!G:G)</f>
        <v>0</v>
      </c>
      <c r="Q646" s="97">
        <f>SUMIF(V重複!$C:$C, 'Conv-vaccine'!$E646, V重複!F:F)</f>
        <v>0</v>
      </c>
      <c r="R646" s="97">
        <f>SUMIF(V重複!$C:$C, 'Conv-vaccine'!$E646, V重複!G:G)</f>
        <v>0</v>
      </c>
      <c r="S646" s="111">
        <f>SUMIF(V3回目!$A:$A, 'Conv-vaccine'!$E646, V3回目!C:C)</f>
        <v>0</v>
      </c>
    </row>
    <row r="647" spans="1:19" ht="17.7">
      <c r="A647" s="94">
        <f t="shared" si="40"/>
        <v>44938</v>
      </c>
      <c r="B647" s="49">
        <f t="shared" si="41"/>
        <v>0</v>
      </c>
      <c r="C647" s="49">
        <f t="shared" si="42"/>
        <v>0</v>
      </c>
      <c r="D647" s="49">
        <f t="shared" si="39"/>
        <v>0</v>
      </c>
      <c r="E647" s="95">
        <v>44938</v>
      </c>
      <c r="F647" s="96" t="str">
        <f>IFERROR(VLOOKUP($E647, V医療従事者等!$A:$J, $F$4, FALSE), TEXT(E647, "aaa"))</f>
        <v>木</v>
      </c>
      <c r="G647" s="96">
        <f>IFERROR(VLOOKUP($E647, V医療従事者等!$A:$J, $G$4, FALSE), 0)</f>
        <v>0</v>
      </c>
      <c r="H647" s="96">
        <f>IFERROR(VLOOKUP($E647, V医療従事者等!$A:$J, $H$4, FALSE), 0)</f>
        <v>0</v>
      </c>
      <c r="I647" s="96">
        <f>IFERROR(VLOOKUP($E647, V医療従事者等!$A:$J, $I$4, FALSE), 0)</f>
        <v>0</v>
      </c>
      <c r="J647" s="96">
        <f>IFERROR(VLOOKUP($E647, V医療従事者等!$A:$J, $J$4, FALSE), 0)</f>
        <v>0</v>
      </c>
      <c r="K647" s="97">
        <f>IFERROR(VLOOKUP($E647, V一般接種!$A:$G, K$4, FALSE), 0)</f>
        <v>0</v>
      </c>
      <c r="L647" s="97">
        <f>IFERROR(VLOOKUP($E647, V一般接種!$A:$G, L$4, FALSE), 0)</f>
        <v>0</v>
      </c>
      <c r="M647" s="97">
        <f>IFERROR(VLOOKUP($E647, V一般接種!$A:$G, M$4, FALSE), 0)</f>
        <v>0</v>
      </c>
      <c r="N647" s="97">
        <f>IFERROR(VLOOKUP($E647, V一般接種!$A:$G, N$4, FALSE), 0)</f>
        <v>0</v>
      </c>
      <c r="O647" s="97">
        <f>SUMIF(V職域接種!$C:$C, 'Conv-vaccine'!$E647, V職域接種!F:F)</f>
        <v>0</v>
      </c>
      <c r="P647" s="97">
        <f>SUMIF(V職域接種!$C:$C, 'Conv-vaccine'!$E647, V職域接種!G:G)</f>
        <v>0</v>
      </c>
      <c r="Q647" s="97">
        <f>SUMIF(V重複!$C:$C, 'Conv-vaccine'!$E647, V重複!F:F)</f>
        <v>0</v>
      </c>
      <c r="R647" s="97">
        <f>SUMIF(V重複!$C:$C, 'Conv-vaccine'!$E647, V重複!G:G)</f>
        <v>0</v>
      </c>
      <c r="S647" s="111">
        <f>SUMIF(V3回目!$A:$A, 'Conv-vaccine'!$E647, V3回目!C:C)</f>
        <v>0</v>
      </c>
    </row>
    <row r="648" spans="1:19" ht="17.7">
      <c r="A648" s="94">
        <f t="shared" si="40"/>
        <v>44939</v>
      </c>
      <c r="B648" s="49">
        <f t="shared" si="41"/>
        <v>0</v>
      </c>
      <c r="C648" s="49">
        <f t="shared" si="42"/>
        <v>0</v>
      </c>
      <c r="D648" s="49">
        <f t="shared" ref="D648:D711" si="43">S648</f>
        <v>0</v>
      </c>
      <c r="E648" s="95">
        <v>44939</v>
      </c>
      <c r="F648" s="96" t="str">
        <f>IFERROR(VLOOKUP($E648, V医療従事者等!$A:$J, $F$4, FALSE), TEXT(E648, "aaa"))</f>
        <v>金</v>
      </c>
      <c r="G648" s="96">
        <f>IFERROR(VLOOKUP($E648, V医療従事者等!$A:$J, $G$4, FALSE), 0)</f>
        <v>0</v>
      </c>
      <c r="H648" s="96">
        <f>IFERROR(VLOOKUP($E648, V医療従事者等!$A:$J, $H$4, FALSE), 0)</f>
        <v>0</v>
      </c>
      <c r="I648" s="96">
        <f>IFERROR(VLOOKUP($E648, V医療従事者等!$A:$J, $I$4, FALSE), 0)</f>
        <v>0</v>
      </c>
      <c r="J648" s="96">
        <f>IFERROR(VLOOKUP($E648, V医療従事者等!$A:$J, $J$4, FALSE), 0)</f>
        <v>0</v>
      </c>
      <c r="K648" s="97">
        <f>IFERROR(VLOOKUP($E648, V一般接種!$A:$G, K$4, FALSE), 0)</f>
        <v>0</v>
      </c>
      <c r="L648" s="97">
        <f>IFERROR(VLOOKUP($E648, V一般接種!$A:$G, L$4, FALSE), 0)</f>
        <v>0</v>
      </c>
      <c r="M648" s="97">
        <f>IFERROR(VLOOKUP($E648, V一般接種!$A:$G, M$4, FALSE), 0)</f>
        <v>0</v>
      </c>
      <c r="N648" s="97">
        <f>IFERROR(VLOOKUP($E648, V一般接種!$A:$G, N$4, FALSE), 0)</f>
        <v>0</v>
      </c>
      <c r="O648" s="97">
        <f>SUMIF(V職域接種!$C:$C, 'Conv-vaccine'!$E648, V職域接種!F:F)</f>
        <v>0</v>
      </c>
      <c r="P648" s="97">
        <f>SUMIF(V職域接種!$C:$C, 'Conv-vaccine'!$E648, V職域接種!G:G)</f>
        <v>0</v>
      </c>
      <c r="Q648" s="97">
        <f>SUMIF(V重複!$C:$C, 'Conv-vaccine'!$E648, V重複!F:F)</f>
        <v>0</v>
      </c>
      <c r="R648" s="97">
        <f>SUMIF(V重複!$C:$C, 'Conv-vaccine'!$E648, V重複!G:G)</f>
        <v>0</v>
      </c>
      <c r="S648" s="111">
        <f>SUMIF(V3回目!$A:$A, 'Conv-vaccine'!$E648, V3回目!C:C)</f>
        <v>0</v>
      </c>
    </row>
    <row r="649" spans="1:19" ht="17.7">
      <c r="A649" s="94">
        <f t="shared" si="40"/>
        <v>44940</v>
      </c>
      <c r="B649" s="49">
        <f t="shared" si="41"/>
        <v>0</v>
      </c>
      <c r="C649" s="49">
        <f t="shared" si="42"/>
        <v>0</v>
      </c>
      <c r="D649" s="49">
        <f t="shared" si="43"/>
        <v>0</v>
      </c>
      <c r="E649" s="95">
        <v>44940</v>
      </c>
      <c r="F649" s="96" t="str">
        <f>IFERROR(VLOOKUP($E649, V医療従事者等!$A:$J, $F$4, FALSE), TEXT(E649, "aaa"))</f>
        <v>土</v>
      </c>
      <c r="G649" s="96">
        <f>IFERROR(VLOOKUP($E649, V医療従事者等!$A:$J, $G$4, FALSE), 0)</f>
        <v>0</v>
      </c>
      <c r="H649" s="96">
        <f>IFERROR(VLOOKUP($E649, V医療従事者等!$A:$J, $H$4, FALSE), 0)</f>
        <v>0</v>
      </c>
      <c r="I649" s="96">
        <f>IFERROR(VLOOKUP($E649, V医療従事者等!$A:$J, $I$4, FALSE), 0)</f>
        <v>0</v>
      </c>
      <c r="J649" s="96">
        <f>IFERROR(VLOOKUP($E649, V医療従事者等!$A:$J, $J$4, FALSE), 0)</f>
        <v>0</v>
      </c>
      <c r="K649" s="97">
        <f>IFERROR(VLOOKUP($E649, V一般接種!$A:$G, K$4, FALSE), 0)</f>
        <v>0</v>
      </c>
      <c r="L649" s="97">
        <f>IFERROR(VLOOKUP($E649, V一般接種!$A:$G, L$4, FALSE), 0)</f>
        <v>0</v>
      </c>
      <c r="M649" s="97">
        <f>IFERROR(VLOOKUP($E649, V一般接種!$A:$G, M$4, FALSE), 0)</f>
        <v>0</v>
      </c>
      <c r="N649" s="97">
        <f>IFERROR(VLOOKUP($E649, V一般接種!$A:$G, N$4, FALSE), 0)</f>
        <v>0</v>
      </c>
      <c r="O649" s="97">
        <f>SUMIF(V職域接種!$C:$C, 'Conv-vaccine'!$E649, V職域接種!F:F)</f>
        <v>0</v>
      </c>
      <c r="P649" s="97">
        <f>SUMIF(V職域接種!$C:$C, 'Conv-vaccine'!$E649, V職域接種!G:G)</f>
        <v>0</v>
      </c>
      <c r="Q649" s="97">
        <f>SUMIF(V重複!$C:$C, 'Conv-vaccine'!$E649, V重複!F:F)</f>
        <v>0</v>
      </c>
      <c r="R649" s="97">
        <f>SUMIF(V重複!$C:$C, 'Conv-vaccine'!$E649, V重複!G:G)</f>
        <v>0</v>
      </c>
      <c r="S649" s="111">
        <f>SUMIF(V3回目!$A:$A, 'Conv-vaccine'!$E649, V3回目!C:C)</f>
        <v>0</v>
      </c>
    </row>
    <row r="650" spans="1:19" ht="17.7">
      <c r="A650" s="94">
        <f t="shared" si="40"/>
        <v>44941</v>
      </c>
      <c r="B650" s="49">
        <f t="shared" si="41"/>
        <v>0</v>
      </c>
      <c r="C650" s="49">
        <f t="shared" si="42"/>
        <v>0</v>
      </c>
      <c r="D650" s="49">
        <f t="shared" si="43"/>
        <v>0</v>
      </c>
      <c r="E650" s="95">
        <v>44941</v>
      </c>
      <c r="F650" s="96" t="str">
        <f>IFERROR(VLOOKUP($E650, V医療従事者等!$A:$J, $F$4, FALSE), TEXT(E650, "aaa"))</f>
        <v>日</v>
      </c>
      <c r="G650" s="96">
        <f>IFERROR(VLOOKUP($E650, V医療従事者等!$A:$J, $G$4, FALSE), 0)</f>
        <v>0</v>
      </c>
      <c r="H650" s="96">
        <f>IFERROR(VLOOKUP($E650, V医療従事者等!$A:$J, $H$4, FALSE), 0)</f>
        <v>0</v>
      </c>
      <c r="I650" s="96">
        <f>IFERROR(VLOOKUP($E650, V医療従事者等!$A:$J, $I$4, FALSE), 0)</f>
        <v>0</v>
      </c>
      <c r="J650" s="96">
        <f>IFERROR(VLOOKUP($E650, V医療従事者等!$A:$J, $J$4, FALSE), 0)</f>
        <v>0</v>
      </c>
      <c r="K650" s="97">
        <f>IFERROR(VLOOKUP($E650, V一般接種!$A:$G, K$4, FALSE), 0)</f>
        <v>0</v>
      </c>
      <c r="L650" s="97">
        <f>IFERROR(VLOOKUP($E650, V一般接種!$A:$G, L$4, FALSE), 0)</f>
        <v>0</v>
      </c>
      <c r="M650" s="97">
        <f>IFERROR(VLOOKUP($E650, V一般接種!$A:$G, M$4, FALSE), 0)</f>
        <v>0</v>
      </c>
      <c r="N650" s="97">
        <f>IFERROR(VLOOKUP($E650, V一般接種!$A:$G, N$4, FALSE), 0)</f>
        <v>0</v>
      </c>
      <c r="O650" s="97">
        <f>SUMIF(V職域接種!$C:$C, 'Conv-vaccine'!$E650, V職域接種!F:F)</f>
        <v>0</v>
      </c>
      <c r="P650" s="97">
        <f>SUMIF(V職域接種!$C:$C, 'Conv-vaccine'!$E650, V職域接種!G:G)</f>
        <v>0</v>
      </c>
      <c r="Q650" s="97">
        <f>SUMIF(V重複!$C:$C, 'Conv-vaccine'!$E650, V重複!F:F)</f>
        <v>0</v>
      </c>
      <c r="R650" s="97">
        <f>SUMIF(V重複!$C:$C, 'Conv-vaccine'!$E650, V重複!G:G)</f>
        <v>0</v>
      </c>
      <c r="S650" s="111">
        <f>SUMIF(V3回目!$A:$A, 'Conv-vaccine'!$E650, V3回目!C:C)</f>
        <v>0</v>
      </c>
    </row>
    <row r="651" spans="1:19" ht="17.7">
      <c r="A651" s="94">
        <f t="shared" si="40"/>
        <v>44942</v>
      </c>
      <c r="B651" s="49">
        <f t="shared" si="41"/>
        <v>0</v>
      </c>
      <c r="C651" s="49">
        <f t="shared" si="42"/>
        <v>0</v>
      </c>
      <c r="D651" s="49">
        <f t="shared" si="43"/>
        <v>0</v>
      </c>
      <c r="E651" s="95">
        <v>44942</v>
      </c>
      <c r="F651" s="96" t="str">
        <f>IFERROR(VLOOKUP($E651, V医療従事者等!$A:$J, $F$4, FALSE), TEXT(E651, "aaa"))</f>
        <v>月</v>
      </c>
      <c r="G651" s="96">
        <f>IFERROR(VLOOKUP($E651, V医療従事者等!$A:$J, $G$4, FALSE), 0)</f>
        <v>0</v>
      </c>
      <c r="H651" s="96">
        <f>IFERROR(VLOOKUP($E651, V医療従事者等!$A:$J, $H$4, FALSE), 0)</f>
        <v>0</v>
      </c>
      <c r="I651" s="96">
        <f>IFERROR(VLOOKUP($E651, V医療従事者等!$A:$J, $I$4, FALSE), 0)</f>
        <v>0</v>
      </c>
      <c r="J651" s="96">
        <f>IFERROR(VLOOKUP($E651, V医療従事者等!$A:$J, $J$4, FALSE), 0)</f>
        <v>0</v>
      </c>
      <c r="K651" s="97">
        <f>IFERROR(VLOOKUP($E651, V一般接種!$A:$G, K$4, FALSE), 0)</f>
        <v>0</v>
      </c>
      <c r="L651" s="97">
        <f>IFERROR(VLOOKUP($E651, V一般接種!$A:$G, L$4, FALSE), 0)</f>
        <v>0</v>
      </c>
      <c r="M651" s="97">
        <f>IFERROR(VLOOKUP($E651, V一般接種!$A:$G, M$4, FALSE), 0)</f>
        <v>0</v>
      </c>
      <c r="N651" s="97">
        <f>IFERROR(VLOOKUP($E651, V一般接種!$A:$G, N$4, FALSE), 0)</f>
        <v>0</v>
      </c>
      <c r="O651" s="97">
        <f>SUMIF(V職域接種!$C:$C, 'Conv-vaccine'!$E651, V職域接種!F:F)</f>
        <v>0</v>
      </c>
      <c r="P651" s="97">
        <f>SUMIF(V職域接種!$C:$C, 'Conv-vaccine'!$E651, V職域接種!G:G)</f>
        <v>0</v>
      </c>
      <c r="Q651" s="97">
        <f>SUMIF(V重複!$C:$C, 'Conv-vaccine'!$E651, V重複!F:F)</f>
        <v>0</v>
      </c>
      <c r="R651" s="97">
        <f>SUMIF(V重複!$C:$C, 'Conv-vaccine'!$E651, V重複!G:G)</f>
        <v>0</v>
      </c>
      <c r="S651" s="111">
        <f>SUMIF(V3回目!$A:$A, 'Conv-vaccine'!$E651, V3回目!C:C)</f>
        <v>0</v>
      </c>
    </row>
    <row r="652" spans="1:19" ht="17.7">
      <c r="A652" s="94">
        <f t="shared" si="40"/>
        <v>44943</v>
      </c>
      <c r="B652" s="49">
        <f t="shared" si="41"/>
        <v>0</v>
      </c>
      <c r="C652" s="49">
        <f t="shared" si="42"/>
        <v>0</v>
      </c>
      <c r="D652" s="49">
        <f t="shared" si="43"/>
        <v>0</v>
      </c>
      <c r="E652" s="95">
        <v>44943</v>
      </c>
      <c r="F652" s="96" t="str">
        <f>IFERROR(VLOOKUP($E652, V医療従事者等!$A:$J, $F$4, FALSE), TEXT(E652, "aaa"))</f>
        <v>火</v>
      </c>
      <c r="G652" s="96">
        <f>IFERROR(VLOOKUP($E652, V医療従事者等!$A:$J, $G$4, FALSE), 0)</f>
        <v>0</v>
      </c>
      <c r="H652" s="96">
        <f>IFERROR(VLOOKUP($E652, V医療従事者等!$A:$J, $H$4, FALSE), 0)</f>
        <v>0</v>
      </c>
      <c r="I652" s="96">
        <f>IFERROR(VLOOKUP($E652, V医療従事者等!$A:$J, $I$4, FALSE), 0)</f>
        <v>0</v>
      </c>
      <c r="J652" s="96">
        <f>IFERROR(VLOOKUP($E652, V医療従事者等!$A:$J, $J$4, FALSE), 0)</f>
        <v>0</v>
      </c>
      <c r="K652" s="97">
        <f>IFERROR(VLOOKUP($E652, V一般接種!$A:$G, K$4, FALSE), 0)</f>
        <v>0</v>
      </c>
      <c r="L652" s="97">
        <f>IFERROR(VLOOKUP($E652, V一般接種!$A:$G, L$4, FALSE), 0)</f>
        <v>0</v>
      </c>
      <c r="M652" s="97">
        <f>IFERROR(VLOOKUP($E652, V一般接種!$A:$G, M$4, FALSE), 0)</f>
        <v>0</v>
      </c>
      <c r="N652" s="97">
        <f>IFERROR(VLOOKUP($E652, V一般接種!$A:$G, N$4, FALSE), 0)</f>
        <v>0</v>
      </c>
      <c r="O652" s="97">
        <f>SUMIF(V職域接種!$C:$C, 'Conv-vaccine'!$E652, V職域接種!F:F)</f>
        <v>0</v>
      </c>
      <c r="P652" s="97">
        <f>SUMIF(V職域接種!$C:$C, 'Conv-vaccine'!$E652, V職域接種!G:G)</f>
        <v>0</v>
      </c>
      <c r="Q652" s="97">
        <f>SUMIF(V重複!$C:$C, 'Conv-vaccine'!$E652, V重複!F:F)</f>
        <v>0</v>
      </c>
      <c r="R652" s="97">
        <f>SUMIF(V重複!$C:$C, 'Conv-vaccine'!$E652, V重複!G:G)</f>
        <v>0</v>
      </c>
      <c r="S652" s="111">
        <f>SUMIF(V3回目!$A:$A, 'Conv-vaccine'!$E652, V3回目!C:C)</f>
        <v>0</v>
      </c>
    </row>
    <row r="653" spans="1:19" ht="17.7">
      <c r="A653" s="94">
        <f t="shared" si="40"/>
        <v>44944</v>
      </c>
      <c r="B653" s="49">
        <f t="shared" si="41"/>
        <v>0</v>
      </c>
      <c r="C653" s="49">
        <f t="shared" si="42"/>
        <v>0</v>
      </c>
      <c r="D653" s="49">
        <f t="shared" si="43"/>
        <v>0</v>
      </c>
      <c r="E653" s="95">
        <v>44944</v>
      </c>
      <c r="F653" s="96" t="str">
        <f>IFERROR(VLOOKUP($E653, V医療従事者等!$A:$J, $F$4, FALSE), TEXT(E653, "aaa"))</f>
        <v>水</v>
      </c>
      <c r="G653" s="96">
        <f>IFERROR(VLOOKUP($E653, V医療従事者等!$A:$J, $G$4, FALSE), 0)</f>
        <v>0</v>
      </c>
      <c r="H653" s="96">
        <f>IFERROR(VLOOKUP($E653, V医療従事者等!$A:$J, $H$4, FALSE), 0)</f>
        <v>0</v>
      </c>
      <c r="I653" s="96">
        <f>IFERROR(VLOOKUP($E653, V医療従事者等!$A:$J, $I$4, FALSE), 0)</f>
        <v>0</v>
      </c>
      <c r="J653" s="96">
        <f>IFERROR(VLOOKUP($E653, V医療従事者等!$A:$J, $J$4, FALSE), 0)</f>
        <v>0</v>
      </c>
      <c r="K653" s="97">
        <f>IFERROR(VLOOKUP($E653, V一般接種!$A:$G, K$4, FALSE), 0)</f>
        <v>0</v>
      </c>
      <c r="L653" s="97">
        <f>IFERROR(VLOOKUP($E653, V一般接種!$A:$G, L$4, FALSE), 0)</f>
        <v>0</v>
      </c>
      <c r="M653" s="97">
        <f>IFERROR(VLOOKUP($E653, V一般接種!$A:$G, M$4, FALSE), 0)</f>
        <v>0</v>
      </c>
      <c r="N653" s="97">
        <f>IFERROR(VLOOKUP($E653, V一般接種!$A:$G, N$4, FALSE), 0)</f>
        <v>0</v>
      </c>
      <c r="O653" s="97">
        <f>SUMIF(V職域接種!$C:$C, 'Conv-vaccine'!$E653, V職域接種!F:F)</f>
        <v>0</v>
      </c>
      <c r="P653" s="97">
        <f>SUMIF(V職域接種!$C:$C, 'Conv-vaccine'!$E653, V職域接種!G:G)</f>
        <v>0</v>
      </c>
      <c r="Q653" s="97">
        <f>SUMIF(V重複!$C:$C, 'Conv-vaccine'!$E653, V重複!F:F)</f>
        <v>0</v>
      </c>
      <c r="R653" s="97">
        <f>SUMIF(V重複!$C:$C, 'Conv-vaccine'!$E653, V重複!G:G)</f>
        <v>0</v>
      </c>
      <c r="S653" s="111">
        <f>SUMIF(V3回目!$A:$A, 'Conv-vaccine'!$E653, V3回目!C:C)</f>
        <v>0</v>
      </c>
    </row>
    <row r="654" spans="1:19" ht="17.7">
      <c r="A654" s="94">
        <f t="shared" si="40"/>
        <v>44945</v>
      </c>
      <c r="B654" s="49">
        <f t="shared" si="41"/>
        <v>0</v>
      </c>
      <c r="C654" s="49">
        <f t="shared" si="42"/>
        <v>0</v>
      </c>
      <c r="D654" s="49">
        <f t="shared" si="43"/>
        <v>0</v>
      </c>
      <c r="E654" s="95">
        <v>44945</v>
      </c>
      <c r="F654" s="96" t="str">
        <f>IFERROR(VLOOKUP($E654, V医療従事者等!$A:$J, $F$4, FALSE), TEXT(E654, "aaa"))</f>
        <v>木</v>
      </c>
      <c r="G654" s="96">
        <f>IFERROR(VLOOKUP($E654, V医療従事者等!$A:$J, $G$4, FALSE), 0)</f>
        <v>0</v>
      </c>
      <c r="H654" s="96">
        <f>IFERROR(VLOOKUP($E654, V医療従事者等!$A:$J, $H$4, FALSE), 0)</f>
        <v>0</v>
      </c>
      <c r="I654" s="96">
        <f>IFERROR(VLOOKUP($E654, V医療従事者等!$A:$J, $I$4, FALSE), 0)</f>
        <v>0</v>
      </c>
      <c r="J654" s="96">
        <f>IFERROR(VLOOKUP($E654, V医療従事者等!$A:$J, $J$4, FALSE), 0)</f>
        <v>0</v>
      </c>
      <c r="K654" s="97">
        <f>IFERROR(VLOOKUP($E654, V一般接種!$A:$G, K$4, FALSE), 0)</f>
        <v>0</v>
      </c>
      <c r="L654" s="97">
        <f>IFERROR(VLOOKUP($E654, V一般接種!$A:$G, L$4, FALSE), 0)</f>
        <v>0</v>
      </c>
      <c r="M654" s="97">
        <f>IFERROR(VLOOKUP($E654, V一般接種!$A:$G, M$4, FALSE), 0)</f>
        <v>0</v>
      </c>
      <c r="N654" s="97">
        <f>IFERROR(VLOOKUP($E654, V一般接種!$A:$G, N$4, FALSE), 0)</f>
        <v>0</v>
      </c>
      <c r="O654" s="97">
        <f>SUMIF(V職域接種!$C:$C, 'Conv-vaccine'!$E654, V職域接種!F:F)</f>
        <v>0</v>
      </c>
      <c r="P654" s="97">
        <f>SUMIF(V職域接種!$C:$C, 'Conv-vaccine'!$E654, V職域接種!G:G)</f>
        <v>0</v>
      </c>
      <c r="Q654" s="97">
        <f>SUMIF(V重複!$C:$C, 'Conv-vaccine'!$E654, V重複!F:F)</f>
        <v>0</v>
      </c>
      <c r="R654" s="97">
        <f>SUMIF(V重複!$C:$C, 'Conv-vaccine'!$E654, V重複!G:G)</f>
        <v>0</v>
      </c>
      <c r="S654" s="111">
        <f>SUMIF(V3回目!$A:$A, 'Conv-vaccine'!$E654, V3回目!C:C)</f>
        <v>0</v>
      </c>
    </row>
    <row r="655" spans="1:19" ht="17.7">
      <c r="A655" s="94">
        <f t="shared" ref="A655:A718" si="44">E655</f>
        <v>44946</v>
      </c>
      <c r="B655" s="49">
        <f t="shared" si="41"/>
        <v>0</v>
      </c>
      <c r="C655" s="49">
        <f t="shared" si="42"/>
        <v>0</v>
      </c>
      <c r="D655" s="49">
        <f t="shared" si="43"/>
        <v>0</v>
      </c>
      <c r="E655" s="95">
        <v>44946</v>
      </c>
      <c r="F655" s="96" t="str">
        <f>IFERROR(VLOOKUP($E655, V医療従事者等!$A:$J, $F$4, FALSE), TEXT(E655, "aaa"))</f>
        <v>金</v>
      </c>
      <c r="G655" s="96">
        <f>IFERROR(VLOOKUP($E655, V医療従事者等!$A:$J, $G$4, FALSE), 0)</f>
        <v>0</v>
      </c>
      <c r="H655" s="96">
        <f>IFERROR(VLOOKUP($E655, V医療従事者等!$A:$J, $H$4, FALSE), 0)</f>
        <v>0</v>
      </c>
      <c r="I655" s="96">
        <f>IFERROR(VLOOKUP($E655, V医療従事者等!$A:$J, $I$4, FALSE), 0)</f>
        <v>0</v>
      </c>
      <c r="J655" s="96">
        <f>IFERROR(VLOOKUP($E655, V医療従事者等!$A:$J, $J$4, FALSE), 0)</f>
        <v>0</v>
      </c>
      <c r="K655" s="97">
        <f>IFERROR(VLOOKUP($E655, V一般接種!$A:$G, K$4, FALSE), 0)</f>
        <v>0</v>
      </c>
      <c r="L655" s="97">
        <f>IFERROR(VLOOKUP($E655, V一般接種!$A:$G, L$4, FALSE), 0)</f>
        <v>0</v>
      </c>
      <c r="M655" s="97">
        <f>IFERROR(VLOOKUP($E655, V一般接種!$A:$G, M$4, FALSE), 0)</f>
        <v>0</v>
      </c>
      <c r="N655" s="97">
        <f>IFERROR(VLOOKUP($E655, V一般接種!$A:$G, N$4, FALSE), 0)</f>
        <v>0</v>
      </c>
      <c r="O655" s="97">
        <f>SUMIF(V職域接種!$C:$C, 'Conv-vaccine'!$E655, V職域接種!F:F)</f>
        <v>0</v>
      </c>
      <c r="P655" s="97">
        <f>SUMIF(V職域接種!$C:$C, 'Conv-vaccine'!$E655, V職域接種!G:G)</f>
        <v>0</v>
      </c>
      <c r="Q655" s="97">
        <f>SUMIF(V重複!$C:$C, 'Conv-vaccine'!$E655, V重複!F:F)</f>
        <v>0</v>
      </c>
      <c r="R655" s="97">
        <f>SUMIF(V重複!$C:$C, 'Conv-vaccine'!$E655, V重複!G:G)</f>
        <v>0</v>
      </c>
      <c r="S655" s="111">
        <f>SUMIF(V3回目!$A:$A, 'Conv-vaccine'!$E655, V3回目!C:C)</f>
        <v>0</v>
      </c>
    </row>
    <row r="656" spans="1:19" ht="17.7">
      <c r="A656" s="94">
        <f t="shared" si="44"/>
        <v>44947</v>
      </c>
      <c r="B656" s="49">
        <f t="shared" ref="B656:B719" si="45">IF($E656="","",G656+H656+K656+L656+O656-Q656)</f>
        <v>0</v>
      </c>
      <c r="C656" s="49">
        <f t="shared" ref="C656:C719" si="46">IF($E656="", "", I656+J656+M656+N656+P656-R656)</f>
        <v>0</v>
      </c>
      <c r="D656" s="49">
        <f t="shared" si="43"/>
        <v>0</v>
      </c>
      <c r="E656" s="95">
        <v>44947</v>
      </c>
      <c r="F656" s="96" t="str">
        <f>IFERROR(VLOOKUP($E656, V医療従事者等!$A:$J, $F$4, FALSE), TEXT(E656, "aaa"))</f>
        <v>土</v>
      </c>
      <c r="G656" s="96">
        <f>IFERROR(VLOOKUP($E656, V医療従事者等!$A:$J, $G$4, FALSE), 0)</f>
        <v>0</v>
      </c>
      <c r="H656" s="96">
        <f>IFERROR(VLOOKUP($E656, V医療従事者等!$A:$J, $H$4, FALSE), 0)</f>
        <v>0</v>
      </c>
      <c r="I656" s="96">
        <f>IFERROR(VLOOKUP($E656, V医療従事者等!$A:$J, $I$4, FALSE), 0)</f>
        <v>0</v>
      </c>
      <c r="J656" s="96">
        <f>IFERROR(VLOOKUP($E656, V医療従事者等!$A:$J, $J$4, FALSE), 0)</f>
        <v>0</v>
      </c>
      <c r="K656" s="97">
        <f>IFERROR(VLOOKUP($E656, V一般接種!$A:$G, K$4, FALSE), 0)</f>
        <v>0</v>
      </c>
      <c r="L656" s="97">
        <f>IFERROR(VLOOKUP($E656, V一般接種!$A:$G, L$4, FALSE), 0)</f>
        <v>0</v>
      </c>
      <c r="M656" s="97">
        <f>IFERROR(VLOOKUP($E656, V一般接種!$A:$G, M$4, FALSE), 0)</f>
        <v>0</v>
      </c>
      <c r="N656" s="97">
        <f>IFERROR(VLOOKUP($E656, V一般接種!$A:$G, N$4, FALSE), 0)</f>
        <v>0</v>
      </c>
      <c r="O656" s="97">
        <f>SUMIF(V職域接種!$C:$C, 'Conv-vaccine'!$E656, V職域接種!F:F)</f>
        <v>0</v>
      </c>
      <c r="P656" s="97">
        <f>SUMIF(V職域接種!$C:$C, 'Conv-vaccine'!$E656, V職域接種!G:G)</f>
        <v>0</v>
      </c>
      <c r="Q656" s="97">
        <f>SUMIF(V重複!$C:$C, 'Conv-vaccine'!$E656, V重複!F:F)</f>
        <v>0</v>
      </c>
      <c r="R656" s="97">
        <f>SUMIF(V重複!$C:$C, 'Conv-vaccine'!$E656, V重複!G:G)</f>
        <v>0</v>
      </c>
      <c r="S656" s="111">
        <f>SUMIF(V3回目!$A:$A, 'Conv-vaccine'!$E656, V3回目!C:C)</f>
        <v>0</v>
      </c>
    </row>
    <row r="657" spans="1:19" ht="17.7">
      <c r="A657" s="94">
        <f t="shared" si="44"/>
        <v>44948</v>
      </c>
      <c r="B657" s="49">
        <f t="shared" si="45"/>
        <v>0</v>
      </c>
      <c r="C657" s="49">
        <f t="shared" si="46"/>
        <v>0</v>
      </c>
      <c r="D657" s="49">
        <f t="shared" si="43"/>
        <v>0</v>
      </c>
      <c r="E657" s="95">
        <v>44948</v>
      </c>
      <c r="F657" s="96" t="str">
        <f>IFERROR(VLOOKUP($E657, V医療従事者等!$A:$J, $F$4, FALSE), TEXT(E657, "aaa"))</f>
        <v>日</v>
      </c>
      <c r="G657" s="96">
        <f>IFERROR(VLOOKUP($E657, V医療従事者等!$A:$J, $G$4, FALSE), 0)</f>
        <v>0</v>
      </c>
      <c r="H657" s="96">
        <f>IFERROR(VLOOKUP($E657, V医療従事者等!$A:$J, $H$4, FALSE), 0)</f>
        <v>0</v>
      </c>
      <c r="I657" s="96">
        <f>IFERROR(VLOOKUP($E657, V医療従事者等!$A:$J, $I$4, FALSE), 0)</f>
        <v>0</v>
      </c>
      <c r="J657" s="96">
        <f>IFERROR(VLOOKUP($E657, V医療従事者等!$A:$J, $J$4, FALSE), 0)</f>
        <v>0</v>
      </c>
      <c r="K657" s="97">
        <f>IFERROR(VLOOKUP($E657, V一般接種!$A:$G, K$4, FALSE), 0)</f>
        <v>0</v>
      </c>
      <c r="L657" s="97">
        <f>IFERROR(VLOOKUP($E657, V一般接種!$A:$G, L$4, FALSE), 0)</f>
        <v>0</v>
      </c>
      <c r="M657" s="97">
        <f>IFERROR(VLOOKUP($E657, V一般接種!$A:$G, M$4, FALSE), 0)</f>
        <v>0</v>
      </c>
      <c r="N657" s="97">
        <f>IFERROR(VLOOKUP($E657, V一般接種!$A:$G, N$4, FALSE), 0)</f>
        <v>0</v>
      </c>
      <c r="O657" s="97">
        <f>SUMIF(V職域接種!$C:$C, 'Conv-vaccine'!$E657, V職域接種!F:F)</f>
        <v>0</v>
      </c>
      <c r="P657" s="97">
        <f>SUMIF(V職域接種!$C:$C, 'Conv-vaccine'!$E657, V職域接種!G:G)</f>
        <v>0</v>
      </c>
      <c r="Q657" s="97">
        <f>SUMIF(V重複!$C:$C, 'Conv-vaccine'!$E657, V重複!F:F)</f>
        <v>0</v>
      </c>
      <c r="R657" s="97">
        <f>SUMIF(V重複!$C:$C, 'Conv-vaccine'!$E657, V重複!G:G)</f>
        <v>0</v>
      </c>
      <c r="S657" s="111">
        <f>SUMIF(V3回目!$A:$A, 'Conv-vaccine'!$E657, V3回目!C:C)</f>
        <v>0</v>
      </c>
    </row>
    <row r="658" spans="1:19" ht="17.7">
      <c r="A658" s="94">
        <f t="shared" si="44"/>
        <v>44949</v>
      </c>
      <c r="B658" s="49">
        <f t="shared" si="45"/>
        <v>0</v>
      </c>
      <c r="C658" s="49">
        <f t="shared" si="46"/>
        <v>0</v>
      </c>
      <c r="D658" s="49">
        <f t="shared" si="43"/>
        <v>0</v>
      </c>
      <c r="E658" s="95">
        <v>44949</v>
      </c>
      <c r="F658" s="96" t="str">
        <f>IFERROR(VLOOKUP($E658, V医療従事者等!$A:$J, $F$4, FALSE), TEXT(E658, "aaa"))</f>
        <v>月</v>
      </c>
      <c r="G658" s="96">
        <f>IFERROR(VLOOKUP($E658, V医療従事者等!$A:$J, $G$4, FALSE), 0)</f>
        <v>0</v>
      </c>
      <c r="H658" s="96">
        <f>IFERROR(VLOOKUP($E658, V医療従事者等!$A:$J, $H$4, FALSE), 0)</f>
        <v>0</v>
      </c>
      <c r="I658" s="96">
        <f>IFERROR(VLOOKUP($E658, V医療従事者等!$A:$J, $I$4, FALSE), 0)</f>
        <v>0</v>
      </c>
      <c r="J658" s="96">
        <f>IFERROR(VLOOKUP($E658, V医療従事者等!$A:$J, $J$4, FALSE), 0)</f>
        <v>0</v>
      </c>
      <c r="K658" s="97">
        <f>IFERROR(VLOOKUP($E658, V一般接種!$A:$G, K$4, FALSE), 0)</f>
        <v>0</v>
      </c>
      <c r="L658" s="97">
        <f>IFERROR(VLOOKUP($E658, V一般接種!$A:$G, L$4, FALSE), 0)</f>
        <v>0</v>
      </c>
      <c r="M658" s="97">
        <f>IFERROR(VLOOKUP($E658, V一般接種!$A:$G, M$4, FALSE), 0)</f>
        <v>0</v>
      </c>
      <c r="N658" s="97">
        <f>IFERROR(VLOOKUP($E658, V一般接種!$A:$G, N$4, FALSE), 0)</f>
        <v>0</v>
      </c>
      <c r="O658" s="97">
        <f>SUMIF(V職域接種!$C:$C, 'Conv-vaccine'!$E658, V職域接種!F:F)</f>
        <v>0</v>
      </c>
      <c r="P658" s="97">
        <f>SUMIF(V職域接種!$C:$C, 'Conv-vaccine'!$E658, V職域接種!G:G)</f>
        <v>0</v>
      </c>
      <c r="Q658" s="97">
        <f>SUMIF(V重複!$C:$C, 'Conv-vaccine'!$E658, V重複!F:F)</f>
        <v>0</v>
      </c>
      <c r="R658" s="97">
        <f>SUMIF(V重複!$C:$C, 'Conv-vaccine'!$E658, V重複!G:G)</f>
        <v>0</v>
      </c>
      <c r="S658" s="111">
        <f>SUMIF(V3回目!$A:$A, 'Conv-vaccine'!$E658, V3回目!C:C)</f>
        <v>0</v>
      </c>
    </row>
    <row r="659" spans="1:19" ht="17.7">
      <c r="A659" s="94">
        <f t="shared" si="44"/>
        <v>44950</v>
      </c>
      <c r="B659" s="49">
        <f t="shared" si="45"/>
        <v>0</v>
      </c>
      <c r="C659" s="49">
        <f t="shared" si="46"/>
        <v>0</v>
      </c>
      <c r="D659" s="49">
        <f t="shared" si="43"/>
        <v>0</v>
      </c>
      <c r="E659" s="95">
        <v>44950</v>
      </c>
      <c r="F659" s="96" t="str">
        <f>IFERROR(VLOOKUP($E659, V医療従事者等!$A:$J, $F$4, FALSE), TEXT(E659, "aaa"))</f>
        <v>火</v>
      </c>
      <c r="G659" s="96">
        <f>IFERROR(VLOOKUP($E659, V医療従事者等!$A:$J, $G$4, FALSE), 0)</f>
        <v>0</v>
      </c>
      <c r="H659" s="96">
        <f>IFERROR(VLOOKUP($E659, V医療従事者等!$A:$J, $H$4, FALSE), 0)</f>
        <v>0</v>
      </c>
      <c r="I659" s="96">
        <f>IFERROR(VLOOKUP($E659, V医療従事者等!$A:$J, $I$4, FALSE), 0)</f>
        <v>0</v>
      </c>
      <c r="J659" s="96">
        <f>IFERROR(VLOOKUP($E659, V医療従事者等!$A:$J, $J$4, FALSE), 0)</f>
        <v>0</v>
      </c>
      <c r="K659" s="97">
        <f>IFERROR(VLOOKUP($E659, V一般接種!$A:$G, K$4, FALSE), 0)</f>
        <v>0</v>
      </c>
      <c r="L659" s="97">
        <f>IFERROR(VLOOKUP($E659, V一般接種!$A:$G, L$4, FALSE), 0)</f>
        <v>0</v>
      </c>
      <c r="M659" s="97">
        <f>IFERROR(VLOOKUP($E659, V一般接種!$A:$G, M$4, FALSE), 0)</f>
        <v>0</v>
      </c>
      <c r="N659" s="97">
        <f>IFERROR(VLOOKUP($E659, V一般接種!$A:$G, N$4, FALSE), 0)</f>
        <v>0</v>
      </c>
      <c r="O659" s="97">
        <f>SUMIF(V職域接種!$C:$C, 'Conv-vaccine'!$E659, V職域接種!F:F)</f>
        <v>0</v>
      </c>
      <c r="P659" s="97">
        <f>SUMIF(V職域接種!$C:$C, 'Conv-vaccine'!$E659, V職域接種!G:G)</f>
        <v>0</v>
      </c>
      <c r="Q659" s="97">
        <f>SUMIF(V重複!$C:$C, 'Conv-vaccine'!$E659, V重複!F:F)</f>
        <v>0</v>
      </c>
      <c r="R659" s="97">
        <f>SUMIF(V重複!$C:$C, 'Conv-vaccine'!$E659, V重複!G:G)</f>
        <v>0</v>
      </c>
      <c r="S659" s="111">
        <f>SUMIF(V3回目!$A:$A, 'Conv-vaccine'!$E659, V3回目!C:C)</f>
        <v>0</v>
      </c>
    </row>
    <row r="660" spans="1:19" ht="17.7">
      <c r="A660" s="94">
        <f t="shared" si="44"/>
        <v>44951</v>
      </c>
      <c r="B660" s="49">
        <f t="shared" si="45"/>
        <v>0</v>
      </c>
      <c r="C660" s="49">
        <f t="shared" si="46"/>
        <v>0</v>
      </c>
      <c r="D660" s="49">
        <f t="shared" si="43"/>
        <v>0</v>
      </c>
      <c r="E660" s="95">
        <v>44951</v>
      </c>
      <c r="F660" s="96" t="str">
        <f>IFERROR(VLOOKUP($E660, V医療従事者等!$A:$J, $F$4, FALSE), TEXT(E660, "aaa"))</f>
        <v>水</v>
      </c>
      <c r="G660" s="96">
        <f>IFERROR(VLOOKUP($E660, V医療従事者等!$A:$J, $G$4, FALSE), 0)</f>
        <v>0</v>
      </c>
      <c r="H660" s="96">
        <f>IFERROR(VLOOKUP($E660, V医療従事者等!$A:$J, $H$4, FALSE), 0)</f>
        <v>0</v>
      </c>
      <c r="I660" s="96">
        <f>IFERROR(VLOOKUP($E660, V医療従事者等!$A:$J, $I$4, FALSE), 0)</f>
        <v>0</v>
      </c>
      <c r="J660" s="96">
        <f>IFERROR(VLOOKUP($E660, V医療従事者等!$A:$J, $J$4, FALSE), 0)</f>
        <v>0</v>
      </c>
      <c r="K660" s="97">
        <f>IFERROR(VLOOKUP($E660, V一般接種!$A:$G, K$4, FALSE), 0)</f>
        <v>0</v>
      </c>
      <c r="L660" s="97">
        <f>IFERROR(VLOOKUP($E660, V一般接種!$A:$G, L$4, FALSE), 0)</f>
        <v>0</v>
      </c>
      <c r="M660" s="97">
        <f>IFERROR(VLOOKUP($E660, V一般接種!$A:$G, M$4, FALSE), 0)</f>
        <v>0</v>
      </c>
      <c r="N660" s="97">
        <f>IFERROR(VLOOKUP($E660, V一般接種!$A:$G, N$4, FALSE), 0)</f>
        <v>0</v>
      </c>
      <c r="O660" s="97">
        <f>SUMIF(V職域接種!$C:$C, 'Conv-vaccine'!$E660, V職域接種!F:F)</f>
        <v>0</v>
      </c>
      <c r="P660" s="97">
        <f>SUMIF(V職域接種!$C:$C, 'Conv-vaccine'!$E660, V職域接種!G:G)</f>
        <v>0</v>
      </c>
      <c r="Q660" s="97">
        <f>SUMIF(V重複!$C:$C, 'Conv-vaccine'!$E660, V重複!F:F)</f>
        <v>0</v>
      </c>
      <c r="R660" s="97">
        <f>SUMIF(V重複!$C:$C, 'Conv-vaccine'!$E660, V重複!G:G)</f>
        <v>0</v>
      </c>
      <c r="S660" s="111">
        <f>SUMIF(V3回目!$A:$A, 'Conv-vaccine'!$E660, V3回目!C:C)</f>
        <v>0</v>
      </c>
    </row>
    <row r="661" spans="1:19" ht="17.7">
      <c r="A661" s="94">
        <f t="shared" si="44"/>
        <v>44952</v>
      </c>
      <c r="B661" s="49">
        <f t="shared" si="45"/>
        <v>0</v>
      </c>
      <c r="C661" s="49">
        <f t="shared" si="46"/>
        <v>0</v>
      </c>
      <c r="D661" s="49">
        <f t="shared" si="43"/>
        <v>0</v>
      </c>
      <c r="E661" s="95">
        <v>44952</v>
      </c>
      <c r="F661" s="96" t="str">
        <f>IFERROR(VLOOKUP($E661, V医療従事者等!$A:$J, $F$4, FALSE), TEXT(E661, "aaa"))</f>
        <v>木</v>
      </c>
      <c r="G661" s="96">
        <f>IFERROR(VLOOKUP($E661, V医療従事者等!$A:$J, $G$4, FALSE), 0)</f>
        <v>0</v>
      </c>
      <c r="H661" s="96">
        <f>IFERROR(VLOOKUP($E661, V医療従事者等!$A:$J, $H$4, FALSE), 0)</f>
        <v>0</v>
      </c>
      <c r="I661" s="96">
        <f>IFERROR(VLOOKUP($E661, V医療従事者等!$A:$J, $I$4, FALSE), 0)</f>
        <v>0</v>
      </c>
      <c r="J661" s="96">
        <f>IFERROR(VLOOKUP($E661, V医療従事者等!$A:$J, $J$4, FALSE), 0)</f>
        <v>0</v>
      </c>
      <c r="K661" s="97">
        <f>IFERROR(VLOOKUP($E661, V一般接種!$A:$G, K$4, FALSE), 0)</f>
        <v>0</v>
      </c>
      <c r="L661" s="97">
        <f>IFERROR(VLOOKUP($E661, V一般接種!$A:$G, L$4, FALSE), 0)</f>
        <v>0</v>
      </c>
      <c r="M661" s="97">
        <f>IFERROR(VLOOKUP($E661, V一般接種!$A:$G, M$4, FALSE), 0)</f>
        <v>0</v>
      </c>
      <c r="N661" s="97">
        <f>IFERROR(VLOOKUP($E661, V一般接種!$A:$G, N$4, FALSE), 0)</f>
        <v>0</v>
      </c>
      <c r="O661" s="97">
        <f>SUMIF(V職域接種!$C:$C, 'Conv-vaccine'!$E661, V職域接種!F:F)</f>
        <v>0</v>
      </c>
      <c r="P661" s="97">
        <f>SUMIF(V職域接種!$C:$C, 'Conv-vaccine'!$E661, V職域接種!G:G)</f>
        <v>0</v>
      </c>
      <c r="Q661" s="97">
        <f>SUMIF(V重複!$C:$C, 'Conv-vaccine'!$E661, V重複!F:F)</f>
        <v>0</v>
      </c>
      <c r="R661" s="97">
        <f>SUMIF(V重複!$C:$C, 'Conv-vaccine'!$E661, V重複!G:G)</f>
        <v>0</v>
      </c>
      <c r="S661" s="111">
        <f>SUMIF(V3回目!$A:$A, 'Conv-vaccine'!$E661, V3回目!C:C)</f>
        <v>0</v>
      </c>
    </row>
    <row r="662" spans="1:19" ht="17.7">
      <c r="A662" s="94">
        <f t="shared" si="44"/>
        <v>44953</v>
      </c>
      <c r="B662" s="49">
        <f t="shared" si="45"/>
        <v>0</v>
      </c>
      <c r="C662" s="49">
        <f t="shared" si="46"/>
        <v>0</v>
      </c>
      <c r="D662" s="49">
        <f t="shared" si="43"/>
        <v>0</v>
      </c>
      <c r="E662" s="95">
        <v>44953</v>
      </c>
      <c r="F662" s="96" t="str">
        <f>IFERROR(VLOOKUP($E662, V医療従事者等!$A:$J, $F$4, FALSE), TEXT(E662, "aaa"))</f>
        <v>金</v>
      </c>
      <c r="G662" s="96">
        <f>IFERROR(VLOOKUP($E662, V医療従事者等!$A:$J, $G$4, FALSE), 0)</f>
        <v>0</v>
      </c>
      <c r="H662" s="96">
        <f>IFERROR(VLOOKUP($E662, V医療従事者等!$A:$J, $H$4, FALSE), 0)</f>
        <v>0</v>
      </c>
      <c r="I662" s="96">
        <f>IFERROR(VLOOKUP($E662, V医療従事者等!$A:$J, $I$4, FALSE), 0)</f>
        <v>0</v>
      </c>
      <c r="J662" s="96">
        <f>IFERROR(VLOOKUP($E662, V医療従事者等!$A:$J, $J$4, FALSE), 0)</f>
        <v>0</v>
      </c>
      <c r="K662" s="97">
        <f>IFERROR(VLOOKUP($E662, V一般接種!$A:$G, K$4, FALSE), 0)</f>
        <v>0</v>
      </c>
      <c r="L662" s="97">
        <f>IFERROR(VLOOKUP($E662, V一般接種!$A:$G, L$4, FALSE), 0)</f>
        <v>0</v>
      </c>
      <c r="M662" s="97">
        <f>IFERROR(VLOOKUP($E662, V一般接種!$A:$G, M$4, FALSE), 0)</f>
        <v>0</v>
      </c>
      <c r="N662" s="97">
        <f>IFERROR(VLOOKUP($E662, V一般接種!$A:$G, N$4, FALSE), 0)</f>
        <v>0</v>
      </c>
      <c r="O662" s="97">
        <f>SUMIF(V職域接種!$C:$C, 'Conv-vaccine'!$E662, V職域接種!F:F)</f>
        <v>0</v>
      </c>
      <c r="P662" s="97">
        <f>SUMIF(V職域接種!$C:$C, 'Conv-vaccine'!$E662, V職域接種!G:G)</f>
        <v>0</v>
      </c>
      <c r="Q662" s="97">
        <f>SUMIF(V重複!$C:$C, 'Conv-vaccine'!$E662, V重複!F:F)</f>
        <v>0</v>
      </c>
      <c r="R662" s="97">
        <f>SUMIF(V重複!$C:$C, 'Conv-vaccine'!$E662, V重複!G:G)</f>
        <v>0</v>
      </c>
      <c r="S662" s="111">
        <f>SUMIF(V3回目!$A:$A, 'Conv-vaccine'!$E662, V3回目!C:C)</f>
        <v>0</v>
      </c>
    </row>
    <row r="663" spans="1:19" ht="17.7">
      <c r="A663" s="94">
        <f t="shared" si="44"/>
        <v>44954</v>
      </c>
      <c r="B663" s="49">
        <f t="shared" si="45"/>
        <v>0</v>
      </c>
      <c r="C663" s="49">
        <f t="shared" si="46"/>
        <v>0</v>
      </c>
      <c r="D663" s="49">
        <f t="shared" si="43"/>
        <v>0</v>
      </c>
      <c r="E663" s="95">
        <v>44954</v>
      </c>
      <c r="F663" s="96" t="str">
        <f>IFERROR(VLOOKUP($E663, V医療従事者等!$A:$J, $F$4, FALSE), TEXT(E663, "aaa"))</f>
        <v>土</v>
      </c>
      <c r="G663" s="96">
        <f>IFERROR(VLOOKUP($E663, V医療従事者等!$A:$J, $G$4, FALSE), 0)</f>
        <v>0</v>
      </c>
      <c r="H663" s="96">
        <f>IFERROR(VLOOKUP($E663, V医療従事者等!$A:$J, $H$4, FALSE), 0)</f>
        <v>0</v>
      </c>
      <c r="I663" s="96">
        <f>IFERROR(VLOOKUP($E663, V医療従事者等!$A:$J, $I$4, FALSE), 0)</f>
        <v>0</v>
      </c>
      <c r="J663" s="96">
        <f>IFERROR(VLOOKUP($E663, V医療従事者等!$A:$J, $J$4, FALSE), 0)</f>
        <v>0</v>
      </c>
      <c r="K663" s="97">
        <f>IFERROR(VLOOKUP($E663, V一般接種!$A:$G, K$4, FALSE), 0)</f>
        <v>0</v>
      </c>
      <c r="L663" s="97">
        <f>IFERROR(VLOOKUP($E663, V一般接種!$A:$G, L$4, FALSE), 0)</f>
        <v>0</v>
      </c>
      <c r="M663" s="97">
        <f>IFERROR(VLOOKUP($E663, V一般接種!$A:$G, M$4, FALSE), 0)</f>
        <v>0</v>
      </c>
      <c r="N663" s="97">
        <f>IFERROR(VLOOKUP($E663, V一般接種!$A:$G, N$4, FALSE), 0)</f>
        <v>0</v>
      </c>
      <c r="O663" s="97">
        <f>SUMIF(V職域接種!$C:$C, 'Conv-vaccine'!$E663, V職域接種!F:F)</f>
        <v>0</v>
      </c>
      <c r="P663" s="97">
        <f>SUMIF(V職域接種!$C:$C, 'Conv-vaccine'!$E663, V職域接種!G:G)</f>
        <v>0</v>
      </c>
      <c r="Q663" s="97">
        <f>SUMIF(V重複!$C:$C, 'Conv-vaccine'!$E663, V重複!F:F)</f>
        <v>0</v>
      </c>
      <c r="R663" s="97">
        <f>SUMIF(V重複!$C:$C, 'Conv-vaccine'!$E663, V重複!G:G)</f>
        <v>0</v>
      </c>
      <c r="S663" s="111">
        <f>SUMIF(V3回目!$A:$A, 'Conv-vaccine'!$E663, V3回目!C:C)</f>
        <v>0</v>
      </c>
    </row>
    <row r="664" spans="1:19" ht="17.7">
      <c r="A664" s="94">
        <f t="shared" si="44"/>
        <v>44955</v>
      </c>
      <c r="B664" s="49">
        <f t="shared" si="45"/>
        <v>0</v>
      </c>
      <c r="C664" s="49">
        <f t="shared" si="46"/>
        <v>0</v>
      </c>
      <c r="D664" s="49">
        <f t="shared" si="43"/>
        <v>0</v>
      </c>
      <c r="E664" s="95">
        <v>44955</v>
      </c>
      <c r="F664" s="96" t="str">
        <f>IFERROR(VLOOKUP($E664, V医療従事者等!$A:$J, $F$4, FALSE), TEXT(E664, "aaa"))</f>
        <v>日</v>
      </c>
      <c r="G664" s="96">
        <f>IFERROR(VLOOKUP($E664, V医療従事者等!$A:$J, $G$4, FALSE), 0)</f>
        <v>0</v>
      </c>
      <c r="H664" s="96">
        <f>IFERROR(VLOOKUP($E664, V医療従事者等!$A:$J, $H$4, FALSE), 0)</f>
        <v>0</v>
      </c>
      <c r="I664" s="96">
        <f>IFERROR(VLOOKUP($E664, V医療従事者等!$A:$J, $I$4, FALSE), 0)</f>
        <v>0</v>
      </c>
      <c r="J664" s="96">
        <f>IFERROR(VLOOKUP($E664, V医療従事者等!$A:$J, $J$4, FALSE), 0)</f>
        <v>0</v>
      </c>
      <c r="K664" s="97">
        <f>IFERROR(VLOOKUP($E664, V一般接種!$A:$G, K$4, FALSE), 0)</f>
        <v>0</v>
      </c>
      <c r="L664" s="97">
        <f>IFERROR(VLOOKUP($E664, V一般接種!$A:$G, L$4, FALSE), 0)</f>
        <v>0</v>
      </c>
      <c r="M664" s="97">
        <f>IFERROR(VLOOKUP($E664, V一般接種!$A:$G, M$4, FALSE), 0)</f>
        <v>0</v>
      </c>
      <c r="N664" s="97">
        <f>IFERROR(VLOOKUP($E664, V一般接種!$A:$G, N$4, FALSE), 0)</f>
        <v>0</v>
      </c>
      <c r="O664" s="97">
        <f>SUMIF(V職域接種!$C:$C, 'Conv-vaccine'!$E664, V職域接種!F:F)</f>
        <v>0</v>
      </c>
      <c r="P664" s="97">
        <f>SUMIF(V職域接種!$C:$C, 'Conv-vaccine'!$E664, V職域接種!G:G)</f>
        <v>0</v>
      </c>
      <c r="Q664" s="97">
        <f>SUMIF(V重複!$C:$C, 'Conv-vaccine'!$E664, V重複!F:F)</f>
        <v>0</v>
      </c>
      <c r="R664" s="97">
        <f>SUMIF(V重複!$C:$C, 'Conv-vaccine'!$E664, V重複!G:G)</f>
        <v>0</v>
      </c>
      <c r="S664" s="111">
        <f>SUMIF(V3回目!$A:$A, 'Conv-vaccine'!$E664, V3回目!C:C)</f>
        <v>0</v>
      </c>
    </row>
    <row r="665" spans="1:19" ht="17.7">
      <c r="A665" s="94">
        <f t="shared" si="44"/>
        <v>44956</v>
      </c>
      <c r="B665" s="49">
        <f t="shared" si="45"/>
        <v>0</v>
      </c>
      <c r="C665" s="49">
        <f t="shared" si="46"/>
        <v>0</v>
      </c>
      <c r="D665" s="49">
        <f t="shared" si="43"/>
        <v>0</v>
      </c>
      <c r="E665" s="95">
        <v>44956</v>
      </c>
      <c r="F665" s="96" t="str">
        <f>IFERROR(VLOOKUP($E665, V医療従事者等!$A:$J, $F$4, FALSE), TEXT(E665, "aaa"))</f>
        <v>月</v>
      </c>
      <c r="G665" s="96">
        <f>IFERROR(VLOOKUP($E665, V医療従事者等!$A:$J, $G$4, FALSE), 0)</f>
        <v>0</v>
      </c>
      <c r="H665" s="96">
        <f>IFERROR(VLOOKUP($E665, V医療従事者等!$A:$J, $H$4, FALSE), 0)</f>
        <v>0</v>
      </c>
      <c r="I665" s="96">
        <f>IFERROR(VLOOKUP($E665, V医療従事者等!$A:$J, $I$4, FALSE), 0)</f>
        <v>0</v>
      </c>
      <c r="J665" s="96">
        <f>IFERROR(VLOOKUP($E665, V医療従事者等!$A:$J, $J$4, FALSE), 0)</f>
        <v>0</v>
      </c>
      <c r="K665" s="97">
        <f>IFERROR(VLOOKUP($E665, V一般接種!$A:$G, K$4, FALSE), 0)</f>
        <v>0</v>
      </c>
      <c r="L665" s="97">
        <f>IFERROR(VLOOKUP($E665, V一般接種!$A:$G, L$4, FALSE), 0)</f>
        <v>0</v>
      </c>
      <c r="M665" s="97">
        <f>IFERROR(VLOOKUP($E665, V一般接種!$A:$G, M$4, FALSE), 0)</f>
        <v>0</v>
      </c>
      <c r="N665" s="97">
        <f>IFERROR(VLOOKUP($E665, V一般接種!$A:$G, N$4, FALSE), 0)</f>
        <v>0</v>
      </c>
      <c r="O665" s="97">
        <f>SUMIF(V職域接種!$C:$C, 'Conv-vaccine'!$E665, V職域接種!F:F)</f>
        <v>0</v>
      </c>
      <c r="P665" s="97">
        <f>SUMIF(V職域接種!$C:$C, 'Conv-vaccine'!$E665, V職域接種!G:G)</f>
        <v>0</v>
      </c>
      <c r="Q665" s="97">
        <f>SUMIF(V重複!$C:$C, 'Conv-vaccine'!$E665, V重複!F:F)</f>
        <v>0</v>
      </c>
      <c r="R665" s="97">
        <f>SUMIF(V重複!$C:$C, 'Conv-vaccine'!$E665, V重複!G:G)</f>
        <v>0</v>
      </c>
      <c r="S665" s="111">
        <f>SUMIF(V3回目!$A:$A, 'Conv-vaccine'!$E665, V3回目!C:C)</f>
        <v>0</v>
      </c>
    </row>
    <row r="666" spans="1:19" ht="17.7">
      <c r="A666" s="94">
        <f t="shared" si="44"/>
        <v>44957</v>
      </c>
      <c r="B666" s="49">
        <f t="shared" si="45"/>
        <v>0</v>
      </c>
      <c r="C666" s="49">
        <f t="shared" si="46"/>
        <v>0</v>
      </c>
      <c r="D666" s="49">
        <f t="shared" si="43"/>
        <v>0</v>
      </c>
      <c r="E666" s="95">
        <v>44957</v>
      </c>
      <c r="F666" s="96" t="str">
        <f>IFERROR(VLOOKUP($E666, V医療従事者等!$A:$J, $F$4, FALSE), TEXT(E666, "aaa"))</f>
        <v>火</v>
      </c>
      <c r="G666" s="96">
        <f>IFERROR(VLOOKUP($E666, V医療従事者等!$A:$J, $G$4, FALSE), 0)</f>
        <v>0</v>
      </c>
      <c r="H666" s="96">
        <f>IFERROR(VLOOKUP($E666, V医療従事者等!$A:$J, $H$4, FALSE), 0)</f>
        <v>0</v>
      </c>
      <c r="I666" s="96">
        <f>IFERROR(VLOOKUP($E666, V医療従事者等!$A:$J, $I$4, FALSE), 0)</f>
        <v>0</v>
      </c>
      <c r="J666" s="96">
        <f>IFERROR(VLOOKUP($E666, V医療従事者等!$A:$J, $J$4, FALSE), 0)</f>
        <v>0</v>
      </c>
      <c r="K666" s="97">
        <f>IFERROR(VLOOKUP($E666, V一般接種!$A:$G, K$4, FALSE), 0)</f>
        <v>0</v>
      </c>
      <c r="L666" s="97">
        <f>IFERROR(VLOOKUP($E666, V一般接種!$A:$G, L$4, FALSE), 0)</f>
        <v>0</v>
      </c>
      <c r="M666" s="97">
        <f>IFERROR(VLOOKUP($E666, V一般接種!$A:$G, M$4, FALSE), 0)</f>
        <v>0</v>
      </c>
      <c r="N666" s="97">
        <f>IFERROR(VLOOKUP($E666, V一般接種!$A:$G, N$4, FALSE), 0)</f>
        <v>0</v>
      </c>
      <c r="O666" s="97">
        <f>SUMIF(V職域接種!$C:$C, 'Conv-vaccine'!$E666, V職域接種!F:F)</f>
        <v>0</v>
      </c>
      <c r="P666" s="97">
        <f>SUMIF(V職域接種!$C:$C, 'Conv-vaccine'!$E666, V職域接種!G:G)</f>
        <v>0</v>
      </c>
      <c r="Q666" s="97">
        <f>SUMIF(V重複!$C:$C, 'Conv-vaccine'!$E666, V重複!F:F)</f>
        <v>0</v>
      </c>
      <c r="R666" s="97">
        <f>SUMIF(V重複!$C:$C, 'Conv-vaccine'!$E666, V重複!G:G)</f>
        <v>0</v>
      </c>
      <c r="S666" s="111">
        <f>SUMIF(V3回目!$A:$A, 'Conv-vaccine'!$E666, V3回目!C:C)</f>
        <v>0</v>
      </c>
    </row>
    <row r="667" spans="1:19" ht="17.7">
      <c r="A667" s="94">
        <f t="shared" si="44"/>
        <v>44958</v>
      </c>
      <c r="B667" s="49">
        <f t="shared" si="45"/>
        <v>0</v>
      </c>
      <c r="C667" s="49">
        <f t="shared" si="46"/>
        <v>0</v>
      </c>
      <c r="D667" s="49">
        <f t="shared" si="43"/>
        <v>0</v>
      </c>
      <c r="E667" s="95">
        <v>44958</v>
      </c>
      <c r="F667" s="96" t="str">
        <f>IFERROR(VLOOKUP($E667, V医療従事者等!$A:$J, $F$4, FALSE), TEXT(E667, "aaa"))</f>
        <v>水</v>
      </c>
      <c r="G667" s="96">
        <f>IFERROR(VLOOKUP($E667, V医療従事者等!$A:$J, $G$4, FALSE), 0)</f>
        <v>0</v>
      </c>
      <c r="H667" s="96">
        <f>IFERROR(VLOOKUP($E667, V医療従事者等!$A:$J, $H$4, FALSE), 0)</f>
        <v>0</v>
      </c>
      <c r="I667" s="96">
        <f>IFERROR(VLOOKUP($E667, V医療従事者等!$A:$J, $I$4, FALSE), 0)</f>
        <v>0</v>
      </c>
      <c r="J667" s="96">
        <f>IFERROR(VLOOKUP($E667, V医療従事者等!$A:$J, $J$4, FALSE), 0)</f>
        <v>0</v>
      </c>
      <c r="K667" s="97">
        <f>IFERROR(VLOOKUP($E667, V一般接種!$A:$G, K$4, FALSE), 0)</f>
        <v>0</v>
      </c>
      <c r="L667" s="97">
        <f>IFERROR(VLOOKUP($E667, V一般接種!$A:$G, L$4, FALSE), 0)</f>
        <v>0</v>
      </c>
      <c r="M667" s="97">
        <f>IFERROR(VLOOKUP($E667, V一般接種!$A:$G, M$4, FALSE), 0)</f>
        <v>0</v>
      </c>
      <c r="N667" s="97">
        <f>IFERROR(VLOOKUP($E667, V一般接種!$A:$G, N$4, FALSE), 0)</f>
        <v>0</v>
      </c>
      <c r="O667" s="97">
        <f>SUMIF(V職域接種!$C:$C, 'Conv-vaccine'!$E667, V職域接種!F:F)</f>
        <v>0</v>
      </c>
      <c r="P667" s="97">
        <f>SUMIF(V職域接種!$C:$C, 'Conv-vaccine'!$E667, V職域接種!G:G)</f>
        <v>0</v>
      </c>
      <c r="Q667" s="97">
        <f>SUMIF(V重複!$C:$C, 'Conv-vaccine'!$E667, V重複!F:F)</f>
        <v>0</v>
      </c>
      <c r="R667" s="97">
        <f>SUMIF(V重複!$C:$C, 'Conv-vaccine'!$E667, V重複!G:G)</f>
        <v>0</v>
      </c>
      <c r="S667" s="111">
        <f>SUMIF(V3回目!$A:$A, 'Conv-vaccine'!$E667, V3回目!C:C)</f>
        <v>0</v>
      </c>
    </row>
    <row r="668" spans="1:19" ht="17.7">
      <c r="A668" s="94">
        <f t="shared" si="44"/>
        <v>44959</v>
      </c>
      <c r="B668" s="49">
        <f t="shared" si="45"/>
        <v>0</v>
      </c>
      <c r="C668" s="49">
        <f t="shared" si="46"/>
        <v>0</v>
      </c>
      <c r="D668" s="49">
        <f t="shared" si="43"/>
        <v>0</v>
      </c>
      <c r="E668" s="95">
        <v>44959</v>
      </c>
      <c r="F668" s="96" t="str">
        <f>IFERROR(VLOOKUP($E668, V医療従事者等!$A:$J, $F$4, FALSE), TEXT(E668, "aaa"))</f>
        <v>木</v>
      </c>
      <c r="G668" s="96">
        <f>IFERROR(VLOOKUP($E668, V医療従事者等!$A:$J, $G$4, FALSE), 0)</f>
        <v>0</v>
      </c>
      <c r="H668" s="96">
        <f>IFERROR(VLOOKUP($E668, V医療従事者等!$A:$J, $H$4, FALSE), 0)</f>
        <v>0</v>
      </c>
      <c r="I668" s="96">
        <f>IFERROR(VLOOKUP($E668, V医療従事者等!$A:$J, $I$4, FALSE), 0)</f>
        <v>0</v>
      </c>
      <c r="J668" s="96">
        <f>IFERROR(VLOOKUP($E668, V医療従事者等!$A:$J, $J$4, FALSE), 0)</f>
        <v>0</v>
      </c>
      <c r="K668" s="97">
        <f>IFERROR(VLOOKUP($E668, V一般接種!$A:$G, K$4, FALSE), 0)</f>
        <v>0</v>
      </c>
      <c r="L668" s="97">
        <f>IFERROR(VLOOKUP($E668, V一般接種!$A:$G, L$4, FALSE), 0)</f>
        <v>0</v>
      </c>
      <c r="M668" s="97">
        <f>IFERROR(VLOOKUP($E668, V一般接種!$A:$G, M$4, FALSE), 0)</f>
        <v>0</v>
      </c>
      <c r="N668" s="97">
        <f>IFERROR(VLOOKUP($E668, V一般接種!$A:$G, N$4, FALSE), 0)</f>
        <v>0</v>
      </c>
      <c r="O668" s="97">
        <f>SUMIF(V職域接種!$C:$C, 'Conv-vaccine'!$E668, V職域接種!F:F)</f>
        <v>0</v>
      </c>
      <c r="P668" s="97">
        <f>SUMIF(V職域接種!$C:$C, 'Conv-vaccine'!$E668, V職域接種!G:G)</f>
        <v>0</v>
      </c>
      <c r="Q668" s="97">
        <f>SUMIF(V重複!$C:$C, 'Conv-vaccine'!$E668, V重複!F:F)</f>
        <v>0</v>
      </c>
      <c r="R668" s="97">
        <f>SUMIF(V重複!$C:$C, 'Conv-vaccine'!$E668, V重複!G:G)</f>
        <v>0</v>
      </c>
      <c r="S668" s="111">
        <f>SUMIF(V3回目!$A:$A, 'Conv-vaccine'!$E668, V3回目!C:C)</f>
        <v>0</v>
      </c>
    </row>
    <row r="669" spans="1:19" ht="17.7">
      <c r="A669" s="94">
        <f t="shared" si="44"/>
        <v>44960</v>
      </c>
      <c r="B669" s="49">
        <f t="shared" si="45"/>
        <v>0</v>
      </c>
      <c r="C669" s="49">
        <f t="shared" si="46"/>
        <v>0</v>
      </c>
      <c r="D669" s="49">
        <f t="shared" si="43"/>
        <v>0</v>
      </c>
      <c r="E669" s="95">
        <v>44960</v>
      </c>
      <c r="F669" s="96" t="str">
        <f>IFERROR(VLOOKUP($E669, V医療従事者等!$A:$J, $F$4, FALSE), TEXT(E669, "aaa"))</f>
        <v>金</v>
      </c>
      <c r="G669" s="96">
        <f>IFERROR(VLOOKUP($E669, V医療従事者等!$A:$J, $G$4, FALSE), 0)</f>
        <v>0</v>
      </c>
      <c r="H669" s="96">
        <f>IFERROR(VLOOKUP($E669, V医療従事者等!$A:$J, $H$4, FALSE), 0)</f>
        <v>0</v>
      </c>
      <c r="I669" s="96">
        <f>IFERROR(VLOOKUP($E669, V医療従事者等!$A:$J, $I$4, FALSE), 0)</f>
        <v>0</v>
      </c>
      <c r="J669" s="96">
        <f>IFERROR(VLOOKUP($E669, V医療従事者等!$A:$J, $J$4, FALSE), 0)</f>
        <v>0</v>
      </c>
      <c r="K669" s="97">
        <f>IFERROR(VLOOKUP($E669, V一般接種!$A:$G, K$4, FALSE), 0)</f>
        <v>0</v>
      </c>
      <c r="L669" s="97">
        <f>IFERROR(VLOOKUP($E669, V一般接種!$A:$G, L$4, FALSE), 0)</f>
        <v>0</v>
      </c>
      <c r="M669" s="97">
        <f>IFERROR(VLOOKUP($E669, V一般接種!$A:$G, M$4, FALSE), 0)</f>
        <v>0</v>
      </c>
      <c r="N669" s="97">
        <f>IFERROR(VLOOKUP($E669, V一般接種!$A:$G, N$4, FALSE), 0)</f>
        <v>0</v>
      </c>
      <c r="O669" s="97">
        <f>SUMIF(V職域接種!$C:$C, 'Conv-vaccine'!$E669, V職域接種!F:F)</f>
        <v>0</v>
      </c>
      <c r="P669" s="97">
        <f>SUMIF(V職域接種!$C:$C, 'Conv-vaccine'!$E669, V職域接種!G:G)</f>
        <v>0</v>
      </c>
      <c r="Q669" s="97">
        <f>SUMIF(V重複!$C:$C, 'Conv-vaccine'!$E669, V重複!F:F)</f>
        <v>0</v>
      </c>
      <c r="R669" s="97">
        <f>SUMIF(V重複!$C:$C, 'Conv-vaccine'!$E669, V重複!G:G)</f>
        <v>0</v>
      </c>
      <c r="S669" s="111">
        <f>SUMIF(V3回目!$A:$A, 'Conv-vaccine'!$E669, V3回目!C:C)</f>
        <v>0</v>
      </c>
    </row>
    <row r="670" spans="1:19" ht="17.7">
      <c r="A670" s="94">
        <f t="shared" si="44"/>
        <v>44961</v>
      </c>
      <c r="B670" s="49">
        <f t="shared" si="45"/>
        <v>0</v>
      </c>
      <c r="C670" s="49">
        <f t="shared" si="46"/>
        <v>0</v>
      </c>
      <c r="D670" s="49">
        <f t="shared" si="43"/>
        <v>0</v>
      </c>
      <c r="E670" s="95">
        <v>44961</v>
      </c>
      <c r="F670" s="96" t="str">
        <f>IFERROR(VLOOKUP($E670, V医療従事者等!$A:$J, $F$4, FALSE), TEXT(E670, "aaa"))</f>
        <v>土</v>
      </c>
      <c r="G670" s="96">
        <f>IFERROR(VLOOKUP($E670, V医療従事者等!$A:$J, $G$4, FALSE), 0)</f>
        <v>0</v>
      </c>
      <c r="H670" s="96">
        <f>IFERROR(VLOOKUP($E670, V医療従事者等!$A:$J, $H$4, FALSE), 0)</f>
        <v>0</v>
      </c>
      <c r="I670" s="96">
        <f>IFERROR(VLOOKUP($E670, V医療従事者等!$A:$J, $I$4, FALSE), 0)</f>
        <v>0</v>
      </c>
      <c r="J670" s="96">
        <f>IFERROR(VLOOKUP($E670, V医療従事者等!$A:$J, $J$4, FALSE), 0)</f>
        <v>0</v>
      </c>
      <c r="K670" s="97">
        <f>IFERROR(VLOOKUP($E670, V一般接種!$A:$G, K$4, FALSE), 0)</f>
        <v>0</v>
      </c>
      <c r="L670" s="97">
        <f>IFERROR(VLOOKUP($E670, V一般接種!$A:$G, L$4, FALSE), 0)</f>
        <v>0</v>
      </c>
      <c r="M670" s="97">
        <f>IFERROR(VLOOKUP($E670, V一般接種!$A:$G, M$4, FALSE), 0)</f>
        <v>0</v>
      </c>
      <c r="N670" s="97">
        <f>IFERROR(VLOOKUP($E670, V一般接種!$A:$G, N$4, FALSE), 0)</f>
        <v>0</v>
      </c>
      <c r="O670" s="97">
        <f>SUMIF(V職域接種!$C:$C, 'Conv-vaccine'!$E670, V職域接種!F:F)</f>
        <v>0</v>
      </c>
      <c r="P670" s="97">
        <f>SUMIF(V職域接種!$C:$C, 'Conv-vaccine'!$E670, V職域接種!G:G)</f>
        <v>0</v>
      </c>
      <c r="Q670" s="97">
        <f>SUMIF(V重複!$C:$C, 'Conv-vaccine'!$E670, V重複!F:F)</f>
        <v>0</v>
      </c>
      <c r="R670" s="97">
        <f>SUMIF(V重複!$C:$C, 'Conv-vaccine'!$E670, V重複!G:G)</f>
        <v>0</v>
      </c>
      <c r="S670" s="111">
        <f>SUMIF(V3回目!$A:$A, 'Conv-vaccine'!$E670, V3回目!C:C)</f>
        <v>0</v>
      </c>
    </row>
    <row r="671" spans="1:19" ht="17.7">
      <c r="A671" s="94">
        <f t="shared" si="44"/>
        <v>44962</v>
      </c>
      <c r="B671" s="49">
        <f t="shared" si="45"/>
        <v>0</v>
      </c>
      <c r="C671" s="49">
        <f t="shared" si="46"/>
        <v>0</v>
      </c>
      <c r="D671" s="49">
        <f t="shared" si="43"/>
        <v>0</v>
      </c>
      <c r="E671" s="95">
        <v>44962</v>
      </c>
      <c r="F671" s="96" t="str">
        <f>IFERROR(VLOOKUP($E671, V医療従事者等!$A:$J, $F$4, FALSE), TEXT(E671, "aaa"))</f>
        <v>日</v>
      </c>
      <c r="G671" s="96">
        <f>IFERROR(VLOOKUP($E671, V医療従事者等!$A:$J, $G$4, FALSE), 0)</f>
        <v>0</v>
      </c>
      <c r="H671" s="96">
        <f>IFERROR(VLOOKUP($E671, V医療従事者等!$A:$J, $H$4, FALSE), 0)</f>
        <v>0</v>
      </c>
      <c r="I671" s="96">
        <f>IFERROR(VLOOKUP($E671, V医療従事者等!$A:$J, $I$4, FALSE), 0)</f>
        <v>0</v>
      </c>
      <c r="J671" s="96">
        <f>IFERROR(VLOOKUP($E671, V医療従事者等!$A:$J, $J$4, FALSE), 0)</f>
        <v>0</v>
      </c>
      <c r="K671" s="97">
        <f>IFERROR(VLOOKUP($E671, V一般接種!$A:$G, K$4, FALSE), 0)</f>
        <v>0</v>
      </c>
      <c r="L671" s="97">
        <f>IFERROR(VLOOKUP($E671, V一般接種!$A:$G, L$4, FALSE), 0)</f>
        <v>0</v>
      </c>
      <c r="M671" s="97">
        <f>IFERROR(VLOOKUP($E671, V一般接種!$A:$G, M$4, FALSE), 0)</f>
        <v>0</v>
      </c>
      <c r="N671" s="97">
        <f>IFERROR(VLOOKUP($E671, V一般接種!$A:$G, N$4, FALSE), 0)</f>
        <v>0</v>
      </c>
      <c r="O671" s="97">
        <f>SUMIF(V職域接種!$C:$C, 'Conv-vaccine'!$E671, V職域接種!F:F)</f>
        <v>0</v>
      </c>
      <c r="P671" s="97">
        <f>SUMIF(V職域接種!$C:$C, 'Conv-vaccine'!$E671, V職域接種!G:G)</f>
        <v>0</v>
      </c>
      <c r="Q671" s="97">
        <f>SUMIF(V重複!$C:$C, 'Conv-vaccine'!$E671, V重複!F:F)</f>
        <v>0</v>
      </c>
      <c r="R671" s="97">
        <f>SUMIF(V重複!$C:$C, 'Conv-vaccine'!$E671, V重複!G:G)</f>
        <v>0</v>
      </c>
      <c r="S671" s="111">
        <f>SUMIF(V3回目!$A:$A, 'Conv-vaccine'!$E671, V3回目!C:C)</f>
        <v>0</v>
      </c>
    </row>
    <row r="672" spans="1:19" ht="17.7">
      <c r="A672" s="94">
        <f t="shared" si="44"/>
        <v>44963</v>
      </c>
      <c r="B672" s="49">
        <f t="shared" si="45"/>
        <v>0</v>
      </c>
      <c r="C672" s="49">
        <f t="shared" si="46"/>
        <v>0</v>
      </c>
      <c r="D672" s="49">
        <f t="shared" si="43"/>
        <v>0</v>
      </c>
      <c r="E672" s="95">
        <v>44963</v>
      </c>
      <c r="F672" s="96" t="str">
        <f>IFERROR(VLOOKUP($E672, V医療従事者等!$A:$J, $F$4, FALSE), TEXT(E672, "aaa"))</f>
        <v>月</v>
      </c>
      <c r="G672" s="96">
        <f>IFERROR(VLOOKUP($E672, V医療従事者等!$A:$J, $G$4, FALSE), 0)</f>
        <v>0</v>
      </c>
      <c r="H672" s="96">
        <f>IFERROR(VLOOKUP($E672, V医療従事者等!$A:$J, $H$4, FALSE), 0)</f>
        <v>0</v>
      </c>
      <c r="I672" s="96">
        <f>IFERROR(VLOOKUP($E672, V医療従事者等!$A:$J, $I$4, FALSE), 0)</f>
        <v>0</v>
      </c>
      <c r="J672" s="96">
        <f>IFERROR(VLOOKUP($E672, V医療従事者等!$A:$J, $J$4, FALSE), 0)</f>
        <v>0</v>
      </c>
      <c r="K672" s="97">
        <f>IFERROR(VLOOKUP($E672, V一般接種!$A:$G, K$4, FALSE), 0)</f>
        <v>0</v>
      </c>
      <c r="L672" s="97">
        <f>IFERROR(VLOOKUP($E672, V一般接種!$A:$G, L$4, FALSE), 0)</f>
        <v>0</v>
      </c>
      <c r="M672" s="97">
        <f>IFERROR(VLOOKUP($E672, V一般接種!$A:$G, M$4, FALSE), 0)</f>
        <v>0</v>
      </c>
      <c r="N672" s="97">
        <f>IFERROR(VLOOKUP($E672, V一般接種!$A:$G, N$4, FALSE), 0)</f>
        <v>0</v>
      </c>
      <c r="O672" s="97">
        <f>SUMIF(V職域接種!$C:$C, 'Conv-vaccine'!$E672, V職域接種!F:F)</f>
        <v>0</v>
      </c>
      <c r="P672" s="97">
        <f>SUMIF(V職域接種!$C:$C, 'Conv-vaccine'!$E672, V職域接種!G:G)</f>
        <v>0</v>
      </c>
      <c r="Q672" s="97">
        <f>SUMIF(V重複!$C:$C, 'Conv-vaccine'!$E672, V重複!F:F)</f>
        <v>0</v>
      </c>
      <c r="R672" s="97">
        <f>SUMIF(V重複!$C:$C, 'Conv-vaccine'!$E672, V重複!G:G)</f>
        <v>0</v>
      </c>
      <c r="S672" s="111">
        <f>SUMIF(V3回目!$A:$A, 'Conv-vaccine'!$E672, V3回目!C:C)</f>
        <v>0</v>
      </c>
    </row>
    <row r="673" spans="1:19" ht="17.7">
      <c r="A673" s="94">
        <f t="shared" si="44"/>
        <v>44964</v>
      </c>
      <c r="B673" s="49">
        <f t="shared" si="45"/>
        <v>0</v>
      </c>
      <c r="C673" s="49">
        <f t="shared" si="46"/>
        <v>0</v>
      </c>
      <c r="D673" s="49">
        <f t="shared" si="43"/>
        <v>0</v>
      </c>
      <c r="E673" s="95">
        <v>44964</v>
      </c>
      <c r="F673" s="96" t="str">
        <f>IFERROR(VLOOKUP($E673, V医療従事者等!$A:$J, $F$4, FALSE), TEXT(E673, "aaa"))</f>
        <v>火</v>
      </c>
      <c r="G673" s="96">
        <f>IFERROR(VLOOKUP($E673, V医療従事者等!$A:$J, $G$4, FALSE), 0)</f>
        <v>0</v>
      </c>
      <c r="H673" s="96">
        <f>IFERROR(VLOOKUP($E673, V医療従事者等!$A:$J, $H$4, FALSE), 0)</f>
        <v>0</v>
      </c>
      <c r="I673" s="96">
        <f>IFERROR(VLOOKUP($E673, V医療従事者等!$A:$J, $I$4, FALSE), 0)</f>
        <v>0</v>
      </c>
      <c r="J673" s="96">
        <f>IFERROR(VLOOKUP($E673, V医療従事者等!$A:$J, $J$4, FALSE), 0)</f>
        <v>0</v>
      </c>
      <c r="K673" s="97">
        <f>IFERROR(VLOOKUP($E673, V一般接種!$A:$G, K$4, FALSE), 0)</f>
        <v>0</v>
      </c>
      <c r="L673" s="97">
        <f>IFERROR(VLOOKUP($E673, V一般接種!$A:$G, L$4, FALSE), 0)</f>
        <v>0</v>
      </c>
      <c r="M673" s="97">
        <f>IFERROR(VLOOKUP($E673, V一般接種!$A:$G, M$4, FALSE), 0)</f>
        <v>0</v>
      </c>
      <c r="N673" s="97">
        <f>IFERROR(VLOOKUP($E673, V一般接種!$A:$G, N$4, FALSE), 0)</f>
        <v>0</v>
      </c>
      <c r="O673" s="97">
        <f>SUMIF(V職域接種!$C:$C, 'Conv-vaccine'!$E673, V職域接種!F:F)</f>
        <v>0</v>
      </c>
      <c r="P673" s="97">
        <f>SUMIF(V職域接種!$C:$C, 'Conv-vaccine'!$E673, V職域接種!G:G)</f>
        <v>0</v>
      </c>
      <c r="Q673" s="97">
        <f>SUMIF(V重複!$C:$C, 'Conv-vaccine'!$E673, V重複!F:F)</f>
        <v>0</v>
      </c>
      <c r="R673" s="97">
        <f>SUMIF(V重複!$C:$C, 'Conv-vaccine'!$E673, V重複!G:G)</f>
        <v>0</v>
      </c>
      <c r="S673" s="111">
        <f>SUMIF(V3回目!$A:$A, 'Conv-vaccine'!$E673, V3回目!C:C)</f>
        <v>0</v>
      </c>
    </row>
    <row r="674" spans="1:19" ht="17.7">
      <c r="A674" s="94">
        <f t="shared" si="44"/>
        <v>44965</v>
      </c>
      <c r="B674" s="49">
        <f t="shared" si="45"/>
        <v>0</v>
      </c>
      <c r="C674" s="49">
        <f t="shared" si="46"/>
        <v>0</v>
      </c>
      <c r="D674" s="49">
        <f t="shared" si="43"/>
        <v>0</v>
      </c>
      <c r="E674" s="95">
        <v>44965</v>
      </c>
      <c r="F674" s="96" t="str">
        <f>IFERROR(VLOOKUP($E674, V医療従事者等!$A:$J, $F$4, FALSE), TEXT(E674, "aaa"))</f>
        <v>水</v>
      </c>
      <c r="G674" s="96">
        <f>IFERROR(VLOOKUP($E674, V医療従事者等!$A:$J, $G$4, FALSE), 0)</f>
        <v>0</v>
      </c>
      <c r="H674" s="96">
        <f>IFERROR(VLOOKUP($E674, V医療従事者等!$A:$J, $H$4, FALSE), 0)</f>
        <v>0</v>
      </c>
      <c r="I674" s="96">
        <f>IFERROR(VLOOKUP($E674, V医療従事者等!$A:$J, $I$4, FALSE), 0)</f>
        <v>0</v>
      </c>
      <c r="J674" s="96">
        <f>IFERROR(VLOOKUP($E674, V医療従事者等!$A:$J, $J$4, FALSE), 0)</f>
        <v>0</v>
      </c>
      <c r="K674" s="97">
        <f>IFERROR(VLOOKUP($E674, V一般接種!$A:$G, K$4, FALSE), 0)</f>
        <v>0</v>
      </c>
      <c r="L674" s="97">
        <f>IFERROR(VLOOKUP($E674, V一般接種!$A:$G, L$4, FALSE), 0)</f>
        <v>0</v>
      </c>
      <c r="M674" s="97">
        <f>IFERROR(VLOOKUP($E674, V一般接種!$A:$G, M$4, FALSE), 0)</f>
        <v>0</v>
      </c>
      <c r="N674" s="97">
        <f>IFERROR(VLOOKUP($E674, V一般接種!$A:$G, N$4, FALSE), 0)</f>
        <v>0</v>
      </c>
      <c r="O674" s="97">
        <f>SUMIF(V職域接種!$C:$C, 'Conv-vaccine'!$E674, V職域接種!F:F)</f>
        <v>0</v>
      </c>
      <c r="P674" s="97">
        <f>SUMIF(V職域接種!$C:$C, 'Conv-vaccine'!$E674, V職域接種!G:G)</f>
        <v>0</v>
      </c>
      <c r="Q674" s="97">
        <f>SUMIF(V重複!$C:$C, 'Conv-vaccine'!$E674, V重複!F:F)</f>
        <v>0</v>
      </c>
      <c r="R674" s="97">
        <f>SUMIF(V重複!$C:$C, 'Conv-vaccine'!$E674, V重複!G:G)</f>
        <v>0</v>
      </c>
      <c r="S674" s="111">
        <f>SUMIF(V3回目!$A:$A, 'Conv-vaccine'!$E674, V3回目!C:C)</f>
        <v>0</v>
      </c>
    </row>
    <row r="675" spans="1:19" ht="17.7">
      <c r="A675" s="94">
        <f t="shared" si="44"/>
        <v>44966</v>
      </c>
      <c r="B675" s="49">
        <f t="shared" si="45"/>
        <v>0</v>
      </c>
      <c r="C675" s="49">
        <f t="shared" si="46"/>
        <v>0</v>
      </c>
      <c r="D675" s="49">
        <f t="shared" si="43"/>
        <v>0</v>
      </c>
      <c r="E675" s="95">
        <v>44966</v>
      </c>
      <c r="F675" s="96" t="str">
        <f>IFERROR(VLOOKUP($E675, V医療従事者等!$A:$J, $F$4, FALSE), TEXT(E675, "aaa"))</f>
        <v>木</v>
      </c>
      <c r="G675" s="96">
        <f>IFERROR(VLOOKUP($E675, V医療従事者等!$A:$J, $G$4, FALSE), 0)</f>
        <v>0</v>
      </c>
      <c r="H675" s="96">
        <f>IFERROR(VLOOKUP($E675, V医療従事者等!$A:$J, $H$4, FALSE), 0)</f>
        <v>0</v>
      </c>
      <c r="I675" s="96">
        <f>IFERROR(VLOOKUP($E675, V医療従事者等!$A:$J, $I$4, FALSE), 0)</f>
        <v>0</v>
      </c>
      <c r="J675" s="96">
        <f>IFERROR(VLOOKUP($E675, V医療従事者等!$A:$J, $J$4, FALSE), 0)</f>
        <v>0</v>
      </c>
      <c r="K675" s="97">
        <f>IFERROR(VLOOKUP($E675, V一般接種!$A:$G, K$4, FALSE), 0)</f>
        <v>0</v>
      </c>
      <c r="L675" s="97">
        <f>IFERROR(VLOOKUP($E675, V一般接種!$A:$G, L$4, FALSE), 0)</f>
        <v>0</v>
      </c>
      <c r="M675" s="97">
        <f>IFERROR(VLOOKUP($E675, V一般接種!$A:$G, M$4, FALSE), 0)</f>
        <v>0</v>
      </c>
      <c r="N675" s="97">
        <f>IFERROR(VLOOKUP($E675, V一般接種!$A:$G, N$4, FALSE), 0)</f>
        <v>0</v>
      </c>
      <c r="O675" s="97">
        <f>SUMIF(V職域接種!$C:$C, 'Conv-vaccine'!$E675, V職域接種!F:F)</f>
        <v>0</v>
      </c>
      <c r="P675" s="97">
        <f>SUMIF(V職域接種!$C:$C, 'Conv-vaccine'!$E675, V職域接種!G:G)</f>
        <v>0</v>
      </c>
      <c r="Q675" s="97">
        <f>SUMIF(V重複!$C:$C, 'Conv-vaccine'!$E675, V重複!F:F)</f>
        <v>0</v>
      </c>
      <c r="R675" s="97">
        <f>SUMIF(V重複!$C:$C, 'Conv-vaccine'!$E675, V重複!G:G)</f>
        <v>0</v>
      </c>
      <c r="S675" s="111">
        <f>SUMIF(V3回目!$A:$A, 'Conv-vaccine'!$E675, V3回目!C:C)</f>
        <v>0</v>
      </c>
    </row>
    <row r="676" spans="1:19" ht="17.7">
      <c r="A676" s="94">
        <f t="shared" si="44"/>
        <v>44967</v>
      </c>
      <c r="B676" s="49">
        <f t="shared" si="45"/>
        <v>0</v>
      </c>
      <c r="C676" s="49">
        <f t="shared" si="46"/>
        <v>0</v>
      </c>
      <c r="D676" s="49">
        <f t="shared" si="43"/>
        <v>0</v>
      </c>
      <c r="E676" s="95">
        <v>44967</v>
      </c>
      <c r="F676" s="96" t="str">
        <f>IFERROR(VLOOKUP($E676, V医療従事者等!$A:$J, $F$4, FALSE), TEXT(E676, "aaa"))</f>
        <v>金</v>
      </c>
      <c r="G676" s="96">
        <f>IFERROR(VLOOKUP($E676, V医療従事者等!$A:$J, $G$4, FALSE), 0)</f>
        <v>0</v>
      </c>
      <c r="H676" s="96">
        <f>IFERROR(VLOOKUP($E676, V医療従事者等!$A:$J, $H$4, FALSE), 0)</f>
        <v>0</v>
      </c>
      <c r="I676" s="96">
        <f>IFERROR(VLOOKUP($E676, V医療従事者等!$A:$J, $I$4, FALSE), 0)</f>
        <v>0</v>
      </c>
      <c r="J676" s="96">
        <f>IFERROR(VLOOKUP($E676, V医療従事者等!$A:$J, $J$4, FALSE), 0)</f>
        <v>0</v>
      </c>
      <c r="K676" s="97">
        <f>IFERROR(VLOOKUP($E676, V一般接種!$A:$G, K$4, FALSE), 0)</f>
        <v>0</v>
      </c>
      <c r="L676" s="97">
        <f>IFERROR(VLOOKUP($E676, V一般接種!$A:$G, L$4, FALSE), 0)</f>
        <v>0</v>
      </c>
      <c r="M676" s="97">
        <f>IFERROR(VLOOKUP($E676, V一般接種!$A:$G, M$4, FALSE), 0)</f>
        <v>0</v>
      </c>
      <c r="N676" s="97">
        <f>IFERROR(VLOOKUP($E676, V一般接種!$A:$G, N$4, FALSE), 0)</f>
        <v>0</v>
      </c>
      <c r="O676" s="97">
        <f>SUMIF(V職域接種!$C:$C, 'Conv-vaccine'!$E676, V職域接種!F:F)</f>
        <v>0</v>
      </c>
      <c r="P676" s="97">
        <f>SUMIF(V職域接種!$C:$C, 'Conv-vaccine'!$E676, V職域接種!G:G)</f>
        <v>0</v>
      </c>
      <c r="Q676" s="97">
        <f>SUMIF(V重複!$C:$C, 'Conv-vaccine'!$E676, V重複!F:F)</f>
        <v>0</v>
      </c>
      <c r="R676" s="97">
        <f>SUMIF(V重複!$C:$C, 'Conv-vaccine'!$E676, V重複!G:G)</f>
        <v>0</v>
      </c>
      <c r="S676" s="111">
        <f>SUMIF(V3回目!$A:$A, 'Conv-vaccine'!$E676, V3回目!C:C)</f>
        <v>0</v>
      </c>
    </row>
    <row r="677" spans="1:19" ht="17.7">
      <c r="A677" s="94">
        <f t="shared" si="44"/>
        <v>44968</v>
      </c>
      <c r="B677" s="49">
        <f t="shared" si="45"/>
        <v>0</v>
      </c>
      <c r="C677" s="49">
        <f t="shared" si="46"/>
        <v>0</v>
      </c>
      <c r="D677" s="49">
        <f t="shared" si="43"/>
        <v>0</v>
      </c>
      <c r="E677" s="95">
        <v>44968</v>
      </c>
      <c r="F677" s="96" t="str">
        <f>IFERROR(VLOOKUP($E677, V医療従事者等!$A:$J, $F$4, FALSE), TEXT(E677, "aaa"))</f>
        <v>土</v>
      </c>
      <c r="G677" s="96">
        <f>IFERROR(VLOOKUP($E677, V医療従事者等!$A:$J, $G$4, FALSE), 0)</f>
        <v>0</v>
      </c>
      <c r="H677" s="96">
        <f>IFERROR(VLOOKUP($E677, V医療従事者等!$A:$J, $H$4, FALSE), 0)</f>
        <v>0</v>
      </c>
      <c r="I677" s="96">
        <f>IFERROR(VLOOKUP($E677, V医療従事者等!$A:$J, $I$4, FALSE), 0)</f>
        <v>0</v>
      </c>
      <c r="J677" s="96">
        <f>IFERROR(VLOOKUP($E677, V医療従事者等!$A:$J, $J$4, FALSE), 0)</f>
        <v>0</v>
      </c>
      <c r="K677" s="97">
        <f>IFERROR(VLOOKUP($E677, V一般接種!$A:$G, K$4, FALSE), 0)</f>
        <v>0</v>
      </c>
      <c r="L677" s="97">
        <f>IFERROR(VLOOKUP($E677, V一般接種!$A:$G, L$4, FALSE), 0)</f>
        <v>0</v>
      </c>
      <c r="M677" s="97">
        <f>IFERROR(VLOOKUP($E677, V一般接種!$A:$G, M$4, FALSE), 0)</f>
        <v>0</v>
      </c>
      <c r="N677" s="97">
        <f>IFERROR(VLOOKUP($E677, V一般接種!$A:$G, N$4, FALSE), 0)</f>
        <v>0</v>
      </c>
      <c r="O677" s="97">
        <f>SUMIF(V職域接種!$C:$C, 'Conv-vaccine'!$E677, V職域接種!F:F)</f>
        <v>0</v>
      </c>
      <c r="P677" s="97">
        <f>SUMIF(V職域接種!$C:$C, 'Conv-vaccine'!$E677, V職域接種!G:G)</f>
        <v>0</v>
      </c>
      <c r="Q677" s="97">
        <f>SUMIF(V重複!$C:$C, 'Conv-vaccine'!$E677, V重複!F:F)</f>
        <v>0</v>
      </c>
      <c r="R677" s="97">
        <f>SUMIF(V重複!$C:$C, 'Conv-vaccine'!$E677, V重複!G:G)</f>
        <v>0</v>
      </c>
      <c r="S677" s="111">
        <f>SUMIF(V3回目!$A:$A, 'Conv-vaccine'!$E677, V3回目!C:C)</f>
        <v>0</v>
      </c>
    </row>
    <row r="678" spans="1:19" ht="17.7">
      <c r="A678" s="94">
        <f t="shared" si="44"/>
        <v>44969</v>
      </c>
      <c r="B678" s="49">
        <f t="shared" si="45"/>
        <v>0</v>
      </c>
      <c r="C678" s="49">
        <f t="shared" si="46"/>
        <v>0</v>
      </c>
      <c r="D678" s="49">
        <f t="shared" si="43"/>
        <v>0</v>
      </c>
      <c r="E678" s="95">
        <v>44969</v>
      </c>
      <c r="F678" s="96" t="str">
        <f>IFERROR(VLOOKUP($E678, V医療従事者等!$A:$J, $F$4, FALSE), TEXT(E678, "aaa"))</f>
        <v>日</v>
      </c>
      <c r="G678" s="96">
        <f>IFERROR(VLOOKUP($E678, V医療従事者等!$A:$J, $G$4, FALSE), 0)</f>
        <v>0</v>
      </c>
      <c r="H678" s="96">
        <f>IFERROR(VLOOKUP($E678, V医療従事者等!$A:$J, $H$4, FALSE), 0)</f>
        <v>0</v>
      </c>
      <c r="I678" s="96">
        <f>IFERROR(VLOOKUP($E678, V医療従事者等!$A:$J, $I$4, FALSE), 0)</f>
        <v>0</v>
      </c>
      <c r="J678" s="96">
        <f>IFERROR(VLOOKUP($E678, V医療従事者等!$A:$J, $J$4, FALSE), 0)</f>
        <v>0</v>
      </c>
      <c r="K678" s="97">
        <f>IFERROR(VLOOKUP($E678, V一般接種!$A:$G, K$4, FALSE), 0)</f>
        <v>0</v>
      </c>
      <c r="L678" s="97">
        <f>IFERROR(VLOOKUP($E678, V一般接種!$A:$G, L$4, FALSE), 0)</f>
        <v>0</v>
      </c>
      <c r="M678" s="97">
        <f>IFERROR(VLOOKUP($E678, V一般接種!$A:$G, M$4, FALSE), 0)</f>
        <v>0</v>
      </c>
      <c r="N678" s="97">
        <f>IFERROR(VLOOKUP($E678, V一般接種!$A:$G, N$4, FALSE), 0)</f>
        <v>0</v>
      </c>
      <c r="O678" s="97">
        <f>SUMIF(V職域接種!$C:$C, 'Conv-vaccine'!$E678, V職域接種!F:F)</f>
        <v>0</v>
      </c>
      <c r="P678" s="97">
        <f>SUMIF(V職域接種!$C:$C, 'Conv-vaccine'!$E678, V職域接種!G:G)</f>
        <v>0</v>
      </c>
      <c r="Q678" s="97">
        <f>SUMIF(V重複!$C:$C, 'Conv-vaccine'!$E678, V重複!F:F)</f>
        <v>0</v>
      </c>
      <c r="R678" s="97">
        <f>SUMIF(V重複!$C:$C, 'Conv-vaccine'!$E678, V重複!G:G)</f>
        <v>0</v>
      </c>
      <c r="S678" s="111">
        <f>SUMIF(V3回目!$A:$A, 'Conv-vaccine'!$E678, V3回目!C:C)</f>
        <v>0</v>
      </c>
    </row>
    <row r="679" spans="1:19" ht="17.7">
      <c r="A679" s="94">
        <f t="shared" si="44"/>
        <v>44970</v>
      </c>
      <c r="B679" s="49">
        <f t="shared" si="45"/>
        <v>0</v>
      </c>
      <c r="C679" s="49">
        <f t="shared" si="46"/>
        <v>0</v>
      </c>
      <c r="D679" s="49">
        <f t="shared" si="43"/>
        <v>0</v>
      </c>
      <c r="E679" s="95">
        <v>44970</v>
      </c>
      <c r="F679" s="96" t="str">
        <f>IFERROR(VLOOKUP($E679, V医療従事者等!$A:$J, $F$4, FALSE), TEXT(E679, "aaa"))</f>
        <v>月</v>
      </c>
      <c r="G679" s="96">
        <f>IFERROR(VLOOKUP($E679, V医療従事者等!$A:$J, $G$4, FALSE), 0)</f>
        <v>0</v>
      </c>
      <c r="H679" s="96">
        <f>IFERROR(VLOOKUP($E679, V医療従事者等!$A:$J, $H$4, FALSE), 0)</f>
        <v>0</v>
      </c>
      <c r="I679" s="96">
        <f>IFERROR(VLOOKUP($E679, V医療従事者等!$A:$J, $I$4, FALSE), 0)</f>
        <v>0</v>
      </c>
      <c r="J679" s="96">
        <f>IFERROR(VLOOKUP($E679, V医療従事者等!$A:$J, $J$4, FALSE), 0)</f>
        <v>0</v>
      </c>
      <c r="K679" s="97">
        <f>IFERROR(VLOOKUP($E679, V一般接種!$A:$G, K$4, FALSE), 0)</f>
        <v>0</v>
      </c>
      <c r="L679" s="97">
        <f>IFERROR(VLOOKUP($E679, V一般接種!$A:$G, L$4, FALSE), 0)</f>
        <v>0</v>
      </c>
      <c r="M679" s="97">
        <f>IFERROR(VLOOKUP($E679, V一般接種!$A:$G, M$4, FALSE), 0)</f>
        <v>0</v>
      </c>
      <c r="N679" s="97">
        <f>IFERROR(VLOOKUP($E679, V一般接種!$A:$G, N$4, FALSE), 0)</f>
        <v>0</v>
      </c>
      <c r="O679" s="97">
        <f>SUMIF(V職域接種!$C:$C, 'Conv-vaccine'!$E679, V職域接種!F:F)</f>
        <v>0</v>
      </c>
      <c r="P679" s="97">
        <f>SUMIF(V職域接種!$C:$C, 'Conv-vaccine'!$E679, V職域接種!G:G)</f>
        <v>0</v>
      </c>
      <c r="Q679" s="97">
        <f>SUMIF(V重複!$C:$C, 'Conv-vaccine'!$E679, V重複!F:F)</f>
        <v>0</v>
      </c>
      <c r="R679" s="97">
        <f>SUMIF(V重複!$C:$C, 'Conv-vaccine'!$E679, V重複!G:G)</f>
        <v>0</v>
      </c>
      <c r="S679" s="111">
        <f>SUMIF(V3回目!$A:$A, 'Conv-vaccine'!$E679, V3回目!C:C)</f>
        <v>0</v>
      </c>
    </row>
    <row r="680" spans="1:19" ht="17.7">
      <c r="A680" s="94">
        <f t="shared" si="44"/>
        <v>44971</v>
      </c>
      <c r="B680" s="49">
        <f t="shared" si="45"/>
        <v>0</v>
      </c>
      <c r="C680" s="49">
        <f t="shared" si="46"/>
        <v>0</v>
      </c>
      <c r="D680" s="49">
        <f t="shared" si="43"/>
        <v>0</v>
      </c>
      <c r="E680" s="95">
        <v>44971</v>
      </c>
      <c r="F680" s="96" t="str">
        <f>IFERROR(VLOOKUP($E680, V医療従事者等!$A:$J, $F$4, FALSE), TEXT(E680, "aaa"))</f>
        <v>火</v>
      </c>
      <c r="G680" s="96">
        <f>IFERROR(VLOOKUP($E680, V医療従事者等!$A:$J, $G$4, FALSE), 0)</f>
        <v>0</v>
      </c>
      <c r="H680" s="96">
        <f>IFERROR(VLOOKUP($E680, V医療従事者等!$A:$J, $H$4, FALSE), 0)</f>
        <v>0</v>
      </c>
      <c r="I680" s="96">
        <f>IFERROR(VLOOKUP($E680, V医療従事者等!$A:$J, $I$4, FALSE), 0)</f>
        <v>0</v>
      </c>
      <c r="J680" s="96">
        <f>IFERROR(VLOOKUP($E680, V医療従事者等!$A:$J, $J$4, FALSE), 0)</f>
        <v>0</v>
      </c>
      <c r="K680" s="97">
        <f>IFERROR(VLOOKUP($E680, V一般接種!$A:$G, K$4, FALSE), 0)</f>
        <v>0</v>
      </c>
      <c r="L680" s="97">
        <f>IFERROR(VLOOKUP($E680, V一般接種!$A:$G, L$4, FALSE), 0)</f>
        <v>0</v>
      </c>
      <c r="M680" s="97">
        <f>IFERROR(VLOOKUP($E680, V一般接種!$A:$G, M$4, FALSE), 0)</f>
        <v>0</v>
      </c>
      <c r="N680" s="97">
        <f>IFERROR(VLOOKUP($E680, V一般接種!$A:$G, N$4, FALSE), 0)</f>
        <v>0</v>
      </c>
      <c r="O680" s="97">
        <f>SUMIF(V職域接種!$C:$C, 'Conv-vaccine'!$E680, V職域接種!F:F)</f>
        <v>0</v>
      </c>
      <c r="P680" s="97">
        <f>SUMIF(V職域接種!$C:$C, 'Conv-vaccine'!$E680, V職域接種!G:G)</f>
        <v>0</v>
      </c>
      <c r="Q680" s="97">
        <f>SUMIF(V重複!$C:$C, 'Conv-vaccine'!$E680, V重複!F:F)</f>
        <v>0</v>
      </c>
      <c r="R680" s="97">
        <f>SUMIF(V重複!$C:$C, 'Conv-vaccine'!$E680, V重複!G:G)</f>
        <v>0</v>
      </c>
      <c r="S680" s="111">
        <f>SUMIF(V3回目!$A:$A, 'Conv-vaccine'!$E680, V3回目!C:C)</f>
        <v>0</v>
      </c>
    </row>
    <row r="681" spans="1:19" ht="17.7">
      <c r="A681" s="94">
        <f t="shared" si="44"/>
        <v>44972</v>
      </c>
      <c r="B681" s="49">
        <f t="shared" si="45"/>
        <v>0</v>
      </c>
      <c r="C681" s="49">
        <f t="shared" si="46"/>
        <v>0</v>
      </c>
      <c r="D681" s="49">
        <f t="shared" si="43"/>
        <v>0</v>
      </c>
      <c r="E681" s="95">
        <v>44972</v>
      </c>
      <c r="F681" s="96" t="str">
        <f>IFERROR(VLOOKUP($E681, V医療従事者等!$A:$J, $F$4, FALSE), TEXT(E681, "aaa"))</f>
        <v>水</v>
      </c>
      <c r="G681" s="96">
        <f>IFERROR(VLOOKUP($E681, V医療従事者等!$A:$J, $G$4, FALSE), 0)</f>
        <v>0</v>
      </c>
      <c r="H681" s="96">
        <f>IFERROR(VLOOKUP($E681, V医療従事者等!$A:$J, $H$4, FALSE), 0)</f>
        <v>0</v>
      </c>
      <c r="I681" s="96">
        <f>IFERROR(VLOOKUP($E681, V医療従事者等!$A:$J, $I$4, FALSE), 0)</f>
        <v>0</v>
      </c>
      <c r="J681" s="96">
        <f>IFERROR(VLOOKUP($E681, V医療従事者等!$A:$J, $J$4, FALSE), 0)</f>
        <v>0</v>
      </c>
      <c r="K681" s="97">
        <f>IFERROR(VLOOKUP($E681, V一般接種!$A:$G, K$4, FALSE), 0)</f>
        <v>0</v>
      </c>
      <c r="L681" s="97">
        <f>IFERROR(VLOOKUP($E681, V一般接種!$A:$G, L$4, FALSE), 0)</f>
        <v>0</v>
      </c>
      <c r="M681" s="97">
        <f>IFERROR(VLOOKUP($E681, V一般接種!$A:$G, M$4, FALSE), 0)</f>
        <v>0</v>
      </c>
      <c r="N681" s="97">
        <f>IFERROR(VLOOKUP($E681, V一般接種!$A:$G, N$4, FALSE), 0)</f>
        <v>0</v>
      </c>
      <c r="O681" s="97">
        <f>SUMIF(V職域接種!$C:$C, 'Conv-vaccine'!$E681, V職域接種!F:F)</f>
        <v>0</v>
      </c>
      <c r="P681" s="97">
        <f>SUMIF(V職域接種!$C:$C, 'Conv-vaccine'!$E681, V職域接種!G:G)</f>
        <v>0</v>
      </c>
      <c r="Q681" s="97">
        <f>SUMIF(V重複!$C:$C, 'Conv-vaccine'!$E681, V重複!F:F)</f>
        <v>0</v>
      </c>
      <c r="R681" s="97">
        <f>SUMIF(V重複!$C:$C, 'Conv-vaccine'!$E681, V重複!G:G)</f>
        <v>0</v>
      </c>
      <c r="S681" s="111">
        <f>SUMIF(V3回目!$A:$A, 'Conv-vaccine'!$E681, V3回目!C:C)</f>
        <v>0</v>
      </c>
    </row>
    <row r="682" spans="1:19" ht="17.7">
      <c r="A682" s="94">
        <f t="shared" si="44"/>
        <v>44973</v>
      </c>
      <c r="B682" s="49">
        <f t="shared" si="45"/>
        <v>0</v>
      </c>
      <c r="C682" s="49">
        <f t="shared" si="46"/>
        <v>0</v>
      </c>
      <c r="D682" s="49">
        <f t="shared" si="43"/>
        <v>0</v>
      </c>
      <c r="E682" s="95">
        <v>44973</v>
      </c>
      <c r="F682" s="96" t="str">
        <f>IFERROR(VLOOKUP($E682, V医療従事者等!$A:$J, $F$4, FALSE), TEXT(E682, "aaa"))</f>
        <v>木</v>
      </c>
      <c r="G682" s="96">
        <f>IFERROR(VLOOKUP($E682, V医療従事者等!$A:$J, $G$4, FALSE), 0)</f>
        <v>0</v>
      </c>
      <c r="H682" s="96">
        <f>IFERROR(VLOOKUP($E682, V医療従事者等!$A:$J, $H$4, FALSE), 0)</f>
        <v>0</v>
      </c>
      <c r="I682" s="96">
        <f>IFERROR(VLOOKUP($E682, V医療従事者等!$A:$J, $I$4, FALSE), 0)</f>
        <v>0</v>
      </c>
      <c r="J682" s="96">
        <f>IFERROR(VLOOKUP($E682, V医療従事者等!$A:$J, $J$4, FALSE), 0)</f>
        <v>0</v>
      </c>
      <c r="K682" s="97">
        <f>IFERROR(VLOOKUP($E682, V一般接種!$A:$G, K$4, FALSE), 0)</f>
        <v>0</v>
      </c>
      <c r="L682" s="97">
        <f>IFERROR(VLOOKUP($E682, V一般接種!$A:$G, L$4, FALSE), 0)</f>
        <v>0</v>
      </c>
      <c r="M682" s="97">
        <f>IFERROR(VLOOKUP($E682, V一般接種!$A:$G, M$4, FALSE), 0)</f>
        <v>0</v>
      </c>
      <c r="N682" s="97">
        <f>IFERROR(VLOOKUP($E682, V一般接種!$A:$G, N$4, FALSE), 0)</f>
        <v>0</v>
      </c>
      <c r="O682" s="97">
        <f>SUMIF(V職域接種!$C:$C, 'Conv-vaccine'!$E682, V職域接種!F:F)</f>
        <v>0</v>
      </c>
      <c r="P682" s="97">
        <f>SUMIF(V職域接種!$C:$C, 'Conv-vaccine'!$E682, V職域接種!G:G)</f>
        <v>0</v>
      </c>
      <c r="Q682" s="97">
        <f>SUMIF(V重複!$C:$C, 'Conv-vaccine'!$E682, V重複!F:F)</f>
        <v>0</v>
      </c>
      <c r="R682" s="97">
        <f>SUMIF(V重複!$C:$C, 'Conv-vaccine'!$E682, V重複!G:G)</f>
        <v>0</v>
      </c>
      <c r="S682" s="111">
        <f>SUMIF(V3回目!$A:$A, 'Conv-vaccine'!$E682, V3回目!C:C)</f>
        <v>0</v>
      </c>
    </row>
    <row r="683" spans="1:19" ht="17.7">
      <c r="A683" s="94">
        <f t="shared" si="44"/>
        <v>44974</v>
      </c>
      <c r="B683" s="49">
        <f t="shared" si="45"/>
        <v>0</v>
      </c>
      <c r="C683" s="49">
        <f t="shared" si="46"/>
        <v>0</v>
      </c>
      <c r="D683" s="49">
        <f t="shared" si="43"/>
        <v>0</v>
      </c>
      <c r="E683" s="95">
        <v>44974</v>
      </c>
      <c r="F683" s="96" t="str">
        <f>IFERROR(VLOOKUP($E683, V医療従事者等!$A:$J, $F$4, FALSE), TEXT(E683, "aaa"))</f>
        <v>金</v>
      </c>
      <c r="G683" s="96">
        <f>IFERROR(VLOOKUP($E683, V医療従事者等!$A:$J, $G$4, FALSE), 0)</f>
        <v>0</v>
      </c>
      <c r="H683" s="96">
        <f>IFERROR(VLOOKUP($E683, V医療従事者等!$A:$J, $H$4, FALSE), 0)</f>
        <v>0</v>
      </c>
      <c r="I683" s="96">
        <f>IFERROR(VLOOKUP($E683, V医療従事者等!$A:$J, $I$4, FALSE), 0)</f>
        <v>0</v>
      </c>
      <c r="J683" s="96">
        <f>IFERROR(VLOOKUP($E683, V医療従事者等!$A:$J, $J$4, FALSE), 0)</f>
        <v>0</v>
      </c>
      <c r="K683" s="97">
        <f>IFERROR(VLOOKUP($E683, V一般接種!$A:$G, K$4, FALSE), 0)</f>
        <v>0</v>
      </c>
      <c r="L683" s="97">
        <f>IFERROR(VLOOKUP($E683, V一般接種!$A:$G, L$4, FALSE), 0)</f>
        <v>0</v>
      </c>
      <c r="M683" s="97">
        <f>IFERROR(VLOOKUP($E683, V一般接種!$A:$G, M$4, FALSE), 0)</f>
        <v>0</v>
      </c>
      <c r="N683" s="97">
        <f>IFERROR(VLOOKUP($E683, V一般接種!$A:$G, N$4, FALSE), 0)</f>
        <v>0</v>
      </c>
      <c r="O683" s="97">
        <f>SUMIF(V職域接種!$C:$C, 'Conv-vaccine'!$E683, V職域接種!F:F)</f>
        <v>0</v>
      </c>
      <c r="P683" s="97">
        <f>SUMIF(V職域接種!$C:$C, 'Conv-vaccine'!$E683, V職域接種!G:G)</f>
        <v>0</v>
      </c>
      <c r="Q683" s="97">
        <f>SUMIF(V重複!$C:$C, 'Conv-vaccine'!$E683, V重複!F:F)</f>
        <v>0</v>
      </c>
      <c r="R683" s="97">
        <f>SUMIF(V重複!$C:$C, 'Conv-vaccine'!$E683, V重複!G:G)</f>
        <v>0</v>
      </c>
      <c r="S683" s="111">
        <f>SUMIF(V3回目!$A:$A, 'Conv-vaccine'!$E683, V3回目!C:C)</f>
        <v>0</v>
      </c>
    </row>
    <row r="684" spans="1:19" ht="17.7">
      <c r="A684" s="94">
        <f t="shared" si="44"/>
        <v>44975</v>
      </c>
      <c r="B684" s="49">
        <f t="shared" si="45"/>
        <v>0</v>
      </c>
      <c r="C684" s="49">
        <f t="shared" si="46"/>
        <v>0</v>
      </c>
      <c r="D684" s="49">
        <f t="shared" si="43"/>
        <v>0</v>
      </c>
      <c r="E684" s="95">
        <v>44975</v>
      </c>
      <c r="F684" s="96" t="str">
        <f>IFERROR(VLOOKUP($E684, V医療従事者等!$A:$J, $F$4, FALSE), TEXT(E684, "aaa"))</f>
        <v>土</v>
      </c>
      <c r="G684" s="96">
        <f>IFERROR(VLOOKUP($E684, V医療従事者等!$A:$J, $G$4, FALSE), 0)</f>
        <v>0</v>
      </c>
      <c r="H684" s="96">
        <f>IFERROR(VLOOKUP($E684, V医療従事者等!$A:$J, $H$4, FALSE), 0)</f>
        <v>0</v>
      </c>
      <c r="I684" s="96">
        <f>IFERROR(VLOOKUP($E684, V医療従事者等!$A:$J, $I$4, FALSE), 0)</f>
        <v>0</v>
      </c>
      <c r="J684" s="96">
        <f>IFERROR(VLOOKUP($E684, V医療従事者等!$A:$J, $J$4, FALSE), 0)</f>
        <v>0</v>
      </c>
      <c r="K684" s="97">
        <f>IFERROR(VLOOKUP($E684, V一般接種!$A:$G, K$4, FALSE), 0)</f>
        <v>0</v>
      </c>
      <c r="L684" s="97">
        <f>IFERROR(VLOOKUP($E684, V一般接種!$A:$G, L$4, FALSE), 0)</f>
        <v>0</v>
      </c>
      <c r="M684" s="97">
        <f>IFERROR(VLOOKUP($E684, V一般接種!$A:$G, M$4, FALSE), 0)</f>
        <v>0</v>
      </c>
      <c r="N684" s="97">
        <f>IFERROR(VLOOKUP($E684, V一般接種!$A:$G, N$4, FALSE), 0)</f>
        <v>0</v>
      </c>
      <c r="O684" s="97">
        <f>SUMIF(V職域接種!$C:$C, 'Conv-vaccine'!$E684, V職域接種!F:F)</f>
        <v>0</v>
      </c>
      <c r="P684" s="97">
        <f>SUMIF(V職域接種!$C:$C, 'Conv-vaccine'!$E684, V職域接種!G:G)</f>
        <v>0</v>
      </c>
      <c r="Q684" s="97">
        <f>SUMIF(V重複!$C:$C, 'Conv-vaccine'!$E684, V重複!F:F)</f>
        <v>0</v>
      </c>
      <c r="R684" s="97">
        <f>SUMIF(V重複!$C:$C, 'Conv-vaccine'!$E684, V重複!G:G)</f>
        <v>0</v>
      </c>
      <c r="S684" s="111">
        <f>SUMIF(V3回目!$A:$A, 'Conv-vaccine'!$E684, V3回目!C:C)</f>
        <v>0</v>
      </c>
    </row>
    <row r="685" spans="1:19" ht="17.7">
      <c r="A685" s="94">
        <f t="shared" si="44"/>
        <v>44976</v>
      </c>
      <c r="B685" s="49">
        <f t="shared" si="45"/>
        <v>0</v>
      </c>
      <c r="C685" s="49">
        <f t="shared" si="46"/>
        <v>0</v>
      </c>
      <c r="D685" s="49">
        <f t="shared" si="43"/>
        <v>0</v>
      </c>
      <c r="E685" s="95">
        <v>44976</v>
      </c>
      <c r="F685" s="96" t="str">
        <f>IFERROR(VLOOKUP($E685, V医療従事者等!$A:$J, $F$4, FALSE), TEXT(E685, "aaa"))</f>
        <v>日</v>
      </c>
      <c r="G685" s="96">
        <f>IFERROR(VLOOKUP($E685, V医療従事者等!$A:$J, $G$4, FALSE), 0)</f>
        <v>0</v>
      </c>
      <c r="H685" s="96">
        <f>IFERROR(VLOOKUP($E685, V医療従事者等!$A:$J, $H$4, FALSE), 0)</f>
        <v>0</v>
      </c>
      <c r="I685" s="96">
        <f>IFERROR(VLOOKUP($E685, V医療従事者等!$A:$J, $I$4, FALSE), 0)</f>
        <v>0</v>
      </c>
      <c r="J685" s="96">
        <f>IFERROR(VLOOKUP($E685, V医療従事者等!$A:$J, $J$4, FALSE), 0)</f>
        <v>0</v>
      </c>
      <c r="K685" s="97">
        <f>IFERROR(VLOOKUP($E685, V一般接種!$A:$G, K$4, FALSE), 0)</f>
        <v>0</v>
      </c>
      <c r="L685" s="97">
        <f>IFERROR(VLOOKUP($E685, V一般接種!$A:$G, L$4, FALSE), 0)</f>
        <v>0</v>
      </c>
      <c r="M685" s="97">
        <f>IFERROR(VLOOKUP($E685, V一般接種!$A:$G, M$4, FALSE), 0)</f>
        <v>0</v>
      </c>
      <c r="N685" s="97">
        <f>IFERROR(VLOOKUP($E685, V一般接種!$A:$G, N$4, FALSE), 0)</f>
        <v>0</v>
      </c>
      <c r="O685" s="97">
        <f>SUMIF(V職域接種!$C:$C, 'Conv-vaccine'!$E685, V職域接種!F:F)</f>
        <v>0</v>
      </c>
      <c r="P685" s="97">
        <f>SUMIF(V職域接種!$C:$C, 'Conv-vaccine'!$E685, V職域接種!G:G)</f>
        <v>0</v>
      </c>
      <c r="Q685" s="97">
        <f>SUMIF(V重複!$C:$C, 'Conv-vaccine'!$E685, V重複!F:F)</f>
        <v>0</v>
      </c>
      <c r="R685" s="97">
        <f>SUMIF(V重複!$C:$C, 'Conv-vaccine'!$E685, V重複!G:G)</f>
        <v>0</v>
      </c>
      <c r="S685" s="111">
        <f>SUMIF(V3回目!$A:$A, 'Conv-vaccine'!$E685, V3回目!C:C)</f>
        <v>0</v>
      </c>
    </row>
    <row r="686" spans="1:19" ht="17.7">
      <c r="A686" s="94">
        <f t="shared" si="44"/>
        <v>44977</v>
      </c>
      <c r="B686" s="49">
        <f t="shared" si="45"/>
        <v>0</v>
      </c>
      <c r="C686" s="49">
        <f t="shared" si="46"/>
        <v>0</v>
      </c>
      <c r="D686" s="49">
        <f t="shared" si="43"/>
        <v>0</v>
      </c>
      <c r="E686" s="95">
        <v>44977</v>
      </c>
      <c r="F686" s="96" t="str">
        <f>IFERROR(VLOOKUP($E686, V医療従事者等!$A:$J, $F$4, FALSE), TEXT(E686, "aaa"))</f>
        <v>月</v>
      </c>
      <c r="G686" s="96">
        <f>IFERROR(VLOOKUP($E686, V医療従事者等!$A:$J, $G$4, FALSE), 0)</f>
        <v>0</v>
      </c>
      <c r="H686" s="96">
        <f>IFERROR(VLOOKUP($E686, V医療従事者等!$A:$J, $H$4, FALSE), 0)</f>
        <v>0</v>
      </c>
      <c r="I686" s="96">
        <f>IFERROR(VLOOKUP($E686, V医療従事者等!$A:$J, $I$4, FALSE), 0)</f>
        <v>0</v>
      </c>
      <c r="J686" s="96">
        <f>IFERROR(VLOOKUP($E686, V医療従事者等!$A:$J, $J$4, FALSE), 0)</f>
        <v>0</v>
      </c>
      <c r="K686" s="97">
        <f>IFERROR(VLOOKUP($E686, V一般接種!$A:$G, K$4, FALSE), 0)</f>
        <v>0</v>
      </c>
      <c r="L686" s="97">
        <f>IFERROR(VLOOKUP($E686, V一般接種!$A:$G, L$4, FALSE), 0)</f>
        <v>0</v>
      </c>
      <c r="M686" s="97">
        <f>IFERROR(VLOOKUP($E686, V一般接種!$A:$G, M$4, FALSE), 0)</f>
        <v>0</v>
      </c>
      <c r="N686" s="97">
        <f>IFERROR(VLOOKUP($E686, V一般接種!$A:$G, N$4, FALSE), 0)</f>
        <v>0</v>
      </c>
      <c r="O686" s="97">
        <f>SUMIF(V職域接種!$C:$C, 'Conv-vaccine'!$E686, V職域接種!F:F)</f>
        <v>0</v>
      </c>
      <c r="P686" s="97">
        <f>SUMIF(V職域接種!$C:$C, 'Conv-vaccine'!$E686, V職域接種!G:G)</f>
        <v>0</v>
      </c>
      <c r="Q686" s="97">
        <f>SUMIF(V重複!$C:$C, 'Conv-vaccine'!$E686, V重複!F:F)</f>
        <v>0</v>
      </c>
      <c r="R686" s="97">
        <f>SUMIF(V重複!$C:$C, 'Conv-vaccine'!$E686, V重複!G:G)</f>
        <v>0</v>
      </c>
      <c r="S686" s="111">
        <f>SUMIF(V3回目!$A:$A, 'Conv-vaccine'!$E686, V3回目!C:C)</f>
        <v>0</v>
      </c>
    </row>
    <row r="687" spans="1:19" ht="17.7">
      <c r="A687" s="94">
        <f t="shared" si="44"/>
        <v>44978</v>
      </c>
      <c r="B687" s="49">
        <f t="shared" si="45"/>
        <v>0</v>
      </c>
      <c r="C687" s="49">
        <f t="shared" si="46"/>
        <v>0</v>
      </c>
      <c r="D687" s="49">
        <f t="shared" si="43"/>
        <v>0</v>
      </c>
      <c r="E687" s="95">
        <v>44978</v>
      </c>
      <c r="F687" s="96" t="str">
        <f>IFERROR(VLOOKUP($E687, V医療従事者等!$A:$J, $F$4, FALSE), TEXT(E687, "aaa"))</f>
        <v>火</v>
      </c>
      <c r="G687" s="96">
        <f>IFERROR(VLOOKUP($E687, V医療従事者等!$A:$J, $G$4, FALSE), 0)</f>
        <v>0</v>
      </c>
      <c r="H687" s="96">
        <f>IFERROR(VLOOKUP($E687, V医療従事者等!$A:$J, $H$4, FALSE), 0)</f>
        <v>0</v>
      </c>
      <c r="I687" s="96">
        <f>IFERROR(VLOOKUP($E687, V医療従事者等!$A:$J, $I$4, FALSE), 0)</f>
        <v>0</v>
      </c>
      <c r="J687" s="96">
        <f>IFERROR(VLOOKUP($E687, V医療従事者等!$A:$J, $J$4, FALSE), 0)</f>
        <v>0</v>
      </c>
      <c r="K687" s="97">
        <f>IFERROR(VLOOKUP($E687, V一般接種!$A:$G, K$4, FALSE), 0)</f>
        <v>0</v>
      </c>
      <c r="L687" s="97">
        <f>IFERROR(VLOOKUP($E687, V一般接種!$A:$G, L$4, FALSE), 0)</f>
        <v>0</v>
      </c>
      <c r="M687" s="97">
        <f>IFERROR(VLOOKUP($E687, V一般接種!$A:$G, M$4, FALSE), 0)</f>
        <v>0</v>
      </c>
      <c r="N687" s="97">
        <f>IFERROR(VLOOKUP($E687, V一般接種!$A:$G, N$4, FALSE), 0)</f>
        <v>0</v>
      </c>
      <c r="O687" s="97">
        <f>SUMIF(V職域接種!$C:$C, 'Conv-vaccine'!$E687, V職域接種!F:F)</f>
        <v>0</v>
      </c>
      <c r="P687" s="97">
        <f>SUMIF(V職域接種!$C:$C, 'Conv-vaccine'!$E687, V職域接種!G:G)</f>
        <v>0</v>
      </c>
      <c r="Q687" s="97">
        <f>SUMIF(V重複!$C:$C, 'Conv-vaccine'!$E687, V重複!F:F)</f>
        <v>0</v>
      </c>
      <c r="R687" s="97">
        <f>SUMIF(V重複!$C:$C, 'Conv-vaccine'!$E687, V重複!G:G)</f>
        <v>0</v>
      </c>
      <c r="S687" s="111">
        <f>SUMIF(V3回目!$A:$A, 'Conv-vaccine'!$E687, V3回目!C:C)</f>
        <v>0</v>
      </c>
    </row>
    <row r="688" spans="1:19" ht="17.7">
      <c r="A688" s="94">
        <f t="shared" si="44"/>
        <v>44979</v>
      </c>
      <c r="B688" s="49">
        <f t="shared" si="45"/>
        <v>0</v>
      </c>
      <c r="C688" s="49">
        <f t="shared" si="46"/>
        <v>0</v>
      </c>
      <c r="D688" s="49">
        <f t="shared" si="43"/>
        <v>0</v>
      </c>
      <c r="E688" s="95">
        <v>44979</v>
      </c>
      <c r="F688" s="96" t="str">
        <f>IFERROR(VLOOKUP($E688, V医療従事者等!$A:$J, $F$4, FALSE), TEXT(E688, "aaa"))</f>
        <v>水</v>
      </c>
      <c r="G688" s="96">
        <f>IFERROR(VLOOKUP($E688, V医療従事者等!$A:$J, $G$4, FALSE), 0)</f>
        <v>0</v>
      </c>
      <c r="H688" s="96">
        <f>IFERROR(VLOOKUP($E688, V医療従事者等!$A:$J, $H$4, FALSE), 0)</f>
        <v>0</v>
      </c>
      <c r="I688" s="96">
        <f>IFERROR(VLOOKUP($E688, V医療従事者等!$A:$J, $I$4, FALSE), 0)</f>
        <v>0</v>
      </c>
      <c r="J688" s="96">
        <f>IFERROR(VLOOKUP($E688, V医療従事者等!$A:$J, $J$4, FALSE), 0)</f>
        <v>0</v>
      </c>
      <c r="K688" s="97">
        <f>IFERROR(VLOOKUP($E688, V一般接種!$A:$G, K$4, FALSE), 0)</f>
        <v>0</v>
      </c>
      <c r="L688" s="97">
        <f>IFERROR(VLOOKUP($E688, V一般接種!$A:$G, L$4, FALSE), 0)</f>
        <v>0</v>
      </c>
      <c r="M688" s="97">
        <f>IFERROR(VLOOKUP($E688, V一般接種!$A:$G, M$4, FALSE), 0)</f>
        <v>0</v>
      </c>
      <c r="N688" s="97">
        <f>IFERROR(VLOOKUP($E688, V一般接種!$A:$G, N$4, FALSE), 0)</f>
        <v>0</v>
      </c>
      <c r="O688" s="97">
        <f>SUMIF(V職域接種!$C:$C, 'Conv-vaccine'!$E688, V職域接種!F:F)</f>
        <v>0</v>
      </c>
      <c r="P688" s="97">
        <f>SUMIF(V職域接種!$C:$C, 'Conv-vaccine'!$E688, V職域接種!G:G)</f>
        <v>0</v>
      </c>
      <c r="Q688" s="97">
        <f>SUMIF(V重複!$C:$C, 'Conv-vaccine'!$E688, V重複!F:F)</f>
        <v>0</v>
      </c>
      <c r="R688" s="97">
        <f>SUMIF(V重複!$C:$C, 'Conv-vaccine'!$E688, V重複!G:G)</f>
        <v>0</v>
      </c>
      <c r="S688" s="111">
        <f>SUMIF(V3回目!$A:$A, 'Conv-vaccine'!$E688, V3回目!C:C)</f>
        <v>0</v>
      </c>
    </row>
    <row r="689" spans="1:19" ht="17.7">
      <c r="A689" s="94">
        <f t="shared" si="44"/>
        <v>44980</v>
      </c>
      <c r="B689" s="49">
        <f t="shared" si="45"/>
        <v>0</v>
      </c>
      <c r="C689" s="49">
        <f t="shared" si="46"/>
        <v>0</v>
      </c>
      <c r="D689" s="49">
        <f t="shared" si="43"/>
        <v>0</v>
      </c>
      <c r="E689" s="95">
        <v>44980</v>
      </c>
      <c r="F689" s="96" t="str">
        <f>IFERROR(VLOOKUP($E689, V医療従事者等!$A:$J, $F$4, FALSE), TEXT(E689, "aaa"))</f>
        <v>木</v>
      </c>
      <c r="G689" s="96">
        <f>IFERROR(VLOOKUP($E689, V医療従事者等!$A:$J, $G$4, FALSE), 0)</f>
        <v>0</v>
      </c>
      <c r="H689" s="96">
        <f>IFERROR(VLOOKUP($E689, V医療従事者等!$A:$J, $H$4, FALSE), 0)</f>
        <v>0</v>
      </c>
      <c r="I689" s="96">
        <f>IFERROR(VLOOKUP($E689, V医療従事者等!$A:$J, $I$4, FALSE), 0)</f>
        <v>0</v>
      </c>
      <c r="J689" s="96">
        <f>IFERROR(VLOOKUP($E689, V医療従事者等!$A:$J, $J$4, FALSE), 0)</f>
        <v>0</v>
      </c>
      <c r="K689" s="97">
        <f>IFERROR(VLOOKUP($E689, V一般接種!$A:$G, K$4, FALSE), 0)</f>
        <v>0</v>
      </c>
      <c r="L689" s="97">
        <f>IFERROR(VLOOKUP($E689, V一般接種!$A:$G, L$4, FALSE), 0)</f>
        <v>0</v>
      </c>
      <c r="M689" s="97">
        <f>IFERROR(VLOOKUP($E689, V一般接種!$A:$G, M$4, FALSE), 0)</f>
        <v>0</v>
      </c>
      <c r="N689" s="97">
        <f>IFERROR(VLOOKUP($E689, V一般接種!$A:$G, N$4, FALSE), 0)</f>
        <v>0</v>
      </c>
      <c r="O689" s="97">
        <f>SUMIF(V職域接種!$C:$C, 'Conv-vaccine'!$E689, V職域接種!F:F)</f>
        <v>0</v>
      </c>
      <c r="P689" s="97">
        <f>SUMIF(V職域接種!$C:$C, 'Conv-vaccine'!$E689, V職域接種!G:G)</f>
        <v>0</v>
      </c>
      <c r="Q689" s="97">
        <f>SUMIF(V重複!$C:$C, 'Conv-vaccine'!$E689, V重複!F:F)</f>
        <v>0</v>
      </c>
      <c r="R689" s="97">
        <f>SUMIF(V重複!$C:$C, 'Conv-vaccine'!$E689, V重複!G:G)</f>
        <v>0</v>
      </c>
      <c r="S689" s="111">
        <f>SUMIF(V3回目!$A:$A, 'Conv-vaccine'!$E689, V3回目!C:C)</f>
        <v>0</v>
      </c>
    </row>
    <row r="690" spans="1:19" ht="17.7">
      <c r="A690" s="94">
        <f t="shared" si="44"/>
        <v>44981</v>
      </c>
      <c r="B690" s="49">
        <f t="shared" si="45"/>
        <v>0</v>
      </c>
      <c r="C690" s="49">
        <f t="shared" si="46"/>
        <v>0</v>
      </c>
      <c r="D690" s="49">
        <f t="shared" si="43"/>
        <v>0</v>
      </c>
      <c r="E690" s="95">
        <v>44981</v>
      </c>
      <c r="F690" s="96" t="str">
        <f>IFERROR(VLOOKUP($E690, V医療従事者等!$A:$J, $F$4, FALSE), TEXT(E690, "aaa"))</f>
        <v>金</v>
      </c>
      <c r="G690" s="96">
        <f>IFERROR(VLOOKUP($E690, V医療従事者等!$A:$J, $G$4, FALSE), 0)</f>
        <v>0</v>
      </c>
      <c r="H690" s="96">
        <f>IFERROR(VLOOKUP($E690, V医療従事者等!$A:$J, $H$4, FALSE), 0)</f>
        <v>0</v>
      </c>
      <c r="I690" s="96">
        <f>IFERROR(VLOOKUP($E690, V医療従事者等!$A:$J, $I$4, FALSE), 0)</f>
        <v>0</v>
      </c>
      <c r="J690" s="96">
        <f>IFERROR(VLOOKUP($E690, V医療従事者等!$A:$J, $J$4, FALSE), 0)</f>
        <v>0</v>
      </c>
      <c r="K690" s="97">
        <f>IFERROR(VLOOKUP($E690, V一般接種!$A:$G, K$4, FALSE), 0)</f>
        <v>0</v>
      </c>
      <c r="L690" s="97">
        <f>IFERROR(VLOOKUP($E690, V一般接種!$A:$G, L$4, FALSE), 0)</f>
        <v>0</v>
      </c>
      <c r="M690" s="97">
        <f>IFERROR(VLOOKUP($E690, V一般接種!$A:$G, M$4, FALSE), 0)</f>
        <v>0</v>
      </c>
      <c r="N690" s="97">
        <f>IFERROR(VLOOKUP($E690, V一般接種!$A:$G, N$4, FALSE), 0)</f>
        <v>0</v>
      </c>
      <c r="O690" s="97">
        <f>SUMIF(V職域接種!$C:$C, 'Conv-vaccine'!$E690, V職域接種!F:F)</f>
        <v>0</v>
      </c>
      <c r="P690" s="97">
        <f>SUMIF(V職域接種!$C:$C, 'Conv-vaccine'!$E690, V職域接種!G:G)</f>
        <v>0</v>
      </c>
      <c r="Q690" s="97">
        <f>SUMIF(V重複!$C:$C, 'Conv-vaccine'!$E690, V重複!F:F)</f>
        <v>0</v>
      </c>
      <c r="R690" s="97">
        <f>SUMIF(V重複!$C:$C, 'Conv-vaccine'!$E690, V重複!G:G)</f>
        <v>0</v>
      </c>
      <c r="S690" s="111">
        <f>SUMIF(V3回目!$A:$A, 'Conv-vaccine'!$E690, V3回目!C:C)</f>
        <v>0</v>
      </c>
    </row>
    <row r="691" spans="1:19" ht="17.7">
      <c r="A691" s="94">
        <f t="shared" si="44"/>
        <v>44982</v>
      </c>
      <c r="B691" s="49">
        <f t="shared" si="45"/>
        <v>0</v>
      </c>
      <c r="C691" s="49">
        <f t="shared" si="46"/>
        <v>0</v>
      </c>
      <c r="D691" s="49">
        <f t="shared" si="43"/>
        <v>0</v>
      </c>
      <c r="E691" s="95">
        <v>44982</v>
      </c>
      <c r="F691" s="96" t="str">
        <f>IFERROR(VLOOKUP($E691, V医療従事者等!$A:$J, $F$4, FALSE), TEXT(E691, "aaa"))</f>
        <v>土</v>
      </c>
      <c r="G691" s="96">
        <f>IFERROR(VLOOKUP($E691, V医療従事者等!$A:$J, $G$4, FALSE), 0)</f>
        <v>0</v>
      </c>
      <c r="H691" s="96">
        <f>IFERROR(VLOOKUP($E691, V医療従事者等!$A:$J, $H$4, FALSE), 0)</f>
        <v>0</v>
      </c>
      <c r="I691" s="96">
        <f>IFERROR(VLOOKUP($E691, V医療従事者等!$A:$J, $I$4, FALSE), 0)</f>
        <v>0</v>
      </c>
      <c r="J691" s="96">
        <f>IFERROR(VLOOKUP($E691, V医療従事者等!$A:$J, $J$4, FALSE), 0)</f>
        <v>0</v>
      </c>
      <c r="K691" s="97">
        <f>IFERROR(VLOOKUP($E691, V一般接種!$A:$G, K$4, FALSE), 0)</f>
        <v>0</v>
      </c>
      <c r="L691" s="97">
        <f>IFERROR(VLOOKUP($E691, V一般接種!$A:$G, L$4, FALSE), 0)</f>
        <v>0</v>
      </c>
      <c r="M691" s="97">
        <f>IFERROR(VLOOKUP($E691, V一般接種!$A:$G, M$4, FALSE), 0)</f>
        <v>0</v>
      </c>
      <c r="N691" s="97">
        <f>IFERROR(VLOOKUP($E691, V一般接種!$A:$G, N$4, FALSE), 0)</f>
        <v>0</v>
      </c>
      <c r="O691" s="97">
        <f>SUMIF(V職域接種!$C:$C, 'Conv-vaccine'!$E691, V職域接種!F:F)</f>
        <v>0</v>
      </c>
      <c r="P691" s="97">
        <f>SUMIF(V職域接種!$C:$C, 'Conv-vaccine'!$E691, V職域接種!G:G)</f>
        <v>0</v>
      </c>
      <c r="Q691" s="97">
        <f>SUMIF(V重複!$C:$C, 'Conv-vaccine'!$E691, V重複!F:F)</f>
        <v>0</v>
      </c>
      <c r="R691" s="97">
        <f>SUMIF(V重複!$C:$C, 'Conv-vaccine'!$E691, V重複!G:G)</f>
        <v>0</v>
      </c>
      <c r="S691" s="111">
        <f>SUMIF(V3回目!$A:$A, 'Conv-vaccine'!$E691, V3回目!C:C)</f>
        <v>0</v>
      </c>
    </row>
    <row r="692" spans="1:19" ht="17.7">
      <c r="A692" s="94">
        <f t="shared" si="44"/>
        <v>44983</v>
      </c>
      <c r="B692" s="49">
        <f t="shared" si="45"/>
        <v>0</v>
      </c>
      <c r="C692" s="49">
        <f t="shared" si="46"/>
        <v>0</v>
      </c>
      <c r="D692" s="49">
        <f t="shared" si="43"/>
        <v>0</v>
      </c>
      <c r="E692" s="95">
        <v>44983</v>
      </c>
      <c r="F692" s="96" t="str">
        <f>IFERROR(VLOOKUP($E692, V医療従事者等!$A:$J, $F$4, FALSE), TEXT(E692, "aaa"))</f>
        <v>日</v>
      </c>
      <c r="G692" s="96">
        <f>IFERROR(VLOOKUP($E692, V医療従事者等!$A:$J, $G$4, FALSE), 0)</f>
        <v>0</v>
      </c>
      <c r="H692" s="96">
        <f>IFERROR(VLOOKUP($E692, V医療従事者等!$A:$J, $H$4, FALSE), 0)</f>
        <v>0</v>
      </c>
      <c r="I692" s="96">
        <f>IFERROR(VLOOKUP($E692, V医療従事者等!$A:$J, $I$4, FALSE), 0)</f>
        <v>0</v>
      </c>
      <c r="J692" s="96">
        <f>IFERROR(VLOOKUP($E692, V医療従事者等!$A:$J, $J$4, FALSE), 0)</f>
        <v>0</v>
      </c>
      <c r="K692" s="97">
        <f>IFERROR(VLOOKUP($E692, V一般接種!$A:$G, K$4, FALSE), 0)</f>
        <v>0</v>
      </c>
      <c r="L692" s="97">
        <f>IFERROR(VLOOKUP($E692, V一般接種!$A:$G, L$4, FALSE), 0)</f>
        <v>0</v>
      </c>
      <c r="M692" s="97">
        <f>IFERROR(VLOOKUP($E692, V一般接種!$A:$G, M$4, FALSE), 0)</f>
        <v>0</v>
      </c>
      <c r="N692" s="97">
        <f>IFERROR(VLOOKUP($E692, V一般接種!$A:$G, N$4, FALSE), 0)</f>
        <v>0</v>
      </c>
      <c r="O692" s="97">
        <f>SUMIF(V職域接種!$C:$C, 'Conv-vaccine'!$E692, V職域接種!F:F)</f>
        <v>0</v>
      </c>
      <c r="P692" s="97">
        <f>SUMIF(V職域接種!$C:$C, 'Conv-vaccine'!$E692, V職域接種!G:G)</f>
        <v>0</v>
      </c>
      <c r="Q692" s="97">
        <f>SUMIF(V重複!$C:$C, 'Conv-vaccine'!$E692, V重複!F:F)</f>
        <v>0</v>
      </c>
      <c r="R692" s="97">
        <f>SUMIF(V重複!$C:$C, 'Conv-vaccine'!$E692, V重複!G:G)</f>
        <v>0</v>
      </c>
      <c r="S692" s="111">
        <f>SUMIF(V3回目!$A:$A, 'Conv-vaccine'!$E692, V3回目!C:C)</f>
        <v>0</v>
      </c>
    </row>
    <row r="693" spans="1:19" ht="17.7">
      <c r="A693" s="94">
        <f t="shared" si="44"/>
        <v>44984</v>
      </c>
      <c r="B693" s="49">
        <f t="shared" si="45"/>
        <v>0</v>
      </c>
      <c r="C693" s="49">
        <f t="shared" si="46"/>
        <v>0</v>
      </c>
      <c r="D693" s="49">
        <f t="shared" si="43"/>
        <v>0</v>
      </c>
      <c r="E693" s="95">
        <v>44984</v>
      </c>
      <c r="F693" s="96" t="str">
        <f>IFERROR(VLOOKUP($E693, V医療従事者等!$A:$J, $F$4, FALSE), TEXT(E693, "aaa"))</f>
        <v>月</v>
      </c>
      <c r="G693" s="96">
        <f>IFERROR(VLOOKUP($E693, V医療従事者等!$A:$J, $G$4, FALSE), 0)</f>
        <v>0</v>
      </c>
      <c r="H693" s="96">
        <f>IFERROR(VLOOKUP($E693, V医療従事者等!$A:$J, $H$4, FALSE), 0)</f>
        <v>0</v>
      </c>
      <c r="I693" s="96">
        <f>IFERROR(VLOOKUP($E693, V医療従事者等!$A:$J, $I$4, FALSE), 0)</f>
        <v>0</v>
      </c>
      <c r="J693" s="96">
        <f>IFERROR(VLOOKUP($E693, V医療従事者等!$A:$J, $J$4, FALSE), 0)</f>
        <v>0</v>
      </c>
      <c r="K693" s="97">
        <f>IFERROR(VLOOKUP($E693, V一般接種!$A:$G, K$4, FALSE), 0)</f>
        <v>0</v>
      </c>
      <c r="L693" s="97">
        <f>IFERROR(VLOOKUP($E693, V一般接種!$A:$G, L$4, FALSE), 0)</f>
        <v>0</v>
      </c>
      <c r="M693" s="97">
        <f>IFERROR(VLOOKUP($E693, V一般接種!$A:$G, M$4, FALSE), 0)</f>
        <v>0</v>
      </c>
      <c r="N693" s="97">
        <f>IFERROR(VLOOKUP($E693, V一般接種!$A:$G, N$4, FALSE), 0)</f>
        <v>0</v>
      </c>
      <c r="O693" s="97">
        <f>SUMIF(V職域接種!$C:$C, 'Conv-vaccine'!$E693, V職域接種!F:F)</f>
        <v>0</v>
      </c>
      <c r="P693" s="97">
        <f>SUMIF(V職域接種!$C:$C, 'Conv-vaccine'!$E693, V職域接種!G:G)</f>
        <v>0</v>
      </c>
      <c r="Q693" s="97">
        <f>SUMIF(V重複!$C:$C, 'Conv-vaccine'!$E693, V重複!F:F)</f>
        <v>0</v>
      </c>
      <c r="R693" s="97">
        <f>SUMIF(V重複!$C:$C, 'Conv-vaccine'!$E693, V重複!G:G)</f>
        <v>0</v>
      </c>
      <c r="S693" s="111">
        <f>SUMIF(V3回目!$A:$A, 'Conv-vaccine'!$E693, V3回目!C:C)</f>
        <v>0</v>
      </c>
    </row>
    <row r="694" spans="1:19" ht="17.7">
      <c r="A694" s="94">
        <f t="shared" si="44"/>
        <v>44985</v>
      </c>
      <c r="B694" s="49">
        <f t="shared" si="45"/>
        <v>0</v>
      </c>
      <c r="C694" s="49">
        <f t="shared" si="46"/>
        <v>0</v>
      </c>
      <c r="D694" s="49">
        <f t="shared" si="43"/>
        <v>0</v>
      </c>
      <c r="E694" s="95">
        <v>44985</v>
      </c>
      <c r="F694" s="96" t="str">
        <f>IFERROR(VLOOKUP($E694, V医療従事者等!$A:$J, $F$4, FALSE), TEXT(E694, "aaa"))</f>
        <v>火</v>
      </c>
      <c r="G694" s="96">
        <f>IFERROR(VLOOKUP($E694, V医療従事者等!$A:$J, $G$4, FALSE), 0)</f>
        <v>0</v>
      </c>
      <c r="H694" s="96">
        <f>IFERROR(VLOOKUP($E694, V医療従事者等!$A:$J, $H$4, FALSE), 0)</f>
        <v>0</v>
      </c>
      <c r="I694" s="96">
        <f>IFERROR(VLOOKUP($E694, V医療従事者等!$A:$J, $I$4, FALSE), 0)</f>
        <v>0</v>
      </c>
      <c r="J694" s="96">
        <f>IFERROR(VLOOKUP($E694, V医療従事者等!$A:$J, $J$4, FALSE), 0)</f>
        <v>0</v>
      </c>
      <c r="K694" s="97">
        <f>IFERROR(VLOOKUP($E694, V一般接種!$A:$G, K$4, FALSE), 0)</f>
        <v>0</v>
      </c>
      <c r="L694" s="97">
        <f>IFERROR(VLOOKUP($E694, V一般接種!$A:$G, L$4, FALSE), 0)</f>
        <v>0</v>
      </c>
      <c r="M694" s="97">
        <f>IFERROR(VLOOKUP($E694, V一般接種!$A:$G, M$4, FALSE), 0)</f>
        <v>0</v>
      </c>
      <c r="N694" s="97">
        <f>IFERROR(VLOOKUP($E694, V一般接種!$A:$G, N$4, FALSE), 0)</f>
        <v>0</v>
      </c>
      <c r="O694" s="97">
        <f>SUMIF(V職域接種!$C:$C, 'Conv-vaccine'!$E694, V職域接種!F:F)</f>
        <v>0</v>
      </c>
      <c r="P694" s="97">
        <f>SUMIF(V職域接種!$C:$C, 'Conv-vaccine'!$E694, V職域接種!G:G)</f>
        <v>0</v>
      </c>
      <c r="Q694" s="97">
        <f>SUMIF(V重複!$C:$C, 'Conv-vaccine'!$E694, V重複!F:F)</f>
        <v>0</v>
      </c>
      <c r="R694" s="97">
        <f>SUMIF(V重複!$C:$C, 'Conv-vaccine'!$E694, V重複!G:G)</f>
        <v>0</v>
      </c>
      <c r="S694" s="111">
        <f>SUMIF(V3回目!$A:$A, 'Conv-vaccine'!$E694, V3回目!C:C)</f>
        <v>0</v>
      </c>
    </row>
    <row r="695" spans="1:19" ht="17.7">
      <c r="A695" s="94">
        <f t="shared" si="44"/>
        <v>44986</v>
      </c>
      <c r="B695" s="49">
        <f t="shared" si="45"/>
        <v>0</v>
      </c>
      <c r="C695" s="49">
        <f t="shared" si="46"/>
        <v>0</v>
      </c>
      <c r="D695" s="49">
        <f t="shared" si="43"/>
        <v>0</v>
      </c>
      <c r="E695" s="95">
        <v>44986</v>
      </c>
      <c r="F695" s="96" t="str">
        <f>IFERROR(VLOOKUP($E695, V医療従事者等!$A:$J, $F$4, FALSE), TEXT(E695, "aaa"))</f>
        <v>水</v>
      </c>
      <c r="G695" s="96">
        <f>IFERROR(VLOOKUP($E695, V医療従事者等!$A:$J, $G$4, FALSE), 0)</f>
        <v>0</v>
      </c>
      <c r="H695" s="96">
        <f>IFERROR(VLOOKUP($E695, V医療従事者等!$A:$J, $H$4, FALSE), 0)</f>
        <v>0</v>
      </c>
      <c r="I695" s="96">
        <f>IFERROR(VLOOKUP($E695, V医療従事者等!$A:$J, $I$4, FALSE), 0)</f>
        <v>0</v>
      </c>
      <c r="J695" s="96">
        <f>IFERROR(VLOOKUP($E695, V医療従事者等!$A:$J, $J$4, FALSE), 0)</f>
        <v>0</v>
      </c>
      <c r="K695" s="97">
        <f>IFERROR(VLOOKUP($E695, V一般接種!$A:$G, K$4, FALSE), 0)</f>
        <v>0</v>
      </c>
      <c r="L695" s="97">
        <f>IFERROR(VLOOKUP($E695, V一般接種!$A:$G, L$4, FALSE), 0)</f>
        <v>0</v>
      </c>
      <c r="M695" s="97">
        <f>IFERROR(VLOOKUP($E695, V一般接種!$A:$G, M$4, FALSE), 0)</f>
        <v>0</v>
      </c>
      <c r="N695" s="97">
        <f>IFERROR(VLOOKUP($E695, V一般接種!$A:$G, N$4, FALSE), 0)</f>
        <v>0</v>
      </c>
      <c r="O695" s="97">
        <f>SUMIF(V職域接種!$C:$C, 'Conv-vaccine'!$E695, V職域接種!F:F)</f>
        <v>0</v>
      </c>
      <c r="P695" s="97">
        <f>SUMIF(V職域接種!$C:$C, 'Conv-vaccine'!$E695, V職域接種!G:G)</f>
        <v>0</v>
      </c>
      <c r="Q695" s="97">
        <f>SUMIF(V重複!$C:$C, 'Conv-vaccine'!$E695, V重複!F:F)</f>
        <v>0</v>
      </c>
      <c r="R695" s="97">
        <f>SUMIF(V重複!$C:$C, 'Conv-vaccine'!$E695, V重複!G:G)</f>
        <v>0</v>
      </c>
      <c r="S695" s="111">
        <f>SUMIF(V3回目!$A:$A, 'Conv-vaccine'!$E695, V3回目!C:C)</f>
        <v>0</v>
      </c>
    </row>
    <row r="696" spans="1:19" ht="17.7">
      <c r="A696" s="94">
        <f t="shared" si="44"/>
        <v>44987</v>
      </c>
      <c r="B696" s="49">
        <f t="shared" si="45"/>
        <v>0</v>
      </c>
      <c r="C696" s="49">
        <f t="shared" si="46"/>
        <v>0</v>
      </c>
      <c r="D696" s="49">
        <f t="shared" si="43"/>
        <v>0</v>
      </c>
      <c r="E696" s="95">
        <v>44987</v>
      </c>
      <c r="F696" s="96" t="str">
        <f>IFERROR(VLOOKUP($E696, V医療従事者等!$A:$J, $F$4, FALSE), TEXT(E696, "aaa"))</f>
        <v>木</v>
      </c>
      <c r="G696" s="96">
        <f>IFERROR(VLOOKUP($E696, V医療従事者等!$A:$J, $G$4, FALSE), 0)</f>
        <v>0</v>
      </c>
      <c r="H696" s="96">
        <f>IFERROR(VLOOKUP($E696, V医療従事者等!$A:$J, $H$4, FALSE), 0)</f>
        <v>0</v>
      </c>
      <c r="I696" s="96">
        <f>IFERROR(VLOOKUP($E696, V医療従事者等!$A:$J, $I$4, FALSE), 0)</f>
        <v>0</v>
      </c>
      <c r="J696" s="96">
        <f>IFERROR(VLOOKUP($E696, V医療従事者等!$A:$J, $J$4, FALSE), 0)</f>
        <v>0</v>
      </c>
      <c r="K696" s="97">
        <f>IFERROR(VLOOKUP($E696, V一般接種!$A:$G, K$4, FALSE), 0)</f>
        <v>0</v>
      </c>
      <c r="L696" s="97">
        <f>IFERROR(VLOOKUP($E696, V一般接種!$A:$G, L$4, FALSE), 0)</f>
        <v>0</v>
      </c>
      <c r="M696" s="97">
        <f>IFERROR(VLOOKUP($E696, V一般接種!$A:$G, M$4, FALSE), 0)</f>
        <v>0</v>
      </c>
      <c r="N696" s="97">
        <f>IFERROR(VLOOKUP($E696, V一般接種!$A:$G, N$4, FALSE), 0)</f>
        <v>0</v>
      </c>
      <c r="O696" s="97">
        <f>SUMIF(V職域接種!$C:$C, 'Conv-vaccine'!$E696, V職域接種!F:F)</f>
        <v>0</v>
      </c>
      <c r="P696" s="97">
        <f>SUMIF(V職域接種!$C:$C, 'Conv-vaccine'!$E696, V職域接種!G:G)</f>
        <v>0</v>
      </c>
      <c r="Q696" s="97">
        <f>SUMIF(V重複!$C:$C, 'Conv-vaccine'!$E696, V重複!F:F)</f>
        <v>0</v>
      </c>
      <c r="R696" s="97">
        <f>SUMIF(V重複!$C:$C, 'Conv-vaccine'!$E696, V重複!G:G)</f>
        <v>0</v>
      </c>
      <c r="S696" s="111">
        <f>SUMIF(V3回目!$A:$A, 'Conv-vaccine'!$E696, V3回目!C:C)</f>
        <v>0</v>
      </c>
    </row>
    <row r="697" spans="1:19" ht="17.7">
      <c r="A697" s="94">
        <f t="shared" si="44"/>
        <v>44988</v>
      </c>
      <c r="B697" s="49">
        <f t="shared" si="45"/>
        <v>0</v>
      </c>
      <c r="C697" s="49">
        <f t="shared" si="46"/>
        <v>0</v>
      </c>
      <c r="D697" s="49">
        <f t="shared" si="43"/>
        <v>0</v>
      </c>
      <c r="E697" s="95">
        <v>44988</v>
      </c>
      <c r="F697" s="96" t="str">
        <f>IFERROR(VLOOKUP($E697, V医療従事者等!$A:$J, $F$4, FALSE), TEXT(E697, "aaa"))</f>
        <v>金</v>
      </c>
      <c r="G697" s="96">
        <f>IFERROR(VLOOKUP($E697, V医療従事者等!$A:$J, $G$4, FALSE), 0)</f>
        <v>0</v>
      </c>
      <c r="H697" s="96">
        <f>IFERROR(VLOOKUP($E697, V医療従事者等!$A:$J, $H$4, FALSE), 0)</f>
        <v>0</v>
      </c>
      <c r="I697" s="96">
        <f>IFERROR(VLOOKUP($E697, V医療従事者等!$A:$J, $I$4, FALSE), 0)</f>
        <v>0</v>
      </c>
      <c r="J697" s="96">
        <f>IFERROR(VLOOKUP($E697, V医療従事者等!$A:$J, $J$4, FALSE), 0)</f>
        <v>0</v>
      </c>
      <c r="K697" s="97">
        <f>IFERROR(VLOOKUP($E697, V一般接種!$A:$G, K$4, FALSE), 0)</f>
        <v>0</v>
      </c>
      <c r="L697" s="97">
        <f>IFERROR(VLOOKUP($E697, V一般接種!$A:$G, L$4, FALSE), 0)</f>
        <v>0</v>
      </c>
      <c r="M697" s="97">
        <f>IFERROR(VLOOKUP($E697, V一般接種!$A:$G, M$4, FALSE), 0)</f>
        <v>0</v>
      </c>
      <c r="N697" s="97">
        <f>IFERROR(VLOOKUP($E697, V一般接種!$A:$G, N$4, FALSE), 0)</f>
        <v>0</v>
      </c>
      <c r="O697" s="97">
        <f>SUMIF(V職域接種!$C:$C, 'Conv-vaccine'!$E697, V職域接種!F:F)</f>
        <v>0</v>
      </c>
      <c r="P697" s="97">
        <f>SUMIF(V職域接種!$C:$C, 'Conv-vaccine'!$E697, V職域接種!G:G)</f>
        <v>0</v>
      </c>
      <c r="Q697" s="97">
        <f>SUMIF(V重複!$C:$C, 'Conv-vaccine'!$E697, V重複!F:F)</f>
        <v>0</v>
      </c>
      <c r="R697" s="97">
        <f>SUMIF(V重複!$C:$C, 'Conv-vaccine'!$E697, V重複!G:G)</f>
        <v>0</v>
      </c>
      <c r="S697" s="111">
        <f>SUMIF(V3回目!$A:$A, 'Conv-vaccine'!$E697, V3回目!C:C)</f>
        <v>0</v>
      </c>
    </row>
    <row r="698" spans="1:19" ht="17.7">
      <c r="A698" s="94">
        <f t="shared" si="44"/>
        <v>44989</v>
      </c>
      <c r="B698" s="49">
        <f t="shared" si="45"/>
        <v>0</v>
      </c>
      <c r="C698" s="49">
        <f t="shared" si="46"/>
        <v>0</v>
      </c>
      <c r="D698" s="49">
        <f t="shared" si="43"/>
        <v>0</v>
      </c>
      <c r="E698" s="95">
        <v>44989</v>
      </c>
      <c r="F698" s="96" t="str">
        <f>IFERROR(VLOOKUP($E698, V医療従事者等!$A:$J, $F$4, FALSE), TEXT(E698, "aaa"))</f>
        <v>土</v>
      </c>
      <c r="G698" s="96">
        <f>IFERROR(VLOOKUP($E698, V医療従事者等!$A:$J, $G$4, FALSE), 0)</f>
        <v>0</v>
      </c>
      <c r="H698" s="96">
        <f>IFERROR(VLOOKUP($E698, V医療従事者等!$A:$J, $H$4, FALSE), 0)</f>
        <v>0</v>
      </c>
      <c r="I698" s="96">
        <f>IFERROR(VLOOKUP($E698, V医療従事者等!$A:$J, $I$4, FALSE), 0)</f>
        <v>0</v>
      </c>
      <c r="J698" s="96">
        <f>IFERROR(VLOOKUP($E698, V医療従事者等!$A:$J, $J$4, FALSE), 0)</f>
        <v>0</v>
      </c>
      <c r="K698" s="97">
        <f>IFERROR(VLOOKUP($E698, V一般接種!$A:$G, K$4, FALSE), 0)</f>
        <v>0</v>
      </c>
      <c r="L698" s="97">
        <f>IFERROR(VLOOKUP($E698, V一般接種!$A:$G, L$4, FALSE), 0)</f>
        <v>0</v>
      </c>
      <c r="M698" s="97">
        <f>IFERROR(VLOOKUP($E698, V一般接種!$A:$G, M$4, FALSE), 0)</f>
        <v>0</v>
      </c>
      <c r="N698" s="97">
        <f>IFERROR(VLOOKUP($E698, V一般接種!$A:$G, N$4, FALSE), 0)</f>
        <v>0</v>
      </c>
      <c r="O698" s="97">
        <f>SUMIF(V職域接種!$C:$C, 'Conv-vaccine'!$E698, V職域接種!F:F)</f>
        <v>0</v>
      </c>
      <c r="P698" s="97">
        <f>SUMIF(V職域接種!$C:$C, 'Conv-vaccine'!$E698, V職域接種!G:G)</f>
        <v>0</v>
      </c>
      <c r="Q698" s="97">
        <f>SUMIF(V重複!$C:$C, 'Conv-vaccine'!$E698, V重複!F:F)</f>
        <v>0</v>
      </c>
      <c r="R698" s="97">
        <f>SUMIF(V重複!$C:$C, 'Conv-vaccine'!$E698, V重複!G:G)</f>
        <v>0</v>
      </c>
      <c r="S698" s="111">
        <f>SUMIF(V3回目!$A:$A, 'Conv-vaccine'!$E698, V3回目!C:C)</f>
        <v>0</v>
      </c>
    </row>
    <row r="699" spans="1:19" ht="17.7">
      <c r="A699" s="94">
        <f t="shared" si="44"/>
        <v>44990</v>
      </c>
      <c r="B699" s="49">
        <f t="shared" si="45"/>
        <v>0</v>
      </c>
      <c r="C699" s="49">
        <f t="shared" si="46"/>
        <v>0</v>
      </c>
      <c r="D699" s="49">
        <f t="shared" si="43"/>
        <v>0</v>
      </c>
      <c r="E699" s="95">
        <v>44990</v>
      </c>
      <c r="F699" s="96" t="str">
        <f>IFERROR(VLOOKUP($E699, V医療従事者等!$A:$J, $F$4, FALSE), TEXT(E699, "aaa"))</f>
        <v>日</v>
      </c>
      <c r="G699" s="96">
        <f>IFERROR(VLOOKUP($E699, V医療従事者等!$A:$J, $G$4, FALSE), 0)</f>
        <v>0</v>
      </c>
      <c r="H699" s="96">
        <f>IFERROR(VLOOKUP($E699, V医療従事者等!$A:$J, $H$4, FALSE), 0)</f>
        <v>0</v>
      </c>
      <c r="I699" s="96">
        <f>IFERROR(VLOOKUP($E699, V医療従事者等!$A:$J, $I$4, FALSE), 0)</f>
        <v>0</v>
      </c>
      <c r="J699" s="96">
        <f>IFERROR(VLOOKUP($E699, V医療従事者等!$A:$J, $J$4, FALSE), 0)</f>
        <v>0</v>
      </c>
      <c r="K699" s="97">
        <f>IFERROR(VLOOKUP($E699, V一般接種!$A:$G, K$4, FALSE), 0)</f>
        <v>0</v>
      </c>
      <c r="L699" s="97">
        <f>IFERROR(VLOOKUP($E699, V一般接種!$A:$G, L$4, FALSE), 0)</f>
        <v>0</v>
      </c>
      <c r="M699" s="97">
        <f>IFERROR(VLOOKUP($E699, V一般接種!$A:$G, M$4, FALSE), 0)</f>
        <v>0</v>
      </c>
      <c r="N699" s="97">
        <f>IFERROR(VLOOKUP($E699, V一般接種!$A:$G, N$4, FALSE), 0)</f>
        <v>0</v>
      </c>
      <c r="O699" s="97">
        <f>SUMIF(V職域接種!$C:$C, 'Conv-vaccine'!$E699, V職域接種!F:F)</f>
        <v>0</v>
      </c>
      <c r="P699" s="97">
        <f>SUMIF(V職域接種!$C:$C, 'Conv-vaccine'!$E699, V職域接種!G:G)</f>
        <v>0</v>
      </c>
      <c r="Q699" s="97">
        <f>SUMIF(V重複!$C:$C, 'Conv-vaccine'!$E699, V重複!F:F)</f>
        <v>0</v>
      </c>
      <c r="R699" s="97">
        <f>SUMIF(V重複!$C:$C, 'Conv-vaccine'!$E699, V重複!G:G)</f>
        <v>0</v>
      </c>
      <c r="S699" s="111">
        <f>SUMIF(V3回目!$A:$A, 'Conv-vaccine'!$E699, V3回目!C:C)</f>
        <v>0</v>
      </c>
    </row>
    <row r="700" spans="1:19" ht="17.7">
      <c r="A700" s="94">
        <f t="shared" si="44"/>
        <v>44991</v>
      </c>
      <c r="B700" s="49">
        <f t="shared" si="45"/>
        <v>0</v>
      </c>
      <c r="C700" s="49">
        <f t="shared" si="46"/>
        <v>0</v>
      </c>
      <c r="D700" s="49">
        <f t="shared" si="43"/>
        <v>0</v>
      </c>
      <c r="E700" s="95">
        <v>44991</v>
      </c>
      <c r="F700" s="96" t="str">
        <f>IFERROR(VLOOKUP($E700, V医療従事者等!$A:$J, $F$4, FALSE), TEXT(E700, "aaa"))</f>
        <v>月</v>
      </c>
      <c r="G700" s="96">
        <f>IFERROR(VLOOKUP($E700, V医療従事者等!$A:$J, $G$4, FALSE), 0)</f>
        <v>0</v>
      </c>
      <c r="H700" s="96">
        <f>IFERROR(VLOOKUP($E700, V医療従事者等!$A:$J, $H$4, FALSE), 0)</f>
        <v>0</v>
      </c>
      <c r="I700" s="96">
        <f>IFERROR(VLOOKUP($E700, V医療従事者等!$A:$J, $I$4, FALSE), 0)</f>
        <v>0</v>
      </c>
      <c r="J700" s="96">
        <f>IFERROR(VLOOKUP($E700, V医療従事者等!$A:$J, $J$4, FALSE), 0)</f>
        <v>0</v>
      </c>
      <c r="K700" s="97">
        <f>IFERROR(VLOOKUP($E700, V一般接種!$A:$G, K$4, FALSE), 0)</f>
        <v>0</v>
      </c>
      <c r="L700" s="97">
        <f>IFERROR(VLOOKUP($E700, V一般接種!$A:$G, L$4, FALSE), 0)</f>
        <v>0</v>
      </c>
      <c r="M700" s="97">
        <f>IFERROR(VLOOKUP($E700, V一般接種!$A:$G, M$4, FALSE), 0)</f>
        <v>0</v>
      </c>
      <c r="N700" s="97">
        <f>IFERROR(VLOOKUP($E700, V一般接種!$A:$G, N$4, FALSE), 0)</f>
        <v>0</v>
      </c>
      <c r="O700" s="97">
        <f>SUMIF(V職域接種!$C:$C, 'Conv-vaccine'!$E700, V職域接種!F:F)</f>
        <v>0</v>
      </c>
      <c r="P700" s="97">
        <f>SUMIF(V職域接種!$C:$C, 'Conv-vaccine'!$E700, V職域接種!G:G)</f>
        <v>0</v>
      </c>
      <c r="Q700" s="97">
        <f>SUMIF(V重複!$C:$C, 'Conv-vaccine'!$E700, V重複!F:F)</f>
        <v>0</v>
      </c>
      <c r="R700" s="97">
        <f>SUMIF(V重複!$C:$C, 'Conv-vaccine'!$E700, V重複!G:G)</f>
        <v>0</v>
      </c>
      <c r="S700" s="111">
        <f>SUMIF(V3回目!$A:$A, 'Conv-vaccine'!$E700, V3回目!C:C)</f>
        <v>0</v>
      </c>
    </row>
    <row r="701" spans="1:19" ht="17.7">
      <c r="A701" s="94">
        <f t="shared" si="44"/>
        <v>44992</v>
      </c>
      <c r="B701" s="49">
        <f t="shared" si="45"/>
        <v>0</v>
      </c>
      <c r="C701" s="49">
        <f t="shared" si="46"/>
        <v>0</v>
      </c>
      <c r="D701" s="49">
        <f t="shared" si="43"/>
        <v>0</v>
      </c>
      <c r="E701" s="95">
        <v>44992</v>
      </c>
      <c r="F701" s="96" t="str">
        <f>IFERROR(VLOOKUP($E701, V医療従事者等!$A:$J, $F$4, FALSE), TEXT(E701, "aaa"))</f>
        <v>火</v>
      </c>
      <c r="G701" s="96">
        <f>IFERROR(VLOOKUP($E701, V医療従事者等!$A:$J, $G$4, FALSE), 0)</f>
        <v>0</v>
      </c>
      <c r="H701" s="96">
        <f>IFERROR(VLOOKUP($E701, V医療従事者等!$A:$J, $H$4, FALSE), 0)</f>
        <v>0</v>
      </c>
      <c r="I701" s="96">
        <f>IFERROR(VLOOKUP($E701, V医療従事者等!$A:$J, $I$4, FALSE), 0)</f>
        <v>0</v>
      </c>
      <c r="J701" s="96">
        <f>IFERROR(VLOOKUP($E701, V医療従事者等!$A:$J, $J$4, FALSE), 0)</f>
        <v>0</v>
      </c>
      <c r="K701" s="97">
        <f>IFERROR(VLOOKUP($E701, V一般接種!$A:$G, K$4, FALSE), 0)</f>
        <v>0</v>
      </c>
      <c r="L701" s="97">
        <f>IFERROR(VLOOKUP($E701, V一般接種!$A:$G, L$4, FALSE), 0)</f>
        <v>0</v>
      </c>
      <c r="M701" s="97">
        <f>IFERROR(VLOOKUP($E701, V一般接種!$A:$G, M$4, FALSE), 0)</f>
        <v>0</v>
      </c>
      <c r="N701" s="97">
        <f>IFERROR(VLOOKUP($E701, V一般接種!$A:$G, N$4, FALSE), 0)</f>
        <v>0</v>
      </c>
      <c r="O701" s="97">
        <f>SUMIF(V職域接種!$C:$C, 'Conv-vaccine'!$E701, V職域接種!F:F)</f>
        <v>0</v>
      </c>
      <c r="P701" s="97">
        <f>SUMIF(V職域接種!$C:$C, 'Conv-vaccine'!$E701, V職域接種!G:G)</f>
        <v>0</v>
      </c>
      <c r="Q701" s="97">
        <f>SUMIF(V重複!$C:$C, 'Conv-vaccine'!$E701, V重複!F:F)</f>
        <v>0</v>
      </c>
      <c r="R701" s="97">
        <f>SUMIF(V重複!$C:$C, 'Conv-vaccine'!$E701, V重複!G:G)</f>
        <v>0</v>
      </c>
      <c r="S701" s="111">
        <f>SUMIF(V3回目!$A:$A, 'Conv-vaccine'!$E701, V3回目!C:C)</f>
        <v>0</v>
      </c>
    </row>
    <row r="702" spans="1:19" ht="17.7">
      <c r="A702" s="94">
        <f t="shared" si="44"/>
        <v>44993</v>
      </c>
      <c r="B702" s="49">
        <f t="shared" si="45"/>
        <v>0</v>
      </c>
      <c r="C702" s="49">
        <f t="shared" si="46"/>
        <v>0</v>
      </c>
      <c r="D702" s="49">
        <f t="shared" si="43"/>
        <v>0</v>
      </c>
      <c r="E702" s="95">
        <v>44993</v>
      </c>
      <c r="F702" s="96" t="str">
        <f>IFERROR(VLOOKUP($E702, V医療従事者等!$A:$J, $F$4, FALSE), TEXT(E702, "aaa"))</f>
        <v>水</v>
      </c>
      <c r="G702" s="96">
        <f>IFERROR(VLOOKUP($E702, V医療従事者等!$A:$J, $G$4, FALSE), 0)</f>
        <v>0</v>
      </c>
      <c r="H702" s="96">
        <f>IFERROR(VLOOKUP($E702, V医療従事者等!$A:$J, $H$4, FALSE), 0)</f>
        <v>0</v>
      </c>
      <c r="I702" s="96">
        <f>IFERROR(VLOOKUP($E702, V医療従事者等!$A:$J, $I$4, FALSE), 0)</f>
        <v>0</v>
      </c>
      <c r="J702" s="96">
        <f>IFERROR(VLOOKUP($E702, V医療従事者等!$A:$J, $J$4, FALSE), 0)</f>
        <v>0</v>
      </c>
      <c r="K702" s="97">
        <f>IFERROR(VLOOKUP($E702, V一般接種!$A:$G, K$4, FALSE), 0)</f>
        <v>0</v>
      </c>
      <c r="L702" s="97">
        <f>IFERROR(VLOOKUP($E702, V一般接種!$A:$G, L$4, FALSE), 0)</f>
        <v>0</v>
      </c>
      <c r="M702" s="97">
        <f>IFERROR(VLOOKUP($E702, V一般接種!$A:$G, M$4, FALSE), 0)</f>
        <v>0</v>
      </c>
      <c r="N702" s="97">
        <f>IFERROR(VLOOKUP($E702, V一般接種!$A:$G, N$4, FALSE), 0)</f>
        <v>0</v>
      </c>
      <c r="O702" s="97">
        <f>SUMIF(V職域接種!$C:$C, 'Conv-vaccine'!$E702, V職域接種!F:F)</f>
        <v>0</v>
      </c>
      <c r="P702" s="97">
        <f>SUMIF(V職域接種!$C:$C, 'Conv-vaccine'!$E702, V職域接種!G:G)</f>
        <v>0</v>
      </c>
      <c r="Q702" s="97">
        <f>SUMIF(V重複!$C:$C, 'Conv-vaccine'!$E702, V重複!F:F)</f>
        <v>0</v>
      </c>
      <c r="R702" s="97">
        <f>SUMIF(V重複!$C:$C, 'Conv-vaccine'!$E702, V重複!G:G)</f>
        <v>0</v>
      </c>
      <c r="S702" s="111">
        <f>SUMIF(V3回目!$A:$A, 'Conv-vaccine'!$E702, V3回目!C:C)</f>
        <v>0</v>
      </c>
    </row>
    <row r="703" spans="1:19" ht="17.7">
      <c r="A703" s="94">
        <f t="shared" si="44"/>
        <v>44994</v>
      </c>
      <c r="B703" s="49">
        <f t="shared" si="45"/>
        <v>0</v>
      </c>
      <c r="C703" s="49">
        <f t="shared" si="46"/>
        <v>0</v>
      </c>
      <c r="D703" s="49">
        <f t="shared" si="43"/>
        <v>0</v>
      </c>
      <c r="E703" s="95">
        <v>44994</v>
      </c>
      <c r="F703" s="96" t="str">
        <f>IFERROR(VLOOKUP($E703, V医療従事者等!$A:$J, $F$4, FALSE), TEXT(E703, "aaa"))</f>
        <v>木</v>
      </c>
      <c r="G703" s="96">
        <f>IFERROR(VLOOKUP($E703, V医療従事者等!$A:$J, $G$4, FALSE), 0)</f>
        <v>0</v>
      </c>
      <c r="H703" s="96">
        <f>IFERROR(VLOOKUP($E703, V医療従事者等!$A:$J, $H$4, FALSE), 0)</f>
        <v>0</v>
      </c>
      <c r="I703" s="96">
        <f>IFERROR(VLOOKUP($E703, V医療従事者等!$A:$J, $I$4, FALSE), 0)</f>
        <v>0</v>
      </c>
      <c r="J703" s="96">
        <f>IFERROR(VLOOKUP($E703, V医療従事者等!$A:$J, $J$4, FALSE), 0)</f>
        <v>0</v>
      </c>
      <c r="K703" s="97">
        <f>IFERROR(VLOOKUP($E703, V一般接種!$A:$G, K$4, FALSE), 0)</f>
        <v>0</v>
      </c>
      <c r="L703" s="97">
        <f>IFERROR(VLOOKUP($E703, V一般接種!$A:$G, L$4, FALSE), 0)</f>
        <v>0</v>
      </c>
      <c r="M703" s="97">
        <f>IFERROR(VLOOKUP($E703, V一般接種!$A:$G, M$4, FALSE), 0)</f>
        <v>0</v>
      </c>
      <c r="N703" s="97">
        <f>IFERROR(VLOOKUP($E703, V一般接種!$A:$G, N$4, FALSE), 0)</f>
        <v>0</v>
      </c>
      <c r="O703" s="97">
        <f>SUMIF(V職域接種!$C:$C, 'Conv-vaccine'!$E703, V職域接種!F:F)</f>
        <v>0</v>
      </c>
      <c r="P703" s="97">
        <f>SUMIF(V職域接種!$C:$C, 'Conv-vaccine'!$E703, V職域接種!G:G)</f>
        <v>0</v>
      </c>
      <c r="Q703" s="97">
        <f>SUMIF(V重複!$C:$C, 'Conv-vaccine'!$E703, V重複!F:F)</f>
        <v>0</v>
      </c>
      <c r="R703" s="97">
        <f>SUMIF(V重複!$C:$C, 'Conv-vaccine'!$E703, V重複!G:G)</f>
        <v>0</v>
      </c>
      <c r="S703" s="111">
        <f>SUMIF(V3回目!$A:$A, 'Conv-vaccine'!$E703, V3回目!C:C)</f>
        <v>0</v>
      </c>
    </row>
    <row r="704" spans="1:19" ht="17.7">
      <c r="A704" s="94">
        <f t="shared" si="44"/>
        <v>44995</v>
      </c>
      <c r="B704" s="49">
        <f t="shared" si="45"/>
        <v>0</v>
      </c>
      <c r="C704" s="49">
        <f t="shared" si="46"/>
        <v>0</v>
      </c>
      <c r="D704" s="49">
        <f t="shared" si="43"/>
        <v>0</v>
      </c>
      <c r="E704" s="95">
        <v>44995</v>
      </c>
      <c r="F704" s="96" t="str">
        <f>IFERROR(VLOOKUP($E704, V医療従事者等!$A:$J, $F$4, FALSE), TEXT(E704, "aaa"))</f>
        <v>金</v>
      </c>
      <c r="G704" s="96">
        <f>IFERROR(VLOOKUP($E704, V医療従事者等!$A:$J, $G$4, FALSE), 0)</f>
        <v>0</v>
      </c>
      <c r="H704" s="96">
        <f>IFERROR(VLOOKUP($E704, V医療従事者等!$A:$J, $H$4, FALSE), 0)</f>
        <v>0</v>
      </c>
      <c r="I704" s="96">
        <f>IFERROR(VLOOKUP($E704, V医療従事者等!$A:$J, $I$4, FALSE), 0)</f>
        <v>0</v>
      </c>
      <c r="J704" s="96">
        <f>IFERROR(VLOOKUP($E704, V医療従事者等!$A:$J, $J$4, FALSE), 0)</f>
        <v>0</v>
      </c>
      <c r="K704" s="97">
        <f>IFERROR(VLOOKUP($E704, V一般接種!$A:$G, K$4, FALSE), 0)</f>
        <v>0</v>
      </c>
      <c r="L704" s="97">
        <f>IFERROR(VLOOKUP($E704, V一般接種!$A:$G, L$4, FALSE), 0)</f>
        <v>0</v>
      </c>
      <c r="M704" s="97">
        <f>IFERROR(VLOOKUP($E704, V一般接種!$A:$G, M$4, FALSE), 0)</f>
        <v>0</v>
      </c>
      <c r="N704" s="97">
        <f>IFERROR(VLOOKUP($E704, V一般接種!$A:$G, N$4, FALSE), 0)</f>
        <v>0</v>
      </c>
      <c r="O704" s="97">
        <f>SUMIF(V職域接種!$C:$C, 'Conv-vaccine'!$E704, V職域接種!F:F)</f>
        <v>0</v>
      </c>
      <c r="P704" s="97">
        <f>SUMIF(V職域接種!$C:$C, 'Conv-vaccine'!$E704, V職域接種!G:G)</f>
        <v>0</v>
      </c>
      <c r="Q704" s="97">
        <f>SUMIF(V重複!$C:$C, 'Conv-vaccine'!$E704, V重複!F:F)</f>
        <v>0</v>
      </c>
      <c r="R704" s="97">
        <f>SUMIF(V重複!$C:$C, 'Conv-vaccine'!$E704, V重複!G:G)</f>
        <v>0</v>
      </c>
      <c r="S704" s="111">
        <f>SUMIF(V3回目!$A:$A, 'Conv-vaccine'!$E704, V3回目!C:C)</f>
        <v>0</v>
      </c>
    </row>
    <row r="705" spans="1:19" ht="17.7">
      <c r="A705" s="94">
        <f t="shared" si="44"/>
        <v>44996</v>
      </c>
      <c r="B705" s="49">
        <f t="shared" si="45"/>
        <v>0</v>
      </c>
      <c r="C705" s="49">
        <f t="shared" si="46"/>
        <v>0</v>
      </c>
      <c r="D705" s="49">
        <f t="shared" si="43"/>
        <v>0</v>
      </c>
      <c r="E705" s="95">
        <v>44996</v>
      </c>
      <c r="F705" s="96" t="str">
        <f>IFERROR(VLOOKUP($E705, V医療従事者等!$A:$J, $F$4, FALSE), TEXT(E705, "aaa"))</f>
        <v>土</v>
      </c>
      <c r="G705" s="96">
        <f>IFERROR(VLOOKUP($E705, V医療従事者等!$A:$J, $G$4, FALSE), 0)</f>
        <v>0</v>
      </c>
      <c r="H705" s="96">
        <f>IFERROR(VLOOKUP($E705, V医療従事者等!$A:$J, $H$4, FALSE), 0)</f>
        <v>0</v>
      </c>
      <c r="I705" s="96">
        <f>IFERROR(VLOOKUP($E705, V医療従事者等!$A:$J, $I$4, FALSE), 0)</f>
        <v>0</v>
      </c>
      <c r="J705" s="96">
        <f>IFERROR(VLOOKUP($E705, V医療従事者等!$A:$J, $J$4, FALSE), 0)</f>
        <v>0</v>
      </c>
      <c r="K705" s="97">
        <f>IFERROR(VLOOKUP($E705, V一般接種!$A:$G, K$4, FALSE), 0)</f>
        <v>0</v>
      </c>
      <c r="L705" s="97">
        <f>IFERROR(VLOOKUP($E705, V一般接種!$A:$G, L$4, FALSE), 0)</f>
        <v>0</v>
      </c>
      <c r="M705" s="97">
        <f>IFERROR(VLOOKUP($E705, V一般接種!$A:$G, M$4, FALSE), 0)</f>
        <v>0</v>
      </c>
      <c r="N705" s="97">
        <f>IFERROR(VLOOKUP($E705, V一般接種!$A:$G, N$4, FALSE), 0)</f>
        <v>0</v>
      </c>
      <c r="O705" s="97">
        <f>SUMIF(V職域接種!$C:$C, 'Conv-vaccine'!$E705, V職域接種!F:F)</f>
        <v>0</v>
      </c>
      <c r="P705" s="97">
        <f>SUMIF(V職域接種!$C:$C, 'Conv-vaccine'!$E705, V職域接種!G:G)</f>
        <v>0</v>
      </c>
      <c r="Q705" s="97">
        <f>SUMIF(V重複!$C:$C, 'Conv-vaccine'!$E705, V重複!F:F)</f>
        <v>0</v>
      </c>
      <c r="R705" s="97">
        <f>SUMIF(V重複!$C:$C, 'Conv-vaccine'!$E705, V重複!G:G)</f>
        <v>0</v>
      </c>
      <c r="S705" s="111">
        <f>SUMIF(V3回目!$A:$A, 'Conv-vaccine'!$E705, V3回目!C:C)</f>
        <v>0</v>
      </c>
    </row>
    <row r="706" spans="1:19" ht="17.7">
      <c r="A706" s="94">
        <f t="shared" si="44"/>
        <v>44997</v>
      </c>
      <c r="B706" s="49">
        <f t="shared" si="45"/>
        <v>0</v>
      </c>
      <c r="C706" s="49">
        <f t="shared" si="46"/>
        <v>0</v>
      </c>
      <c r="D706" s="49">
        <f t="shared" si="43"/>
        <v>0</v>
      </c>
      <c r="E706" s="95">
        <v>44997</v>
      </c>
      <c r="F706" s="96" t="str">
        <f>IFERROR(VLOOKUP($E706, V医療従事者等!$A:$J, $F$4, FALSE), TEXT(E706, "aaa"))</f>
        <v>日</v>
      </c>
      <c r="G706" s="96">
        <f>IFERROR(VLOOKUP($E706, V医療従事者等!$A:$J, $G$4, FALSE), 0)</f>
        <v>0</v>
      </c>
      <c r="H706" s="96">
        <f>IFERROR(VLOOKUP($E706, V医療従事者等!$A:$J, $H$4, FALSE), 0)</f>
        <v>0</v>
      </c>
      <c r="I706" s="96">
        <f>IFERROR(VLOOKUP($E706, V医療従事者等!$A:$J, $I$4, FALSE), 0)</f>
        <v>0</v>
      </c>
      <c r="J706" s="96">
        <f>IFERROR(VLOOKUP($E706, V医療従事者等!$A:$J, $J$4, FALSE), 0)</f>
        <v>0</v>
      </c>
      <c r="K706" s="97">
        <f>IFERROR(VLOOKUP($E706, V一般接種!$A:$G, K$4, FALSE), 0)</f>
        <v>0</v>
      </c>
      <c r="L706" s="97">
        <f>IFERROR(VLOOKUP($E706, V一般接種!$A:$G, L$4, FALSE), 0)</f>
        <v>0</v>
      </c>
      <c r="M706" s="97">
        <f>IFERROR(VLOOKUP($E706, V一般接種!$A:$G, M$4, FALSE), 0)</f>
        <v>0</v>
      </c>
      <c r="N706" s="97">
        <f>IFERROR(VLOOKUP($E706, V一般接種!$A:$G, N$4, FALSE), 0)</f>
        <v>0</v>
      </c>
      <c r="O706" s="97">
        <f>SUMIF(V職域接種!$C:$C, 'Conv-vaccine'!$E706, V職域接種!F:F)</f>
        <v>0</v>
      </c>
      <c r="P706" s="97">
        <f>SUMIF(V職域接種!$C:$C, 'Conv-vaccine'!$E706, V職域接種!G:G)</f>
        <v>0</v>
      </c>
      <c r="Q706" s="97">
        <f>SUMIF(V重複!$C:$C, 'Conv-vaccine'!$E706, V重複!F:F)</f>
        <v>0</v>
      </c>
      <c r="R706" s="97">
        <f>SUMIF(V重複!$C:$C, 'Conv-vaccine'!$E706, V重複!G:G)</f>
        <v>0</v>
      </c>
      <c r="S706" s="111">
        <f>SUMIF(V3回目!$A:$A, 'Conv-vaccine'!$E706, V3回目!C:C)</f>
        <v>0</v>
      </c>
    </row>
    <row r="707" spans="1:19" ht="17.7">
      <c r="A707" s="94">
        <f t="shared" si="44"/>
        <v>44998</v>
      </c>
      <c r="B707" s="49">
        <f t="shared" si="45"/>
        <v>0</v>
      </c>
      <c r="C707" s="49">
        <f t="shared" si="46"/>
        <v>0</v>
      </c>
      <c r="D707" s="49">
        <f t="shared" si="43"/>
        <v>0</v>
      </c>
      <c r="E707" s="95">
        <v>44998</v>
      </c>
      <c r="F707" s="96" t="str">
        <f>IFERROR(VLOOKUP($E707, V医療従事者等!$A:$J, $F$4, FALSE), TEXT(E707, "aaa"))</f>
        <v>月</v>
      </c>
      <c r="G707" s="96">
        <f>IFERROR(VLOOKUP($E707, V医療従事者等!$A:$J, $G$4, FALSE), 0)</f>
        <v>0</v>
      </c>
      <c r="H707" s="96">
        <f>IFERROR(VLOOKUP($E707, V医療従事者等!$A:$J, $H$4, FALSE), 0)</f>
        <v>0</v>
      </c>
      <c r="I707" s="96">
        <f>IFERROR(VLOOKUP($E707, V医療従事者等!$A:$J, $I$4, FALSE), 0)</f>
        <v>0</v>
      </c>
      <c r="J707" s="96">
        <f>IFERROR(VLOOKUP($E707, V医療従事者等!$A:$J, $J$4, FALSE), 0)</f>
        <v>0</v>
      </c>
      <c r="K707" s="97">
        <f>IFERROR(VLOOKUP($E707, V一般接種!$A:$G, K$4, FALSE), 0)</f>
        <v>0</v>
      </c>
      <c r="L707" s="97">
        <f>IFERROR(VLOOKUP($E707, V一般接種!$A:$G, L$4, FALSE), 0)</f>
        <v>0</v>
      </c>
      <c r="M707" s="97">
        <f>IFERROR(VLOOKUP($E707, V一般接種!$A:$G, M$4, FALSE), 0)</f>
        <v>0</v>
      </c>
      <c r="N707" s="97">
        <f>IFERROR(VLOOKUP($E707, V一般接種!$A:$G, N$4, FALSE), 0)</f>
        <v>0</v>
      </c>
      <c r="O707" s="97">
        <f>SUMIF(V職域接種!$C:$C, 'Conv-vaccine'!$E707, V職域接種!F:F)</f>
        <v>0</v>
      </c>
      <c r="P707" s="97">
        <f>SUMIF(V職域接種!$C:$C, 'Conv-vaccine'!$E707, V職域接種!G:G)</f>
        <v>0</v>
      </c>
      <c r="Q707" s="97">
        <f>SUMIF(V重複!$C:$C, 'Conv-vaccine'!$E707, V重複!F:F)</f>
        <v>0</v>
      </c>
      <c r="R707" s="97">
        <f>SUMIF(V重複!$C:$C, 'Conv-vaccine'!$E707, V重複!G:G)</f>
        <v>0</v>
      </c>
      <c r="S707" s="111">
        <f>SUMIF(V3回目!$A:$A, 'Conv-vaccine'!$E707, V3回目!C:C)</f>
        <v>0</v>
      </c>
    </row>
    <row r="708" spans="1:19" ht="17.7">
      <c r="A708" s="94">
        <f t="shared" si="44"/>
        <v>44999</v>
      </c>
      <c r="B708" s="49">
        <f t="shared" si="45"/>
        <v>0</v>
      </c>
      <c r="C708" s="49">
        <f t="shared" si="46"/>
        <v>0</v>
      </c>
      <c r="D708" s="49">
        <f t="shared" si="43"/>
        <v>0</v>
      </c>
      <c r="E708" s="95">
        <v>44999</v>
      </c>
      <c r="F708" s="96" t="str">
        <f>IFERROR(VLOOKUP($E708, V医療従事者等!$A:$J, $F$4, FALSE), TEXT(E708, "aaa"))</f>
        <v>火</v>
      </c>
      <c r="G708" s="96">
        <f>IFERROR(VLOOKUP($E708, V医療従事者等!$A:$J, $G$4, FALSE), 0)</f>
        <v>0</v>
      </c>
      <c r="H708" s="96">
        <f>IFERROR(VLOOKUP($E708, V医療従事者等!$A:$J, $H$4, FALSE), 0)</f>
        <v>0</v>
      </c>
      <c r="I708" s="96">
        <f>IFERROR(VLOOKUP($E708, V医療従事者等!$A:$J, $I$4, FALSE), 0)</f>
        <v>0</v>
      </c>
      <c r="J708" s="96">
        <f>IFERROR(VLOOKUP($E708, V医療従事者等!$A:$J, $J$4, FALSE), 0)</f>
        <v>0</v>
      </c>
      <c r="K708" s="97">
        <f>IFERROR(VLOOKUP($E708, V一般接種!$A:$G, K$4, FALSE), 0)</f>
        <v>0</v>
      </c>
      <c r="L708" s="97">
        <f>IFERROR(VLOOKUP($E708, V一般接種!$A:$G, L$4, FALSE), 0)</f>
        <v>0</v>
      </c>
      <c r="M708" s="97">
        <f>IFERROR(VLOOKUP($E708, V一般接種!$A:$G, M$4, FALSE), 0)</f>
        <v>0</v>
      </c>
      <c r="N708" s="97">
        <f>IFERROR(VLOOKUP($E708, V一般接種!$A:$G, N$4, FALSE), 0)</f>
        <v>0</v>
      </c>
      <c r="O708" s="97">
        <f>SUMIF(V職域接種!$C:$C, 'Conv-vaccine'!$E708, V職域接種!F:F)</f>
        <v>0</v>
      </c>
      <c r="P708" s="97">
        <f>SUMIF(V職域接種!$C:$C, 'Conv-vaccine'!$E708, V職域接種!G:G)</f>
        <v>0</v>
      </c>
      <c r="Q708" s="97">
        <f>SUMIF(V重複!$C:$C, 'Conv-vaccine'!$E708, V重複!F:F)</f>
        <v>0</v>
      </c>
      <c r="R708" s="97">
        <f>SUMIF(V重複!$C:$C, 'Conv-vaccine'!$E708, V重複!G:G)</f>
        <v>0</v>
      </c>
      <c r="S708" s="111">
        <f>SUMIF(V3回目!$A:$A, 'Conv-vaccine'!$E708, V3回目!C:C)</f>
        <v>0</v>
      </c>
    </row>
    <row r="709" spans="1:19" ht="17.7">
      <c r="A709" s="94">
        <f t="shared" si="44"/>
        <v>45000</v>
      </c>
      <c r="B709" s="49">
        <f t="shared" si="45"/>
        <v>0</v>
      </c>
      <c r="C709" s="49">
        <f t="shared" si="46"/>
        <v>0</v>
      </c>
      <c r="D709" s="49">
        <f t="shared" si="43"/>
        <v>0</v>
      </c>
      <c r="E709" s="95">
        <v>45000</v>
      </c>
      <c r="F709" s="96" t="str">
        <f>IFERROR(VLOOKUP($E709, V医療従事者等!$A:$J, $F$4, FALSE), TEXT(E709, "aaa"))</f>
        <v>水</v>
      </c>
      <c r="G709" s="96">
        <f>IFERROR(VLOOKUP($E709, V医療従事者等!$A:$J, $G$4, FALSE), 0)</f>
        <v>0</v>
      </c>
      <c r="H709" s="96">
        <f>IFERROR(VLOOKUP($E709, V医療従事者等!$A:$J, $H$4, FALSE), 0)</f>
        <v>0</v>
      </c>
      <c r="I709" s="96">
        <f>IFERROR(VLOOKUP($E709, V医療従事者等!$A:$J, $I$4, FALSE), 0)</f>
        <v>0</v>
      </c>
      <c r="J709" s="96">
        <f>IFERROR(VLOOKUP($E709, V医療従事者等!$A:$J, $J$4, FALSE), 0)</f>
        <v>0</v>
      </c>
      <c r="K709" s="97">
        <f>IFERROR(VLOOKUP($E709, V一般接種!$A:$G, K$4, FALSE), 0)</f>
        <v>0</v>
      </c>
      <c r="L709" s="97">
        <f>IFERROR(VLOOKUP($E709, V一般接種!$A:$G, L$4, FALSE), 0)</f>
        <v>0</v>
      </c>
      <c r="M709" s="97">
        <f>IFERROR(VLOOKUP($E709, V一般接種!$A:$G, M$4, FALSE), 0)</f>
        <v>0</v>
      </c>
      <c r="N709" s="97">
        <f>IFERROR(VLOOKUP($E709, V一般接種!$A:$G, N$4, FALSE), 0)</f>
        <v>0</v>
      </c>
      <c r="O709" s="97">
        <f>SUMIF(V職域接種!$C:$C, 'Conv-vaccine'!$E709, V職域接種!F:F)</f>
        <v>0</v>
      </c>
      <c r="P709" s="97">
        <f>SUMIF(V職域接種!$C:$C, 'Conv-vaccine'!$E709, V職域接種!G:G)</f>
        <v>0</v>
      </c>
      <c r="Q709" s="97">
        <f>SUMIF(V重複!$C:$C, 'Conv-vaccine'!$E709, V重複!F:F)</f>
        <v>0</v>
      </c>
      <c r="R709" s="97">
        <f>SUMIF(V重複!$C:$C, 'Conv-vaccine'!$E709, V重複!G:G)</f>
        <v>0</v>
      </c>
      <c r="S709" s="111">
        <f>SUMIF(V3回目!$A:$A, 'Conv-vaccine'!$E709, V3回目!C:C)</f>
        <v>0</v>
      </c>
    </row>
    <row r="710" spans="1:19" ht="17.7">
      <c r="A710" s="94">
        <f t="shared" si="44"/>
        <v>45001</v>
      </c>
      <c r="B710" s="49">
        <f t="shared" si="45"/>
        <v>0</v>
      </c>
      <c r="C710" s="49">
        <f t="shared" si="46"/>
        <v>0</v>
      </c>
      <c r="D710" s="49">
        <f t="shared" si="43"/>
        <v>0</v>
      </c>
      <c r="E710" s="95">
        <v>45001</v>
      </c>
      <c r="F710" s="96" t="str">
        <f>IFERROR(VLOOKUP($E710, V医療従事者等!$A:$J, $F$4, FALSE), TEXT(E710, "aaa"))</f>
        <v>木</v>
      </c>
      <c r="G710" s="96">
        <f>IFERROR(VLOOKUP($E710, V医療従事者等!$A:$J, $G$4, FALSE), 0)</f>
        <v>0</v>
      </c>
      <c r="H710" s="96">
        <f>IFERROR(VLOOKUP($E710, V医療従事者等!$A:$J, $H$4, FALSE), 0)</f>
        <v>0</v>
      </c>
      <c r="I710" s="96">
        <f>IFERROR(VLOOKUP($E710, V医療従事者等!$A:$J, $I$4, FALSE), 0)</f>
        <v>0</v>
      </c>
      <c r="J710" s="96">
        <f>IFERROR(VLOOKUP($E710, V医療従事者等!$A:$J, $J$4, FALSE), 0)</f>
        <v>0</v>
      </c>
      <c r="K710" s="97">
        <f>IFERROR(VLOOKUP($E710, V一般接種!$A:$G, K$4, FALSE), 0)</f>
        <v>0</v>
      </c>
      <c r="L710" s="97">
        <f>IFERROR(VLOOKUP($E710, V一般接種!$A:$G, L$4, FALSE), 0)</f>
        <v>0</v>
      </c>
      <c r="M710" s="97">
        <f>IFERROR(VLOOKUP($E710, V一般接種!$A:$G, M$4, FALSE), 0)</f>
        <v>0</v>
      </c>
      <c r="N710" s="97">
        <f>IFERROR(VLOOKUP($E710, V一般接種!$A:$G, N$4, FALSE), 0)</f>
        <v>0</v>
      </c>
      <c r="O710" s="97">
        <f>SUMIF(V職域接種!$C:$C, 'Conv-vaccine'!$E710, V職域接種!F:F)</f>
        <v>0</v>
      </c>
      <c r="P710" s="97">
        <f>SUMIF(V職域接種!$C:$C, 'Conv-vaccine'!$E710, V職域接種!G:G)</f>
        <v>0</v>
      </c>
      <c r="Q710" s="97">
        <f>SUMIF(V重複!$C:$C, 'Conv-vaccine'!$E710, V重複!F:F)</f>
        <v>0</v>
      </c>
      <c r="R710" s="97">
        <f>SUMIF(V重複!$C:$C, 'Conv-vaccine'!$E710, V重複!G:G)</f>
        <v>0</v>
      </c>
      <c r="S710" s="111">
        <f>SUMIF(V3回目!$A:$A, 'Conv-vaccine'!$E710, V3回目!C:C)</f>
        <v>0</v>
      </c>
    </row>
    <row r="711" spans="1:19" ht="17.7">
      <c r="A711" s="94">
        <f t="shared" si="44"/>
        <v>45002</v>
      </c>
      <c r="B711" s="49">
        <f t="shared" si="45"/>
        <v>0</v>
      </c>
      <c r="C711" s="49">
        <f t="shared" si="46"/>
        <v>0</v>
      </c>
      <c r="D711" s="49">
        <f t="shared" si="43"/>
        <v>0</v>
      </c>
      <c r="E711" s="95">
        <v>45002</v>
      </c>
      <c r="F711" s="96" t="str">
        <f>IFERROR(VLOOKUP($E711, V医療従事者等!$A:$J, $F$4, FALSE), TEXT(E711, "aaa"))</f>
        <v>金</v>
      </c>
      <c r="G711" s="96">
        <f>IFERROR(VLOOKUP($E711, V医療従事者等!$A:$J, $G$4, FALSE), 0)</f>
        <v>0</v>
      </c>
      <c r="H711" s="96">
        <f>IFERROR(VLOOKUP($E711, V医療従事者等!$A:$J, $H$4, FALSE), 0)</f>
        <v>0</v>
      </c>
      <c r="I711" s="96">
        <f>IFERROR(VLOOKUP($E711, V医療従事者等!$A:$J, $I$4, FALSE), 0)</f>
        <v>0</v>
      </c>
      <c r="J711" s="96">
        <f>IFERROR(VLOOKUP($E711, V医療従事者等!$A:$J, $J$4, FALSE), 0)</f>
        <v>0</v>
      </c>
      <c r="K711" s="97">
        <f>IFERROR(VLOOKUP($E711, V一般接種!$A:$G, K$4, FALSE), 0)</f>
        <v>0</v>
      </c>
      <c r="L711" s="97">
        <f>IFERROR(VLOOKUP($E711, V一般接種!$A:$G, L$4, FALSE), 0)</f>
        <v>0</v>
      </c>
      <c r="M711" s="97">
        <f>IFERROR(VLOOKUP($E711, V一般接種!$A:$G, M$4, FALSE), 0)</f>
        <v>0</v>
      </c>
      <c r="N711" s="97">
        <f>IFERROR(VLOOKUP($E711, V一般接種!$A:$G, N$4, FALSE), 0)</f>
        <v>0</v>
      </c>
      <c r="O711" s="97">
        <f>SUMIF(V職域接種!$C:$C, 'Conv-vaccine'!$E711, V職域接種!F:F)</f>
        <v>0</v>
      </c>
      <c r="P711" s="97">
        <f>SUMIF(V職域接種!$C:$C, 'Conv-vaccine'!$E711, V職域接種!G:G)</f>
        <v>0</v>
      </c>
      <c r="Q711" s="97">
        <f>SUMIF(V重複!$C:$C, 'Conv-vaccine'!$E711, V重複!F:F)</f>
        <v>0</v>
      </c>
      <c r="R711" s="97">
        <f>SUMIF(V重複!$C:$C, 'Conv-vaccine'!$E711, V重複!G:G)</f>
        <v>0</v>
      </c>
      <c r="S711" s="111">
        <f>SUMIF(V3回目!$A:$A, 'Conv-vaccine'!$E711, V3回目!C:C)</f>
        <v>0</v>
      </c>
    </row>
    <row r="712" spans="1:19" ht="17.7">
      <c r="A712" s="94">
        <f t="shared" si="44"/>
        <v>45003</v>
      </c>
      <c r="B712" s="49">
        <f t="shared" si="45"/>
        <v>0</v>
      </c>
      <c r="C712" s="49">
        <f t="shared" si="46"/>
        <v>0</v>
      </c>
      <c r="D712" s="49">
        <f t="shared" ref="D712:D725" si="47">S712</f>
        <v>0</v>
      </c>
      <c r="E712" s="95">
        <v>45003</v>
      </c>
      <c r="F712" s="96" t="str">
        <f>IFERROR(VLOOKUP($E712, V医療従事者等!$A:$J, $F$4, FALSE), TEXT(E712, "aaa"))</f>
        <v>土</v>
      </c>
      <c r="G712" s="96">
        <f>IFERROR(VLOOKUP($E712, V医療従事者等!$A:$J, $G$4, FALSE), 0)</f>
        <v>0</v>
      </c>
      <c r="H712" s="96">
        <f>IFERROR(VLOOKUP($E712, V医療従事者等!$A:$J, $H$4, FALSE), 0)</f>
        <v>0</v>
      </c>
      <c r="I712" s="96">
        <f>IFERROR(VLOOKUP($E712, V医療従事者等!$A:$J, $I$4, FALSE), 0)</f>
        <v>0</v>
      </c>
      <c r="J712" s="96">
        <f>IFERROR(VLOOKUP($E712, V医療従事者等!$A:$J, $J$4, FALSE), 0)</f>
        <v>0</v>
      </c>
      <c r="K712" s="97">
        <f>IFERROR(VLOOKUP($E712, V一般接種!$A:$G, K$4, FALSE), 0)</f>
        <v>0</v>
      </c>
      <c r="L712" s="97">
        <f>IFERROR(VLOOKUP($E712, V一般接種!$A:$G, L$4, FALSE), 0)</f>
        <v>0</v>
      </c>
      <c r="M712" s="97">
        <f>IFERROR(VLOOKUP($E712, V一般接種!$A:$G, M$4, FALSE), 0)</f>
        <v>0</v>
      </c>
      <c r="N712" s="97">
        <f>IFERROR(VLOOKUP($E712, V一般接種!$A:$G, N$4, FALSE), 0)</f>
        <v>0</v>
      </c>
      <c r="O712" s="97">
        <f>SUMIF(V職域接種!$C:$C, 'Conv-vaccine'!$E712, V職域接種!F:F)</f>
        <v>0</v>
      </c>
      <c r="P712" s="97">
        <f>SUMIF(V職域接種!$C:$C, 'Conv-vaccine'!$E712, V職域接種!G:G)</f>
        <v>0</v>
      </c>
      <c r="Q712" s="97">
        <f>SUMIF(V重複!$C:$C, 'Conv-vaccine'!$E712, V重複!F:F)</f>
        <v>0</v>
      </c>
      <c r="R712" s="97">
        <f>SUMIF(V重複!$C:$C, 'Conv-vaccine'!$E712, V重複!G:G)</f>
        <v>0</v>
      </c>
      <c r="S712" s="111">
        <f>SUMIF(V3回目!$A:$A, 'Conv-vaccine'!$E712, V3回目!C:C)</f>
        <v>0</v>
      </c>
    </row>
    <row r="713" spans="1:19" ht="17.7">
      <c r="A713" s="94">
        <f t="shared" si="44"/>
        <v>45004</v>
      </c>
      <c r="B713" s="49">
        <f t="shared" si="45"/>
        <v>0</v>
      </c>
      <c r="C713" s="49">
        <f t="shared" si="46"/>
        <v>0</v>
      </c>
      <c r="D713" s="49">
        <f t="shared" si="47"/>
        <v>0</v>
      </c>
      <c r="E713" s="95">
        <v>45004</v>
      </c>
      <c r="F713" s="96" t="str">
        <f>IFERROR(VLOOKUP($E713, V医療従事者等!$A:$J, $F$4, FALSE), TEXT(E713, "aaa"))</f>
        <v>日</v>
      </c>
      <c r="G713" s="96">
        <f>IFERROR(VLOOKUP($E713, V医療従事者等!$A:$J, $G$4, FALSE), 0)</f>
        <v>0</v>
      </c>
      <c r="H713" s="96">
        <f>IFERROR(VLOOKUP($E713, V医療従事者等!$A:$J, $H$4, FALSE), 0)</f>
        <v>0</v>
      </c>
      <c r="I713" s="96">
        <f>IFERROR(VLOOKUP($E713, V医療従事者等!$A:$J, $I$4, FALSE), 0)</f>
        <v>0</v>
      </c>
      <c r="J713" s="96">
        <f>IFERROR(VLOOKUP($E713, V医療従事者等!$A:$J, $J$4, FALSE), 0)</f>
        <v>0</v>
      </c>
      <c r="K713" s="97">
        <f>IFERROR(VLOOKUP($E713, V一般接種!$A:$G, K$4, FALSE), 0)</f>
        <v>0</v>
      </c>
      <c r="L713" s="97">
        <f>IFERROR(VLOOKUP($E713, V一般接種!$A:$G, L$4, FALSE), 0)</f>
        <v>0</v>
      </c>
      <c r="M713" s="97">
        <f>IFERROR(VLOOKUP($E713, V一般接種!$A:$G, M$4, FALSE), 0)</f>
        <v>0</v>
      </c>
      <c r="N713" s="97">
        <f>IFERROR(VLOOKUP($E713, V一般接種!$A:$G, N$4, FALSE), 0)</f>
        <v>0</v>
      </c>
      <c r="O713" s="97">
        <f>SUMIF(V職域接種!$C:$C, 'Conv-vaccine'!$E713, V職域接種!F:F)</f>
        <v>0</v>
      </c>
      <c r="P713" s="97">
        <f>SUMIF(V職域接種!$C:$C, 'Conv-vaccine'!$E713, V職域接種!G:G)</f>
        <v>0</v>
      </c>
      <c r="Q713" s="97">
        <f>SUMIF(V重複!$C:$C, 'Conv-vaccine'!$E713, V重複!F:F)</f>
        <v>0</v>
      </c>
      <c r="R713" s="97">
        <f>SUMIF(V重複!$C:$C, 'Conv-vaccine'!$E713, V重複!G:G)</f>
        <v>0</v>
      </c>
      <c r="S713" s="111">
        <f>SUMIF(V3回目!$A:$A, 'Conv-vaccine'!$E713, V3回目!C:C)</f>
        <v>0</v>
      </c>
    </row>
    <row r="714" spans="1:19" ht="17.7">
      <c r="A714" s="94">
        <f t="shared" si="44"/>
        <v>45005</v>
      </c>
      <c r="B714" s="49">
        <f t="shared" si="45"/>
        <v>0</v>
      </c>
      <c r="C714" s="49">
        <f t="shared" si="46"/>
        <v>0</v>
      </c>
      <c r="D714" s="49">
        <f t="shared" si="47"/>
        <v>0</v>
      </c>
      <c r="E714" s="95">
        <v>45005</v>
      </c>
      <c r="F714" s="96" t="str">
        <f>IFERROR(VLOOKUP($E714, V医療従事者等!$A:$J, $F$4, FALSE), TEXT(E714, "aaa"))</f>
        <v>月</v>
      </c>
      <c r="G714" s="96">
        <f>IFERROR(VLOOKUP($E714, V医療従事者等!$A:$J, $G$4, FALSE), 0)</f>
        <v>0</v>
      </c>
      <c r="H714" s="96">
        <f>IFERROR(VLOOKUP($E714, V医療従事者等!$A:$J, $H$4, FALSE), 0)</f>
        <v>0</v>
      </c>
      <c r="I714" s="96">
        <f>IFERROR(VLOOKUP($E714, V医療従事者等!$A:$J, $I$4, FALSE), 0)</f>
        <v>0</v>
      </c>
      <c r="J714" s="96">
        <f>IFERROR(VLOOKUP($E714, V医療従事者等!$A:$J, $J$4, FALSE), 0)</f>
        <v>0</v>
      </c>
      <c r="K714" s="97">
        <f>IFERROR(VLOOKUP($E714, V一般接種!$A:$G, K$4, FALSE), 0)</f>
        <v>0</v>
      </c>
      <c r="L714" s="97">
        <f>IFERROR(VLOOKUP($E714, V一般接種!$A:$G, L$4, FALSE), 0)</f>
        <v>0</v>
      </c>
      <c r="M714" s="97">
        <f>IFERROR(VLOOKUP($E714, V一般接種!$A:$G, M$4, FALSE), 0)</f>
        <v>0</v>
      </c>
      <c r="N714" s="97">
        <f>IFERROR(VLOOKUP($E714, V一般接種!$A:$G, N$4, FALSE), 0)</f>
        <v>0</v>
      </c>
      <c r="O714" s="97">
        <f>SUMIF(V職域接種!$C:$C, 'Conv-vaccine'!$E714, V職域接種!F:F)</f>
        <v>0</v>
      </c>
      <c r="P714" s="97">
        <f>SUMIF(V職域接種!$C:$C, 'Conv-vaccine'!$E714, V職域接種!G:G)</f>
        <v>0</v>
      </c>
      <c r="Q714" s="97">
        <f>SUMIF(V重複!$C:$C, 'Conv-vaccine'!$E714, V重複!F:F)</f>
        <v>0</v>
      </c>
      <c r="R714" s="97">
        <f>SUMIF(V重複!$C:$C, 'Conv-vaccine'!$E714, V重複!G:G)</f>
        <v>0</v>
      </c>
      <c r="S714" s="111">
        <f>SUMIF(V3回目!$A:$A, 'Conv-vaccine'!$E714, V3回目!C:C)</f>
        <v>0</v>
      </c>
    </row>
    <row r="715" spans="1:19" ht="17.7">
      <c r="A715" s="94">
        <f t="shared" si="44"/>
        <v>45006</v>
      </c>
      <c r="B715" s="49">
        <f t="shared" si="45"/>
        <v>0</v>
      </c>
      <c r="C715" s="49">
        <f t="shared" si="46"/>
        <v>0</v>
      </c>
      <c r="D715" s="49">
        <f t="shared" si="47"/>
        <v>0</v>
      </c>
      <c r="E715" s="95">
        <v>45006</v>
      </c>
      <c r="F715" s="96" t="str">
        <f>IFERROR(VLOOKUP($E715, V医療従事者等!$A:$J, $F$4, FALSE), TEXT(E715, "aaa"))</f>
        <v>火</v>
      </c>
      <c r="G715" s="96">
        <f>IFERROR(VLOOKUP($E715, V医療従事者等!$A:$J, $G$4, FALSE), 0)</f>
        <v>0</v>
      </c>
      <c r="H715" s="96">
        <f>IFERROR(VLOOKUP($E715, V医療従事者等!$A:$J, $H$4, FALSE), 0)</f>
        <v>0</v>
      </c>
      <c r="I715" s="96">
        <f>IFERROR(VLOOKUP($E715, V医療従事者等!$A:$J, $I$4, FALSE), 0)</f>
        <v>0</v>
      </c>
      <c r="J715" s="96">
        <f>IFERROR(VLOOKUP($E715, V医療従事者等!$A:$J, $J$4, FALSE), 0)</f>
        <v>0</v>
      </c>
      <c r="K715" s="97">
        <f>IFERROR(VLOOKUP($E715, V一般接種!$A:$G, K$4, FALSE), 0)</f>
        <v>0</v>
      </c>
      <c r="L715" s="97">
        <f>IFERROR(VLOOKUP($E715, V一般接種!$A:$G, L$4, FALSE), 0)</f>
        <v>0</v>
      </c>
      <c r="M715" s="97">
        <f>IFERROR(VLOOKUP($E715, V一般接種!$A:$G, M$4, FALSE), 0)</f>
        <v>0</v>
      </c>
      <c r="N715" s="97">
        <f>IFERROR(VLOOKUP($E715, V一般接種!$A:$G, N$4, FALSE), 0)</f>
        <v>0</v>
      </c>
      <c r="O715" s="97">
        <f>SUMIF(V職域接種!$C:$C, 'Conv-vaccine'!$E715, V職域接種!F:F)</f>
        <v>0</v>
      </c>
      <c r="P715" s="97">
        <f>SUMIF(V職域接種!$C:$C, 'Conv-vaccine'!$E715, V職域接種!G:G)</f>
        <v>0</v>
      </c>
      <c r="Q715" s="97">
        <f>SUMIF(V重複!$C:$C, 'Conv-vaccine'!$E715, V重複!F:F)</f>
        <v>0</v>
      </c>
      <c r="R715" s="97">
        <f>SUMIF(V重複!$C:$C, 'Conv-vaccine'!$E715, V重複!G:G)</f>
        <v>0</v>
      </c>
      <c r="S715" s="111">
        <f>SUMIF(V3回目!$A:$A, 'Conv-vaccine'!$E715, V3回目!C:C)</f>
        <v>0</v>
      </c>
    </row>
    <row r="716" spans="1:19" ht="17.7">
      <c r="A716" s="94">
        <f t="shared" si="44"/>
        <v>45007</v>
      </c>
      <c r="B716" s="49">
        <f t="shared" si="45"/>
        <v>0</v>
      </c>
      <c r="C716" s="49">
        <f t="shared" si="46"/>
        <v>0</v>
      </c>
      <c r="D716" s="49">
        <f t="shared" si="47"/>
        <v>0</v>
      </c>
      <c r="E716" s="95">
        <v>45007</v>
      </c>
      <c r="F716" s="96" t="str">
        <f>IFERROR(VLOOKUP($E716, V医療従事者等!$A:$J, $F$4, FALSE), TEXT(E716, "aaa"))</f>
        <v>水</v>
      </c>
      <c r="G716" s="96">
        <f>IFERROR(VLOOKUP($E716, V医療従事者等!$A:$J, $G$4, FALSE), 0)</f>
        <v>0</v>
      </c>
      <c r="H716" s="96">
        <f>IFERROR(VLOOKUP($E716, V医療従事者等!$A:$J, $H$4, FALSE), 0)</f>
        <v>0</v>
      </c>
      <c r="I716" s="96">
        <f>IFERROR(VLOOKUP($E716, V医療従事者等!$A:$J, $I$4, FALSE), 0)</f>
        <v>0</v>
      </c>
      <c r="J716" s="96">
        <f>IFERROR(VLOOKUP($E716, V医療従事者等!$A:$J, $J$4, FALSE), 0)</f>
        <v>0</v>
      </c>
      <c r="K716" s="97">
        <f>IFERROR(VLOOKUP($E716, V一般接種!$A:$G, K$4, FALSE), 0)</f>
        <v>0</v>
      </c>
      <c r="L716" s="97">
        <f>IFERROR(VLOOKUP($E716, V一般接種!$A:$G, L$4, FALSE), 0)</f>
        <v>0</v>
      </c>
      <c r="M716" s="97">
        <f>IFERROR(VLOOKUP($E716, V一般接種!$A:$G, M$4, FALSE), 0)</f>
        <v>0</v>
      </c>
      <c r="N716" s="97">
        <f>IFERROR(VLOOKUP($E716, V一般接種!$A:$G, N$4, FALSE), 0)</f>
        <v>0</v>
      </c>
      <c r="O716" s="97">
        <f>SUMIF(V職域接種!$C:$C, 'Conv-vaccine'!$E716, V職域接種!F:F)</f>
        <v>0</v>
      </c>
      <c r="P716" s="97">
        <f>SUMIF(V職域接種!$C:$C, 'Conv-vaccine'!$E716, V職域接種!G:G)</f>
        <v>0</v>
      </c>
      <c r="Q716" s="97">
        <f>SUMIF(V重複!$C:$C, 'Conv-vaccine'!$E716, V重複!F:F)</f>
        <v>0</v>
      </c>
      <c r="R716" s="97">
        <f>SUMIF(V重複!$C:$C, 'Conv-vaccine'!$E716, V重複!G:G)</f>
        <v>0</v>
      </c>
      <c r="S716" s="111">
        <f>SUMIF(V3回目!$A:$A, 'Conv-vaccine'!$E716, V3回目!C:C)</f>
        <v>0</v>
      </c>
    </row>
    <row r="717" spans="1:19" ht="17.7">
      <c r="A717" s="94">
        <f t="shared" si="44"/>
        <v>45008</v>
      </c>
      <c r="B717" s="49">
        <f t="shared" si="45"/>
        <v>0</v>
      </c>
      <c r="C717" s="49">
        <f t="shared" si="46"/>
        <v>0</v>
      </c>
      <c r="D717" s="49">
        <f t="shared" si="47"/>
        <v>0</v>
      </c>
      <c r="E717" s="95">
        <v>45008</v>
      </c>
      <c r="F717" s="96" t="str">
        <f>IFERROR(VLOOKUP($E717, V医療従事者等!$A:$J, $F$4, FALSE), TEXT(E717, "aaa"))</f>
        <v>木</v>
      </c>
      <c r="G717" s="96">
        <f>IFERROR(VLOOKUP($E717, V医療従事者等!$A:$J, $G$4, FALSE), 0)</f>
        <v>0</v>
      </c>
      <c r="H717" s="96">
        <f>IFERROR(VLOOKUP($E717, V医療従事者等!$A:$J, $H$4, FALSE), 0)</f>
        <v>0</v>
      </c>
      <c r="I717" s="96">
        <f>IFERROR(VLOOKUP($E717, V医療従事者等!$A:$J, $I$4, FALSE), 0)</f>
        <v>0</v>
      </c>
      <c r="J717" s="96">
        <f>IFERROR(VLOOKUP($E717, V医療従事者等!$A:$J, $J$4, FALSE), 0)</f>
        <v>0</v>
      </c>
      <c r="K717" s="97">
        <f>IFERROR(VLOOKUP($E717, V一般接種!$A:$G, K$4, FALSE), 0)</f>
        <v>0</v>
      </c>
      <c r="L717" s="97">
        <f>IFERROR(VLOOKUP($E717, V一般接種!$A:$G, L$4, FALSE), 0)</f>
        <v>0</v>
      </c>
      <c r="M717" s="97">
        <f>IFERROR(VLOOKUP($E717, V一般接種!$A:$G, M$4, FALSE), 0)</f>
        <v>0</v>
      </c>
      <c r="N717" s="97">
        <f>IFERROR(VLOOKUP($E717, V一般接種!$A:$G, N$4, FALSE), 0)</f>
        <v>0</v>
      </c>
      <c r="O717" s="97">
        <f>SUMIF(V職域接種!$C:$C, 'Conv-vaccine'!$E717, V職域接種!F:F)</f>
        <v>0</v>
      </c>
      <c r="P717" s="97">
        <f>SUMIF(V職域接種!$C:$C, 'Conv-vaccine'!$E717, V職域接種!G:G)</f>
        <v>0</v>
      </c>
      <c r="Q717" s="97">
        <f>SUMIF(V重複!$C:$C, 'Conv-vaccine'!$E717, V重複!F:F)</f>
        <v>0</v>
      </c>
      <c r="R717" s="97">
        <f>SUMIF(V重複!$C:$C, 'Conv-vaccine'!$E717, V重複!G:G)</f>
        <v>0</v>
      </c>
      <c r="S717" s="111">
        <f>SUMIF(V3回目!$A:$A, 'Conv-vaccine'!$E717, V3回目!C:C)</f>
        <v>0</v>
      </c>
    </row>
    <row r="718" spans="1:19" ht="17.7">
      <c r="A718" s="94">
        <f t="shared" si="44"/>
        <v>45009</v>
      </c>
      <c r="B718" s="49">
        <f t="shared" si="45"/>
        <v>0</v>
      </c>
      <c r="C718" s="49">
        <f t="shared" si="46"/>
        <v>0</v>
      </c>
      <c r="D718" s="49">
        <f t="shared" si="47"/>
        <v>0</v>
      </c>
      <c r="E718" s="95">
        <v>45009</v>
      </c>
      <c r="F718" s="96" t="str">
        <f>IFERROR(VLOOKUP($E718, V医療従事者等!$A:$J, $F$4, FALSE), TEXT(E718, "aaa"))</f>
        <v>金</v>
      </c>
      <c r="G718" s="96">
        <f>IFERROR(VLOOKUP($E718, V医療従事者等!$A:$J, $G$4, FALSE), 0)</f>
        <v>0</v>
      </c>
      <c r="H718" s="96">
        <f>IFERROR(VLOOKUP($E718, V医療従事者等!$A:$J, $H$4, FALSE), 0)</f>
        <v>0</v>
      </c>
      <c r="I718" s="96">
        <f>IFERROR(VLOOKUP($E718, V医療従事者等!$A:$J, $I$4, FALSE), 0)</f>
        <v>0</v>
      </c>
      <c r="J718" s="96">
        <f>IFERROR(VLOOKUP($E718, V医療従事者等!$A:$J, $J$4, FALSE), 0)</f>
        <v>0</v>
      </c>
      <c r="K718" s="97">
        <f>IFERROR(VLOOKUP($E718, V一般接種!$A:$G, K$4, FALSE), 0)</f>
        <v>0</v>
      </c>
      <c r="L718" s="97">
        <f>IFERROR(VLOOKUP($E718, V一般接種!$A:$G, L$4, FALSE), 0)</f>
        <v>0</v>
      </c>
      <c r="M718" s="97">
        <f>IFERROR(VLOOKUP($E718, V一般接種!$A:$G, M$4, FALSE), 0)</f>
        <v>0</v>
      </c>
      <c r="N718" s="97">
        <f>IFERROR(VLOOKUP($E718, V一般接種!$A:$G, N$4, FALSE), 0)</f>
        <v>0</v>
      </c>
      <c r="O718" s="97">
        <f>SUMIF(V職域接種!$C:$C, 'Conv-vaccine'!$E718, V職域接種!F:F)</f>
        <v>0</v>
      </c>
      <c r="P718" s="97">
        <f>SUMIF(V職域接種!$C:$C, 'Conv-vaccine'!$E718, V職域接種!G:G)</f>
        <v>0</v>
      </c>
      <c r="Q718" s="97">
        <f>SUMIF(V重複!$C:$C, 'Conv-vaccine'!$E718, V重複!F:F)</f>
        <v>0</v>
      </c>
      <c r="R718" s="97">
        <f>SUMIF(V重複!$C:$C, 'Conv-vaccine'!$E718, V重複!G:G)</f>
        <v>0</v>
      </c>
      <c r="S718" s="111">
        <f>SUMIF(V3回目!$A:$A, 'Conv-vaccine'!$E718, V3回目!C:C)</f>
        <v>0</v>
      </c>
    </row>
    <row r="719" spans="1:19" ht="17.7">
      <c r="A719" s="94">
        <f t="shared" ref="A719:A725" si="48">E719</f>
        <v>45010</v>
      </c>
      <c r="B719" s="49">
        <f t="shared" si="45"/>
        <v>0</v>
      </c>
      <c r="C719" s="49">
        <f t="shared" si="46"/>
        <v>0</v>
      </c>
      <c r="D719" s="49">
        <f t="shared" si="47"/>
        <v>0</v>
      </c>
      <c r="E719" s="95">
        <v>45010</v>
      </c>
      <c r="F719" s="96" t="str">
        <f>IFERROR(VLOOKUP($E719, V医療従事者等!$A:$J, $F$4, FALSE), TEXT(E719, "aaa"))</f>
        <v>土</v>
      </c>
      <c r="G719" s="96">
        <f>IFERROR(VLOOKUP($E719, V医療従事者等!$A:$J, $G$4, FALSE), 0)</f>
        <v>0</v>
      </c>
      <c r="H719" s="96">
        <f>IFERROR(VLOOKUP($E719, V医療従事者等!$A:$J, $H$4, FALSE), 0)</f>
        <v>0</v>
      </c>
      <c r="I719" s="96">
        <f>IFERROR(VLOOKUP($E719, V医療従事者等!$A:$J, $I$4, FALSE), 0)</f>
        <v>0</v>
      </c>
      <c r="J719" s="96">
        <f>IFERROR(VLOOKUP($E719, V医療従事者等!$A:$J, $J$4, FALSE), 0)</f>
        <v>0</v>
      </c>
      <c r="K719" s="97">
        <f>IFERROR(VLOOKUP($E719, V一般接種!$A:$G, K$4, FALSE), 0)</f>
        <v>0</v>
      </c>
      <c r="L719" s="97">
        <f>IFERROR(VLOOKUP($E719, V一般接種!$A:$G, L$4, FALSE), 0)</f>
        <v>0</v>
      </c>
      <c r="M719" s="97">
        <f>IFERROR(VLOOKUP($E719, V一般接種!$A:$G, M$4, FALSE), 0)</f>
        <v>0</v>
      </c>
      <c r="N719" s="97">
        <f>IFERROR(VLOOKUP($E719, V一般接種!$A:$G, N$4, FALSE), 0)</f>
        <v>0</v>
      </c>
      <c r="O719" s="97">
        <f>SUMIF(V職域接種!$C:$C, 'Conv-vaccine'!$E719, V職域接種!F:F)</f>
        <v>0</v>
      </c>
      <c r="P719" s="97">
        <f>SUMIF(V職域接種!$C:$C, 'Conv-vaccine'!$E719, V職域接種!G:G)</f>
        <v>0</v>
      </c>
      <c r="Q719" s="97">
        <f>SUMIF(V重複!$C:$C, 'Conv-vaccine'!$E719, V重複!F:F)</f>
        <v>0</v>
      </c>
      <c r="R719" s="97">
        <f>SUMIF(V重複!$C:$C, 'Conv-vaccine'!$E719, V重複!G:G)</f>
        <v>0</v>
      </c>
      <c r="S719" s="111">
        <f>SUMIF(V3回目!$A:$A, 'Conv-vaccine'!$E719, V3回目!C:C)</f>
        <v>0</v>
      </c>
    </row>
    <row r="720" spans="1:19" ht="17.7">
      <c r="A720" s="94">
        <f t="shared" si="48"/>
        <v>45011</v>
      </c>
      <c r="B720" s="49">
        <f t="shared" ref="B720:B725" si="49">IF($E720="","",G720+H720+K720+L720+O720-Q720)</f>
        <v>0</v>
      </c>
      <c r="C720" s="49">
        <f t="shared" ref="C720:C725" si="50">IF($E720="", "", I720+J720+M720+N720+P720-R720)</f>
        <v>0</v>
      </c>
      <c r="D720" s="49">
        <f t="shared" si="47"/>
        <v>0</v>
      </c>
      <c r="E720" s="95">
        <v>45011</v>
      </c>
      <c r="F720" s="96" t="str">
        <f>IFERROR(VLOOKUP($E720, V医療従事者等!$A:$J, $F$4, FALSE), TEXT(E720, "aaa"))</f>
        <v>日</v>
      </c>
      <c r="G720" s="96">
        <f>IFERROR(VLOOKUP($E720, V医療従事者等!$A:$J, $G$4, FALSE), 0)</f>
        <v>0</v>
      </c>
      <c r="H720" s="96">
        <f>IFERROR(VLOOKUP($E720, V医療従事者等!$A:$J, $H$4, FALSE), 0)</f>
        <v>0</v>
      </c>
      <c r="I720" s="96">
        <f>IFERROR(VLOOKUP($E720, V医療従事者等!$A:$J, $I$4, FALSE), 0)</f>
        <v>0</v>
      </c>
      <c r="J720" s="96">
        <f>IFERROR(VLOOKUP($E720, V医療従事者等!$A:$J, $J$4, FALSE), 0)</f>
        <v>0</v>
      </c>
      <c r="K720" s="97">
        <f>IFERROR(VLOOKUP($E720, V一般接種!$A:$G, K$4, FALSE), 0)</f>
        <v>0</v>
      </c>
      <c r="L720" s="97">
        <f>IFERROR(VLOOKUP($E720, V一般接種!$A:$G, L$4, FALSE), 0)</f>
        <v>0</v>
      </c>
      <c r="M720" s="97">
        <f>IFERROR(VLOOKUP($E720, V一般接種!$A:$G, M$4, FALSE), 0)</f>
        <v>0</v>
      </c>
      <c r="N720" s="97">
        <f>IFERROR(VLOOKUP($E720, V一般接種!$A:$G, N$4, FALSE), 0)</f>
        <v>0</v>
      </c>
      <c r="O720" s="97">
        <f>SUMIF(V職域接種!$C:$C, 'Conv-vaccine'!$E720, V職域接種!F:F)</f>
        <v>0</v>
      </c>
      <c r="P720" s="97">
        <f>SUMIF(V職域接種!$C:$C, 'Conv-vaccine'!$E720, V職域接種!G:G)</f>
        <v>0</v>
      </c>
      <c r="Q720" s="97">
        <f>SUMIF(V重複!$C:$C, 'Conv-vaccine'!$E720, V重複!F:F)</f>
        <v>0</v>
      </c>
      <c r="R720" s="97">
        <f>SUMIF(V重複!$C:$C, 'Conv-vaccine'!$E720, V重複!G:G)</f>
        <v>0</v>
      </c>
      <c r="S720" s="111">
        <f>SUMIF(V3回目!$A:$A, 'Conv-vaccine'!$E720, V3回目!C:C)</f>
        <v>0</v>
      </c>
    </row>
    <row r="721" spans="1:19" ht="17.7">
      <c r="A721" s="94">
        <f t="shared" si="48"/>
        <v>45012</v>
      </c>
      <c r="B721" s="49">
        <f t="shared" si="49"/>
        <v>0</v>
      </c>
      <c r="C721" s="49">
        <f t="shared" si="50"/>
        <v>0</v>
      </c>
      <c r="D721" s="49">
        <f t="shared" si="47"/>
        <v>0</v>
      </c>
      <c r="E721" s="95">
        <v>45012</v>
      </c>
      <c r="F721" s="96" t="str">
        <f>IFERROR(VLOOKUP($E721, V医療従事者等!$A:$J, $F$4, FALSE), TEXT(E721, "aaa"))</f>
        <v>月</v>
      </c>
      <c r="G721" s="96">
        <f>IFERROR(VLOOKUP($E721, V医療従事者等!$A:$J, $G$4, FALSE), 0)</f>
        <v>0</v>
      </c>
      <c r="H721" s="96">
        <f>IFERROR(VLOOKUP($E721, V医療従事者等!$A:$J, $H$4, FALSE), 0)</f>
        <v>0</v>
      </c>
      <c r="I721" s="96">
        <f>IFERROR(VLOOKUP($E721, V医療従事者等!$A:$J, $I$4, FALSE), 0)</f>
        <v>0</v>
      </c>
      <c r="J721" s="96">
        <f>IFERROR(VLOOKUP($E721, V医療従事者等!$A:$J, $J$4, FALSE), 0)</f>
        <v>0</v>
      </c>
      <c r="K721" s="97">
        <f>IFERROR(VLOOKUP($E721, V一般接種!$A:$G, K$4, FALSE), 0)</f>
        <v>0</v>
      </c>
      <c r="L721" s="97">
        <f>IFERROR(VLOOKUP($E721, V一般接種!$A:$G, L$4, FALSE), 0)</f>
        <v>0</v>
      </c>
      <c r="M721" s="97">
        <f>IFERROR(VLOOKUP($E721, V一般接種!$A:$G, M$4, FALSE), 0)</f>
        <v>0</v>
      </c>
      <c r="N721" s="97">
        <f>IFERROR(VLOOKUP($E721, V一般接種!$A:$G, N$4, FALSE), 0)</f>
        <v>0</v>
      </c>
      <c r="O721" s="97">
        <f>SUMIF(V職域接種!$C:$C, 'Conv-vaccine'!$E721, V職域接種!F:F)</f>
        <v>0</v>
      </c>
      <c r="P721" s="97">
        <f>SUMIF(V職域接種!$C:$C, 'Conv-vaccine'!$E721, V職域接種!G:G)</f>
        <v>0</v>
      </c>
      <c r="Q721" s="97">
        <f>SUMIF(V重複!$C:$C, 'Conv-vaccine'!$E721, V重複!F:F)</f>
        <v>0</v>
      </c>
      <c r="R721" s="97">
        <f>SUMIF(V重複!$C:$C, 'Conv-vaccine'!$E721, V重複!G:G)</f>
        <v>0</v>
      </c>
      <c r="S721" s="111">
        <f>SUMIF(V3回目!$A:$A, 'Conv-vaccine'!$E721, V3回目!C:C)</f>
        <v>0</v>
      </c>
    </row>
    <row r="722" spans="1:19" ht="17.7">
      <c r="A722" s="94">
        <f t="shared" si="48"/>
        <v>45013</v>
      </c>
      <c r="B722" s="49">
        <f t="shared" si="49"/>
        <v>0</v>
      </c>
      <c r="C722" s="49">
        <f t="shared" si="50"/>
        <v>0</v>
      </c>
      <c r="D722" s="49">
        <f t="shared" si="47"/>
        <v>0</v>
      </c>
      <c r="E722" s="95">
        <v>45013</v>
      </c>
      <c r="F722" s="96" t="str">
        <f>IFERROR(VLOOKUP($E722, V医療従事者等!$A:$J, $F$4, FALSE), TEXT(E722, "aaa"))</f>
        <v>火</v>
      </c>
      <c r="G722" s="96">
        <f>IFERROR(VLOOKUP($E722, V医療従事者等!$A:$J, $G$4, FALSE), 0)</f>
        <v>0</v>
      </c>
      <c r="H722" s="96">
        <f>IFERROR(VLOOKUP($E722, V医療従事者等!$A:$J, $H$4, FALSE), 0)</f>
        <v>0</v>
      </c>
      <c r="I722" s="96">
        <f>IFERROR(VLOOKUP($E722, V医療従事者等!$A:$J, $I$4, FALSE), 0)</f>
        <v>0</v>
      </c>
      <c r="J722" s="96">
        <f>IFERROR(VLOOKUP($E722, V医療従事者等!$A:$J, $J$4, FALSE), 0)</f>
        <v>0</v>
      </c>
      <c r="K722" s="97">
        <f>IFERROR(VLOOKUP($E722, V一般接種!$A:$G, K$4, FALSE), 0)</f>
        <v>0</v>
      </c>
      <c r="L722" s="97">
        <f>IFERROR(VLOOKUP($E722, V一般接種!$A:$G, L$4, FALSE), 0)</f>
        <v>0</v>
      </c>
      <c r="M722" s="97">
        <f>IFERROR(VLOOKUP($E722, V一般接種!$A:$G, M$4, FALSE), 0)</f>
        <v>0</v>
      </c>
      <c r="N722" s="97">
        <f>IFERROR(VLOOKUP($E722, V一般接種!$A:$G, N$4, FALSE), 0)</f>
        <v>0</v>
      </c>
      <c r="O722" s="97">
        <f>SUMIF(V職域接種!$C:$C, 'Conv-vaccine'!$E722, V職域接種!F:F)</f>
        <v>0</v>
      </c>
      <c r="P722" s="97">
        <f>SUMIF(V職域接種!$C:$C, 'Conv-vaccine'!$E722, V職域接種!G:G)</f>
        <v>0</v>
      </c>
      <c r="Q722" s="97">
        <f>SUMIF(V重複!$C:$C, 'Conv-vaccine'!$E722, V重複!F:F)</f>
        <v>0</v>
      </c>
      <c r="R722" s="97">
        <f>SUMIF(V重複!$C:$C, 'Conv-vaccine'!$E722, V重複!G:G)</f>
        <v>0</v>
      </c>
      <c r="S722" s="111">
        <f>SUMIF(V3回目!$A:$A, 'Conv-vaccine'!$E722, V3回目!C:C)</f>
        <v>0</v>
      </c>
    </row>
    <row r="723" spans="1:19" ht="17.7">
      <c r="A723" s="94">
        <f t="shared" si="48"/>
        <v>45014</v>
      </c>
      <c r="B723" s="49">
        <f t="shared" si="49"/>
        <v>0</v>
      </c>
      <c r="C723" s="49">
        <f t="shared" si="50"/>
        <v>0</v>
      </c>
      <c r="D723" s="49">
        <f t="shared" si="47"/>
        <v>0</v>
      </c>
      <c r="E723" s="95">
        <v>45014</v>
      </c>
      <c r="F723" s="96" t="str">
        <f>IFERROR(VLOOKUP($E723, V医療従事者等!$A:$J, $F$4, FALSE), TEXT(E723, "aaa"))</f>
        <v>水</v>
      </c>
      <c r="G723" s="96">
        <f>IFERROR(VLOOKUP($E723, V医療従事者等!$A:$J, $G$4, FALSE), 0)</f>
        <v>0</v>
      </c>
      <c r="H723" s="96">
        <f>IFERROR(VLOOKUP($E723, V医療従事者等!$A:$J, $H$4, FALSE), 0)</f>
        <v>0</v>
      </c>
      <c r="I723" s="96">
        <f>IFERROR(VLOOKUP($E723, V医療従事者等!$A:$J, $I$4, FALSE), 0)</f>
        <v>0</v>
      </c>
      <c r="J723" s="96">
        <f>IFERROR(VLOOKUP($E723, V医療従事者等!$A:$J, $J$4, FALSE), 0)</f>
        <v>0</v>
      </c>
      <c r="K723" s="97">
        <f>IFERROR(VLOOKUP($E723, V一般接種!$A:$G, K$4, FALSE), 0)</f>
        <v>0</v>
      </c>
      <c r="L723" s="97">
        <f>IFERROR(VLOOKUP($E723, V一般接種!$A:$G, L$4, FALSE), 0)</f>
        <v>0</v>
      </c>
      <c r="M723" s="97">
        <f>IFERROR(VLOOKUP($E723, V一般接種!$A:$G, M$4, FALSE), 0)</f>
        <v>0</v>
      </c>
      <c r="N723" s="97">
        <f>IFERROR(VLOOKUP($E723, V一般接種!$A:$G, N$4, FALSE), 0)</f>
        <v>0</v>
      </c>
      <c r="O723" s="97">
        <f>SUMIF(V職域接種!$C:$C, 'Conv-vaccine'!$E723, V職域接種!F:F)</f>
        <v>0</v>
      </c>
      <c r="P723" s="97">
        <f>SUMIF(V職域接種!$C:$C, 'Conv-vaccine'!$E723, V職域接種!G:G)</f>
        <v>0</v>
      </c>
      <c r="Q723" s="97">
        <f>SUMIF(V重複!$C:$C, 'Conv-vaccine'!$E723, V重複!F:F)</f>
        <v>0</v>
      </c>
      <c r="R723" s="97">
        <f>SUMIF(V重複!$C:$C, 'Conv-vaccine'!$E723, V重複!G:G)</f>
        <v>0</v>
      </c>
      <c r="S723" s="111">
        <f>SUMIF(V3回目!$A:$A, 'Conv-vaccine'!$E723, V3回目!C:C)</f>
        <v>0</v>
      </c>
    </row>
    <row r="724" spans="1:19" ht="17.7">
      <c r="A724" s="94">
        <f t="shared" si="48"/>
        <v>45015</v>
      </c>
      <c r="B724" s="49">
        <f t="shared" si="49"/>
        <v>0</v>
      </c>
      <c r="C724" s="49">
        <f t="shared" si="50"/>
        <v>0</v>
      </c>
      <c r="D724" s="49">
        <f t="shared" si="47"/>
        <v>0</v>
      </c>
      <c r="E724" s="95">
        <v>45015</v>
      </c>
      <c r="F724" s="96" t="str">
        <f>IFERROR(VLOOKUP($E724, V医療従事者等!$A:$J, $F$4, FALSE), TEXT(E724, "aaa"))</f>
        <v>木</v>
      </c>
      <c r="G724" s="96">
        <f>IFERROR(VLOOKUP($E724, V医療従事者等!$A:$J, $G$4, FALSE), 0)</f>
        <v>0</v>
      </c>
      <c r="H724" s="96">
        <f>IFERROR(VLOOKUP($E724, V医療従事者等!$A:$J, $H$4, FALSE), 0)</f>
        <v>0</v>
      </c>
      <c r="I724" s="96">
        <f>IFERROR(VLOOKUP($E724, V医療従事者等!$A:$J, $I$4, FALSE), 0)</f>
        <v>0</v>
      </c>
      <c r="J724" s="96">
        <f>IFERROR(VLOOKUP($E724, V医療従事者等!$A:$J, $J$4, FALSE), 0)</f>
        <v>0</v>
      </c>
      <c r="K724" s="97">
        <f>IFERROR(VLOOKUP($E724, V一般接種!$A:$G, K$4, FALSE), 0)</f>
        <v>0</v>
      </c>
      <c r="L724" s="97">
        <f>IFERROR(VLOOKUP($E724, V一般接種!$A:$G, L$4, FALSE), 0)</f>
        <v>0</v>
      </c>
      <c r="M724" s="97">
        <f>IFERROR(VLOOKUP($E724, V一般接種!$A:$G, M$4, FALSE), 0)</f>
        <v>0</v>
      </c>
      <c r="N724" s="97">
        <f>IFERROR(VLOOKUP($E724, V一般接種!$A:$G, N$4, FALSE), 0)</f>
        <v>0</v>
      </c>
      <c r="O724" s="97">
        <f>SUMIF(V職域接種!$C:$C, 'Conv-vaccine'!$E724, V職域接種!F:F)</f>
        <v>0</v>
      </c>
      <c r="P724" s="97">
        <f>SUMIF(V職域接種!$C:$C, 'Conv-vaccine'!$E724, V職域接種!G:G)</f>
        <v>0</v>
      </c>
      <c r="Q724" s="97">
        <f>SUMIF(V重複!$C:$C, 'Conv-vaccine'!$E724, V重複!F:F)</f>
        <v>0</v>
      </c>
      <c r="R724" s="97">
        <f>SUMIF(V重複!$C:$C, 'Conv-vaccine'!$E724, V重複!G:G)</f>
        <v>0</v>
      </c>
      <c r="S724" s="111">
        <f>SUMIF(V3回目!$A:$A, 'Conv-vaccine'!$E724, V3回目!C:C)</f>
        <v>0</v>
      </c>
    </row>
    <row r="725" spans="1:19" ht="17.7">
      <c r="A725" s="94">
        <f t="shared" si="48"/>
        <v>45016</v>
      </c>
      <c r="B725" s="49">
        <f t="shared" si="49"/>
        <v>0</v>
      </c>
      <c r="C725" s="49">
        <f t="shared" si="50"/>
        <v>0</v>
      </c>
      <c r="D725" s="49">
        <f t="shared" si="47"/>
        <v>0</v>
      </c>
      <c r="E725" s="95">
        <v>45016</v>
      </c>
      <c r="F725" s="96" t="str">
        <f>IFERROR(VLOOKUP($E725, V医療従事者等!$A:$J, $F$4, FALSE), TEXT(E725, "aaa"))</f>
        <v>金</v>
      </c>
      <c r="G725" s="96">
        <f>IFERROR(VLOOKUP($E725, V医療従事者等!$A:$J, $G$4, FALSE), 0)</f>
        <v>0</v>
      </c>
      <c r="H725" s="96">
        <f>IFERROR(VLOOKUP($E725, V医療従事者等!$A:$J, $H$4, FALSE), 0)</f>
        <v>0</v>
      </c>
      <c r="I725" s="96">
        <f>IFERROR(VLOOKUP($E725, V医療従事者等!$A:$J, $I$4, FALSE), 0)</f>
        <v>0</v>
      </c>
      <c r="J725" s="96">
        <f>IFERROR(VLOOKUP($E725, V医療従事者等!$A:$J, $J$4, FALSE), 0)</f>
        <v>0</v>
      </c>
      <c r="K725" s="97">
        <f>IFERROR(VLOOKUP($E725, V一般接種!$A:$G, K$4, FALSE), 0)</f>
        <v>0</v>
      </c>
      <c r="L725" s="97">
        <f>IFERROR(VLOOKUP($E725, V一般接種!$A:$G, L$4, FALSE), 0)</f>
        <v>0</v>
      </c>
      <c r="M725" s="97">
        <f>IFERROR(VLOOKUP($E725, V一般接種!$A:$G, M$4, FALSE), 0)</f>
        <v>0</v>
      </c>
      <c r="N725" s="97">
        <f>IFERROR(VLOOKUP($E725, V一般接種!$A:$G, N$4, FALSE), 0)</f>
        <v>0</v>
      </c>
      <c r="O725" s="97">
        <f>SUMIF(V職域接種!$C:$C, 'Conv-vaccine'!$E725, V職域接種!F:F)</f>
        <v>0</v>
      </c>
      <c r="P725" s="97">
        <f>SUMIF(V職域接種!$C:$C, 'Conv-vaccine'!$E725, V職域接種!G:G)</f>
        <v>0</v>
      </c>
      <c r="Q725" s="97">
        <f>SUMIF(V重複!$C:$C, 'Conv-vaccine'!$E725, V重複!F:F)</f>
        <v>0</v>
      </c>
      <c r="R725" s="97">
        <f>SUMIF(V重複!$C:$C, 'Conv-vaccine'!$E725, V重複!G:G)</f>
        <v>0</v>
      </c>
      <c r="S725" s="111">
        <f>SUMIF(V3回目!$A:$A, 'Conv-vaccine'!$E725, V3回目!C:C)</f>
        <v>0</v>
      </c>
    </row>
  </sheetData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5"/>
  <sheetViews>
    <sheetView workbookViewId="0">
      <selection sqref="A1:XFD1048576"/>
    </sheetView>
  </sheetViews>
  <sheetFormatPr defaultRowHeight="17.7"/>
  <cols>
    <col min="1" max="1" width="11.90234375" style="65" customWidth="1"/>
    <col min="2" max="2" width="5.1875" style="65" bestFit="1" customWidth="1"/>
    <col min="3" max="3" width="11.6171875" style="65" bestFit="1" customWidth="1"/>
    <col min="4" max="4" width="13" style="65" bestFit="1" customWidth="1"/>
    <col min="5" max="5" width="16.09375" style="65" bestFit="1" customWidth="1"/>
    <col min="6" max="6" width="17.1875" style="65" bestFit="1" customWidth="1"/>
    <col min="7" max="7" width="13" style="65" bestFit="1" customWidth="1"/>
    <col min="8" max="8" width="16.09375" style="65" bestFit="1" customWidth="1"/>
    <col min="9" max="9" width="17.1875" style="65" bestFit="1" customWidth="1"/>
    <col min="10" max="10" width="13" style="65" bestFit="1" customWidth="1"/>
    <col min="11" max="11" width="16.09375" style="65" bestFit="1" customWidth="1"/>
    <col min="12" max="12" width="17.1875" style="65" bestFit="1" customWidth="1"/>
    <col min="13" max="13" width="13" style="65" bestFit="1" customWidth="1"/>
    <col min="14" max="14" width="16.09375" style="65" bestFit="1" customWidth="1"/>
    <col min="15" max="15" width="17.1875" style="65" customWidth="1"/>
    <col min="16" max="16384" width="8.76171875" style="65"/>
  </cols>
  <sheetData>
    <row r="1" spans="1:1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TEXT(MAX(A3:A262)+1,"m月d日") &amp; "公表時点）"</f>
        <v>（12月24日公表時点）</v>
      </c>
    </row>
    <row r="3" spans="1:15">
      <c r="A3" s="157" t="s">
        <v>323</v>
      </c>
      <c r="B3" s="157" t="s">
        <v>297</v>
      </c>
      <c r="C3" s="157" t="s">
        <v>298</v>
      </c>
      <c r="D3" s="154" t="s">
        <v>324</v>
      </c>
      <c r="E3" s="154"/>
      <c r="F3" s="154"/>
      <c r="G3" s="154"/>
      <c r="H3" s="154"/>
      <c r="I3" s="154"/>
      <c r="J3" s="154" t="s">
        <v>325</v>
      </c>
      <c r="K3" s="154"/>
      <c r="L3" s="154"/>
      <c r="M3" s="154"/>
      <c r="N3" s="154"/>
      <c r="O3" s="154"/>
    </row>
    <row r="4" spans="1:15">
      <c r="A4" s="157"/>
      <c r="B4" s="157"/>
      <c r="C4" s="157"/>
      <c r="D4" s="155" t="s">
        <v>299</v>
      </c>
      <c r="E4" s="155"/>
      <c r="F4" s="155"/>
      <c r="G4" s="155" t="s">
        <v>300</v>
      </c>
      <c r="H4" s="155"/>
      <c r="I4" s="155"/>
      <c r="J4" s="155" t="s">
        <v>299</v>
      </c>
      <c r="K4" s="155"/>
      <c r="L4" s="155"/>
      <c r="M4" s="155" t="s">
        <v>300</v>
      </c>
      <c r="N4" s="155"/>
      <c r="O4" s="155"/>
    </row>
    <row r="5" spans="1:15">
      <c r="A5" s="157"/>
      <c r="B5" s="157"/>
      <c r="C5" s="157"/>
      <c r="D5" s="113" t="s">
        <v>301</v>
      </c>
      <c r="E5" s="113" t="s">
        <v>302</v>
      </c>
      <c r="F5" s="113" t="s">
        <v>347</v>
      </c>
      <c r="G5" s="113" t="s">
        <v>301</v>
      </c>
      <c r="H5" s="113" t="s">
        <v>302</v>
      </c>
      <c r="I5" s="113" t="s">
        <v>347</v>
      </c>
      <c r="J5" s="113" t="s">
        <v>301</v>
      </c>
      <c r="K5" s="113" t="s">
        <v>302</v>
      </c>
      <c r="L5" s="113" t="s">
        <v>347</v>
      </c>
      <c r="M5" s="113" t="s">
        <v>301</v>
      </c>
      <c r="N5" s="113" t="s">
        <v>302</v>
      </c>
      <c r="O5" s="113" t="s">
        <v>347</v>
      </c>
    </row>
    <row r="6" spans="1:15">
      <c r="A6" s="156" t="s">
        <v>287</v>
      </c>
      <c r="B6" s="155"/>
      <c r="C6" s="61">
        <f ca="1">SUM(D6:I6)</f>
        <v>185840756</v>
      </c>
      <c r="D6" s="61">
        <f ca="1">SUM(OFFSET(D$6,1,0,MAX($A$6:$A262)-DATE(2021,4,12)+1,1))</f>
        <v>77612370</v>
      </c>
      <c r="E6" s="61">
        <f ca="1">SUM(OFFSET(E$6,1,0,MAX($A$6:$A262)-DATE(2021,4,12)+1,1))</f>
        <v>15672457</v>
      </c>
      <c r="F6" s="61">
        <f ca="1">SUM(OFFSET(F$6,1,0,MAX($A$6:$A262)-DATE(2021,4,12)+1,1))</f>
        <v>57214</v>
      </c>
      <c r="G6" s="61">
        <f ca="1">SUM(OFFSET(G$6,1,0,MAX($A$6:$A262)-DATE(2021,4,12)+1,1))</f>
        <v>76848850</v>
      </c>
      <c r="H6" s="61">
        <f ca="1">SUM(OFFSET(H$6,1,0,MAX($A$6:$A262)-DATE(2021,4,12)+1,1))</f>
        <v>15593499</v>
      </c>
      <c r="I6" s="61">
        <f ca="1">SUM(OFFSET(I$6,1,0,MAX($A$6:$A262)-DATE(2021,4,12)+1,1))</f>
        <v>56366</v>
      </c>
      <c r="J6" s="61">
        <f ca="1">SUM(OFFSET(J$6,1,0,MAX($A$6:$A262)-DATE(2021,4,12)+1,1))</f>
        <v>31980798</v>
      </c>
      <c r="K6" s="61">
        <f ca="1">SUM(OFFSET(K$6,1,0,MAX($A$6:$A262)-DATE(2021,4,12)+1,1))</f>
        <v>932409</v>
      </c>
      <c r="L6" s="61">
        <f ca="1">SUM(OFFSET(L$6,1,0,MAX($A$6:$A262)-DATE(2021,4,12)+1,1))</f>
        <v>3180</v>
      </c>
      <c r="M6" s="61">
        <f ca="1">SUM(OFFSET(M$6,1,0,MAX($A$6:$A262)-DATE(2021,4,12)+1,1))</f>
        <v>31849878</v>
      </c>
      <c r="N6" s="61">
        <f ca="1">SUM(OFFSET(N$6,1,0,MAX($A$6:$A262)-DATE(2021,4,12)+1,1))</f>
        <v>929680</v>
      </c>
      <c r="O6" s="61">
        <f ca="1">SUM(OFFSET(O$6,1,0,MAX($A$6:$A262)-DATE(2021,4,12)+1,1))</f>
        <v>3057</v>
      </c>
    </row>
    <row r="7" spans="1:15">
      <c r="A7" s="115">
        <v>44553</v>
      </c>
      <c r="B7" s="101" t="str">
        <f t="shared" ref="B7:B70" si="0">"(" &amp; TEXT(A7,"aaa") &amp; ")"</f>
        <v>(木)</v>
      </c>
      <c r="C7" s="61">
        <f t="shared" ref="C7:C70" si="1">SUM(D7:I7)</f>
        <v>14329</v>
      </c>
      <c r="D7" s="61">
        <v>5254</v>
      </c>
      <c r="E7" s="61">
        <v>97</v>
      </c>
      <c r="F7" s="61">
        <v>2</v>
      </c>
      <c r="G7" s="61">
        <v>8727</v>
      </c>
      <c r="H7" s="61">
        <v>197</v>
      </c>
      <c r="I7" s="61">
        <v>52</v>
      </c>
      <c r="J7" s="61">
        <v>340</v>
      </c>
      <c r="K7" s="61">
        <v>4</v>
      </c>
      <c r="L7" s="61">
        <v>1</v>
      </c>
      <c r="M7" s="61">
        <v>591</v>
      </c>
      <c r="N7" s="61">
        <v>11</v>
      </c>
      <c r="O7" s="61">
        <v>7</v>
      </c>
    </row>
    <row r="8" spans="1:15">
      <c r="A8" s="115">
        <v>44552</v>
      </c>
      <c r="B8" s="101" t="str">
        <f t="shared" si="0"/>
        <v>(水)</v>
      </c>
      <c r="C8" s="61">
        <f t="shared" si="1"/>
        <v>21964</v>
      </c>
      <c r="D8" s="61">
        <v>8390</v>
      </c>
      <c r="E8" s="61">
        <v>605</v>
      </c>
      <c r="F8" s="61">
        <v>0</v>
      </c>
      <c r="G8" s="61">
        <v>12382</v>
      </c>
      <c r="H8" s="61">
        <v>534</v>
      </c>
      <c r="I8" s="61">
        <v>53</v>
      </c>
      <c r="J8" s="61">
        <v>544</v>
      </c>
      <c r="K8" s="61">
        <v>10</v>
      </c>
      <c r="L8" s="61">
        <v>0</v>
      </c>
      <c r="M8" s="61">
        <v>788</v>
      </c>
      <c r="N8" s="61">
        <v>8</v>
      </c>
      <c r="O8" s="61">
        <v>4</v>
      </c>
    </row>
    <row r="9" spans="1:15">
      <c r="A9" s="115">
        <v>44551</v>
      </c>
      <c r="B9" s="101" t="str">
        <f t="shared" si="0"/>
        <v>(火)</v>
      </c>
      <c r="C9" s="61">
        <f t="shared" si="1"/>
        <v>23648</v>
      </c>
      <c r="D9" s="61">
        <v>8902</v>
      </c>
      <c r="E9" s="61">
        <v>140</v>
      </c>
      <c r="F9" s="61">
        <v>11</v>
      </c>
      <c r="G9" s="61">
        <v>14319</v>
      </c>
      <c r="H9" s="61">
        <v>230</v>
      </c>
      <c r="I9" s="61">
        <v>46</v>
      </c>
      <c r="J9" s="61">
        <v>539</v>
      </c>
      <c r="K9" s="61">
        <v>4</v>
      </c>
      <c r="L9" s="61">
        <v>0</v>
      </c>
      <c r="M9" s="61">
        <v>826</v>
      </c>
      <c r="N9" s="61">
        <v>3</v>
      </c>
      <c r="O9" s="61">
        <v>3</v>
      </c>
    </row>
    <row r="10" spans="1:15">
      <c r="A10" s="115">
        <v>44550</v>
      </c>
      <c r="B10" s="101" t="str">
        <f t="shared" si="0"/>
        <v>(月)</v>
      </c>
      <c r="C10" s="61">
        <f t="shared" si="1"/>
        <v>21082</v>
      </c>
      <c r="D10" s="61">
        <v>4913</v>
      </c>
      <c r="E10" s="61">
        <v>342</v>
      </c>
      <c r="F10" s="61">
        <v>2</v>
      </c>
      <c r="G10" s="61">
        <v>15209</v>
      </c>
      <c r="H10" s="61">
        <v>575</v>
      </c>
      <c r="I10" s="61">
        <v>41</v>
      </c>
      <c r="J10" s="61">
        <v>326</v>
      </c>
      <c r="K10" s="61">
        <v>3</v>
      </c>
      <c r="L10" s="61">
        <v>0</v>
      </c>
      <c r="M10" s="61">
        <v>752</v>
      </c>
      <c r="N10" s="61">
        <v>17</v>
      </c>
      <c r="O10" s="61">
        <v>3</v>
      </c>
    </row>
    <row r="11" spans="1:15">
      <c r="A11" s="115">
        <v>44549</v>
      </c>
      <c r="B11" s="101" t="str">
        <f t="shared" si="0"/>
        <v>(日)</v>
      </c>
      <c r="C11" s="61">
        <f t="shared" si="1"/>
        <v>34775</v>
      </c>
      <c r="D11" s="61">
        <v>12516</v>
      </c>
      <c r="E11" s="61">
        <v>1234</v>
      </c>
      <c r="F11" s="61">
        <v>8</v>
      </c>
      <c r="G11" s="61">
        <v>19939</v>
      </c>
      <c r="H11" s="61">
        <v>1072</v>
      </c>
      <c r="I11" s="61">
        <v>6</v>
      </c>
      <c r="J11" s="61">
        <v>574</v>
      </c>
      <c r="K11" s="61">
        <v>61</v>
      </c>
      <c r="L11" s="61">
        <v>2</v>
      </c>
      <c r="M11" s="61">
        <v>908</v>
      </c>
      <c r="N11" s="61">
        <v>67</v>
      </c>
      <c r="O11" s="61">
        <v>0</v>
      </c>
    </row>
    <row r="12" spans="1:15">
      <c r="A12" s="115">
        <v>44548</v>
      </c>
      <c r="B12" s="101" t="str">
        <f t="shared" si="0"/>
        <v>(土)</v>
      </c>
      <c r="C12" s="61">
        <f t="shared" si="1"/>
        <v>83615</v>
      </c>
      <c r="D12" s="61">
        <v>30222</v>
      </c>
      <c r="E12" s="61">
        <v>659</v>
      </c>
      <c r="F12" s="61">
        <v>2</v>
      </c>
      <c r="G12" s="61">
        <v>51206</v>
      </c>
      <c r="H12" s="61">
        <v>1476</v>
      </c>
      <c r="I12" s="61">
        <v>50</v>
      </c>
      <c r="J12" s="61">
        <v>1343</v>
      </c>
      <c r="K12" s="61">
        <v>16</v>
      </c>
      <c r="L12" s="61">
        <v>0</v>
      </c>
      <c r="M12" s="61">
        <v>1991</v>
      </c>
      <c r="N12" s="61">
        <v>117</v>
      </c>
      <c r="O12" s="61">
        <v>3</v>
      </c>
    </row>
    <row r="13" spans="1:15">
      <c r="A13" s="115">
        <v>44547</v>
      </c>
      <c r="B13" s="101" t="str">
        <f t="shared" si="0"/>
        <v>(金)</v>
      </c>
      <c r="C13" s="61">
        <f t="shared" si="1"/>
        <v>56108</v>
      </c>
      <c r="D13" s="61">
        <v>18622</v>
      </c>
      <c r="E13" s="61">
        <v>975</v>
      </c>
      <c r="F13" s="61">
        <v>2</v>
      </c>
      <c r="G13" s="61">
        <v>34575</v>
      </c>
      <c r="H13" s="61">
        <v>1910</v>
      </c>
      <c r="I13" s="61">
        <v>24</v>
      </c>
      <c r="J13" s="61">
        <v>1037</v>
      </c>
      <c r="K13" s="61">
        <v>29</v>
      </c>
      <c r="L13" s="61">
        <v>0</v>
      </c>
      <c r="M13" s="61">
        <v>1621</v>
      </c>
      <c r="N13" s="61">
        <v>75</v>
      </c>
      <c r="O13" s="61">
        <v>1</v>
      </c>
    </row>
    <row r="14" spans="1:15">
      <c r="A14" s="115">
        <v>44546</v>
      </c>
      <c r="B14" s="101" t="str">
        <f t="shared" si="0"/>
        <v>(木)</v>
      </c>
      <c r="C14" s="61">
        <f t="shared" si="1"/>
        <v>27191</v>
      </c>
      <c r="D14" s="61">
        <v>8373</v>
      </c>
      <c r="E14" s="61">
        <v>630</v>
      </c>
      <c r="F14" s="61">
        <v>5</v>
      </c>
      <c r="G14" s="61">
        <v>17397</v>
      </c>
      <c r="H14" s="61">
        <v>690</v>
      </c>
      <c r="I14" s="61">
        <v>96</v>
      </c>
      <c r="J14" s="61">
        <v>501</v>
      </c>
      <c r="K14" s="61">
        <v>20</v>
      </c>
      <c r="L14" s="61">
        <v>0</v>
      </c>
      <c r="M14" s="61">
        <v>1051</v>
      </c>
      <c r="N14" s="61">
        <v>33</v>
      </c>
      <c r="O14" s="61">
        <v>8</v>
      </c>
    </row>
    <row r="15" spans="1:15">
      <c r="A15" s="115">
        <v>44545</v>
      </c>
      <c r="B15" s="101" t="str">
        <f t="shared" si="0"/>
        <v>(水)</v>
      </c>
      <c r="C15" s="61">
        <f t="shared" si="1"/>
        <v>28677</v>
      </c>
      <c r="D15" s="61">
        <v>8182</v>
      </c>
      <c r="E15" s="61">
        <v>599</v>
      </c>
      <c r="F15" s="61">
        <v>14</v>
      </c>
      <c r="G15" s="61">
        <v>19095</v>
      </c>
      <c r="H15" s="61">
        <v>765</v>
      </c>
      <c r="I15" s="61">
        <v>22</v>
      </c>
      <c r="J15" s="61">
        <v>483</v>
      </c>
      <c r="K15" s="61">
        <v>17</v>
      </c>
      <c r="L15" s="61">
        <v>1</v>
      </c>
      <c r="M15" s="61">
        <v>1080</v>
      </c>
      <c r="N15" s="61">
        <v>19</v>
      </c>
      <c r="O15" s="61">
        <v>2</v>
      </c>
    </row>
    <row r="16" spans="1:15">
      <c r="A16" s="115">
        <v>44544</v>
      </c>
      <c r="B16" s="101" t="str">
        <f t="shared" si="0"/>
        <v>(火)</v>
      </c>
      <c r="C16" s="61">
        <f t="shared" si="1"/>
        <v>13874</v>
      </c>
      <c r="D16" s="61">
        <v>6284</v>
      </c>
      <c r="E16" s="61">
        <v>256</v>
      </c>
      <c r="F16" s="61">
        <v>14</v>
      </c>
      <c r="G16" s="61">
        <v>6634</v>
      </c>
      <c r="H16" s="61">
        <v>442</v>
      </c>
      <c r="I16" s="61">
        <v>244</v>
      </c>
      <c r="J16" s="61">
        <v>403</v>
      </c>
      <c r="K16" s="61">
        <v>10</v>
      </c>
      <c r="L16" s="61">
        <v>0</v>
      </c>
      <c r="M16" s="61">
        <v>365</v>
      </c>
      <c r="N16" s="61">
        <v>14</v>
      </c>
      <c r="O16" s="61">
        <v>23</v>
      </c>
    </row>
    <row r="17" spans="1:15">
      <c r="A17" s="115">
        <v>44543</v>
      </c>
      <c r="B17" s="101" t="str">
        <f t="shared" si="0"/>
        <v>(月)</v>
      </c>
      <c r="C17" s="61">
        <f t="shared" si="1"/>
        <v>24320</v>
      </c>
      <c r="D17" s="61">
        <v>4063</v>
      </c>
      <c r="E17" s="61">
        <v>190</v>
      </c>
      <c r="F17" s="61">
        <v>0</v>
      </c>
      <c r="G17" s="61">
        <v>19313</v>
      </c>
      <c r="H17" s="61">
        <v>735</v>
      </c>
      <c r="I17" s="61">
        <v>19</v>
      </c>
      <c r="J17" s="61">
        <v>278</v>
      </c>
      <c r="K17" s="61">
        <v>8</v>
      </c>
      <c r="L17" s="61">
        <v>0</v>
      </c>
      <c r="M17" s="61">
        <v>1020</v>
      </c>
      <c r="N17" s="61">
        <v>20</v>
      </c>
      <c r="O17" s="61">
        <v>2</v>
      </c>
    </row>
    <row r="18" spans="1:15">
      <c r="A18" s="115">
        <v>44542</v>
      </c>
      <c r="B18" s="101" t="str">
        <f t="shared" si="0"/>
        <v>(日)</v>
      </c>
      <c r="C18" s="61">
        <f t="shared" si="1"/>
        <v>28116</v>
      </c>
      <c r="D18" s="61">
        <v>3943</v>
      </c>
      <c r="E18" s="61">
        <v>259</v>
      </c>
      <c r="F18" s="61">
        <v>0</v>
      </c>
      <c r="G18" s="61">
        <v>22799</v>
      </c>
      <c r="H18" s="61">
        <v>1108</v>
      </c>
      <c r="I18" s="61">
        <v>7</v>
      </c>
      <c r="J18" s="61">
        <v>189</v>
      </c>
      <c r="K18" s="61">
        <v>14</v>
      </c>
      <c r="L18" s="61">
        <v>0</v>
      </c>
      <c r="M18" s="61">
        <v>950</v>
      </c>
      <c r="N18" s="61">
        <v>64</v>
      </c>
      <c r="O18" s="61">
        <v>0</v>
      </c>
    </row>
    <row r="19" spans="1:15">
      <c r="A19" s="115">
        <v>44541</v>
      </c>
      <c r="B19" s="101" t="str">
        <f t="shared" si="0"/>
        <v>(土)</v>
      </c>
      <c r="C19" s="61">
        <f t="shared" si="1"/>
        <v>69005</v>
      </c>
      <c r="D19" s="61">
        <v>9885</v>
      </c>
      <c r="E19" s="61">
        <v>551</v>
      </c>
      <c r="F19" s="61">
        <v>4</v>
      </c>
      <c r="G19" s="61">
        <v>56635</v>
      </c>
      <c r="H19" s="61">
        <v>1902</v>
      </c>
      <c r="I19" s="61">
        <v>28</v>
      </c>
      <c r="J19" s="61">
        <v>364</v>
      </c>
      <c r="K19" s="61">
        <v>32</v>
      </c>
      <c r="L19" s="61">
        <v>1</v>
      </c>
      <c r="M19" s="61">
        <v>2102</v>
      </c>
      <c r="N19" s="61">
        <v>94</v>
      </c>
      <c r="O19" s="61">
        <v>1</v>
      </c>
    </row>
    <row r="20" spans="1:15">
      <c r="A20" s="115">
        <v>44540</v>
      </c>
      <c r="B20" s="101" t="str">
        <f t="shared" si="0"/>
        <v>(金)</v>
      </c>
      <c r="C20" s="61">
        <f t="shared" si="1"/>
        <v>49051</v>
      </c>
      <c r="D20" s="61">
        <v>6763</v>
      </c>
      <c r="E20" s="61">
        <v>721</v>
      </c>
      <c r="F20" s="61">
        <v>3</v>
      </c>
      <c r="G20" s="61">
        <v>40115</v>
      </c>
      <c r="H20" s="61">
        <v>1416</v>
      </c>
      <c r="I20" s="61">
        <v>33</v>
      </c>
      <c r="J20" s="61">
        <v>377</v>
      </c>
      <c r="K20" s="61">
        <v>29</v>
      </c>
      <c r="L20" s="61">
        <v>0</v>
      </c>
      <c r="M20" s="61">
        <v>1813</v>
      </c>
      <c r="N20" s="61">
        <v>50</v>
      </c>
      <c r="O20" s="61">
        <v>5</v>
      </c>
    </row>
    <row r="21" spans="1:15">
      <c r="A21" s="115">
        <v>44539</v>
      </c>
      <c r="B21" s="101" t="str">
        <f t="shared" si="0"/>
        <v>(木)</v>
      </c>
      <c r="C21" s="61">
        <f t="shared" si="1"/>
        <v>25315</v>
      </c>
      <c r="D21" s="61">
        <v>4128</v>
      </c>
      <c r="E21" s="61">
        <v>410</v>
      </c>
      <c r="F21" s="61">
        <v>9</v>
      </c>
      <c r="G21" s="61">
        <v>19671</v>
      </c>
      <c r="H21" s="61">
        <v>747</v>
      </c>
      <c r="I21" s="61">
        <v>350</v>
      </c>
      <c r="J21" s="61">
        <v>265</v>
      </c>
      <c r="K21" s="61">
        <v>15</v>
      </c>
      <c r="L21" s="61">
        <v>1</v>
      </c>
      <c r="M21" s="61">
        <v>1087</v>
      </c>
      <c r="N21" s="61">
        <v>28</v>
      </c>
      <c r="O21" s="61">
        <v>21</v>
      </c>
    </row>
    <row r="22" spans="1:15">
      <c r="A22" s="115">
        <v>44538</v>
      </c>
      <c r="B22" s="101" t="str">
        <f t="shared" si="0"/>
        <v>(水)</v>
      </c>
      <c r="C22" s="61">
        <f t="shared" si="1"/>
        <v>28830</v>
      </c>
      <c r="D22" s="61">
        <v>5821</v>
      </c>
      <c r="E22" s="61">
        <v>484</v>
      </c>
      <c r="F22" s="61">
        <v>4</v>
      </c>
      <c r="G22" s="61">
        <v>21584</v>
      </c>
      <c r="H22" s="61">
        <v>920</v>
      </c>
      <c r="I22" s="61">
        <v>17</v>
      </c>
      <c r="J22" s="61">
        <v>470</v>
      </c>
      <c r="K22" s="61">
        <v>23</v>
      </c>
      <c r="L22" s="61">
        <v>2</v>
      </c>
      <c r="M22" s="61">
        <v>1210</v>
      </c>
      <c r="N22" s="61">
        <v>21</v>
      </c>
      <c r="O22" s="61">
        <v>4</v>
      </c>
    </row>
    <row r="23" spans="1:15">
      <c r="A23" s="115">
        <v>44537</v>
      </c>
      <c r="B23" s="101" t="str">
        <f t="shared" si="0"/>
        <v>(火)</v>
      </c>
      <c r="C23" s="61">
        <f t="shared" si="1"/>
        <v>33644</v>
      </c>
      <c r="D23" s="61">
        <v>10933</v>
      </c>
      <c r="E23" s="61">
        <v>158</v>
      </c>
      <c r="F23" s="61">
        <v>1</v>
      </c>
      <c r="G23" s="61">
        <v>21892</v>
      </c>
      <c r="H23" s="61">
        <v>630</v>
      </c>
      <c r="I23" s="61">
        <v>30</v>
      </c>
      <c r="J23" s="61">
        <v>603</v>
      </c>
      <c r="K23" s="61">
        <v>4</v>
      </c>
      <c r="L23" s="61">
        <v>0</v>
      </c>
      <c r="M23" s="61">
        <v>1134</v>
      </c>
      <c r="N23" s="61">
        <v>13</v>
      </c>
      <c r="O23" s="61">
        <v>4</v>
      </c>
    </row>
    <row r="24" spans="1:15">
      <c r="A24" s="115">
        <v>44536</v>
      </c>
      <c r="B24" s="101" t="str">
        <f t="shared" si="0"/>
        <v>(月)</v>
      </c>
      <c r="C24" s="61">
        <f t="shared" si="1"/>
        <v>37470</v>
      </c>
      <c r="D24" s="61">
        <v>12954</v>
      </c>
      <c r="E24" s="61">
        <v>170</v>
      </c>
      <c r="F24" s="61">
        <v>3</v>
      </c>
      <c r="G24" s="61">
        <v>23166</v>
      </c>
      <c r="H24" s="61">
        <v>1130</v>
      </c>
      <c r="I24" s="61">
        <v>47</v>
      </c>
      <c r="J24" s="61">
        <v>705</v>
      </c>
      <c r="K24" s="61">
        <v>3</v>
      </c>
      <c r="L24" s="61">
        <v>0</v>
      </c>
      <c r="M24" s="61">
        <v>1179</v>
      </c>
      <c r="N24" s="61">
        <v>30</v>
      </c>
      <c r="O24" s="61">
        <v>7</v>
      </c>
    </row>
    <row r="25" spans="1:15">
      <c r="A25" s="115">
        <v>44535</v>
      </c>
      <c r="B25" s="101" t="str">
        <f t="shared" si="0"/>
        <v>(日)</v>
      </c>
      <c r="C25" s="61">
        <f t="shared" si="1"/>
        <v>48010</v>
      </c>
      <c r="D25" s="61">
        <v>15467</v>
      </c>
      <c r="E25" s="61">
        <v>194</v>
      </c>
      <c r="F25" s="61">
        <v>0</v>
      </c>
      <c r="G25" s="61">
        <v>30219</v>
      </c>
      <c r="H25" s="61">
        <v>2031</v>
      </c>
      <c r="I25" s="61">
        <v>99</v>
      </c>
      <c r="J25" s="61">
        <v>868</v>
      </c>
      <c r="K25" s="61">
        <v>4</v>
      </c>
      <c r="L25" s="61">
        <v>0</v>
      </c>
      <c r="M25" s="61">
        <v>1187</v>
      </c>
      <c r="N25" s="61">
        <v>98</v>
      </c>
      <c r="O25" s="61">
        <v>6</v>
      </c>
    </row>
    <row r="26" spans="1:15">
      <c r="A26" s="115">
        <v>44534</v>
      </c>
      <c r="B26" s="101" t="str">
        <f t="shared" si="0"/>
        <v>(土)</v>
      </c>
      <c r="C26" s="61">
        <f t="shared" si="1"/>
        <v>116812</v>
      </c>
      <c r="D26" s="61">
        <v>42641</v>
      </c>
      <c r="E26" s="61">
        <v>204</v>
      </c>
      <c r="F26" s="61">
        <v>3</v>
      </c>
      <c r="G26" s="61">
        <v>70246</v>
      </c>
      <c r="H26" s="61">
        <v>3553</v>
      </c>
      <c r="I26" s="61">
        <v>165</v>
      </c>
      <c r="J26" s="61">
        <v>1740</v>
      </c>
      <c r="K26" s="61">
        <v>5</v>
      </c>
      <c r="L26" s="61">
        <v>0</v>
      </c>
      <c r="M26" s="61">
        <v>2604</v>
      </c>
      <c r="N26" s="61">
        <v>124</v>
      </c>
      <c r="O26" s="61">
        <v>7</v>
      </c>
    </row>
    <row r="27" spans="1:15">
      <c r="A27" s="115">
        <v>44533</v>
      </c>
      <c r="B27" s="101" t="str">
        <f t="shared" si="0"/>
        <v>(金)</v>
      </c>
      <c r="C27" s="61">
        <f t="shared" si="1"/>
        <v>78130</v>
      </c>
      <c r="D27" s="61">
        <v>27257</v>
      </c>
      <c r="E27" s="61">
        <v>250</v>
      </c>
      <c r="F27" s="61">
        <v>3</v>
      </c>
      <c r="G27" s="61">
        <v>48720</v>
      </c>
      <c r="H27" s="61">
        <v>1606</v>
      </c>
      <c r="I27" s="61">
        <v>294</v>
      </c>
      <c r="J27" s="61">
        <v>1487</v>
      </c>
      <c r="K27" s="61">
        <v>7</v>
      </c>
      <c r="L27" s="61">
        <v>0</v>
      </c>
      <c r="M27" s="61">
        <v>2080</v>
      </c>
      <c r="N27" s="61">
        <v>44</v>
      </c>
      <c r="O27" s="61">
        <v>45</v>
      </c>
    </row>
    <row r="28" spans="1:15">
      <c r="A28" s="115">
        <v>44532</v>
      </c>
      <c r="B28" s="101" t="str">
        <f t="shared" si="0"/>
        <v>(木)</v>
      </c>
      <c r="C28" s="61">
        <f t="shared" si="1"/>
        <v>42494</v>
      </c>
      <c r="D28" s="61">
        <v>14246</v>
      </c>
      <c r="E28" s="61">
        <v>260</v>
      </c>
      <c r="F28" s="61">
        <v>1</v>
      </c>
      <c r="G28" s="61">
        <v>26514</v>
      </c>
      <c r="H28" s="61">
        <v>1299</v>
      </c>
      <c r="I28" s="61">
        <v>174</v>
      </c>
      <c r="J28" s="61">
        <v>915</v>
      </c>
      <c r="K28" s="61">
        <v>13</v>
      </c>
      <c r="L28" s="61">
        <v>0</v>
      </c>
      <c r="M28" s="61">
        <v>1417</v>
      </c>
      <c r="N28" s="61">
        <v>23</v>
      </c>
      <c r="O28" s="61">
        <v>27</v>
      </c>
    </row>
    <row r="29" spans="1:15">
      <c r="A29" s="115">
        <v>44531</v>
      </c>
      <c r="B29" s="101" t="str">
        <f t="shared" si="0"/>
        <v>(水)</v>
      </c>
      <c r="C29" s="61">
        <f t="shared" si="1"/>
        <v>46401</v>
      </c>
      <c r="D29" s="61">
        <v>14930</v>
      </c>
      <c r="E29" s="61">
        <v>306</v>
      </c>
      <c r="F29" s="61">
        <v>6</v>
      </c>
      <c r="G29" s="61">
        <v>29718</v>
      </c>
      <c r="H29" s="61">
        <v>1322</v>
      </c>
      <c r="I29" s="61">
        <v>119</v>
      </c>
      <c r="J29" s="61">
        <v>963</v>
      </c>
      <c r="K29" s="61">
        <v>6</v>
      </c>
      <c r="L29" s="61">
        <v>1</v>
      </c>
      <c r="M29" s="61">
        <v>1598</v>
      </c>
      <c r="N29" s="61">
        <v>44</v>
      </c>
      <c r="O29" s="61">
        <v>8</v>
      </c>
    </row>
    <row r="30" spans="1:15">
      <c r="A30" s="115">
        <v>44530</v>
      </c>
      <c r="B30" s="101" t="str">
        <f t="shared" si="0"/>
        <v>(火)</v>
      </c>
      <c r="C30" s="61">
        <f t="shared" si="1"/>
        <v>78690</v>
      </c>
      <c r="D30" s="61">
        <v>17316</v>
      </c>
      <c r="E30" s="61">
        <v>407</v>
      </c>
      <c r="F30" s="61">
        <v>26</v>
      </c>
      <c r="G30" s="61">
        <v>57722</v>
      </c>
      <c r="H30" s="61">
        <v>2770</v>
      </c>
      <c r="I30" s="61">
        <v>449</v>
      </c>
      <c r="J30" s="61">
        <v>1042</v>
      </c>
      <c r="K30" s="61">
        <v>16</v>
      </c>
      <c r="L30" s="61">
        <v>3</v>
      </c>
      <c r="M30" s="61">
        <v>2758</v>
      </c>
      <c r="N30" s="61">
        <v>98</v>
      </c>
      <c r="O30" s="61">
        <v>38</v>
      </c>
    </row>
    <row r="31" spans="1:15">
      <c r="A31" s="115">
        <v>44529</v>
      </c>
      <c r="B31" s="101" t="str">
        <f t="shared" si="0"/>
        <v>(月)</v>
      </c>
      <c r="C31" s="61">
        <f t="shared" si="1"/>
        <v>74375</v>
      </c>
      <c r="D31" s="61">
        <v>17417</v>
      </c>
      <c r="E31" s="61">
        <v>532</v>
      </c>
      <c r="F31" s="61">
        <v>3</v>
      </c>
      <c r="G31" s="61">
        <v>53386</v>
      </c>
      <c r="H31" s="61">
        <v>2850</v>
      </c>
      <c r="I31" s="61">
        <v>187</v>
      </c>
      <c r="J31" s="61">
        <v>918</v>
      </c>
      <c r="K31" s="61">
        <v>22</v>
      </c>
      <c r="L31" s="61">
        <v>0</v>
      </c>
      <c r="M31" s="61">
        <v>2445</v>
      </c>
      <c r="N31" s="61">
        <v>92</v>
      </c>
      <c r="O31" s="61">
        <v>11</v>
      </c>
    </row>
    <row r="32" spans="1:15">
      <c r="A32" s="115">
        <v>44528</v>
      </c>
      <c r="B32" s="101" t="str">
        <f t="shared" si="0"/>
        <v>(日)</v>
      </c>
      <c r="C32" s="61">
        <f t="shared" si="1"/>
        <v>111724</v>
      </c>
      <c r="D32" s="61">
        <v>19115</v>
      </c>
      <c r="E32" s="61">
        <v>588</v>
      </c>
      <c r="F32" s="61">
        <v>0</v>
      </c>
      <c r="G32" s="61">
        <v>82356</v>
      </c>
      <c r="H32" s="61">
        <v>9627</v>
      </c>
      <c r="I32" s="61">
        <v>38</v>
      </c>
      <c r="J32" s="61">
        <v>796</v>
      </c>
      <c r="K32" s="61">
        <v>21</v>
      </c>
      <c r="L32" s="61">
        <v>0</v>
      </c>
      <c r="M32" s="61">
        <v>2811</v>
      </c>
      <c r="N32" s="61">
        <v>274</v>
      </c>
      <c r="O32" s="61">
        <v>4</v>
      </c>
    </row>
    <row r="33" spans="1:15">
      <c r="A33" s="115">
        <v>44527</v>
      </c>
      <c r="B33" s="101" t="str">
        <f t="shared" si="0"/>
        <v>(土)</v>
      </c>
      <c r="C33" s="61">
        <f t="shared" si="1"/>
        <v>205555</v>
      </c>
      <c r="D33" s="61">
        <v>50108</v>
      </c>
      <c r="E33" s="61">
        <v>897</v>
      </c>
      <c r="F33" s="61">
        <v>33</v>
      </c>
      <c r="G33" s="61">
        <v>139370</v>
      </c>
      <c r="H33" s="61">
        <v>14394</v>
      </c>
      <c r="I33" s="61">
        <v>753</v>
      </c>
      <c r="J33" s="61">
        <v>1939</v>
      </c>
      <c r="K33" s="61">
        <v>40</v>
      </c>
      <c r="L33" s="61">
        <v>9</v>
      </c>
      <c r="M33" s="61">
        <v>4405</v>
      </c>
      <c r="N33" s="61">
        <v>359</v>
      </c>
      <c r="O33" s="61">
        <v>71</v>
      </c>
    </row>
    <row r="34" spans="1:15">
      <c r="A34" s="115">
        <v>44526</v>
      </c>
      <c r="B34" s="101" t="str">
        <f t="shared" si="0"/>
        <v>(金)</v>
      </c>
      <c r="C34" s="61">
        <f t="shared" si="1"/>
        <v>146916</v>
      </c>
      <c r="D34" s="61">
        <v>36065</v>
      </c>
      <c r="E34" s="61">
        <v>1678</v>
      </c>
      <c r="F34" s="61">
        <v>5</v>
      </c>
      <c r="G34" s="61">
        <v>100609</v>
      </c>
      <c r="H34" s="61">
        <v>8441</v>
      </c>
      <c r="I34" s="61">
        <v>118</v>
      </c>
      <c r="J34" s="61">
        <v>1747</v>
      </c>
      <c r="K34" s="61">
        <v>102</v>
      </c>
      <c r="L34" s="61">
        <v>0</v>
      </c>
      <c r="M34" s="61">
        <v>3926</v>
      </c>
      <c r="N34" s="61">
        <v>229</v>
      </c>
      <c r="O34" s="61">
        <v>8</v>
      </c>
    </row>
    <row r="35" spans="1:15">
      <c r="A35" s="115">
        <v>44525</v>
      </c>
      <c r="B35" s="101" t="str">
        <f t="shared" si="0"/>
        <v>(木)</v>
      </c>
      <c r="C35" s="61">
        <f t="shared" si="1"/>
        <v>84818</v>
      </c>
      <c r="D35" s="61">
        <v>19129</v>
      </c>
      <c r="E35" s="61">
        <v>684</v>
      </c>
      <c r="F35" s="61">
        <v>37</v>
      </c>
      <c r="G35" s="61">
        <v>58230</v>
      </c>
      <c r="H35" s="61">
        <v>6199</v>
      </c>
      <c r="I35" s="61">
        <v>539</v>
      </c>
      <c r="J35" s="61">
        <v>1180</v>
      </c>
      <c r="K35" s="61">
        <v>31</v>
      </c>
      <c r="L35" s="61">
        <v>5</v>
      </c>
      <c r="M35" s="61">
        <v>2820</v>
      </c>
      <c r="N35" s="61">
        <v>170</v>
      </c>
      <c r="O35" s="61">
        <v>29</v>
      </c>
    </row>
    <row r="36" spans="1:15">
      <c r="A36" s="115">
        <v>44524</v>
      </c>
      <c r="B36" s="101" t="str">
        <f t="shared" si="0"/>
        <v>(水)</v>
      </c>
      <c r="C36" s="61">
        <f t="shared" si="1"/>
        <v>70322</v>
      </c>
      <c r="D36" s="61">
        <v>21343</v>
      </c>
      <c r="E36" s="61">
        <v>749</v>
      </c>
      <c r="F36" s="61">
        <v>12</v>
      </c>
      <c r="G36" s="61">
        <v>40395</v>
      </c>
      <c r="H36" s="61">
        <v>7544</v>
      </c>
      <c r="I36" s="61">
        <v>279</v>
      </c>
      <c r="J36" s="61">
        <v>1191</v>
      </c>
      <c r="K36" s="61">
        <v>41</v>
      </c>
      <c r="L36" s="61">
        <v>3</v>
      </c>
      <c r="M36" s="61">
        <v>1818</v>
      </c>
      <c r="N36" s="61">
        <v>219</v>
      </c>
      <c r="O36" s="61">
        <v>33</v>
      </c>
    </row>
    <row r="37" spans="1:15">
      <c r="A37" s="115">
        <v>44523</v>
      </c>
      <c r="B37" s="101" t="str">
        <f t="shared" si="0"/>
        <v>(火)</v>
      </c>
      <c r="C37" s="61">
        <f t="shared" si="1"/>
        <v>25337</v>
      </c>
      <c r="D37" s="61">
        <v>4705</v>
      </c>
      <c r="E37" s="61">
        <v>235</v>
      </c>
      <c r="F37" s="61">
        <v>7</v>
      </c>
      <c r="G37" s="61">
        <v>15803</v>
      </c>
      <c r="H37" s="61">
        <v>4471</v>
      </c>
      <c r="I37" s="61">
        <v>116</v>
      </c>
      <c r="J37" s="61">
        <v>240</v>
      </c>
      <c r="K37" s="61">
        <v>2</v>
      </c>
      <c r="L37" s="61">
        <v>0</v>
      </c>
      <c r="M37" s="61">
        <v>595</v>
      </c>
      <c r="N37" s="61">
        <v>152</v>
      </c>
      <c r="O37" s="61">
        <v>9</v>
      </c>
    </row>
    <row r="38" spans="1:15">
      <c r="A38" s="115">
        <v>44522</v>
      </c>
      <c r="B38" s="101" t="str">
        <f t="shared" si="0"/>
        <v>(月)</v>
      </c>
      <c r="C38" s="61">
        <f t="shared" si="1"/>
        <v>91459</v>
      </c>
      <c r="D38" s="61">
        <v>21515</v>
      </c>
      <c r="E38" s="61">
        <v>636</v>
      </c>
      <c r="F38" s="61">
        <v>11</v>
      </c>
      <c r="G38" s="61">
        <v>62309</v>
      </c>
      <c r="H38" s="61">
        <v>6279</v>
      </c>
      <c r="I38" s="61">
        <v>709</v>
      </c>
      <c r="J38" s="61">
        <v>1102</v>
      </c>
      <c r="K38" s="61">
        <v>20</v>
      </c>
      <c r="L38" s="61">
        <v>1</v>
      </c>
      <c r="M38" s="61">
        <v>2644</v>
      </c>
      <c r="N38" s="61">
        <v>159</v>
      </c>
      <c r="O38" s="61">
        <v>59</v>
      </c>
    </row>
    <row r="39" spans="1:15">
      <c r="A39" s="115">
        <v>44521</v>
      </c>
      <c r="B39" s="101" t="str">
        <f t="shared" si="0"/>
        <v>(日)</v>
      </c>
      <c r="C39" s="61">
        <f t="shared" si="1"/>
        <v>157322</v>
      </c>
      <c r="D39" s="61">
        <v>23724</v>
      </c>
      <c r="E39" s="61">
        <v>990</v>
      </c>
      <c r="F39" s="61">
        <v>13</v>
      </c>
      <c r="G39" s="61">
        <v>114693</v>
      </c>
      <c r="H39" s="61">
        <v>17114</v>
      </c>
      <c r="I39" s="61">
        <v>788</v>
      </c>
      <c r="J39" s="61">
        <v>990</v>
      </c>
      <c r="K39" s="61">
        <v>68</v>
      </c>
      <c r="L39" s="61">
        <v>3</v>
      </c>
      <c r="M39" s="61">
        <v>3328</v>
      </c>
      <c r="N39" s="61">
        <v>522</v>
      </c>
      <c r="O39" s="61">
        <v>54</v>
      </c>
    </row>
    <row r="40" spans="1:15">
      <c r="A40" s="115">
        <v>44520</v>
      </c>
      <c r="B40" s="101" t="str">
        <f t="shared" si="0"/>
        <v>(土)</v>
      </c>
      <c r="C40" s="61">
        <f t="shared" si="1"/>
        <v>276788</v>
      </c>
      <c r="D40" s="61">
        <v>54323</v>
      </c>
      <c r="E40" s="61">
        <v>986</v>
      </c>
      <c r="F40" s="61">
        <v>14</v>
      </c>
      <c r="G40" s="61">
        <v>192832</v>
      </c>
      <c r="H40" s="61">
        <v>27000</v>
      </c>
      <c r="I40" s="61">
        <v>1633</v>
      </c>
      <c r="J40" s="61">
        <v>2026</v>
      </c>
      <c r="K40" s="61">
        <v>94</v>
      </c>
      <c r="L40" s="61">
        <v>1</v>
      </c>
      <c r="M40" s="61">
        <v>5294</v>
      </c>
      <c r="N40" s="61">
        <v>675</v>
      </c>
      <c r="O40" s="61">
        <v>98</v>
      </c>
    </row>
    <row r="41" spans="1:15">
      <c r="A41" s="115">
        <v>44519</v>
      </c>
      <c r="B41" s="101" t="str">
        <f t="shared" si="0"/>
        <v>(金)</v>
      </c>
      <c r="C41" s="61">
        <f t="shared" si="1"/>
        <v>197002</v>
      </c>
      <c r="D41" s="61">
        <v>39943</v>
      </c>
      <c r="E41" s="61">
        <v>1628</v>
      </c>
      <c r="F41" s="61">
        <v>21</v>
      </c>
      <c r="G41" s="61">
        <v>140255</v>
      </c>
      <c r="H41" s="61">
        <v>14177</v>
      </c>
      <c r="I41" s="61">
        <v>978</v>
      </c>
      <c r="J41" s="61">
        <v>1862</v>
      </c>
      <c r="K41" s="61">
        <v>111</v>
      </c>
      <c r="L41" s="61">
        <v>2</v>
      </c>
      <c r="M41" s="61">
        <v>4873</v>
      </c>
      <c r="N41" s="61">
        <v>296</v>
      </c>
      <c r="O41" s="61">
        <v>71</v>
      </c>
    </row>
    <row r="42" spans="1:15">
      <c r="A42" s="115">
        <v>44518</v>
      </c>
      <c r="B42" s="101" t="str">
        <f t="shared" si="0"/>
        <v>(木)</v>
      </c>
      <c r="C42" s="61">
        <f t="shared" si="1"/>
        <v>127947</v>
      </c>
      <c r="D42" s="61">
        <v>22224</v>
      </c>
      <c r="E42" s="61">
        <v>703</v>
      </c>
      <c r="F42" s="61">
        <v>4</v>
      </c>
      <c r="G42" s="61">
        <v>95873</v>
      </c>
      <c r="H42" s="61">
        <v>8784</v>
      </c>
      <c r="I42" s="61">
        <v>359</v>
      </c>
      <c r="J42" s="61">
        <v>1194</v>
      </c>
      <c r="K42" s="61">
        <v>28</v>
      </c>
      <c r="L42" s="61">
        <v>0</v>
      </c>
      <c r="M42" s="61">
        <v>4125</v>
      </c>
      <c r="N42" s="61">
        <v>264</v>
      </c>
      <c r="O42" s="61">
        <v>26</v>
      </c>
    </row>
    <row r="43" spans="1:15">
      <c r="A43" s="115">
        <v>44517</v>
      </c>
      <c r="B43" s="101" t="str">
        <f t="shared" si="0"/>
        <v>(水)</v>
      </c>
      <c r="C43" s="61">
        <f t="shared" si="1"/>
        <v>138344</v>
      </c>
      <c r="D43" s="61">
        <v>23633</v>
      </c>
      <c r="E43" s="61">
        <v>812</v>
      </c>
      <c r="F43" s="61">
        <v>4</v>
      </c>
      <c r="G43" s="61">
        <v>101560</v>
      </c>
      <c r="H43" s="61">
        <v>11662</v>
      </c>
      <c r="I43" s="61">
        <v>673</v>
      </c>
      <c r="J43" s="61">
        <v>1366</v>
      </c>
      <c r="K43" s="61">
        <v>28</v>
      </c>
      <c r="L43" s="61">
        <v>0</v>
      </c>
      <c r="M43" s="61">
        <v>4382</v>
      </c>
      <c r="N43" s="61">
        <v>433</v>
      </c>
      <c r="O43" s="61">
        <v>56</v>
      </c>
    </row>
    <row r="44" spans="1:15">
      <c r="A44" s="115">
        <v>44516</v>
      </c>
      <c r="B44" s="101" t="str">
        <f t="shared" si="0"/>
        <v>(火)</v>
      </c>
      <c r="C44" s="61">
        <f t="shared" si="1"/>
        <v>144169</v>
      </c>
      <c r="D44" s="61">
        <v>24293</v>
      </c>
      <c r="E44" s="61">
        <v>643</v>
      </c>
      <c r="F44" s="61">
        <v>28</v>
      </c>
      <c r="G44" s="61">
        <v>110179</v>
      </c>
      <c r="H44" s="61">
        <v>8243</v>
      </c>
      <c r="I44" s="61">
        <v>783</v>
      </c>
      <c r="J44" s="61">
        <v>1340</v>
      </c>
      <c r="K44" s="61">
        <v>24</v>
      </c>
      <c r="L44" s="61">
        <v>2</v>
      </c>
      <c r="M44" s="61">
        <v>4829</v>
      </c>
      <c r="N44" s="61">
        <v>245</v>
      </c>
      <c r="O44" s="61">
        <v>79</v>
      </c>
    </row>
    <row r="45" spans="1:15">
      <c r="A45" s="115">
        <v>44515</v>
      </c>
      <c r="B45" s="101" t="str">
        <f t="shared" si="0"/>
        <v>(月)</v>
      </c>
      <c r="C45" s="61">
        <f t="shared" si="1"/>
        <v>144080</v>
      </c>
      <c r="D45" s="61">
        <v>24778</v>
      </c>
      <c r="E45" s="61">
        <v>711</v>
      </c>
      <c r="F45" s="61">
        <v>1</v>
      </c>
      <c r="G45" s="61">
        <v>108162</v>
      </c>
      <c r="H45" s="61">
        <v>10064</v>
      </c>
      <c r="I45" s="61">
        <v>364</v>
      </c>
      <c r="J45" s="61">
        <v>1247</v>
      </c>
      <c r="K45" s="61">
        <v>28</v>
      </c>
      <c r="L45" s="61">
        <v>0</v>
      </c>
      <c r="M45" s="61">
        <v>4354</v>
      </c>
      <c r="N45" s="61">
        <v>249</v>
      </c>
      <c r="O45" s="61">
        <v>14</v>
      </c>
    </row>
    <row r="46" spans="1:15">
      <c r="A46" s="115">
        <v>44514</v>
      </c>
      <c r="B46" s="101" t="str">
        <f t="shared" si="0"/>
        <v>(日)</v>
      </c>
      <c r="C46" s="61">
        <f t="shared" si="1"/>
        <v>205329</v>
      </c>
      <c r="D46" s="61">
        <v>29768</v>
      </c>
      <c r="E46" s="61">
        <v>899</v>
      </c>
      <c r="F46" s="61">
        <v>2</v>
      </c>
      <c r="G46" s="61">
        <v>150210</v>
      </c>
      <c r="H46" s="61">
        <v>23105</v>
      </c>
      <c r="I46" s="61">
        <v>1345</v>
      </c>
      <c r="J46" s="61">
        <v>1134</v>
      </c>
      <c r="K46" s="61">
        <v>49</v>
      </c>
      <c r="L46" s="61">
        <v>2</v>
      </c>
      <c r="M46" s="61">
        <v>4441</v>
      </c>
      <c r="N46" s="61">
        <v>601</v>
      </c>
      <c r="O46" s="61">
        <v>64</v>
      </c>
    </row>
    <row r="47" spans="1:15">
      <c r="A47" s="115">
        <v>44513</v>
      </c>
      <c r="B47" s="101" t="str">
        <f t="shared" si="0"/>
        <v>(土)</v>
      </c>
      <c r="C47" s="61">
        <f t="shared" si="1"/>
        <v>355004</v>
      </c>
      <c r="D47" s="61">
        <v>65814</v>
      </c>
      <c r="E47" s="61">
        <v>1253</v>
      </c>
      <c r="F47" s="61">
        <v>15</v>
      </c>
      <c r="G47" s="61">
        <v>257735</v>
      </c>
      <c r="H47" s="61">
        <v>28138</v>
      </c>
      <c r="I47" s="61">
        <v>2049</v>
      </c>
      <c r="J47" s="61">
        <v>2405</v>
      </c>
      <c r="K47" s="61">
        <v>68</v>
      </c>
      <c r="L47" s="61">
        <v>0</v>
      </c>
      <c r="M47" s="61">
        <v>6594</v>
      </c>
      <c r="N47" s="61">
        <v>582</v>
      </c>
      <c r="O47" s="61">
        <v>63</v>
      </c>
    </row>
    <row r="48" spans="1:15">
      <c r="A48" s="115">
        <v>44512</v>
      </c>
      <c r="B48" s="101" t="str">
        <f t="shared" si="0"/>
        <v>(金)</v>
      </c>
      <c r="C48" s="61">
        <f t="shared" si="1"/>
        <v>269174</v>
      </c>
      <c r="D48" s="61">
        <v>49217</v>
      </c>
      <c r="E48" s="61">
        <v>987</v>
      </c>
      <c r="F48" s="61">
        <v>4</v>
      </c>
      <c r="G48" s="61">
        <v>193873</v>
      </c>
      <c r="H48" s="61">
        <v>23662</v>
      </c>
      <c r="I48" s="61">
        <v>1431</v>
      </c>
      <c r="J48" s="61">
        <v>2148</v>
      </c>
      <c r="K48" s="61">
        <v>25</v>
      </c>
      <c r="L48" s="61">
        <v>0</v>
      </c>
      <c r="M48" s="61">
        <v>5641</v>
      </c>
      <c r="N48" s="61">
        <v>407</v>
      </c>
      <c r="O48" s="61">
        <v>77</v>
      </c>
    </row>
    <row r="49" spans="1:15">
      <c r="A49" s="115">
        <v>44511</v>
      </c>
      <c r="B49" s="101" t="str">
        <f t="shared" si="0"/>
        <v>(木)</v>
      </c>
      <c r="C49" s="61">
        <f t="shared" si="1"/>
        <v>181390</v>
      </c>
      <c r="D49" s="61">
        <v>29456</v>
      </c>
      <c r="E49" s="61">
        <v>752</v>
      </c>
      <c r="F49" s="61">
        <v>40</v>
      </c>
      <c r="G49" s="61">
        <v>133631</v>
      </c>
      <c r="H49" s="61">
        <v>16385</v>
      </c>
      <c r="I49" s="61">
        <v>1126</v>
      </c>
      <c r="J49" s="61">
        <v>1588</v>
      </c>
      <c r="K49" s="61">
        <v>32</v>
      </c>
      <c r="L49" s="61">
        <v>1</v>
      </c>
      <c r="M49" s="61">
        <v>5037</v>
      </c>
      <c r="N49" s="61">
        <v>425</v>
      </c>
      <c r="O49" s="61">
        <v>76</v>
      </c>
    </row>
    <row r="50" spans="1:15">
      <c r="A50" s="115">
        <v>44510</v>
      </c>
      <c r="B50" s="101" t="str">
        <f t="shared" si="0"/>
        <v>(水)</v>
      </c>
      <c r="C50" s="61">
        <f t="shared" si="1"/>
        <v>204796</v>
      </c>
      <c r="D50" s="61">
        <v>32534</v>
      </c>
      <c r="E50" s="61">
        <v>985</v>
      </c>
      <c r="F50" s="61">
        <v>11</v>
      </c>
      <c r="G50" s="61">
        <v>152247</v>
      </c>
      <c r="H50" s="61">
        <v>17485</v>
      </c>
      <c r="I50" s="61">
        <v>1534</v>
      </c>
      <c r="J50" s="61">
        <v>1769</v>
      </c>
      <c r="K50" s="61">
        <v>22</v>
      </c>
      <c r="L50" s="61">
        <v>0</v>
      </c>
      <c r="M50" s="61">
        <v>6156</v>
      </c>
      <c r="N50" s="61">
        <v>418</v>
      </c>
      <c r="O50" s="61">
        <v>90</v>
      </c>
    </row>
    <row r="51" spans="1:15">
      <c r="A51" s="115">
        <v>44509</v>
      </c>
      <c r="B51" s="101" t="str">
        <f t="shared" si="0"/>
        <v>(火)</v>
      </c>
      <c r="C51" s="61">
        <f t="shared" si="1"/>
        <v>224928</v>
      </c>
      <c r="D51" s="61">
        <v>49050</v>
      </c>
      <c r="E51" s="61">
        <v>497</v>
      </c>
      <c r="F51" s="61">
        <v>18</v>
      </c>
      <c r="G51" s="61">
        <v>158202</v>
      </c>
      <c r="H51" s="61">
        <v>15520</v>
      </c>
      <c r="I51" s="61">
        <v>1641</v>
      </c>
      <c r="J51" s="61">
        <v>2338</v>
      </c>
      <c r="K51" s="61">
        <v>8</v>
      </c>
      <c r="L51" s="61">
        <v>1</v>
      </c>
      <c r="M51" s="61">
        <v>6091</v>
      </c>
      <c r="N51" s="61">
        <v>416</v>
      </c>
      <c r="O51" s="61">
        <v>123</v>
      </c>
    </row>
    <row r="52" spans="1:15">
      <c r="A52" s="115">
        <v>44508</v>
      </c>
      <c r="B52" s="101" t="str">
        <f t="shared" si="0"/>
        <v>(月)</v>
      </c>
      <c r="C52" s="61">
        <f t="shared" si="1"/>
        <v>227415</v>
      </c>
      <c r="D52" s="61">
        <v>46596</v>
      </c>
      <c r="E52" s="61">
        <v>813</v>
      </c>
      <c r="F52" s="61">
        <v>14</v>
      </c>
      <c r="G52" s="61">
        <v>160247</v>
      </c>
      <c r="H52" s="61">
        <v>17865</v>
      </c>
      <c r="I52" s="61">
        <v>1880</v>
      </c>
      <c r="J52" s="61">
        <v>2208</v>
      </c>
      <c r="K52" s="61">
        <v>15</v>
      </c>
      <c r="L52" s="61">
        <v>0</v>
      </c>
      <c r="M52" s="61">
        <v>5848</v>
      </c>
      <c r="N52" s="61">
        <v>365</v>
      </c>
      <c r="O52" s="61">
        <v>151</v>
      </c>
    </row>
    <row r="53" spans="1:15">
      <c r="A53" s="115">
        <v>44507</v>
      </c>
      <c r="B53" s="101" t="str">
        <f t="shared" si="0"/>
        <v>(日)</v>
      </c>
      <c r="C53" s="61">
        <f t="shared" si="1"/>
        <v>348146</v>
      </c>
      <c r="D53" s="61">
        <v>70815</v>
      </c>
      <c r="E53" s="61">
        <v>2148</v>
      </c>
      <c r="F53" s="61">
        <v>9</v>
      </c>
      <c r="G53" s="61">
        <v>232614</v>
      </c>
      <c r="H53" s="61">
        <v>41015</v>
      </c>
      <c r="I53" s="61">
        <v>1545</v>
      </c>
      <c r="J53" s="61">
        <v>2552</v>
      </c>
      <c r="K53" s="61">
        <v>98</v>
      </c>
      <c r="L53" s="61">
        <v>2</v>
      </c>
      <c r="M53" s="61">
        <v>5815</v>
      </c>
      <c r="N53" s="61">
        <v>812</v>
      </c>
      <c r="O53" s="61">
        <v>54</v>
      </c>
    </row>
    <row r="54" spans="1:15">
      <c r="A54" s="115">
        <v>44506</v>
      </c>
      <c r="B54" s="101" t="str">
        <f t="shared" si="0"/>
        <v>(土)</v>
      </c>
      <c r="C54" s="61">
        <f t="shared" si="1"/>
        <v>550217</v>
      </c>
      <c r="D54" s="61">
        <v>112272</v>
      </c>
      <c r="E54" s="61">
        <v>2949</v>
      </c>
      <c r="F54" s="61">
        <v>11</v>
      </c>
      <c r="G54" s="61">
        <v>385432</v>
      </c>
      <c r="H54" s="61">
        <v>48107</v>
      </c>
      <c r="I54" s="61">
        <v>1446</v>
      </c>
      <c r="J54" s="61">
        <v>3598</v>
      </c>
      <c r="K54" s="61">
        <v>102</v>
      </c>
      <c r="L54" s="61">
        <v>2</v>
      </c>
      <c r="M54" s="61">
        <v>8531</v>
      </c>
      <c r="N54" s="61">
        <v>790</v>
      </c>
      <c r="O54" s="61">
        <v>53</v>
      </c>
    </row>
    <row r="55" spans="1:15">
      <c r="A55" s="115">
        <v>44505</v>
      </c>
      <c r="B55" s="101" t="str">
        <f t="shared" si="0"/>
        <v>(金)</v>
      </c>
      <c r="C55" s="61">
        <f t="shared" si="1"/>
        <v>407256</v>
      </c>
      <c r="D55" s="61">
        <v>82231</v>
      </c>
      <c r="E55" s="61">
        <v>1274</v>
      </c>
      <c r="F55" s="61">
        <v>11</v>
      </c>
      <c r="G55" s="61">
        <v>291226</v>
      </c>
      <c r="H55" s="61">
        <v>30983</v>
      </c>
      <c r="I55" s="61">
        <v>1531</v>
      </c>
      <c r="J55" s="61">
        <v>3366</v>
      </c>
      <c r="K55" s="61">
        <v>37</v>
      </c>
      <c r="L55" s="61">
        <v>1</v>
      </c>
      <c r="M55" s="61">
        <v>8611</v>
      </c>
      <c r="N55" s="61">
        <v>491</v>
      </c>
      <c r="O55" s="61">
        <v>83</v>
      </c>
    </row>
    <row r="56" spans="1:15">
      <c r="A56" s="115">
        <v>44504</v>
      </c>
      <c r="B56" s="101" t="str">
        <f t="shared" si="0"/>
        <v>(木)</v>
      </c>
      <c r="C56" s="61">
        <f t="shared" si="1"/>
        <v>323949</v>
      </c>
      <c r="D56" s="61">
        <v>52674</v>
      </c>
      <c r="E56" s="61">
        <v>1364</v>
      </c>
      <c r="F56" s="61">
        <v>9</v>
      </c>
      <c r="G56" s="61">
        <v>242650</v>
      </c>
      <c r="H56" s="61">
        <v>25783</v>
      </c>
      <c r="I56" s="61">
        <v>1469</v>
      </c>
      <c r="J56" s="61">
        <v>2454</v>
      </c>
      <c r="K56" s="61">
        <v>28</v>
      </c>
      <c r="L56" s="61">
        <v>0</v>
      </c>
      <c r="M56" s="61">
        <v>9211</v>
      </c>
      <c r="N56" s="61">
        <v>618</v>
      </c>
      <c r="O56" s="61">
        <v>82</v>
      </c>
    </row>
    <row r="57" spans="1:15">
      <c r="A57" s="115">
        <v>44503</v>
      </c>
      <c r="B57" s="101" t="str">
        <f t="shared" si="0"/>
        <v>(水)</v>
      </c>
      <c r="C57" s="61">
        <f t="shared" si="1"/>
        <v>98096</v>
      </c>
      <c r="D57" s="61">
        <v>20545</v>
      </c>
      <c r="E57" s="61">
        <v>951</v>
      </c>
      <c r="F57" s="61">
        <v>2</v>
      </c>
      <c r="G57" s="61">
        <v>54841</v>
      </c>
      <c r="H57" s="61">
        <v>20740</v>
      </c>
      <c r="I57" s="61">
        <v>1017</v>
      </c>
      <c r="J57" s="61">
        <v>820</v>
      </c>
      <c r="K57" s="61">
        <v>24</v>
      </c>
      <c r="L57" s="61">
        <v>1</v>
      </c>
      <c r="M57" s="61">
        <v>1590</v>
      </c>
      <c r="N57" s="61">
        <v>528</v>
      </c>
      <c r="O57" s="61">
        <v>48</v>
      </c>
    </row>
    <row r="58" spans="1:15">
      <c r="A58" s="115">
        <v>44502</v>
      </c>
      <c r="B58" s="101" t="str">
        <f t="shared" si="0"/>
        <v>(火)</v>
      </c>
      <c r="C58" s="61">
        <f t="shared" si="1"/>
        <v>309402</v>
      </c>
      <c r="D58" s="61">
        <v>35880</v>
      </c>
      <c r="E58" s="61">
        <v>2080</v>
      </c>
      <c r="F58" s="61">
        <v>52</v>
      </c>
      <c r="G58" s="61">
        <v>243354</v>
      </c>
      <c r="H58" s="61">
        <v>25956</v>
      </c>
      <c r="I58" s="61">
        <v>2080</v>
      </c>
      <c r="J58" s="61">
        <v>1685</v>
      </c>
      <c r="K58" s="61">
        <v>79</v>
      </c>
      <c r="L58" s="61">
        <v>3</v>
      </c>
      <c r="M58" s="61">
        <v>9125</v>
      </c>
      <c r="N58" s="61">
        <v>563</v>
      </c>
      <c r="O58" s="61">
        <v>98</v>
      </c>
    </row>
    <row r="59" spans="1:15">
      <c r="A59" s="115">
        <v>44501</v>
      </c>
      <c r="B59" s="101" t="str">
        <f t="shared" si="0"/>
        <v>(月)</v>
      </c>
      <c r="C59" s="61">
        <f t="shared" si="1"/>
        <v>329460</v>
      </c>
      <c r="D59" s="61">
        <v>53850</v>
      </c>
      <c r="E59" s="61">
        <v>2556</v>
      </c>
      <c r="F59" s="61">
        <v>6</v>
      </c>
      <c r="G59" s="61">
        <v>247969</v>
      </c>
      <c r="H59" s="61">
        <v>23603</v>
      </c>
      <c r="I59" s="61">
        <v>1476</v>
      </c>
      <c r="J59" s="61">
        <v>2449</v>
      </c>
      <c r="K59" s="61">
        <v>102</v>
      </c>
      <c r="L59" s="61">
        <v>0</v>
      </c>
      <c r="M59" s="61">
        <v>9488</v>
      </c>
      <c r="N59" s="61">
        <v>543</v>
      </c>
      <c r="O59" s="61">
        <v>74</v>
      </c>
    </row>
    <row r="60" spans="1:15">
      <c r="A60" s="115">
        <v>44500</v>
      </c>
      <c r="B60" s="101" t="str">
        <f t="shared" si="0"/>
        <v>(日)</v>
      </c>
      <c r="C60" s="61">
        <f t="shared" si="1"/>
        <v>522160</v>
      </c>
      <c r="D60" s="61">
        <v>108929</v>
      </c>
      <c r="E60" s="61">
        <v>9731</v>
      </c>
      <c r="F60" s="61">
        <v>6</v>
      </c>
      <c r="G60" s="61">
        <v>342608</v>
      </c>
      <c r="H60" s="61">
        <v>59727</v>
      </c>
      <c r="I60" s="61">
        <v>1159</v>
      </c>
      <c r="J60" s="61">
        <v>3183</v>
      </c>
      <c r="K60" s="61">
        <v>281</v>
      </c>
      <c r="L60" s="61">
        <v>0</v>
      </c>
      <c r="M60" s="61">
        <v>7978</v>
      </c>
      <c r="N60" s="61">
        <v>1091</v>
      </c>
      <c r="O60" s="61">
        <v>50</v>
      </c>
    </row>
    <row r="61" spans="1:15">
      <c r="A61" s="115">
        <v>44499</v>
      </c>
      <c r="B61" s="101" t="str">
        <f t="shared" si="0"/>
        <v>(土)</v>
      </c>
      <c r="C61" s="61">
        <f t="shared" si="1"/>
        <v>744381</v>
      </c>
      <c r="D61" s="61">
        <v>167915</v>
      </c>
      <c r="E61" s="61">
        <v>12829</v>
      </c>
      <c r="F61" s="61">
        <v>18</v>
      </c>
      <c r="G61" s="61">
        <v>490930</v>
      </c>
      <c r="H61" s="61">
        <v>71125</v>
      </c>
      <c r="I61" s="61">
        <v>1564</v>
      </c>
      <c r="J61" s="61">
        <v>4555</v>
      </c>
      <c r="K61" s="61">
        <v>345</v>
      </c>
      <c r="L61" s="61">
        <v>2</v>
      </c>
      <c r="M61" s="61">
        <v>10346</v>
      </c>
      <c r="N61" s="61">
        <v>889</v>
      </c>
      <c r="O61" s="61">
        <v>48</v>
      </c>
    </row>
    <row r="62" spans="1:15">
      <c r="A62" s="115">
        <v>44498</v>
      </c>
      <c r="B62" s="101" t="str">
        <f t="shared" si="0"/>
        <v>(金)</v>
      </c>
      <c r="C62" s="61">
        <f t="shared" si="1"/>
        <v>550919</v>
      </c>
      <c r="D62" s="61">
        <v>122353</v>
      </c>
      <c r="E62" s="61">
        <v>7258</v>
      </c>
      <c r="F62" s="61">
        <v>31</v>
      </c>
      <c r="G62" s="61">
        <v>367985</v>
      </c>
      <c r="H62" s="61">
        <v>51045</v>
      </c>
      <c r="I62" s="61">
        <v>2247</v>
      </c>
      <c r="J62" s="61">
        <v>4287</v>
      </c>
      <c r="K62" s="61">
        <v>203</v>
      </c>
      <c r="L62" s="61">
        <v>4</v>
      </c>
      <c r="M62" s="61">
        <v>10394</v>
      </c>
      <c r="N62" s="61">
        <v>535</v>
      </c>
      <c r="O62" s="61">
        <v>97</v>
      </c>
    </row>
    <row r="63" spans="1:15">
      <c r="A63" s="115">
        <v>44497</v>
      </c>
      <c r="B63" s="101" t="str">
        <f t="shared" si="0"/>
        <v>(木)</v>
      </c>
      <c r="C63" s="61">
        <f t="shared" si="1"/>
        <v>431364</v>
      </c>
      <c r="D63" s="61">
        <v>95055</v>
      </c>
      <c r="E63" s="61">
        <v>6534</v>
      </c>
      <c r="F63" s="61">
        <v>62</v>
      </c>
      <c r="G63" s="61">
        <v>287081</v>
      </c>
      <c r="H63" s="61">
        <v>41256</v>
      </c>
      <c r="I63" s="61">
        <v>1376</v>
      </c>
      <c r="J63" s="61">
        <v>4074</v>
      </c>
      <c r="K63" s="61">
        <v>178</v>
      </c>
      <c r="L63" s="61">
        <v>9</v>
      </c>
      <c r="M63" s="61">
        <v>10617</v>
      </c>
      <c r="N63" s="61">
        <v>554</v>
      </c>
      <c r="O63" s="61">
        <v>82</v>
      </c>
    </row>
    <row r="64" spans="1:15">
      <c r="A64" s="115">
        <v>44496</v>
      </c>
      <c r="B64" s="101" t="str">
        <f t="shared" si="0"/>
        <v>(水)</v>
      </c>
      <c r="C64" s="61">
        <f t="shared" si="1"/>
        <v>445955</v>
      </c>
      <c r="D64" s="61">
        <v>97358</v>
      </c>
      <c r="E64" s="61">
        <v>7426</v>
      </c>
      <c r="F64" s="61">
        <v>55</v>
      </c>
      <c r="G64" s="61">
        <v>298557</v>
      </c>
      <c r="H64" s="61">
        <v>40648</v>
      </c>
      <c r="I64" s="61">
        <v>1911</v>
      </c>
      <c r="J64" s="61">
        <v>4234</v>
      </c>
      <c r="K64" s="61">
        <v>211</v>
      </c>
      <c r="L64" s="61">
        <v>9</v>
      </c>
      <c r="M64" s="61">
        <v>11499</v>
      </c>
      <c r="N64" s="61">
        <v>519</v>
      </c>
      <c r="O64" s="61">
        <v>102</v>
      </c>
    </row>
    <row r="65" spans="1:15">
      <c r="A65" s="115">
        <v>44495</v>
      </c>
      <c r="B65" s="101" t="str">
        <f t="shared" si="0"/>
        <v>(火)</v>
      </c>
      <c r="C65" s="61">
        <f t="shared" si="1"/>
        <v>468187</v>
      </c>
      <c r="D65" s="61">
        <v>107229</v>
      </c>
      <c r="E65" s="61">
        <v>4912</v>
      </c>
      <c r="F65" s="61">
        <v>60</v>
      </c>
      <c r="G65" s="61">
        <v>314034</v>
      </c>
      <c r="H65" s="61">
        <v>40620</v>
      </c>
      <c r="I65" s="61">
        <v>1332</v>
      </c>
      <c r="J65" s="61">
        <v>4867</v>
      </c>
      <c r="K65" s="61">
        <v>150</v>
      </c>
      <c r="L65" s="61">
        <v>4</v>
      </c>
      <c r="M65" s="61">
        <v>12643</v>
      </c>
      <c r="N65" s="61">
        <v>665</v>
      </c>
      <c r="O65" s="61">
        <v>62</v>
      </c>
    </row>
    <row r="66" spans="1:15">
      <c r="A66" s="115">
        <v>44494</v>
      </c>
      <c r="B66" s="101" t="str">
        <f t="shared" si="0"/>
        <v>(月)</v>
      </c>
      <c r="C66" s="61">
        <f t="shared" si="1"/>
        <v>459424</v>
      </c>
      <c r="D66" s="61">
        <v>103049</v>
      </c>
      <c r="E66" s="61">
        <v>5778</v>
      </c>
      <c r="F66" s="61">
        <v>28</v>
      </c>
      <c r="G66" s="61">
        <v>305936</v>
      </c>
      <c r="H66" s="61">
        <v>43448</v>
      </c>
      <c r="I66" s="61">
        <v>1185</v>
      </c>
      <c r="J66" s="61">
        <v>4267</v>
      </c>
      <c r="K66" s="61">
        <v>165</v>
      </c>
      <c r="L66" s="61">
        <v>5</v>
      </c>
      <c r="M66" s="61">
        <v>11970</v>
      </c>
      <c r="N66" s="61">
        <v>572</v>
      </c>
      <c r="O66" s="61">
        <v>64</v>
      </c>
    </row>
    <row r="67" spans="1:15">
      <c r="A67" s="115">
        <v>44493</v>
      </c>
      <c r="B67" s="101" t="str">
        <f t="shared" si="0"/>
        <v>(日)</v>
      </c>
      <c r="C67" s="61">
        <f t="shared" si="1"/>
        <v>665246</v>
      </c>
      <c r="D67" s="61">
        <v>149120</v>
      </c>
      <c r="E67" s="61">
        <v>16850</v>
      </c>
      <c r="F67" s="61">
        <v>21</v>
      </c>
      <c r="G67" s="61">
        <v>415112</v>
      </c>
      <c r="H67" s="61">
        <v>83010</v>
      </c>
      <c r="I67" s="61">
        <v>1133</v>
      </c>
      <c r="J67" s="61">
        <v>4426</v>
      </c>
      <c r="K67" s="61">
        <v>530</v>
      </c>
      <c r="L67" s="61">
        <v>2</v>
      </c>
      <c r="M67" s="61">
        <v>8831</v>
      </c>
      <c r="N67" s="61">
        <v>1063</v>
      </c>
      <c r="O67" s="61">
        <v>50</v>
      </c>
    </row>
    <row r="68" spans="1:15">
      <c r="A68" s="115">
        <v>44492</v>
      </c>
      <c r="B68" s="101" t="str">
        <f t="shared" si="0"/>
        <v>(土)</v>
      </c>
      <c r="C68" s="61">
        <f t="shared" si="1"/>
        <v>920526</v>
      </c>
      <c r="D68" s="61">
        <v>237549</v>
      </c>
      <c r="E68" s="61">
        <v>25995</v>
      </c>
      <c r="F68" s="61">
        <v>56</v>
      </c>
      <c r="G68" s="61">
        <v>548057</v>
      </c>
      <c r="H68" s="61">
        <v>108062</v>
      </c>
      <c r="I68" s="61">
        <v>807</v>
      </c>
      <c r="J68" s="61">
        <v>5805</v>
      </c>
      <c r="K68" s="61">
        <v>724</v>
      </c>
      <c r="L68" s="61">
        <v>4</v>
      </c>
      <c r="M68" s="61">
        <v>10785</v>
      </c>
      <c r="N68" s="61">
        <v>971</v>
      </c>
      <c r="O68" s="61">
        <v>30</v>
      </c>
    </row>
    <row r="69" spans="1:15">
      <c r="A69" s="115">
        <v>44491</v>
      </c>
      <c r="B69" s="101" t="str">
        <f t="shared" si="0"/>
        <v>(金)</v>
      </c>
      <c r="C69" s="61">
        <f t="shared" si="1"/>
        <v>686359</v>
      </c>
      <c r="D69" s="61">
        <v>178799</v>
      </c>
      <c r="E69" s="61">
        <v>13463</v>
      </c>
      <c r="F69" s="61">
        <v>43</v>
      </c>
      <c r="G69" s="61">
        <v>409990</v>
      </c>
      <c r="H69" s="61">
        <v>82965</v>
      </c>
      <c r="I69" s="61">
        <v>1099</v>
      </c>
      <c r="J69" s="61">
        <v>5167</v>
      </c>
      <c r="K69" s="61">
        <v>278</v>
      </c>
      <c r="L69" s="61">
        <v>4</v>
      </c>
      <c r="M69" s="61">
        <v>11630</v>
      </c>
      <c r="N69" s="61">
        <v>587</v>
      </c>
      <c r="O69" s="61">
        <v>32</v>
      </c>
    </row>
    <row r="70" spans="1:15">
      <c r="A70" s="115">
        <v>44490</v>
      </c>
      <c r="B70" s="101" t="str">
        <f t="shared" si="0"/>
        <v>(木)</v>
      </c>
      <c r="C70" s="61">
        <f t="shared" si="1"/>
        <v>531725</v>
      </c>
      <c r="D70" s="61">
        <v>137420</v>
      </c>
      <c r="E70" s="61">
        <v>9180</v>
      </c>
      <c r="F70" s="61">
        <v>80</v>
      </c>
      <c r="G70" s="61">
        <v>333387</v>
      </c>
      <c r="H70" s="61">
        <v>49365</v>
      </c>
      <c r="I70" s="61">
        <v>2293</v>
      </c>
      <c r="J70" s="61">
        <v>5337</v>
      </c>
      <c r="K70" s="61">
        <v>271</v>
      </c>
      <c r="L70" s="61">
        <v>6</v>
      </c>
      <c r="M70" s="61">
        <v>11491</v>
      </c>
      <c r="N70" s="61">
        <v>640</v>
      </c>
      <c r="O70" s="61">
        <v>89</v>
      </c>
    </row>
    <row r="71" spans="1:15">
      <c r="A71" s="115">
        <v>44489</v>
      </c>
      <c r="B71" s="101" t="str">
        <f t="shared" ref="B71:B134" si="2">"(" &amp; TEXT(A71,"aaa") &amp; ")"</f>
        <v>(水)</v>
      </c>
      <c r="C71" s="61">
        <f t="shared" ref="C71:C76" si="3">SUM(D71:I71)</f>
        <v>573963</v>
      </c>
      <c r="D71" s="61">
        <v>152006</v>
      </c>
      <c r="E71" s="61">
        <v>11794</v>
      </c>
      <c r="F71" s="61">
        <v>25</v>
      </c>
      <c r="G71" s="61">
        <v>348008</v>
      </c>
      <c r="H71" s="61">
        <v>60180</v>
      </c>
      <c r="I71" s="61">
        <v>1950</v>
      </c>
      <c r="J71" s="61">
        <v>6270</v>
      </c>
      <c r="K71" s="61">
        <v>448</v>
      </c>
      <c r="L71" s="61">
        <v>3</v>
      </c>
      <c r="M71" s="61">
        <v>12798</v>
      </c>
      <c r="N71" s="61">
        <v>626</v>
      </c>
      <c r="O71" s="61">
        <v>71</v>
      </c>
    </row>
    <row r="72" spans="1:15">
      <c r="A72" s="115">
        <v>44488</v>
      </c>
      <c r="B72" s="101" t="str">
        <f t="shared" si="2"/>
        <v>(火)</v>
      </c>
      <c r="C72" s="61">
        <f t="shared" si="3"/>
        <v>588037</v>
      </c>
      <c r="D72" s="61">
        <v>163955</v>
      </c>
      <c r="E72" s="61">
        <v>8010</v>
      </c>
      <c r="F72" s="61">
        <v>68</v>
      </c>
      <c r="G72" s="61">
        <v>351753</v>
      </c>
      <c r="H72" s="61">
        <v>63665</v>
      </c>
      <c r="I72" s="61">
        <v>586</v>
      </c>
      <c r="J72" s="61">
        <v>6526</v>
      </c>
      <c r="K72" s="61">
        <v>253</v>
      </c>
      <c r="L72" s="61">
        <v>14</v>
      </c>
      <c r="M72" s="61">
        <v>13560</v>
      </c>
      <c r="N72" s="61">
        <v>776</v>
      </c>
      <c r="O72" s="61">
        <v>21</v>
      </c>
    </row>
    <row r="73" spans="1:15">
      <c r="A73" s="115">
        <v>44487</v>
      </c>
      <c r="B73" s="101" t="str">
        <f t="shared" si="2"/>
        <v>(月)</v>
      </c>
      <c r="C73" s="61">
        <f t="shared" si="3"/>
        <v>547836</v>
      </c>
      <c r="D73" s="61">
        <v>164470</v>
      </c>
      <c r="E73" s="61">
        <v>9874</v>
      </c>
      <c r="F73" s="61">
        <v>28</v>
      </c>
      <c r="G73" s="61">
        <v>321833</v>
      </c>
      <c r="H73" s="61">
        <v>51562</v>
      </c>
      <c r="I73" s="61">
        <v>69</v>
      </c>
      <c r="J73" s="61">
        <v>6071</v>
      </c>
      <c r="K73" s="61">
        <v>257</v>
      </c>
      <c r="L73" s="61">
        <v>3</v>
      </c>
      <c r="M73" s="61">
        <v>11851</v>
      </c>
      <c r="N73" s="61">
        <v>627</v>
      </c>
      <c r="O73" s="61">
        <v>3</v>
      </c>
    </row>
    <row r="74" spans="1:15">
      <c r="A74" s="115">
        <v>44486</v>
      </c>
      <c r="B74" s="101" t="str">
        <f t="shared" si="2"/>
        <v>(日)</v>
      </c>
      <c r="C74" s="61">
        <f t="shared" si="3"/>
        <v>739752</v>
      </c>
      <c r="D74" s="61">
        <v>224866</v>
      </c>
      <c r="E74" s="61">
        <v>22721</v>
      </c>
      <c r="F74" s="61">
        <v>12</v>
      </c>
      <c r="G74" s="61">
        <v>372725</v>
      </c>
      <c r="H74" s="61">
        <v>118840</v>
      </c>
      <c r="I74" s="61">
        <v>588</v>
      </c>
      <c r="J74" s="61">
        <v>5627</v>
      </c>
      <c r="K74" s="61">
        <v>605</v>
      </c>
      <c r="L74" s="61">
        <v>0</v>
      </c>
      <c r="M74" s="61">
        <v>7027</v>
      </c>
      <c r="N74" s="61">
        <v>1169</v>
      </c>
      <c r="O74" s="61">
        <v>36</v>
      </c>
    </row>
    <row r="75" spans="1:15">
      <c r="A75" s="115">
        <v>44485</v>
      </c>
      <c r="B75" s="101" t="str">
        <f t="shared" si="2"/>
        <v>(土)</v>
      </c>
      <c r="C75" s="61">
        <f t="shared" si="3"/>
        <v>1047335</v>
      </c>
      <c r="D75" s="61">
        <v>367490</v>
      </c>
      <c r="E75" s="61">
        <v>27879</v>
      </c>
      <c r="F75" s="61">
        <v>17</v>
      </c>
      <c r="G75" s="61">
        <v>502926</v>
      </c>
      <c r="H75" s="61">
        <v>148682</v>
      </c>
      <c r="I75" s="61">
        <v>341</v>
      </c>
      <c r="J75" s="61">
        <v>7823</v>
      </c>
      <c r="K75" s="61">
        <v>542</v>
      </c>
      <c r="L75" s="61">
        <v>1</v>
      </c>
      <c r="M75" s="61">
        <v>9205</v>
      </c>
      <c r="N75" s="61">
        <v>954</v>
      </c>
      <c r="O75" s="61">
        <v>19</v>
      </c>
    </row>
    <row r="76" spans="1:15">
      <c r="A76" s="115">
        <v>44484</v>
      </c>
      <c r="B76" s="101" t="str">
        <f t="shared" si="2"/>
        <v>(金)</v>
      </c>
      <c r="C76" s="61">
        <f t="shared" si="3"/>
        <v>810129</v>
      </c>
      <c r="D76" s="61">
        <v>280102</v>
      </c>
      <c r="E76" s="61">
        <v>20392</v>
      </c>
      <c r="F76" s="61">
        <v>232</v>
      </c>
      <c r="G76" s="61">
        <v>380492</v>
      </c>
      <c r="H76" s="61">
        <v>128787</v>
      </c>
      <c r="I76" s="61">
        <v>124</v>
      </c>
      <c r="J76" s="61">
        <v>7874</v>
      </c>
      <c r="K76" s="61">
        <v>376</v>
      </c>
      <c r="L76" s="61">
        <v>18</v>
      </c>
      <c r="M76" s="61">
        <v>10632</v>
      </c>
      <c r="N76" s="61">
        <v>661</v>
      </c>
      <c r="O76" s="61">
        <v>3</v>
      </c>
    </row>
    <row r="77" spans="1:15">
      <c r="A77" s="115">
        <v>44483</v>
      </c>
      <c r="B77" s="101" t="str">
        <f t="shared" si="2"/>
        <v>(木)</v>
      </c>
      <c r="C77" s="61">
        <f>SUM(D77:I77)</f>
        <v>510010</v>
      </c>
      <c r="D77" s="61">
        <v>244300</v>
      </c>
      <c r="E77" s="61">
        <v>16183</v>
      </c>
      <c r="F77" s="61">
        <v>69</v>
      </c>
      <c r="G77" s="61">
        <v>147951</v>
      </c>
      <c r="H77" s="61">
        <v>101164</v>
      </c>
      <c r="I77" s="61">
        <v>343</v>
      </c>
      <c r="J77" s="61">
        <v>8891</v>
      </c>
      <c r="K77" s="61">
        <v>406</v>
      </c>
      <c r="L77" s="61">
        <v>5</v>
      </c>
      <c r="M77" s="61">
        <v>4050</v>
      </c>
      <c r="N77" s="61">
        <v>792</v>
      </c>
      <c r="O77" s="61">
        <v>40</v>
      </c>
    </row>
    <row r="78" spans="1:15">
      <c r="A78" s="115">
        <v>44482</v>
      </c>
      <c r="B78" s="101" t="str">
        <f t="shared" si="2"/>
        <v>(水)</v>
      </c>
      <c r="C78" s="61">
        <f t="shared" ref="C78" si="4">SUM(D78:I78)</f>
        <v>571909</v>
      </c>
      <c r="D78" s="61">
        <v>123087</v>
      </c>
      <c r="E78" s="61">
        <v>17173</v>
      </c>
      <c r="F78" s="61">
        <v>23</v>
      </c>
      <c r="G78" s="61">
        <v>337871</v>
      </c>
      <c r="H78" s="61">
        <v>93682</v>
      </c>
      <c r="I78" s="61">
        <v>73</v>
      </c>
      <c r="J78" s="61">
        <v>4413</v>
      </c>
      <c r="K78" s="61">
        <v>404</v>
      </c>
      <c r="L78" s="61">
        <v>6</v>
      </c>
      <c r="M78" s="61">
        <v>11739</v>
      </c>
      <c r="N78" s="61">
        <v>787</v>
      </c>
      <c r="O78" s="61">
        <v>2</v>
      </c>
    </row>
    <row r="79" spans="1:15">
      <c r="A79" s="115">
        <v>44481</v>
      </c>
      <c r="B79" s="101" t="str">
        <f t="shared" si="2"/>
        <v>(火)</v>
      </c>
      <c r="C79" s="61">
        <f>SUM(D79:I79)</f>
        <v>706486</v>
      </c>
      <c r="D79" s="61">
        <v>252680</v>
      </c>
      <c r="E79" s="61">
        <v>14528</v>
      </c>
      <c r="F79" s="61">
        <v>60</v>
      </c>
      <c r="G79" s="61">
        <v>336608</v>
      </c>
      <c r="H79" s="61">
        <v>102527</v>
      </c>
      <c r="I79" s="61">
        <v>83</v>
      </c>
      <c r="J79" s="61">
        <v>9573</v>
      </c>
      <c r="K79" s="61">
        <v>332</v>
      </c>
      <c r="L79" s="61">
        <v>6</v>
      </c>
      <c r="M79" s="61">
        <v>12316</v>
      </c>
      <c r="N79" s="61">
        <v>866</v>
      </c>
      <c r="O79" s="61">
        <v>4</v>
      </c>
    </row>
    <row r="80" spans="1:15">
      <c r="A80" s="115">
        <v>44480</v>
      </c>
      <c r="B80" s="101" t="str">
        <f t="shared" si="2"/>
        <v>(月)</v>
      </c>
      <c r="C80" s="61">
        <f t="shared" ref="C80:C91" si="5">SUM(D80:I80)</f>
        <v>495166</v>
      </c>
      <c r="D80" s="61">
        <v>265579</v>
      </c>
      <c r="E80" s="61">
        <v>15880</v>
      </c>
      <c r="F80" s="61">
        <v>46</v>
      </c>
      <c r="G80" s="61">
        <v>113967</v>
      </c>
      <c r="H80" s="61">
        <v>99546</v>
      </c>
      <c r="I80" s="61">
        <v>148</v>
      </c>
      <c r="J80" s="61">
        <v>10026</v>
      </c>
      <c r="K80" s="61">
        <v>310</v>
      </c>
      <c r="L80" s="61">
        <v>5</v>
      </c>
      <c r="M80" s="61">
        <v>3108</v>
      </c>
      <c r="N80" s="61">
        <v>756</v>
      </c>
      <c r="O80" s="61">
        <v>5</v>
      </c>
    </row>
    <row r="81" spans="1:15">
      <c r="A81" s="115">
        <v>44479</v>
      </c>
      <c r="B81" s="101" t="str">
        <f t="shared" si="2"/>
        <v>(日)</v>
      </c>
      <c r="C81" s="61">
        <f t="shared" si="5"/>
        <v>970032</v>
      </c>
      <c r="D81" s="61">
        <v>334630</v>
      </c>
      <c r="E81" s="61">
        <v>41302</v>
      </c>
      <c r="F81" s="61">
        <v>55</v>
      </c>
      <c r="G81" s="61">
        <v>441607</v>
      </c>
      <c r="H81" s="61">
        <v>152132</v>
      </c>
      <c r="I81" s="61">
        <v>306</v>
      </c>
      <c r="J81" s="61">
        <v>7787</v>
      </c>
      <c r="K81" s="61">
        <v>824</v>
      </c>
      <c r="L81" s="61">
        <v>3</v>
      </c>
      <c r="M81" s="61">
        <v>8050</v>
      </c>
      <c r="N81" s="61">
        <v>1235</v>
      </c>
      <c r="O81" s="61">
        <v>7</v>
      </c>
    </row>
    <row r="82" spans="1:15">
      <c r="A82" s="115">
        <v>44478</v>
      </c>
      <c r="B82" s="101" t="str">
        <f t="shared" si="2"/>
        <v>(土)</v>
      </c>
      <c r="C82" s="61">
        <f t="shared" si="5"/>
        <v>1316401</v>
      </c>
      <c r="D82" s="61">
        <v>457368</v>
      </c>
      <c r="E82" s="61">
        <v>46383</v>
      </c>
      <c r="F82" s="61">
        <v>127</v>
      </c>
      <c r="G82" s="61">
        <v>612565</v>
      </c>
      <c r="H82" s="61">
        <v>199598</v>
      </c>
      <c r="I82" s="61">
        <v>360</v>
      </c>
      <c r="J82" s="61">
        <v>9413</v>
      </c>
      <c r="K82" s="61">
        <v>749</v>
      </c>
      <c r="L82" s="61">
        <v>6</v>
      </c>
      <c r="M82" s="61">
        <v>11023</v>
      </c>
      <c r="N82" s="61">
        <v>1185</v>
      </c>
      <c r="O82" s="61">
        <v>9</v>
      </c>
    </row>
    <row r="83" spans="1:15">
      <c r="A83" s="115">
        <v>44477</v>
      </c>
      <c r="B83" s="101" t="str">
        <f t="shared" si="2"/>
        <v>(金)</v>
      </c>
      <c r="C83" s="61">
        <f t="shared" si="5"/>
        <v>1023973</v>
      </c>
      <c r="D83" s="61">
        <v>344323</v>
      </c>
      <c r="E83" s="61">
        <v>28610</v>
      </c>
      <c r="F83" s="61">
        <v>282</v>
      </c>
      <c r="G83" s="61">
        <v>468598</v>
      </c>
      <c r="H83" s="61">
        <v>181898</v>
      </c>
      <c r="I83" s="61">
        <v>262</v>
      </c>
      <c r="J83" s="61">
        <v>9576</v>
      </c>
      <c r="K83" s="61">
        <v>468</v>
      </c>
      <c r="L83" s="61">
        <v>53</v>
      </c>
      <c r="M83" s="61">
        <v>11767</v>
      </c>
      <c r="N83" s="61">
        <v>631</v>
      </c>
      <c r="O83" s="61">
        <v>7</v>
      </c>
    </row>
    <row r="84" spans="1:15">
      <c r="A84" s="115">
        <v>44476</v>
      </c>
      <c r="B84" s="101" t="str">
        <f t="shared" si="2"/>
        <v>(木)</v>
      </c>
      <c r="C84" s="61">
        <f t="shared" si="5"/>
        <v>843046</v>
      </c>
      <c r="D84" s="61">
        <v>289901</v>
      </c>
      <c r="E84" s="61">
        <v>23649</v>
      </c>
      <c r="F84" s="61">
        <v>449</v>
      </c>
      <c r="G84" s="61">
        <v>377630</v>
      </c>
      <c r="H84" s="61">
        <v>150911</v>
      </c>
      <c r="I84" s="61">
        <v>506</v>
      </c>
      <c r="J84" s="61">
        <v>10547</v>
      </c>
      <c r="K84" s="61">
        <v>556</v>
      </c>
      <c r="L84" s="61">
        <v>39</v>
      </c>
      <c r="M84" s="61">
        <v>12437</v>
      </c>
      <c r="N84" s="61">
        <v>894</v>
      </c>
      <c r="O84" s="61">
        <v>30</v>
      </c>
    </row>
    <row r="85" spans="1:15">
      <c r="A85" s="115">
        <v>44475</v>
      </c>
      <c r="B85" s="101" t="str">
        <f t="shared" si="2"/>
        <v>(水)</v>
      </c>
      <c r="C85" s="61">
        <f t="shared" si="5"/>
        <v>859526</v>
      </c>
      <c r="D85" s="61">
        <v>301969</v>
      </c>
      <c r="E85" s="61">
        <v>24907</v>
      </c>
      <c r="F85" s="61">
        <v>109</v>
      </c>
      <c r="G85" s="61">
        <v>388001</v>
      </c>
      <c r="H85" s="61">
        <v>144298</v>
      </c>
      <c r="I85" s="61">
        <v>242</v>
      </c>
      <c r="J85" s="61">
        <v>11517</v>
      </c>
      <c r="K85" s="61">
        <v>582</v>
      </c>
      <c r="L85" s="61">
        <v>6</v>
      </c>
      <c r="M85" s="61">
        <v>13683</v>
      </c>
      <c r="N85" s="61">
        <v>959</v>
      </c>
      <c r="O85" s="61">
        <v>8</v>
      </c>
    </row>
    <row r="86" spans="1:15">
      <c r="A86" s="115">
        <v>44474</v>
      </c>
      <c r="B86" s="101" t="str">
        <f t="shared" si="2"/>
        <v>(火)</v>
      </c>
      <c r="C86" s="61">
        <f t="shared" si="5"/>
        <v>889295</v>
      </c>
      <c r="D86" s="61">
        <v>317390</v>
      </c>
      <c r="E86" s="61">
        <v>24178</v>
      </c>
      <c r="F86" s="61">
        <v>87</v>
      </c>
      <c r="G86" s="61">
        <v>404617</v>
      </c>
      <c r="H86" s="61">
        <v>142775</v>
      </c>
      <c r="I86" s="61">
        <v>248</v>
      </c>
      <c r="J86" s="61">
        <v>12593</v>
      </c>
      <c r="K86" s="61">
        <v>540</v>
      </c>
      <c r="L86" s="61">
        <v>14</v>
      </c>
      <c r="M86" s="61">
        <v>14591</v>
      </c>
      <c r="N86" s="61">
        <v>794</v>
      </c>
      <c r="O86" s="61">
        <v>10</v>
      </c>
    </row>
    <row r="87" spans="1:15">
      <c r="A87" s="115">
        <v>44473</v>
      </c>
      <c r="B87" s="101" t="str">
        <f t="shared" si="2"/>
        <v>(月)</v>
      </c>
      <c r="C87" s="61">
        <f t="shared" si="5"/>
        <v>850902</v>
      </c>
      <c r="D87" s="61">
        <v>303976</v>
      </c>
      <c r="E87" s="61">
        <v>22749</v>
      </c>
      <c r="F87" s="61">
        <v>153</v>
      </c>
      <c r="G87" s="61">
        <v>379930</v>
      </c>
      <c r="H87" s="61">
        <v>144003</v>
      </c>
      <c r="I87" s="61">
        <v>91</v>
      </c>
      <c r="J87" s="61">
        <v>11828</v>
      </c>
      <c r="K87" s="61">
        <v>484</v>
      </c>
      <c r="L87" s="61">
        <v>10</v>
      </c>
      <c r="M87" s="61">
        <v>13505</v>
      </c>
      <c r="N87" s="61">
        <v>823</v>
      </c>
      <c r="O87" s="61">
        <v>5</v>
      </c>
    </row>
    <row r="88" spans="1:15">
      <c r="A88" s="115">
        <v>44472</v>
      </c>
      <c r="B88" s="101" t="str">
        <f t="shared" si="2"/>
        <v>(日)</v>
      </c>
      <c r="C88" s="61">
        <f t="shared" si="5"/>
        <v>1064874</v>
      </c>
      <c r="D88" s="61">
        <v>404635</v>
      </c>
      <c r="E88" s="61">
        <v>59255</v>
      </c>
      <c r="F88" s="61">
        <v>159</v>
      </c>
      <c r="G88" s="61">
        <v>437829</v>
      </c>
      <c r="H88" s="61">
        <v>162637</v>
      </c>
      <c r="I88" s="61">
        <v>359</v>
      </c>
      <c r="J88" s="61">
        <v>8475</v>
      </c>
      <c r="K88" s="61">
        <v>1088</v>
      </c>
      <c r="L88" s="61">
        <v>8</v>
      </c>
      <c r="M88" s="61">
        <v>8411</v>
      </c>
      <c r="N88" s="61">
        <v>1084</v>
      </c>
      <c r="O88" s="61">
        <v>6</v>
      </c>
    </row>
    <row r="89" spans="1:15">
      <c r="A89" s="115">
        <v>44471</v>
      </c>
      <c r="B89" s="101" t="str">
        <f t="shared" si="2"/>
        <v>(土)</v>
      </c>
      <c r="C89" s="61">
        <f t="shared" si="5"/>
        <v>1363393</v>
      </c>
      <c r="D89" s="61">
        <v>521405</v>
      </c>
      <c r="E89" s="61">
        <v>69959</v>
      </c>
      <c r="F89" s="61">
        <v>487</v>
      </c>
      <c r="G89" s="61">
        <v>590003</v>
      </c>
      <c r="H89" s="61">
        <v>181144</v>
      </c>
      <c r="I89" s="61">
        <v>395</v>
      </c>
      <c r="J89" s="61">
        <v>10213</v>
      </c>
      <c r="K89" s="61">
        <v>946</v>
      </c>
      <c r="L89" s="61">
        <v>64</v>
      </c>
      <c r="M89" s="61">
        <v>11133</v>
      </c>
      <c r="N89" s="61">
        <v>999</v>
      </c>
      <c r="O89" s="61">
        <v>22</v>
      </c>
    </row>
    <row r="90" spans="1:15">
      <c r="A90" s="115">
        <v>44470</v>
      </c>
      <c r="B90" s="101" t="str">
        <f t="shared" si="2"/>
        <v>(金)</v>
      </c>
      <c r="C90" s="61">
        <f t="shared" si="5"/>
        <v>1066238</v>
      </c>
      <c r="D90" s="61">
        <v>390311</v>
      </c>
      <c r="E90" s="61">
        <v>44107</v>
      </c>
      <c r="F90" s="61">
        <v>203</v>
      </c>
      <c r="G90" s="61">
        <v>472754</v>
      </c>
      <c r="H90" s="61">
        <v>158758</v>
      </c>
      <c r="I90" s="61">
        <v>105</v>
      </c>
      <c r="J90" s="61">
        <v>11249</v>
      </c>
      <c r="K90" s="61">
        <v>504</v>
      </c>
      <c r="L90" s="61">
        <v>17</v>
      </c>
      <c r="M90" s="61">
        <v>12433</v>
      </c>
      <c r="N90" s="61">
        <v>652</v>
      </c>
      <c r="O90" s="61">
        <v>2</v>
      </c>
    </row>
    <row r="91" spans="1:15">
      <c r="A91" s="115">
        <v>44469</v>
      </c>
      <c r="B91" s="101" t="str">
        <f t="shared" si="2"/>
        <v>(木)</v>
      </c>
      <c r="C91" s="61">
        <f t="shared" si="5"/>
        <v>976369</v>
      </c>
      <c r="D91" s="61">
        <v>343689</v>
      </c>
      <c r="E91" s="61">
        <v>40530</v>
      </c>
      <c r="F91" s="61">
        <v>374</v>
      </c>
      <c r="G91" s="61">
        <v>434563</v>
      </c>
      <c r="H91" s="61">
        <v>156850</v>
      </c>
      <c r="I91" s="61">
        <v>363</v>
      </c>
      <c r="J91" s="61">
        <v>11797</v>
      </c>
      <c r="K91" s="61">
        <v>591</v>
      </c>
      <c r="L91" s="61">
        <v>28</v>
      </c>
      <c r="M91" s="61">
        <v>15056</v>
      </c>
      <c r="N91" s="61">
        <v>864</v>
      </c>
      <c r="O91" s="61">
        <v>22</v>
      </c>
    </row>
    <row r="92" spans="1:15">
      <c r="A92" s="115">
        <v>44468</v>
      </c>
      <c r="B92" s="101" t="str">
        <f t="shared" si="2"/>
        <v>(水)</v>
      </c>
      <c r="C92" s="61">
        <f>SUM(D92:I92)</f>
        <v>984370</v>
      </c>
      <c r="D92" s="61">
        <v>356802</v>
      </c>
      <c r="E92" s="61">
        <v>41882</v>
      </c>
      <c r="F92" s="61">
        <v>502</v>
      </c>
      <c r="G92" s="61">
        <v>445040</v>
      </c>
      <c r="H92" s="61">
        <v>140065</v>
      </c>
      <c r="I92" s="61">
        <v>79</v>
      </c>
      <c r="J92" s="61">
        <v>12685</v>
      </c>
      <c r="K92" s="61">
        <v>591</v>
      </c>
      <c r="L92" s="61">
        <v>28</v>
      </c>
      <c r="M92" s="61">
        <v>16271</v>
      </c>
      <c r="N92" s="61">
        <v>935</v>
      </c>
      <c r="O92" s="61">
        <v>5</v>
      </c>
    </row>
    <row r="93" spans="1:15">
      <c r="A93" s="115">
        <v>44467</v>
      </c>
      <c r="B93" s="101" t="str">
        <f t="shared" si="2"/>
        <v>(火)</v>
      </c>
      <c r="C93" s="61">
        <f t="shared" ref="C93:C98" si="6">SUM(D93:I93)</f>
        <v>1016086</v>
      </c>
      <c r="D93" s="61">
        <v>361335</v>
      </c>
      <c r="E93" s="61">
        <v>40757</v>
      </c>
      <c r="F93" s="61">
        <v>346</v>
      </c>
      <c r="G93" s="61">
        <v>480876</v>
      </c>
      <c r="H93" s="61">
        <v>132661</v>
      </c>
      <c r="I93" s="61">
        <v>111</v>
      </c>
      <c r="J93" s="61">
        <v>13601</v>
      </c>
      <c r="K93" s="61">
        <v>648</v>
      </c>
      <c r="L93" s="61">
        <v>46</v>
      </c>
      <c r="M93" s="61">
        <v>18162</v>
      </c>
      <c r="N93" s="61">
        <v>870</v>
      </c>
      <c r="O93" s="61">
        <v>9</v>
      </c>
    </row>
    <row r="94" spans="1:15">
      <c r="A94" s="115">
        <v>44466</v>
      </c>
      <c r="B94" s="101" t="str">
        <f t="shared" si="2"/>
        <v>(月)</v>
      </c>
      <c r="C94" s="61">
        <f t="shared" si="6"/>
        <v>980495</v>
      </c>
      <c r="D94" s="61">
        <v>329127</v>
      </c>
      <c r="E94" s="61">
        <v>43168</v>
      </c>
      <c r="F94" s="61">
        <v>444</v>
      </c>
      <c r="G94" s="61">
        <v>472933</v>
      </c>
      <c r="H94" s="61">
        <v>134805</v>
      </c>
      <c r="I94" s="61">
        <v>18</v>
      </c>
      <c r="J94" s="61">
        <v>11972</v>
      </c>
      <c r="K94" s="61">
        <v>545</v>
      </c>
      <c r="L94" s="61">
        <v>43</v>
      </c>
      <c r="M94" s="61">
        <v>18141</v>
      </c>
      <c r="N94" s="61">
        <v>805</v>
      </c>
      <c r="O94" s="61">
        <v>0</v>
      </c>
    </row>
    <row r="95" spans="1:15">
      <c r="A95" s="115">
        <v>44465</v>
      </c>
      <c r="B95" s="101" t="str">
        <f t="shared" si="2"/>
        <v>(日)</v>
      </c>
      <c r="C95" s="61">
        <f t="shared" si="6"/>
        <v>1164793</v>
      </c>
      <c r="D95" s="61">
        <v>363170</v>
      </c>
      <c r="E95" s="61">
        <v>79217</v>
      </c>
      <c r="F95" s="61">
        <v>771</v>
      </c>
      <c r="G95" s="61">
        <v>605270</v>
      </c>
      <c r="H95" s="61">
        <v>116348</v>
      </c>
      <c r="I95" s="61">
        <v>17</v>
      </c>
      <c r="J95" s="61">
        <v>6582</v>
      </c>
      <c r="K95" s="61">
        <v>1049</v>
      </c>
      <c r="L95" s="61">
        <v>52</v>
      </c>
      <c r="M95" s="61">
        <v>12363</v>
      </c>
      <c r="N95" s="61">
        <v>969</v>
      </c>
      <c r="O95" s="61">
        <v>1</v>
      </c>
    </row>
    <row r="96" spans="1:15">
      <c r="A96" s="115">
        <v>44464</v>
      </c>
      <c r="B96" s="101" t="str">
        <f t="shared" si="2"/>
        <v>(土)</v>
      </c>
      <c r="C96" s="61">
        <f t="shared" si="6"/>
        <v>1500318</v>
      </c>
      <c r="D96" s="61">
        <v>465488</v>
      </c>
      <c r="E96" s="61">
        <v>102116</v>
      </c>
      <c r="F96" s="61">
        <v>1323</v>
      </c>
      <c r="G96" s="61">
        <v>785288</v>
      </c>
      <c r="H96" s="61">
        <v>146088</v>
      </c>
      <c r="I96" s="61">
        <v>15</v>
      </c>
      <c r="J96" s="61">
        <v>8559</v>
      </c>
      <c r="K96" s="61">
        <v>893</v>
      </c>
      <c r="L96" s="61">
        <v>76</v>
      </c>
      <c r="M96" s="61">
        <v>16307</v>
      </c>
      <c r="N96" s="61">
        <v>856</v>
      </c>
      <c r="O96" s="61">
        <v>1</v>
      </c>
    </row>
    <row r="97" spans="1:15">
      <c r="A97" s="115">
        <v>44463</v>
      </c>
      <c r="B97" s="101" t="str">
        <f t="shared" si="2"/>
        <v>(金)</v>
      </c>
      <c r="C97" s="61">
        <f t="shared" si="6"/>
        <v>1189910</v>
      </c>
      <c r="D97" s="61">
        <v>355839</v>
      </c>
      <c r="E97" s="61">
        <v>74695</v>
      </c>
      <c r="F97" s="61">
        <v>811</v>
      </c>
      <c r="G97" s="61">
        <v>628044</v>
      </c>
      <c r="H97" s="61">
        <v>130503</v>
      </c>
      <c r="I97" s="61">
        <v>18</v>
      </c>
      <c r="J97" s="61">
        <v>10274</v>
      </c>
      <c r="K97" s="61">
        <v>605</v>
      </c>
      <c r="L97" s="61">
        <v>61</v>
      </c>
      <c r="M97" s="61">
        <v>20212</v>
      </c>
      <c r="N97" s="61">
        <v>657</v>
      </c>
      <c r="O97" s="61">
        <v>1</v>
      </c>
    </row>
    <row r="98" spans="1:15">
      <c r="A98" s="115">
        <v>44462</v>
      </c>
      <c r="B98" s="101" t="str">
        <f t="shared" si="2"/>
        <v>(木)</v>
      </c>
      <c r="C98" s="61">
        <f t="shared" si="6"/>
        <v>426218</v>
      </c>
      <c r="D98" s="61">
        <v>143015</v>
      </c>
      <c r="E98" s="61">
        <v>48193</v>
      </c>
      <c r="F98" s="61">
        <v>884</v>
      </c>
      <c r="G98" s="61">
        <v>146570</v>
      </c>
      <c r="H98" s="61">
        <v>87555</v>
      </c>
      <c r="I98" s="61">
        <v>1</v>
      </c>
      <c r="J98" s="61">
        <v>2968</v>
      </c>
      <c r="K98" s="61">
        <v>668</v>
      </c>
      <c r="L98" s="61">
        <v>83</v>
      </c>
      <c r="M98" s="61">
        <v>3430</v>
      </c>
      <c r="N98" s="61">
        <v>721</v>
      </c>
      <c r="O98" s="61">
        <v>1</v>
      </c>
    </row>
    <row r="99" spans="1:15">
      <c r="A99" s="115">
        <v>44461</v>
      </c>
      <c r="B99" s="101" t="str">
        <f t="shared" si="2"/>
        <v>(水)</v>
      </c>
      <c r="C99" s="61">
        <f>SUM(D99:I99)</f>
        <v>1062667</v>
      </c>
      <c r="D99" s="61">
        <v>347045</v>
      </c>
      <c r="E99" s="61">
        <v>67521</v>
      </c>
      <c r="F99" s="61">
        <v>1027</v>
      </c>
      <c r="G99" s="61">
        <v>522069</v>
      </c>
      <c r="H99" s="61">
        <v>124989</v>
      </c>
      <c r="I99" s="61">
        <v>16</v>
      </c>
      <c r="J99" s="61">
        <v>11593</v>
      </c>
      <c r="K99" s="61">
        <v>670</v>
      </c>
      <c r="L99" s="61">
        <v>61</v>
      </c>
      <c r="M99" s="61">
        <v>21444</v>
      </c>
      <c r="N99" s="61">
        <v>845</v>
      </c>
      <c r="O99" s="61">
        <v>1</v>
      </c>
    </row>
    <row r="100" spans="1:15">
      <c r="A100" s="115">
        <v>44460</v>
      </c>
      <c r="B100" s="101" t="str">
        <f t="shared" si="2"/>
        <v>(火)</v>
      </c>
      <c r="C100" s="61">
        <f t="shared" ref="C100" si="7">SUM(D100:I100)</f>
        <v>1085157</v>
      </c>
      <c r="D100" s="61">
        <v>337674</v>
      </c>
      <c r="E100" s="61">
        <v>68032</v>
      </c>
      <c r="F100" s="61">
        <v>624</v>
      </c>
      <c r="G100" s="61">
        <v>556796</v>
      </c>
      <c r="H100" s="61">
        <v>122021</v>
      </c>
      <c r="I100" s="61">
        <v>10</v>
      </c>
      <c r="J100" s="61">
        <v>12062</v>
      </c>
      <c r="K100" s="61">
        <v>788</v>
      </c>
      <c r="L100" s="61">
        <v>64</v>
      </c>
      <c r="M100" s="61">
        <v>25540</v>
      </c>
      <c r="N100" s="61">
        <v>839</v>
      </c>
      <c r="O100" s="61">
        <v>2</v>
      </c>
    </row>
    <row r="101" spans="1:15">
      <c r="A101" s="115">
        <v>44459</v>
      </c>
      <c r="B101" s="101" t="str">
        <f t="shared" si="2"/>
        <v>(月)</v>
      </c>
      <c r="C101" s="61">
        <f>SUM(D101:I101)</f>
        <v>308765</v>
      </c>
      <c r="D101" s="61">
        <v>101140</v>
      </c>
      <c r="E101" s="61">
        <v>52519</v>
      </c>
      <c r="F101" s="61">
        <v>667</v>
      </c>
      <c r="G101" s="61">
        <v>79774</v>
      </c>
      <c r="H101" s="61">
        <v>74665</v>
      </c>
      <c r="I101" s="61">
        <v>0</v>
      </c>
      <c r="J101" s="61">
        <v>2107</v>
      </c>
      <c r="K101" s="61">
        <v>717</v>
      </c>
      <c r="L101" s="61">
        <v>39</v>
      </c>
      <c r="M101" s="61">
        <v>2068</v>
      </c>
      <c r="N101" s="61">
        <v>804</v>
      </c>
      <c r="O101" s="61">
        <v>0</v>
      </c>
    </row>
    <row r="102" spans="1:15">
      <c r="A102" s="115">
        <v>44458</v>
      </c>
      <c r="B102" s="101" t="str">
        <f t="shared" si="2"/>
        <v>(日)</v>
      </c>
      <c r="C102" s="61">
        <f t="shared" ref="C102:C104" si="8">SUM(D102:I102)</f>
        <v>1133622</v>
      </c>
      <c r="D102" s="61">
        <v>453840</v>
      </c>
      <c r="E102" s="61">
        <v>114731</v>
      </c>
      <c r="F102" s="61">
        <v>1544</v>
      </c>
      <c r="G102" s="61">
        <v>460211</v>
      </c>
      <c r="H102" s="61">
        <v>103295</v>
      </c>
      <c r="I102" s="61">
        <v>1</v>
      </c>
      <c r="J102" s="61">
        <v>7725</v>
      </c>
      <c r="K102" s="61">
        <v>1155</v>
      </c>
      <c r="L102" s="61">
        <v>80</v>
      </c>
      <c r="M102" s="61">
        <v>9696</v>
      </c>
      <c r="N102" s="61">
        <v>905</v>
      </c>
      <c r="O102" s="61">
        <v>0</v>
      </c>
    </row>
    <row r="103" spans="1:15">
      <c r="A103" s="115">
        <v>44457</v>
      </c>
      <c r="B103" s="101" t="str">
        <f t="shared" si="2"/>
        <v>(土)</v>
      </c>
      <c r="C103" s="61">
        <f t="shared" si="8"/>
        <v>1450676</v>
      </c>
      <c r="D103" s="61">
        <v>592483</v>
      </c>
      <c r="E103" s="61">
        <v>136671</v>
      </c>
      <c r="F103" s="61">
        <v>2383</v>
      </c>
      <c r="G103" s="61">
        <v>609943</v>
      </c>
      <c r="H103" s="61">
        <v>109190</v>
      </c>
      <c r="I103" s="61">
        <v>6</v>
      </c>
      <c r="J103" s="61">
        <v>10216</v>
      </c>
      <c r="K103" s="61">
        <v>880</v>
      </c>
      <c r="L103" s="61">
        <v>82</v>
      </c>
      <c r="M103" s="61">
        <v>14908</v>
      </c>
      <c r="N103" s="61">
        <v>710</v>
      </c>
      <c r="O103" s="61">
        <v>0</v>
      </c>
    </row>
    <row r="104" spans="1:15">
      <c r="A104" s="115">
        <v>44456</v>
      </c>
      <c r="B104" s="101" t="str">
        <f t="shared" si="2"/>
        <v>(金)</v>
      </c>
      <c r="C104" s="61">
        <f t="shared" si="8"/>
        <v>1203287</v>
      </c>
      <c r="D104" s="61">
        <v>451866</v>
      </c>
      <c r="E104" s="61">
        <v>115645</v>
      </c>
      <c r="F104" s="61">
        <v>1973</v>
      </c>
      <c r="G104" s="61">
        <v>528738</v>
      </c>
      <c r="H104" s="61">
        <v>105061</v>
      </c>
      <c r="I104" s="61">
        <v>4</v>
      </c>
      <c r="J104" s="61">
        <v>11212</v>
      </c>
      <c r="K104" s="61">
        <v>615</v>
      </c>
      <c r="L104" s="61">
        <v>94</v>
      </c>
      <c r="M104" s="61">
        <v>19222</v>
      </c>
      <c r="N104" s="61">
        <v>548</v>
      </c>
      <c r="O104" s="61">
        <v>0</v>
      </c>
    </row>
    <row r="105" spans="1:15">
      <c r="A105" s="115">
        <v>44455</v>
      </c>
      <c r="B105" s="101" t="str">
        <f t="shared" si="2"/>
        <v>(木)</v>
      </c>
      <c r="C105" s="61">
        <f>SUM(D105:I105)</f>
        <v>1046539</v>
      </c>
      <c r="D105" s="61">
        <v>392764</v>
      </c>
      <c r="E105" s="61">
        <v>99458</v>
      </c>
      <c r="F105" s="61">
        <v>1716</v>
      </c>
      <c r="G105" s="61">
        <v>451300</v>
      </c>
      <c r="H105" s="61">
        <v>101285</v>
      </c>
      <c r="I105" s="61">
        <v>16</v>
      </c>
      <c r="J105" s="61">
        <v>12222</v>
      </c>
      <c r="K105" s="61">
        <v>789</v>
      </c>
      <c r="L105" s="61">
        <v>125</v>
      </c>
      <c r="M105" s="61">
        <v>19659</v>
      </c>
      <c r="N105" s="61">
        <v>680</v>
      </c>
      <c r="O105" s="61">
        <v>3</v>
      </c>
    </row>
    <row r="106" spans="1:15">
      <c r="A106" s="115">
        <v>44454</v>
      </c>
      <c r="B106" s="101" t="str">
        <f t="shared" si="2"/>
        <v>(水)</v>
      </c>
      <c r="C106" s="61">
        <f>SUM(D106:I106)</f>
        <v>1056698</v>
      </c>
      <c r="D106" s="61">
        <v>410078</v>
      </c>
      <c r="E106" s="61">
        <v>96447</v>
      </c>
      <c r="F106" s="61">
        <v>1563</v>
      </c>
      <c r="G106" s="61">
        <v>461688</v>
      </c>
      <c r="H106" s="61">
        <v>86919</v>
      </c>
      <c r="I106" s="61">
        <v>3</v>
      </c>
      <c r="J106" s="61">
        <v>13534</v>
      </c>
      <c r="K106" s="61">
        <v>833</v>
      </c>
      <c r="L106" s="61">
        <v>88</v>
      </c>
      <c r="M106" s="61">
        <v>22499</v>
      </c>
      <c r="N106" s="61">
        <v>704</v>
      </c>
      <c r="O106" s="61">
        <v>0</v>
      </c>
    </row>
    <row r="107" spans="1:15">
      <c r="A107" s="115">
        <v>44453</v>
      </c>
      <c r="B107" s="101" t="str">
        <f t="shared" si="2"/>
        <v>(火)</v>
      </c>
      <c r="C107" s="61">
        <f>SUM(D107:I107)</f>
        <v>1077702</v>
      </c>
      <c r="D107" s="61">
        <v>425633</v>
      </c>
      <c r="E107" s="61">
        <v>102659</v>
      </c>
      <c r="F107" s="61">
        <v>1873</v>
      </c>
      <c r="G107" s="61">
        <v>462916</v>
      </c>
      <c r="H107" s="61">
        <v>84618</v>
      </c>
      <c r="I107" s="61">
        <v>3</v>
      </c>
      <c r="J107" s="61">
        <v>14558</v>
      </c>
      <c r="K107" s="61">
        <v>829</v>
      </c>
      <c r="L107" s="61">
        <v>133</v>
      </c>
      <c r="M107" s="61">
        <v>26114</v>
      </c>
      <c r="N107" s="61">
        <v>712</v>
      </c>
      <c r="O107" s="61">
        <v>1</v>
      </c>
    </row>
    <row r="108" spans="1:15">
      <c r="A108" s="115">
        <v>44452</v>
      </c>
      <c r="B108" s="101" t="str">
        <f t="shared" si="2"/>
        <v>(月)</v>
      </c>
      <c r="C108" s="61">
        <f>SUM(D108:I108)</f>
        <v>1016258</v>
      </c>
      <c r="D108" s="61">
        <v>394997</v>
      </c>
      <c r="E108" s="61">
        <v>107482</v>
      </c>
      <c r="F108" s="61">
        <v>2282</v>
      </c>
      <c r="G108" s="61">
        <v>432372</v>
      </c>
      <c r="H108" s="61">
        <v>79120</v>
      </c>
      <c r="I108" s="61">
        <v>5</v>
      </c>
      <c r="J108" s="61">
        <v>13682</v>
      </c>
      <c r="K108" s="61">
        <v>769</v>
      </c>
      <c r="L108" s="61">
        <v>163</v>
      </c>
      <c r="M108" s="61">
        <v>24923</v>
      </c>
      <c r="N108" s="61">
        <v>670</v>
      </c>
      <c r="O108" s="61">
        <v>1</v>
      </c>
    </row>
    <row r="109" spans="1:15">
      <c r="A109" s="115">
        <v>44451</v>
      </c>
      <c r="B109" s="101" t="str">
        <f t="shared" si="2"/>
        <v>(日)</v>
      </c>
      <c r="C109" s="61">
        <f t="shared" ref="C109:C172" si="9">SUM(D109:I109)</f>
        <v>1200871</v>
      </c>
      <c r="D109" s="61">
        <v>452804</v>
      </c>
      <c r="E109" s="61">
        <v>156776</v>
      </c>
      <c r="F109" s="61">
        <v>1632</v>
      </c>
      <c r="G109" s="61">
        <v>498691</v>
      </c>
      <c r="H109" s="61">
        <v>90967</v>
      </c>
      <c r="I109" s="61">
        <v>1</v>
      </c>
      <c r="J109" s="61">
        <v>8189</v>
      </c>
      <c r="K109" s="61">
        <v>1300</v>
      </c>
      <c r="L109" s="61">
        <v>59</v>
      </c>
      <c r="M109" s="61">
        <v>12453</v>
      </c>
      <c r="N109" s="61">
        <v>1045</v>
      </c>
      <c r="O109" s="61">
        <v>1</v>
      </c>
    </row>
    <row r="110" spans="1:15">
      <c r="A110" s="115">
        <v>44450</v>
      </c>
      <c r="B110" s="101" t="str">
        <f t="shared" si="2"/>
        <v>(土)</v>
      </c>
      <c r="C110" s="61">
        <f t="shared" si="9"/>
        <v>1493782</v>
      </c>
      <c r="D110" s="61">
        <v>577737</v>
      </c>
      <c r="E110" s="61">
        <v>197318</v>
      </c>
      <c r="F110" s="61">
        <v>1811</v>
      </c>
      <c r="G110" s="61">
        <v>617668</v>
      </c>
      <c r="H110" s="61">
        <v>99244</v>
      </c>
      <c r="I110" s="61">
        <v>4</v>
      </c>
      <c r="J110" s="61">
        <v>10394</v>
      </c>
      <c r="K110" s="61">
        <v>1166</v>
      </c>
      <c r="L110" s="61">
        <v>59</v>
      </c>
      <c r="M110" s="61">
        <v>18567</v>
      </c>
      <c r="N110" s="61">
        <v>873</v>
      </c>
      <c r="O110" s="61">
        <v>1</v>
      </c>
    </row>
    <row r="111" spans="1:15">
      <c r="A111" s="115">
        <v>44449</v>
      </c>
      <c r="B111" s="101" t="str">
        <f t="shared" si="2"/>
        <v>(金)</v>
      </c>
      <c r="C111" s="61">
        <f t="shared" si="9"/>
        <v>1248420</v>
      </c>
      <c r="D111" s="61">
        <v>461718</v>
      </c>
      <c r="E111" s="61">
        <v>177838</v>
      </c>
      <c r="F111" s="61">
        <v>1611</v>
      </c>
      <c r="G111" s="61">
        <v>511750</v>
      </c>
      <c r="H111" s="61">
        <v>95499</v>
      </c>
      <c r="I111" s="61">
        <v>4</v>
      </c>
      <c r="J111" s="61">
        <v>11911</v>
      </c>
      <c r="K111" s="61">
        <v>642</v>
      </c>
      <c r="L111" s="61">
        <v>88</v>
      </c>
      <c r="M111" s="61">
        <v>25575</v>
      </c>
      <c r="N111" s="61">
        <v>589</v>
      </c>
      <c r="O111" s="61">
        <v>0</v>
      </c>
    </row>
    <row r="112" spans="1:15">
      <c r="A112" s="115">
        <v>44448</v>
      </c>
      <c r="B112" s="101" t="str">
        <f t="shared" si="2"/>
        <v>(木)</v>
      </c>
      <c r="C112" s="61">
        <f t="shared" si="9"/>
        <v>1113516</v>
      </c>
      <c r="D112" s="61">
        <v>418527</v>
      </c>
      <c r="E112" s="61">
        <v>156797</v>
      </c>
      <c r="F112" s="61">
        <v>1834</v>
      </c>
      <c r="G112" s="61">
        <v>444029</v>
      </c>
      <c r="H112" s="61">
        <v>92328</v>
      </c>
      <c r="I112" s="61">
        <v>1</v>
      </c>
      <c r="J112" s="61">
        <v>13693</v>
      </c>
      <c r="K112" s="61">
        <v>935</v>
      </c>
      <c r="L112" s="61">
        <v>107</v>
      </c>
      <c r="M112" s="61">
        <v>25671</v>
      </c>
      <c r="N112" s="61">
        <v>564</v>
      </c>
      <c r="O112" s="61">
        <v>0</v>
      </c>
    </row>
    <row r="113" spans="1:15">
      <c r="A113" s="115">
        <v>44447</v>
      </c>
      <c r="B113" s="101" t="str">
        <f t="shared" si="2"/>
        <v>(水)</v>
      </c>
      <c r="C113" s="61">
        <f t="shared" si="9"/>
        <v>1137938</v>
      </c>
      <c r="D113" s="61">
        <v>440906</v>
      </c>
      <c r="E113" s="61">
        <v>147382</v>
      </c>
      <c r="F113" s="61">
        <v>1503</v>
      </c>
      <c r="G113" s="61">
        <v>458348</v>
      </c>
      <c r="H113" s="61">
        <v>89798</v>
      </c>
      <c r="I113" s="61">
        <v>1</v>
      </c>
      <c r="J113" s="61">
        <v>15124</v>
      </c>
      <c r="K113" s="61">
        <v>979</v>
      </c>
      <c r="L113" s="61">
        <v>72</v>
      </c>
      <c r="M113" s="61">
        <v>28933</v>
      </c>
      <c r="N113" s="61">
        <v>710</v>
      </c>
      <c r="O113" s="61">
        <v>0</v>
      </c>
    </row>
    <row r="114" spans="1:15">
      <c r="A114" s="115">
        <v>44446</v>
      </c>
      <c r="B114" s="101" t="str">
        <f t="shared" si="2"/>
        <v>(火)</v>
      </c>
      <c r="C114" s="61">
        <f t="shared" si="9"/>
        <v>1144964</v>
      </c>
      <c r="D114" s="61">
        <v>469242</v>
      </c>
      <c r="E114" s="61">
        <v>151414</v>
      </c>
      <c r="F114" s="61">
        <v>1719</v>
      </c>
      <c r="G114" s="61">
        <v>430140</v>
      </c>
      <c r="H114" s="61">
        <v>92447</v>
      </c>
      <c r="I114" s="61">
        <v>2</v>
      </c>
      <c r="J114" s="61">
        <v>16939</v>
      </c>
      <c r="K114" s="61">
        <v>880</v>
      </c>
      <c r="L114" s="61">
        <v>92</v>
      </c>
      <c r="M114" s="61">
        <v>31567</v>
      </c>
      <c r="N114" s="61">
        <v>807</v>
      </c>
      <c r="O114" s="61">
        <v>0</v>
      </c>
    </row>
    <row r="115" spans="1:15">
      <c r="A115" s="115">
        <v>44445</v>
      </c>
      <c r="B115" s="101" t="str">
        <f t="shared" si="2"/>
        <v>(月)</v>
      </c>
      <c r="C115" s="61">
        <f t="shared" si="9"/>
        <v>1025027</v>
      </c>
      <c r="D115" s="61">
        <v>458210</v>
      </c>
      <c r="E115" s="61">
        <v>150353</v>
      </c>
      <c r="F115" s="61">
        <v>1489</v>
      </c>
      <c r="G115" s="61">
        <v>338069</v>
      </c>
      <c r="H115" s="61">
        <v>76901</v>
      </c>
      <c r="I115" s="61">
        <v>5</v>
      </c>
      <c r="J115" s="61">
        <v>16607</v>
      </c>
      <c r="K115" s="61">
        <v>878</v>
      </c>
      <c r="L115" s="61">
        <v>81</v>
      </c>
      <c r="M115" s="61">
        <v>25314</v>
      </c>
      <c r="N115" s="61">
        <v>604</v>
      </c>
      <c r="O115" s="61">
        <v>0</v>
      </c>
    </row>
    <row r="116" spans="1:15">
      <c r="A116" s="115">
        <v>44444</v>
      </c>
      <c r="B116" s="101" t="str">
        <f t="shared" si="2"/>
        <v>(日)</v>
      </c>
      <c r="C116" s="61">
        <f t="shared" si="9"/>
        <v>1166793</v>
      </c>
      <c r="D116" s="61">
        <v>599166</v>
      </c>
      <c r="E116" s="61">
        <v>167443</v>
      </c>
      <c r="F116" s="61">
        <v>1560</v>
      </c>
      <c r="G116" s="61">
        <v>282980</v>
      </c>
      <c r="H116" s="61">
        <v>115640</v>
      </c>
      <c r="I116" s="61">
        <v>4</v>
      </c>
      <c r="J116" s="61">
        <v>11686</v>
      </c>
      <c r="K116" s="61">
        <v>1107</v>
      </c>
      <c r="L116" s="61">
        <v>56</v>
      </c>
      <c r="M116" s="61">
        <v>8641</v>
      </c>
      <c r="N116" s="61">
        <v>1958</v>
      </c>
      <c r="O116" s="61">
        <v>1</v>
      </c>
    </row>
    <row r="117" spans="1:15">
      <c r="A117" s="115">
        <v>44443</v>
      </c>
      <c r="B117" s="101" t="str">
        <f t="shared" si="2"/>
        <v>(土)</v>
      </c>
      <c r="C117" s="61">
        <f t="shared" si="9"/>
        <v>1395247</v>
      </c>
      <c r="D117" s="61">
        <v>759112</v>
      </c>
      <c r="E117" s="61">
        <v>184543</v>
      </c>
      <c r="F117" s="61">
        <v>1929</v>
      </c>
      <c r="G117" s="61">
        <v>326463</v>
      </c>
      <c r="H117" s="61">
        <v>123199</v>
      </c>
      <c r="I117" s="61">
        <v>1</v>
      </c>
      <c r="J117" s="61">
        <v>14778</v>
      </c>
      <c r="K117" s="61">
        <v>941</v>
      </c>
      <c r="L117" s="61">
        <v>69</v>
      </c>
      <c r="M117" s="61">
        <v>11071</v>
      </c>
      <c r="N117" s="61">
        <v>2030</v>
      </c>
      <c r="O117" s="61">
        <v>0</v>
      </c>
    </row>
    <row r="118" spans="1:15">
      <c r="A118" s="115">
        <v>44442</v>
      </c>
      <c r="B118" s="101" t="str">
        <f t="shared" si="2"/>
        <v>(金)</v>
      </c>
      <c r="C118" s="61">
        <f t="shared" si="9"/>
        <v>1145570</v>
      </c>
      <c r="D118" s="61">
        <v>569088</v>
      </c>
      <c r="E118" s="61">
        <v>159804</v>
      </c>
      <c r="F118" s="61">
        <v>2051</v>
      </c>
      <c r="G118" s="61">
        <v>285619</v>
      </c>
      <c r="H118" s="61">
        <v>129002</v>
      </c>
      <c r="I118" s="61">
        <v>6</v>
      </c>
      <c r="J118" s="61">
        <v>16903</v>
      </c>
      <c r="K118" s="61">
        <v>597</v>
      </c>
      <c r="L118" s="61">
        <v>71</v>
      </c>
      <c r="M118" s="61">
        <v>16090</v>
      </c>
      <c r="N118" s="61">
        <v>946</v>
      </c>
      <c r="O118" s="61">
        <v>1</v>
      </c>
    </row>
    <row r="119" spans="1:15">
      <c r="A119" s="115">
        <v>44441</v>
      </c>
      <c r="B119" s="101" t="str">
        <f t="shared" si="2"/>
        <v>(木)</v>
      </c>
      <c r="C119" s="61">
        <f t="shared" si="9"/>
        <v>913993</v>
      </c>
      <c r="D119" s="61">
        <v>259691</v>
      </c>
      <c r="E119" s="61">
        <v>154136</v>
      </c>
      <c r="F119" s="61">
        <v>1977</v>
      </c>
      <c r="G119" s="61">
        <v>374143</v>
      </c>
      <c r="H119" s="61">
        <v>124043</v>
      </c>
      <c r="I119" s="61">
        <v>3</v>
      </c>
      <c r="J119" s="61">
        <v>7678</v>
      </c>
      <c r="K119" s="61">
        <v>770</v>
      </c>
      <c r="L119" s="61">
        <v>111</v>
      </c>
      <c r="M119" s="61">
        <v>25565</v>
      </c>
      <c r="N119" s="61">
        <v>1052</v>
      </c>
      <c r="O119" s="61">
        <v>0</v>
      </c>
    </row>
    <row r="120" spans="1:15">
      <c r="A120" s="115">
        <v>44440</v>
      </c>
      <c r="B120" s="101" t="str">
        <f t="shared" si="2"/>
        <v>(水)</v>
      </c>
      <c r="C120" s="61">
        <f t="shared" si="9"/>
        <v>1125141</v>
      </c>
      <c r="D120" s="61">
        <v>491103</v>
      </c>
      <c r="E120" s="61">
        <v>143525</v>
      </c>
      <c r="F120" s="61">
        <v>1817</v>
      </c>
      <c r="G120" s="61">
        <v>373492</v>
      </c>
      <c r="H120" s="61">
        <v>115199</v>
      </c>
      <c r="I120" s="61">
        <v>5</v>
      </c>
      <c r="J120" s="61">
        <v>19597</v>
      </c>
      <c r="K120" s="61">
        <v>853</v>
      </c>
      <c r="L120" s="61">
        <v>103</v>
      </c>
      <c r="M120" s="61">
        <v>28617</v>
      </c>
      <c r="N120" s="61">
        <v>1200</v>
      </c>
      <c r="O120" s="61">
        <v>0</v>
      </c>
    </row>
    <row r="121" spans="1:15">
      <c r="A121" s="115">
        <v>44439</v>
      </c>
      <c r="B121" s="101" t="str">
        <f t="shared" si="2"/>
        <v>(火)</v>
      </c>
      <c r="C121" s="61">
        <f t="shared" si="9"/>
        <v>1170985</v>
      </c>
      <c r="D121" s="61">
        <v>503710</v>
      </c>
      <c r="E121" s="61">
        <v>137878</v>
      </c>
      <c r="F121" s="61">
        <v>1615</v>
      </c>
      <c r="G121" s="61">
        <v>392148</v>
      </c>
      <c r="H121" s="61">
        <v>135634</v>
      </c>
      <c r="I121" s="61">
        <v>0</v>
      </c>
      <c r="J121" s="61">
        <v>21974</v>
      </c>
      <c r="K121" s="61">
        <v>763</v>
      </c>
      <c r="L121" s="61">
        <v>92</v>
      </c>
      <c r="M121" s="61">
        <v>34602</v>
      </c>
      <c r="N121" s="61">
        <v>1362</v>
      </c>
      <c r="O121" s="61">
        <v>0</v>
      </c>
    </row>
    <row r="122" spans="1:15">
      <c r="A122" s="115">
        <v>44438</v>
      </c>
      <c r="B122" s="101" t="str">
        <f t="shared" si="2"/>
        <v>(月)</v>
      </c>
      <c r="C122" s="61">
        <f t="shared" si="9"/>
        <v>667489</v>
      </c>
      <c r="D122" s="61">
        <v>250816</v>
      </c>
      <c r="E122" s="61">
        <v>132841</v>
      </c>
      <c r="F122" s="61">
        <v>1314</v>
      </c>
      <c r="G122" s="61">
        <v>137080</v>
      </c>
      <c r="H122" s="61">
        <v>145438</v>
      </c>
      <c r="I122" s="61">
        <v>0</v>
      </c>
      <c r="J122" s="61">
        <v>9125</v>
      </c>
      <c r="K122" s="61">
        <v>678</v>
      </c>
      <c r="L122" s="61">
        <v>71</v>
      </c>
      <c r="M122" s="61">
        <v>9525</v>
      </c>
      <c r="N122" s="61">
        <v>1302</v>
      </c>
      <c r="O122" s="61">
        <v>0</v>
      </c>
    </row>
    <row r="123" spans="1:15">
      <c r="A123" s="115">
        <v>44437</v>
      </c>
      <c r="B123" s="101" t="str">
        <f t="shared" si="2"/>
        <v>(日)</v>
      </c>
      <c r="C123" s="61">
        <f t="shared" si="9"/>
        <v>1217634</v>
      </c>
      <c r="D123" s="61">
        <v>470269</v>
      </c>
      <c r="E123" s="61">
        <v>121318</v>
      </c>
      <c r="F123" s="61">
        <v>1118</v>
      </c>
      <c r="G123" s="61">
        <v>499510</v>
      </c>
      <c r="H123" s="61">
        <v>125419</v>
      </c>
      <c r="I123" s="61">
        <v>0</v>
      </c>
      <c r="J123" s="61">
        <v>9719</v>
      </c>
      <c r="K123" s="61">
        <v>883</v>
      </c>
      <c r="L123" s="61">
        <v>51</v>
      </c>
      <c r="M123" s="61">
        <v>20153</v>
      </c>
      <c r="N123" s="61">
        <v>2725</v>
      </c>
      <c r="O123" s="61">
        <v>0</v>
      </c>
    </row>
    <row r="124" spans="1:15">
      <c r="A124" s="115">
        <v>44436</v>
      </c>
      <c r="B124" s="101" t="str">
        <f t="shared" si="2"/>
        <v>(土)</v>
      </c>
      <c r="C124" s="61">
        <f t="shared" si="9"/>
        <v>1463571</v>
      </c>
      <c r="D124" s="61">
        <v>585161</v>
      </c>
      <c r="E124" s="61">
        <v>136917</v>
      </c>
      <c r="F124" s="61">
        <v>541</v>
      </c>
      <c r="G124" s="61">
        <v>600210</v>
      </c>
      <c r="H124" s="61">
        <v>140742</v>
      </c>
      <c r="I124" s="61">
        <v>0</v>
      </c>
      <c r="J124" s="61">
        <v>13633</v>
      </c>
      <c r="K124" s="61">
        <v>744</v>
      </c>
      <c r="L124" s="61">
        <v>13</v>
      </c>
      <c r="M124" s="61">
        <v>32205</v>
      </c>
      <c r="N124" s="61">
        <v>3309</v>
      </c>
      <c r="O124" s="61">
        <v>0</v>
      </c>
    </row>
    <row r="125" spans="1:15">
      <c r="A125" s="115">
        <v>44435</v>
      </c>
      <c r="B125" s="101" t="str">
        <f t="shared" si="2"/>
        <v>(金)</v>
      </c>
      <c r="C125" s="61">
        <f t="shared" si="9"/>
        <v>1292651</v>
      </c>
      <c r="D125" s="61">
        <v>518688</v>
      </c>
      <c r="E125" s="61">
        <v>114898</v>
      </c>
      <c r="F125" s="61">
        <v>982</v>
      </c>
      <c r="G125" s="61">
        <v>484911</v>
      </c>
      <c r="H125" s="61">
        <v>173172</v>
      </c>
      <c r="I125" s="61">
        <v>0</v>
      </c>
      <c r="J125" s="61">
        <v>18444</v>
      </c>
      <c r="K125" s="61">
        <v>534</v>
      </c>
      <c r="L125" s="61">
        <v>23</v>
      </c>
      <c r="M125" s="61">
        <v>39736</v>
      </c>
      <c r="N125" s="61">
        <v>1598</v>
      </c>
      <c r="O125" s="61">
        <v>0</v>
      </c>
    </row>
    <row r="126" spans="1:15">
      <c r="A126" s="115">
        <v>44434</v>
      </c>
      <c r="B126" s="101" t="str">
        <f t="shared" si="2"/>
        <v>(木)</v>
      </c>
      <c r="C126" s="61">
        <f t="shared" si="9"/>
        <v>1158736</v>
      </c>
      <c r="D126" s="61">
        <v>464012</v>
      </c>
      <c r="E126" s="61">
        <v>97588</v>
      </c>
      <c r="F126" s="61">
        <v>2019</v>
      </c>
      <c r="G126" s="61">
        <v>437547</v>
      </c>
      <c r="H126" s="61">
        <v>157569</v>
      </c>
      <c r="I126" s="61">
        <v>1</v>
      </c>
      <c r="J126" s="61">
        <v>19181</v>
      </c>
      <c r="K126" s="61">
        <v>656</v>
      </c>
      <c r="L126" s="61">
        <v>68</v>
      </c>
      <c r="M126" s="61">
        <v>40557</v>
      </c>
      <c r="N126" s="61">
        <v>1817</v>
      </c>
      <c r="O126" s="61">
        <v>0</v>
      </c>
    </row>
    <row r="127" spans="1:15">
      <c r="A127" s="115">
        <v>44433</v>
      </c>
      <c r="B127" s="101" t="str">
        <f t="shared" si="2"/>
        <v>(水)</v>
      </c>
      <c r="C127" s="61">
        <f t="shared" si="9"/>
        <v>1224560</v>
      </c>
      <c r="D127" s="61">
        <v>474748</v>
      </c>
      <c r="E127" s="61">
        <v>120058</v>
      </c>
      <c r="F127" s="61">
        <v>1921</v>
      </c>
      <c r="G127" s="61">
        <v>452970</v>
      </c>
      <c r="H127" s="61">
        <v>174861</v>
      </c>
      <c r="I127" s="61">
        <v>2</v>
      </c>
      <c r="J127" s="61">
        <v>21742</v>
      </c>
      <c r="K127" s="61">
        <v>760</v>
      </c>
      <c r="L127" s="61">
        <v>65</v>
      </c>
      <c r="M127" s="61">
        <v>45566</v>
      </c>
      <c r="N127" s="61">
        <v>2074</v>
      </c>
      <c r="O127" s="61">
        <v>0</v>
      </c>
    </row>
    <row r="128" spans="1:15">
      <c r="A128" s="115">
        <v>44432</v>
      </c>
      <c r="B128" s="101" t="str">
        <f t="shared" si="2"/>
        <v>(火)</v>
      </c>
      <c r="C128" s="61">
        <f t="shared" si="9"/>
        <v>1249629</v>
      </c>
      <c r="D128" s="61">
        <v>479513</v>
      </c>
      <c r="E128" s="61">
        <v>124680</v>
      </c>
      <c r="F128" s="61">
        <v>970</v>
      </c>
      <c r="G128" s="61">
        <v>460852</v>
      </c>
      <c r="H128" s="61">
        <v>183612</v>
      </c>
      <c r="I128" s="61">
        <v>2</v>
      </c>
      <c r="J128" s="61">
        <v>25657</v>
      </c>
      <c r="K128" s="61">
        <v>804</v>
      </c>
      <c r="L128" s="61">
        <v>48</v>
      </c>
      <c r="M128" s="61">
        <v>55385</v>
      </c>
      <c r="N128" s="61">
        <v>2310</v>
      </c>
      <c r="O128" s="61">
        <v>1</v>
      </c>
    </row>
    <row r="129" spans="1:15">
      <c r="A129" s="115">
        <v>44431</v>
      </c>
      <c r="B129" s="101" t="str">
        <f t="shared" si="2"/>
        <v>(月)</v>
      </c>
      <c r="C129" s="61">
        <f t="shared" si="9"/>
        <v>1185223</v>
      </c>
      <c r="D129" s="61">
        <v>440951</v>
      </c>
      <c r="E129" s="61">
        <v>100513</v>
      </c>
      <c r="F129" s="61">
        <v>980</v>
      </c>
      <c r="G129" s="61">
        <v>441707</v>
      </c>
      <c r="H129" s="61">
        <v>201071</v>
      </c>
      <c r="I129" s="61">
        <v>1</v>
      </c>
      <c r="J129" s="61">
        <v>24086</v>
      </c>
      <c r="K129" s="61">
        <v>700</v>
      </c>
      <c r="L129" s="61">
        <v>51</v>
      </c>
      <c r="M129" s="61">
        <v>58630</v>
      </c>
      <c r="N129" s="61">
        <v>3058</v>
      </c>
      <c r="O129" s="66">
        <v>1</v>
      </c>
    </row>
    <row r="130" spans="1:15">
      <c r="A130" s="115">
        <v>44430</v>
      </c>
      <c r="B130" s="101" t="str">
        <f t="shared" si="2"/>
        <v>(日)</v>
      </c>
      <c r="C130" s="61">
        <f t="shared" si="9"/>
        <v>1225772</v>
      </c>
      <c r="D130" s="61">
        <v>514847</v>
      </c>
      <c r="E130" s="61">
        <v>106726</v>
      </c>
      <c r="F130" s="61">
        <v>0</v>
      </c>
      <c r="G130" s="61">
        <v>446122</v>
      </c>
      <c r="H130" s="61">
        <v>158077</v>
      </c>
      <c r="I130" s="61">
        <v>0</v>
      </c>
      <c r="J130" s="61">
        <v>11817</v>
      </c>
      <c r="K130" s="61">
        <v>891</v>
      </c>
      <c r="L130" s="61">
        <v>0</v>
      </c>
      <c r="M130" s="61">
        <v>34215</v>
      </c>
      <c r="N130" s="61">
        <v>4507</v>
      </c>
      <c r="O130" s="66">
        <v>0</v>
      </c>
    </row>
    <row r="131" spans="1:15">
      <c r="A131" s="115">
        <v>44429</v>
      </c>
      <c r="B131" s="101" t="str">
        <f t="shared" si="2"/>
        <v>(土)</v>
      </c>
      <c r="C131" s="61">
        <f t="shared" si="9"/>
        <v>1428842</v>
      </c>
      <c r="D131" s="66">
        <v>608465</v>
      </c>
      <c r="E131" s="61">
        <v>105307</v>
      </c>
      <c r="F131" s="61">
        <v>42</v>
      </c>
      <c r="G131" s="61">
        <v>534072</v>
      </c>
      <c r="H131" s="61">
        <v>180956</v>
      </c>
      <c r="I131" s="61">
        <v>0</v>
      </c>
      <c r="J131" s="61">
        <v>17288</v>
      </c>
      <c r="K131" s="61">
        <v>731</v>
      </c>
      <c r="L131" s="61">
        <v>3</v>
      </c>
      <c r="M131" s="61">
        <v>63162</v>
      </c>
      <c r="N131" s="61">
        <v>4761</v>
      </c>
      <c r="O131" s="66">
        <v>0</v>
      </c>
    </row>
    <row r="132" spans="1:15">
      <c r="A132" s="115">
        <v>44428</v>
      </c>
      <c r="B132" s="101" t="str">
        <f t="shared" si="2"/>
        <v>(金)</v>
      </c>
      <c r="C132" s="61">
        <f t="shared" si="9"/>
        <v>1292932</v>
      </c>
      <c r="D132" s="61">
        <v>513841</v>
      </c>
      <c r="E132" s="61">
        <v>94601</v>
      </c>
      <c r="F132" s="61">
        <v>0</v>
      </c>
      <c r="G132" s="61">
        <v>476181</v>
      </c>
      <c r="H132" s="61">
        <v>208309</v>
      </c>
      <c r="I132" s="61">
        <v>0</v>
      </c>
      <c r="J132" s="61">
        <v>24882</v>
      </c>
      <c r="K132" s="61">
        <v>470</v>
      </c>
      <c r="L132" s="61">
        <v>0</v>
      </c>
      <c r="M132" s="61">
        <v>80503</v>
      </c>
      <c r="N132" s="61">
        <v>2736</v>
      </c>
      <c r="O132" s="66">
        <v>0</v>
      </c>
    </row>
    <row r="133" spans="1:15">
      <c r="A133" s="115">
        <v>44427</v>
      </c>
      <c r="B133" s="101" t="str">
        <f t="shared" si="2"/>
        <v>(木)</v>
      </c>
      <c r="C133" s="61">
        <f t="shared" si="9"/>
        <v>1200935</v>
      </c>
      <c r="D133" s="61">
        <v>470812</v>
      </c>
      <c r="E133" s="61">
        <v>99576</v>
      </c>
      <c r="F133" s="61">
        <v>0</v>
      </c>
      <c r="G133" s="61">
        <v>430220</v>
      </c>
      <c r="H133" s="61">
        <v>200327</v>
      </c>
      <c r="I133" s="61">
        <v>0</v>
      </c>
      <c r="J133" s="61">
        <v>25118</v>
      </c>
      <c r="K133" s="61">
        <v>664</v>
      </c>
      <c r="L133" s="61">
        <v>0</v>
      </c>
      <c r="M133" s="61">
        <v>80305</v>
      </c>
      <c r="N133" s="61">
        <v>3529</v>
      </c>
      <c r="O133" s="66">
        <v>0</v>
      </c>
    </row>
    <row r="134" spans="1:15">
      <c r="A134" s="115">
        <v>44426</v>
      </c>
      <c r="B134" s="101" t="str">
        <f t="shared" si="2"/>
        <v>(水)</v>
      </c>
      <c r="C134" s="61">
        <f t="shared" si="9"/>
        <v>1241984</v>
      </c>
      <c r="D134" s="61">
        <v>483044</v>
      </c>
      <c r="E134" s="61">
        <v>87867</v>
      </c>
      <c r="F134" s="61">
        <v>0</v>
      </c>
      <c r="G134" s="61">
        <v>440629</v>
      </c>
      <c r="H134" s="61">
        <v>230444</v>
      </c>
      <c r="I134" s="61">
        <v>0</v>
      </c>
      <c r="J134" s="61">
        <v>28143</v>
      </c>
      <c r="K134" s="61">
        <v>648</v>
      </c>
      <c r="L134" s="61">
        <v>0</v>
      </c>
      <c r="M134" s="61">
        <v>88061</v>
      </c>
      <c r="N134" s="61">
        <v>3074</v>
      </c>
      <c r="O134" s="61">
        <v>0</v>
      </c>
    </row>
    <row r="135" spans="1:15">
      <c r="A135" s="115">
        <v>44425</v>
      </c>
      <c r="B135" s="101" t="str">
        <f t="shared" ref="B135:B198" si="10">"(" &amp; TEXT(A135,"aaa") &amp; ")"</f>
        <v>(火)</v>
      </c>
      <c r="C135" s="61">
        <f t="shared" si="9"/>
        <v>1232428</v>
      </c>
      <c r="D135" s="61">
        <v>455295</v>
      </c>
      <c r="E135" s="61">
        <v>85482</v>
      </c>
      <c r="F135" s="61">
        <v>1</v>
      </c>
      <c r="G135" s="61">
        <v>453506</v>
      </c>
      <c r="H135" s="61">
        <v>238144</v>
      </c>
      <c r="I135" s="61">
        <v>0</v>
      </c>
      <c r="J135" s="61">
        <v>31082</v>
      </c>
      <c r="K135" s="61">
        <v>658</v>
      </c>
      <c r="L135" s="61">
        <v>0</v>
      </c>
      <c r="M135" s="61">
        <v>105129</v>
      </c>
      <c r="N135" s="61">
        <v>2897</v>
      </c>
      <c r="O135" s="61">
        <v>0</v>
      </c>
    </row>
    <row r="136" spans="1:15">
      <c r="A136" s="115">
        <v>44424</v>
      </c>
      <c r="B136" s="101" t="str">
        <f t="shared" si="10"/>
        <v>(月)</v>
      </c>
      <c r="C136" s="61">
        <f t="shared" si="9"/>
        <v>1004856</v>
      </c>
      <c r="D136" s="61">
        <v>352394</v>
      </c>
      <c r="E136" s="61">
        <v>77858</v>
      </c>
      <c r="F136" s="61">
        <v>0</v>
      </c>
      <c r="G136" s="61">
        <v>366417</v>
      </c>
      <c r="H136" s="61">
        <v>208187</v>
      </c>
      <c r="I136" s="61">
        <v>0</v>
      </c>
      <c r="J136" s="61">
        <v>24509</v>
      </c>
      <c r="K136" s="61">
        <v>583</v>
      </c>
      <c r="L136" s="61">
        <v>0</v>
      </c>
      <c r="M136" s="61">
        <v>86651</v>
      </c>
      <c r="N136" s="61">
        <v>2789</v>
      </c>
      <c r="O136" s="61">
        <v>0</v>
      </c>
    </row>
    <row r="137" spans="1:15">
      <c r="A137" s="115">
        <v>44423</v>
      </c>
      <c r="B137" s="101" t="str">
        <f t="shared" si="10"/>
        <v>(日)</v>
      </c>
      <c r="C137" s="61">
        <f t="shared" si="9"/>
        <v>737722</v>
      </c>
      <c r="D137" s="61">
        <v>277952</v>
      </c>
      <c r="E137" s="61">
        <v>87294</v>
      </c>
      <c r="F137" s="61">
        <v>0</v>
      </c>
      <c r="G137" s="61">
        <v>245733</v>
      </c>
      <c r="H137" s="61">
        <v>126743</v>
      </c>
      <c r="I137" s="61">
        <v>0</v>
      </c>
      <c r="J137" s="61">
        <v>7299</v>
      </c>
      <c r="K137" s="61">
        <v>960</v>
      </c>
      <c r="L137" s="61">
        <v>0</v>
      </c>
      <c r="M137" s="61">
        <v>35886</v>
      </c>
      <c r="N137" s="61">
        <v>2375</v>
      </c>
      <c r="O137" s="61">
        <v>0</v>
      </c>
    </row>
    <row r="138" spans="1:15">
      <c r="A138" s="115">
        <v>44422</v>
      </c>
      <c r="B138" s="101" t="str">
        <f t="shared" si="10"/>
        <v>(土)</v>
      </c>
      <c r="C138" s="61">
        <f t="shared" si="9"/>
        <v>754878</v>
      </c>
      <c r="D138" s="61">
        <v>267047</v>
      </c>
      <c r="E138" s="61">
        <v>83543</v>
      </c>
      <c r="F138" s="61">
        <v>0</v>
      </c>
      <c r="G138" s="61">
        <v>254566</v>
      </c>
      <c r="H138" s="61">
        <v>149722</v>
      </c>
      <c r="I138" s="61">
        <v>0</v>
      </c>
      <c r="J138" s="61">
        <v>8596</v>
      </c>
      <c r="K138" s="61">
        <v>832</v>
      </c>
      <c r="L138" s="61">
        <v>0</v>
      </c>
      <c r="M138" s="61">
        <v>43960</v>
      </c>
      <c r="N138" s="61">
        <v>2688</v>
      </c>
      <c r="O138" s="61">
        <v>0</v>
      </c>
    </row>
    <row r="139" spans="1:15">
      <c r="A139" s="115">
        <v>44421</v>
      </c>
      <c r="B139" s="101" t="str">
        <f t="shared" si="10"/>
        <v>(金)</v>
      </c>
      <c r="C139" s="61">
        <f t="shared" si="9"/>
        <v>664465</v>
      </c>
      <c r="D139" s="61">
        <v>264740</v>
      </c>
      <c r="E139" s="61">
        <v>76898</v>
      </c>
      <c r="F139" s="61">
        <v>0</v>
      </c>
      <c r="G139" s="61">
        <v>137694</v>
      </c>
      <c r="H139" s="61">
        <v>185133</v>
      </c>
      <c r="I139" s="61">
        <v>0</v>
      </c>
      <c r="J139" s="61">
        <v>14313</v>
      </c>
      <c r="K139" s="61">
        <v>643</v>
      </c>
      <c r="L139" s="61">
        <v>0</v>
      </c>
      <c r="M139" s="61">
        <v>23600</v>
      </c>
      <c r="N139" s="61">
        <v>3911</v>
      </c>
      <c r="O139" s="61">
        <v>0</v>
      </c>
    </row>
    <row r="140" spans="1:15">
      <c r="A140" s="115">
        <v>44420</v>
      </c>
      <c r="B140" s="101" t="str">
        <f t="shared" si="10"/>
        <v>(木)</v>
      </c>
      <c r="C140" s="61">
        <f t="shared" si="9"/>
        <v>915108</v>
      </c>
      <c r="D140" s="61">
        <v>399610</v>
      </c>
      <c r="E140" s="61">
        <v>86531</v>
      </c>
      <c r="F140" s="61">
        <v>0</v>
      </c>
      <c r="G140" s="61">
        <v>228443</v>
      </c>
      <c r="H140" s="61">
        <v>200524</v>
      </c>
      <c r="I140" s="61">
        <v>0</v>
      </c>
      <c r="J140" s="61">
        <v>24501</v>
      </c>
      <c r="K140" s="61">
        <v>810</v>
      </c>
      <c r="L140" s="61">
        <v>0</v>
      </c>
      <c r="M140" s="61">
        <v>49571</v>
      </c>
      <c r="N140" s="61">
        <v>3829</v>
      </c>
      <c r="O140" s="61">
        <v>0</v>
      </c>
    </row>
    <row r="141" spans="1:15">
      <c r="A141" s="115">
        <v>44419</v>
      </c>
      <c r="B141" s="101" t="str">
        <f t="shared" si="10"/>
        <v>(水)</v>
      </c>
      <c r="C141" s="61">
        <f t="shared" si="9"/>
        <v>1222274</v>
      </c>
      <c r="D141" s="61">
        <v>404687</v>
      </c>
      <c r="E141" s="61">
        <v>88488</v>
      </c>
      <c r="F141" s="61">
        <v>0</v>
      </c>
      <c r="G141" s="61">
        <v>503335</v>
      </c>
      <c r="H141" s="61">
        <v>225764</v>
      </c>
      <c r="I141" s="61">
        <v>0</v>
      </c>
      <c r="J141" s="61">
        <v>27291</v>
      </c>
      <c r="K141" s="61">
        <v>758</v>
      </c>
      <c r="L141" s="61">
        <v>0</v>
      </c>
      <c r="M141" s="61">
        <v>140123</v>
      </c>
      <c r="N141" s="61">
        <v>2866</v>
      </c>
      <c r="O141" s="61">
        <v>0</v>
      </c>
    </row>
    <row r="142" spans="1:15">
      <c r="A142" s="115">
        <v>44418</v>
      </c>
      <c r="B142" s="101" t="str">
        <f t="shared" si="10"/>
        <v>(火)</v>
      </c>
      <c r="C142" s="61">
        <f t="shared" si="9"/>
        <v>1305697</v>
      </c>
      <c r="D142" s="61">
        <v>394023</v>
      </c>
      <c r="E142" s="61">
        <v>89538</v>
      </c>
      <c r="F142" s="61">
        <v>0</v>
      </c>
      <c r="G142" s="61">
        <v>580409</v>
      </c>
      <c r="H142" s="61">
        <v>241727</v>
      </c>
      <c r="I142" s="61">
        <v>0</v>
      </c>
      <c r="J142" s="61">
        <v>31455</v>
      </c>
      <c r="K142" s="61">
        <v>760</v>
      </c>
      <c r="L142" s="61">
        <v>0</v>
      </c>
      <c r="M142" s="61">
        <v>178014</v>
      </c>
      <c r="N142" s="61">
        <v>3349</v>
      </c>
      <c r="O142" s="61">
        <v>0</v>
      </c>
    </row>
    <row r="143" spans="1:15">
      <c r="A143" s="115">
        <v>44417</v>
      </c>
      <c r="B143" s="101" t="str">
        <f t="shared" si="10"/>
        <v>(月)</v>
      </c>
      <c r="C143" s="61">
        <f t="shared" si="9"/>
        <v>381335</v>
      </c>
      <c r="D143" s="61">
        <v>102351</v>
      </c>
      <c r="E143" s="61">
        <v>63618</v>
      </c>
      <c r="F143" s="61">
        <v>0</v>
      </c>
      <c r="G143" s="61">
        <v>102401</v>
      </c>
      <c r="H143" s="61">
        <v>112965</v>
      </c>
      <c r="I143" s="61">
        <v>0</v>
      </c>
      <c r="J143" s="61">
        <v>3466</v>
      </c>
      <c r="K143" s="61">
        <v>677</v>
      </c>
      <c r="L143" s="61">
        <v>0</v>
      </c>
      <c r="M143" s="61">
        <v>21284</v>
      </c>
      <c r="N143" s="61">
        <v>2203</v>
      </c>
      <c r="O143" s="61">
        <v>0</v>
      </c>
    </row>
    <row r="144" spans="1:15">
      <c r="A144" s="115">
        <v>44416</v>
      </c>
      <c r="B144" s="101" t="str">
        <f t="shared" si="10"/>
        <v>(日)</v>
      </c>
      <c r="C144" s="61">
        <f t="shared" si="9"/>
        <v>1232269</v>
      </c>
      <c r="D144" s="61">
        <v>493508</v>
      </c>
      <c r="E144" s="61">
        <v>110570</v>
      </c>
      <c r="F144" s="61">
        <v>0</v>
      </c>
      <c r="G144" s="61">
        <v>444060</v>
      </c>
      <c r="H144" s="61">
        <v>184131</v>
      </c>
      <c r="I144" s="61">
        <v>0</v>
      </c>
      <c r="J144" s="61">
        <v>17310</v>
      </c>
      <c r="K144" s="61">
        <v>1929</v>
      </c>
      <c r="L144" s="61">
        <v>0</v>
      </c>
      <c r="M144" s="61">
        <v>100503</v>
      </c>
      <c r="N144" s="61">
        <v>2732</v>
      </c>
      <c r="O144" s="61">
        <v>0</v>
      </c>
    </row>
    <row r="145" spans="1:15">
      <c r="A145" s="115">
        <v>44415</v>
      </c>
      <c r="B145" s="101" t="str">
        <f t="shared" si="10"/>
        <v>(土)</v>
      </c>
      <c r="C145" s="61">
        <f t="shared" si="9"/>
        <v>1571289</v>
      </c>
      <c r="D145" s="61">
        <v>584328</v>
      </c>
      <c r="E145" s="61">
        <v>108607</v>
      </c>
      <c r="F145" s="61">
        <v>0</v>
      </c>
      <c r="G145" s="61">
        <v>635407</v>
      </c>
      <c r="H145" s="61">
        <v>242947</v>
      </c>
      <c r="I145" s="61">
        <v>0</v>
      </c>
      <c r="J145" s="61">
        <v>27355</v>
      </c>
      <c r="K145" s="61">
        <v>2000</v>
      </c>
      <c r="L145" s="61">
        <v>0</v>
      </c>
      <c r="M145" s="61">
        <v>163816</v>
      </c>
      <c r="N145" s="61">
        <v>2972</v>
      </c>
      <c r="O145" s="61">
        <v>0</v>
      </c>
    </row>
    <row r="146" spans="1:15">
      <c r="A146" s="115">
        <v>44414</v>
      </c>
      <c r="B146" s="101" t="str">
        <f t="shared" si="10"/>
        <v>(金)</v>
      </c>
      <c r="C146" s="61">
        <f t="shared" si="9"/>
        <v>1504944</v>
      </c>
      <c r="D146" s="61">
        <v>469445</v>
      </c>
      <c r="E146" s="61">
        <v>107522</v>
      </c>
      <c r="F146" s="61">
        <v>0</v>
      </c>
      <c r="G146" s="61">
        <v>623506</v>
      </c>
      <c r="H146" s="61">
        <v>304471</v>
      </c>
      <c r="I146" s="61">
        <v>0</v>
      </c>
      <c r="J146" s="61">
        <v>35926</v>
      </c>
      <c r="K146" s="61">
        <v>763</v>
      </c>
      <c r="L146" s="61">
        <v>0</v>
      </c>
      <c r="M146" s="61">
        <v>217073</v>
      </c>
      <c r="N146" s="61">
        <v>3357</v>
      </c>
      <c r="O146" s="61">
        <v>0</v>
      </c>
    </row>
    <row r="147" spans="1:15">
      <c r="A147" s="115">
        <v>44413</v>
      </c>
      <c r="B147" s="101" t="str">
        <f t="shared" si="10"/>
        <v>(木)</v>
      </c>
      <c r="C147" s="61">
        <f t="shared" si="9"/>
        <v>1427465</v>
      </c>
      <c r="D147" s="61">
        <v>441710</v>
      </c>
      <c r="E147" s="61">
        <v>114568</v>
      </c>
      <c r="F147" s="61">
        <v>0</v>
      </c>
      <c r="G147" s="61">
        <v>587860</v>
      </c>
      <c r="H147" s="61">
        <v>283327</v>
      </c>
      <c r="I147" s="61">
        <v>0</v>
      </c>
      <c r="J147" s="61">
        <v>36651</v>
      </c>
      <c r="K147" s="61">
        <v>970</v>
      </c>
      <c r="L147" s="61">
        <v>0</v>
      </c>
      <c r="M147" s="61">
        <v>222636</v>
      </c>
      <c r="N147" s="61">
        <v>3512</v>
      </c>
      <c r="O147" s="61">
        <v>0</v>
      </c>
    </row>
    <row r="148" spans="1:15">
      <c r="A148" s="115">
        <v>44412</v>
      </c>
      <c r="B148" s="101" t="str">
        <f t="shared" si="10"/>
        <v>(水)</v>
      </c>
      <c r="C148" s="61">
        <f t="shared" si="9"/>
        <v>1419724</v>
      </c>
      <c r="D148" s="61">
        <v>456438</v>
      </c>
      <c r="E148" s="61">
        <v>112516</v>
      </c>
      <c r="F148" s="61">
        <v>0</v>
      </c>
      <c r="G148" s="61">
        <v>599247</v>
      </c>
      <c r="H148" s="61">
        <v>251523</v>
      </c>
      <c r="I148" s="61">
        <v>0</v>
      </c>
      <c r="J148" s="61">
        <v>40731</v>
      </c>
      <c r="K148" s="61">
        <v>1008</v>
      </c>
      <c r="L148" s="61">
        <v>0</v>
      </c>
      <c r="M148" s="61">
        <v>241257</v>
      </c>
      <c r="N148" s="61">
        <v>3600</v>
      </c>
      <c r="O148" s="61">
        <v>0</v>
      </c>
    </row>
    <row r="149" spans="1:15">
      <c r="A149" s="115">
        <v>44411</v>
      </c>
      <c r="B149" s="101" t="str">
        <f t="shared" si="10"/>
        <v>(火)</v>
      </c>
      <c r="C149" s="61">
        <f t="shared" si="9"/>
        <v>1435484</v>
      </c>
      <c r="D149" s="61">
        <v>460866</v>
      </c>
      <c r="E149" s="61">
        <v>119908</v>
      </c>
      <c r="F149" s="61">
        <v>0</v>
      </c>
      <c r="G149" s="61">
        <v>605755</v>
      </c>
      <c r="H149" s="61">
        <v>248955</v>
      </c>
      <c r="I149" s="61">
        <v>0</v>
      </c>
      <c r="J149" s="61">
        <v>49470</v>
      </c>
      <c r="K149" s="61">
        <v>1041</v>
      </c>
      <c r="L149" s="61">
        <v>0</v>
      </c>
      <c r="M149" s="61">
        <v>269729</v>
      </c>
      <c r="N149" s="61">
        <v>3328</v>
      </c>
      <c r="O149" s="61">
        <v>0</v>
      </c>
    </row>
    <row r="150" spans="1:15">
      <c r="A150" s="115">
        <v>44410</v>
      </c>
      <c r="B150" s="101" t="str">
        <f t="shared" si="10"/>
        <v>(月)</v>
      </c>
      <c r="C150" s="61">
        <f t="shared" si="9"/>
        <v>1369809</v>
      </c>
      <c r="D150" s="61">
        <v>438906</v>
      </c>
      <c r="E150" s="61">
        <v>124464</v>
      </c>
      <c r="F150" s="61">
        <v>0</v>
      </c>
      <c r="G150" s="61">
        <v>569965</v>
      </c>
      <c r="H150" s="61">
        <v>236474</v>
      </c>
      <c r="I150" s="61">
        <v>0</v>
      </c>
      <c r="J150" s="61">
        <v>52502</v>
      </c>
      <c r="K150" s="61">
        <v>1038</v>
      </c>
      <c r="L150" s="61">
        <v>0</v>
      </c>
      <c r="M150" s="61">
        <v>261067</v>
      </c>
      <c r="N150" s="61">
        <v>3527</v>
      </c>
      <c r="O150" s="61">
        <v>0</v>
      </c>
    </row>
    <row r="151" spans="1:15">
      <c r="A151" s="115">
        <v>44409</v>
      </c>
      <c r="B151" s="101" t="str">
        <f t="shared" si="10"/>
        <v>(日)</v>
      </c>
      <c r="C151" s="61">
        <f t="shared" si="9"/>
        <v>1244918</v>
      </c>
      <c r="D151" s="61">
        <v>433751</v>
      </c>
      <c r="E151" s="61">
        <v>119851</v>
      </c>
      <c r="F151" s="61">
        <v>0</v>
      </c>
      <c r="G151" s="61">
        <v>540544</v>
      </c>
      <c r="H151" s="61">
        <v>150772</v>
      </c>
      <c r="I151" s="61">
        <v>0</v>
      </c>
      <c r="J151" s="61">
        <v>26803</v>
      </c>
      <c r="K151" s="61">
        <v>2615</v>
      </c>
      <c r="L151" s="61">
        <v>0</v>
      </c>
      <c r="M151" s="61">
        <v>211396</v>
      </c>
      <c r="N151" s="61">
        <v>5984</v>
      </c>
      <c r="O151" s="61">
        <v>0</v>
      </c>
    </row>
    <row r="152" spans="1:15">
      <c r="A152" s="115">
        <v>44408</v>
      </c>
      <c r="B152" s="101" t="str">
        <f t="shared" si="10"/>
        <v>(土)</v>
      </c>
      <c r="C152" s="61">
        <f t="shared" si="9"/>
        <v>1624688</v>
      </c>
      <c r="D152" s="61">
        <v>499344</v>
      </c>
      <c r="E152" s="61">
        <v>133647</v>
      </c>
      <c r="F152" s="61">
        <v>0</v>
      </c>
      <c r="G152" s="61">
        <v>798685</v>
      </c>
      <c r="H152" s="61">
        <v>193012</v>
      </c>
      <c r="I152" s="61">
        <v>0</v>
      </c>
      <c r="J152" s="61">
        <v>53883</v>
      </c>
      <c r="K152" s="61">
        <v>3338</v>
      </c>
      <c r="L152" s="61">
        <v>0</v>
      </c>
      <c r="M152" s="61">
        <v>400311</v>
      </c>
      <c r="N152" s="61">
        <v>11865</v>
      </c>
      <c r="O152" s="61">
        <v>0</v>
      </c>
    </row>
    <row r="153" spans="1:15">
      <c r="A153" s="115">
        <v>44407</v>
      </c>
      <c r="B153" s="101" t="str">
        <f t="shared" si="10"/>
        <v>(金)</v>
      </c>
      <c r="C153" s="61">
        <f t="shared" si="9"/>
        <v>1616358</v>
      </c>
      <c r="D153" s="61">
        <v>459671</v>
      </c>
      <c r="E153" s="61">
        <v>167155</v>
      </c>
      <c r="F153" s="61">
        <v>0</v>
      </c>
      <c r="G153" s="61">
        <v>751641</v>
      </c>
      <c r="H153" s="61">
        <v>237891</v>
      </c>
      <c r="I153" s="61">
        <v>0</v>
      </c>
      <c r="J153" s="61">
        <v>74553</v>
      </c>
      <c r="K153" s="61">
        <v>1529</v>
      </c>
      <c r="L153" s="61">
        <v>0</v>
      </c>
      <c r="M153" s="61">
        <v>418324</v>
      </c>
      <c r="N153" s="61">
        <v>9929</v>
      </c>
      <c r="O153" s="61">
        <v>0</v>
      </c>
    </row>
    <row r="154" spans="1:15">
      <c r="A154" s="115">
        <v>44406</v>
      </c>
      <c r="B154" s="101" t="str">
        <f t="shared" si="10"/>
        <v>(木)</v>
      </c>
      <c r="C154" s="61">
        <f t="shared" si="9"/>
        <v>1552657</v>
      </c>
      <c r="D154" s="61">
        <v>429038</v>
      </c>
      <c r="E154" s="61">
        <v>168958</v>
      </c>
      <c r="F154" s="61">
        <v>0</v>
      </c>
      <c r="G154" s="61">
        <v>752534</v>
      </c>
      <c r="H154" s="61">
        <v>202127</v>
      </c>
      <c r="I154" s="61">
        <v>0</v>
      </c>
      <c r="J154" s="61">
        <v>73219</v>
      </c>
      <c r="K154" s="61">
        <v>1531</v>
      </c>
      <c r="L154" s="61">
        <v>0</v>
      </c>
      <c r="M154" s="61">
        <v>465537</v>
      </c>
      <c r="N154" s="61">
        <v>9798</v>
      </c>
      <c r="O154" s="61">
        <v>0</v>
      </c>
    </row>
    <row r="155" spans="1:15">
      <c r="A155" s="115">
        <v>44405</v>
      </c>
      <c r="B155" s="101" t="str">
        <f t="shared" si="10"/>
        <v>(水)</v>
      </c>
      <c r="C155" s="61">
        <f t="shared" si="9"/>
        <v>1563499</v>
      </c>
      <c r="D155" s="61">
        <v>430212</v>
      </c>
      <c r="E155" s="61">
        <v>163522</v>
      </c>
      <c r="F155" s="61">
        <v>0</v>
      </c>
      <c r="G155" s="61">
        <v>769447</v>
      </c>
      <c r="H155" s="61">
        <v>200318</v>
      </c>
      <c r="I155" s="61">
        <v>0</v>
      </c>
      <c r="J155" s="61">
        <v>79205</v>
      </c>
      <c r="K155" s="61">
        <v>1522</v>
      </c>
      <c r="L155" s="61">
        <v>0</v>
      </c>
      <c r="M155" s="61">
        <v>492791</v>
      </c>
      <c r="N155" s="61">
        <v>13654</v>
      </c>
      <c r="O155" s="61">
        <v>0</v>
      </c>
    </row>
    <row r="156" spans="1:15">
      <c r="A156" s="115">
        <v>44404</v>
      </c>
      <c r="B156" s="101" t="str">
        <f t="shared" si="10"/>
        <v>(火)</v>
      </c>
      <c r="C156" s="61">
        <f t="shared" si="9"/>
        <v>1538497</v>
      </c>
      <c r="D156" s="61">
        <v>435964</v>
      </c>
      <c r="E156" s="61">
        <v>164414</v>
      </c>
      <c r="F156" s="61">
        <v>0</v>
      </c>
      <c r="G156" s="61">
        <v>755811</v>
      </c>
      <c r="H156" s="61">
        <v>182308</v>
      </c>
      <c r="I156" s="61">
        <v>0</v>
      </c>
      <c r="J156" s="61">
        <v>93190</v>
      </c>
      <c r="K156" s="61">
        <v>1548</v>
      </c>
      <c r="L156" s="61">
        <v>0</v>
      </c>
      <c r="M156" s="61">
        <v>496956</v>
      </c>
      <c r="N156" s="61">
        <v>13187</v>
      </c>
      <c r="O156" s="61">
        <v>0</v>
      </c>
    </row>
    <row r="157" spans="1:15">
      <c r="A157" s="115">
        <v>44403</v>
      </c>
      <c r="B157" s="101" t="str">
        <f t="shared" si="10"/>
        <v>(月)</v>
      </c>
      <c r="C157" s="61">
        <f t="shared" si="9"/>
        <v>1465420</v>
      </c>
      <c r="D157" s="61">
        <v>367696</v>
      </c>
      <c r="E157" s="61">
        <v>184227</v>
      </c>
      <c r="F157" s="61">
        <v>0</v>
      </c>
      <c r="G157" s="61">
        <v>738825</v>
      </c>
      <c r="H157" s="61">
        <v>174672</v>
      </c>
      <c r="I157" s="61">
        <v>0</v>
      </c>
      <c r="J157" s="61">
        <v>80929</v>
      </c>
      <c r="K157" s="61">
        <v>1824</v>
      </c>
      <c r="L157" s="61">
        <v>0</v>
      </c>
      <c r="M157" s="61">
        <v>501053</v>
      </c>
      <c r="N157" s="61">
        <v>15278</v>
      </c>
      <c r="O157" s="61">
        <v>0</v>
      </c>
    </row>
    <row r="158" spans="1:15">
      <c r="A158" s="115">
        <v>44402</v>
      </c>
      <c r="B158" s="101" t="str">
        <f t="shared" si="10"/>
        <v>(日)</v>
      </c>
      <c r="C158" s="61">
        <f t="shared" si="9"/>
        <v>1195455</v>
      </c>
      <c r="D158" s="61">
        <v>269834</v>
      </c>
      <c r="E158" s="61">
        <v>142492</v>
      </c>
      <c r="F158" s="61">
        <v>0</v>
      </c>
      <c r="G158" s="61">
        <v>688251</v>
      </c>
      <c r="H158" s="61">
        <v>94878</v>
      </c>
      <c r="I158" s="61">
        <v>0</v>
      </c>
      <c r="J158" s="61">
        <v>39021</v>
      </c>
      <c r="K158" s="61">
        <v>4484</v>
      </c>
      <c r="L158" s="61">
        <v>0</v>
      </c>
      <c r="M158" s="61">
        <v>463513</v>
      </c>
      <c r="N158" s="61">
        <v>17325</v>
      </c>
      <c r="O158" s="61">
        <v>0</v>
      </c>
    </row>
    <row r="159" spans="1:15">
      <c r="A159" s="115">
        <v>44401</v>
      </c>
      <c r="B159" s="101" t="str">
        <f t="shared" si="10"/>
        <v>(土)</v>
      </c>
      <c r="C159" s="61">
        <f t="shared" si="9"/>
        <v>1303781</v>
      </c>
      <c r="D159" s="61">
        <v>301371</v>
      </c>
      <c r="E159" s="61">
        <v>158335</v>
      </c>
      <c r="F159" s="61">
        <v>0</v>
      </c>
      <c r="G159" s="61">
        <v>743994</v>
      </c>
      <c r="H159" s="61">
        <v>100081</v>
      </c>
      <c r="I159" s="61">
        <v>0</v>
      </c>
      <c r="J159" s="61">
        <v>50020</v>
      </c>
      <c r="K159" s="61">
        <v>4760</v>
      </c>
      <c r="L159" s="61">
        <v>0</v>
      </c>
      <c r="M159" s="61">
        <v>512636</v>
      </c>
      <c r="N159" s="61">
        <v>22222</v>
      </c>
      <c r="O159" s="61">
        <v>0</v>
      </c>
    </row>
    <row r="160" spans="1:15">
      <c r="A160" s="115">
        <v>44400</v>
      </c>
      <c r="B160" s="101" t="str">
        <f t="shared" si="10"/>
        <v>(金)</v>
      </c>
      <c r="C160" s="61">
        <f t="shared" si="9"/>
        <v>519412</v>
      </c>
      <c r="D160" s="61">
        <v>127074</v>
      </c>
      <c r="E160" s="61">
        <v>120855</v>
      </c>
      <c r="F160" s="61">
        <v>0</v>
      </c>
      <c r="G160" s="61">
        <v>198135</v>
      </c>
      <c r="H160" s="61">
        <v>73348</v>
      </c>
      <c r="I160" s="61">
        <v>0</v>
      </c>
      <c r="J160" s="61">
        <v>16199</v>
      </c>
      <c r="K160" s="61">
        <v>2246</v>
      </c>
      <c r="L160" s="61">
        <v>0</v>
      </c>
      <c r="M160" s="61">
        <v>135318</v>
      </c>
      <c r="N160" s="61">
        <v>18399</v>
      </c>
      <c r="O160" s="61">
        <v>0</v>
      </c>
    </row>
    <row r="161" spans="1:15">
      <c r="A161" s="115">
        <v>44399</v>
      </c>
      <c r="B161" s="101" t="str">
        <f t="shared" si="10"/>
        <v>(木)</v>
      </c>
      <c r="C161" s="61">
        <f t="shared" si="9"/>
        <v>659484</v>
      </c>
      <c r="D161" s="61">
        <v>186627</v>
      </c>
      <c r="E161" s="61">
        <v>129816</v>
      </c>
      <c r="F161" s="61">
        <v>0</v>
      </c>
      <c r="G161" s="61">
        <v>277746</v>
      </c>
      <c r="H161" s="61">
        <v>65295</v>
      </c>
      <c r="I161" s="61">
        <v>0</v>
      </c>
      <c r="J161" s="61">
        <v>30004</v>
      </c>
      <c r="K161" s="61">
        <v>3241</v>
      </c>
      <c r="L161" s="61">
        <v>0</v>
      </c>
      <c r="M161" s="61">
        <v>210606</v>
      </c>
      <c r="N161" s="61">
        <v>19145</v>
      </c>
      <c r="O161" s="61">
        <v>0</v>
      </c>
    </row>
    <row r="162" spans="1:15">
      <c r="A162" s="115">
        <v>44398</v>
      </c>
      <c r="B162" s="101" t="str">
        <f t="shared" si="10"/>
        <v>(水)</v>
      </c>
      <c r="C162" s="61">
        <f t="shared" si="9"/>
        <v>1495953</v>
      </c>
      <c r="D162" s="61">
        <v>495358</v>
      </c>
      <c r="E162" s="61">
        <v>236240</v>
      </c>
      <c r="F162" s="61">
        <v>0</v>
      </c>
      <c r="G162" s="61">
        <v>659024</v>
      </c>
      <c r="H162" s="61">
        <v>105331</v>
      </c>
      <c r="I162" s="61">
        <v>0</v>
      </c>
      <c r="J162" s="61">
        <v>126318</v>
      </c>
      <c r="K162" s="61">
        <v>2913</v>
      </c>
      <c r="L162" s="61">
        <v>0</v>
      </c>
      <c r="M162" s="61">
        <v>512396</v>
      </c>
      <c r="N162" s="61">
        <v>20543</v>
      </c>
      <c r="O162" s="61">
        <v>0</v>
      </c>
    </row>
    <row r="163" spans="1:15">
      <c r="A163" s="115">
        <v>44397</v>
      </c>
      <c r="B163" s="101" t="str">
        <f t="shared" si="10"/>
        <v>(火)</v>
      </c>
      <c r="C163" s="61">
        <f t="shared" si="9"/>
        <v>1480451</v>
      </c>
      <c r="D163" s="61">
        <v>532941</v>
      </c>
      <c r="E163" s="61">
        <v>230282</v>
      </c>
      <c r="F163" s="61">
        <v>0</v>
      </c>
      <c r="G163" s="61">
        <v>622072</v>
      </c>
      <c r="H163" s="61">
        <v>95156</v>
      </c>
      <c r="I163" s="61">
        <v>0</v>
      </c>
      <c r="J163" s="61">
        <v>152912</v>
      </c>
      <c r="K163" s="61">
        <v>2810</v>
      </c>
      <c r="L163" s="61">
        <v>0</v>
      </c>
      <c r="M163" s="61">
        <v>497696</v>
      </c>
      <c r="N163" s="61">
        <v>24040</v>
      </c>
      <c r="O163" s="61">
        <v>0</v>
      </c>
    </row>
    <row r="164" spans="1:15">
      <c r="A164" s="115">
        <v>44396</v>
      </c>
      <c r="B164" s="101" t="str">
        <f t="shared" si="10"/>
        <v>(月)</v>
      </c>
      <c r="C164" s="61">
        <f t="shared" si="9"/>
        <v>1144516</v>
      </c>
      <c r="D164" s="61">
        <v>273599</v>
      </c>
      <c r="E164" s="61">
        <v>216915</v>
      </c>
      <c r="F164" s="61">
        <v>0</v>
      </c>
      <c r="G164" s="61">
        <v>571580</v>
      </c>
      <c r="H164" s="61">
        <v>82422</v>
      </c>
      <c r="I164" s="61">
        <v>0</v>
      </c>
      <c r="J164" s="61">
        <v>68829</v>
      </c>
      <c r="K164" s="61">
        <v>3308</v>
      </c>
      <c r="L164" s="61">
        <v>0</v>
      </c>
      <c r="M164" s="61">
        <v>462629</v>
      </c>
      <c r="N164" s="61">
        <v>23482</v>
      </c>
      <c r="O164" s="61">
        <v>0</v>
      </c>
    </row>
    <row r="165" spans="1:15">
      <c r="A165" s="115">
        <v>44395</v>
      </c>
      <c r="B165" s="101" t="str">
        <f t="shared" si="10"/>
        <v>(日)</v>
      </c>
      <c r="C165" s="61">
        <f t="shared" si="9"/>
        <v>1321887</v>
      </c>
      <c r="D165" s="61">
        <v>460140</v>
      </c>
      <c r="E165" s="61">
        <v>148524</v>
      </c>
      <c r="F165" s="61">
        <v>0</v>
      </c>
      <c r="G165" s="61">
        <v>661547</v>
      </c>
      <c r="H165" s="61">
        <v>51676</v>
      </c>
      <c r="I165" s="61">
        <v>0</v>
      </c>
      <c r="J165" s="61">
        <v>96478</v>
      </c>
      <c r="K165" s="61">
        <v>3408</v>
      </c>
      <c r="L165" s="61">
        <v>0</v>
      </c>
      <c r="M165" s="61">
        <v>545752</v>
      </c>
      <c r="N165" s="61">
        <v>29031</v>
      </c>
      <c r="O165" s="61">
        <v>0</v>
      </c>
    </row>
    <row r="166" spans="1:15">
      <c r="A166" s="115">
        <v>44394</v>
      </c>
      <c r="B166" s="101" t="str">
        <f t="shared" si="10"/>
        <v>(土)</v>
      </c>
      <c r="C166" s="61">
        <f t="shared" si="9"/>
        <v>1509274</v>
      </c>
      <c r="D166" s="61">
        <v>629118</v>
      </c>
      <c r="E166" s="61">
        <v>188636</v>
      </c>
      <c r="F166" s="61">
        <v>0</v>
      </c>
      <c r="G166" s="61">
        <v>645556</v>
      </c>
      <c r="H166" s="61">
        <v>45964</v>
      </c>
      <c r="I166" s="61">
        <v>0</v>
      </c>
      <c r="J166" s="61">
        <v>156606</v>
      </c>
      <c r="K166" s="61">
        <v>3076</v>
      </c>
      <c r="L166" s="61">
        <v>0</v>
      </c>
      <c r="M166" s="61">
        <v>533855</v>
      </c>
      <c r="N166" s="61">
        <v>30070</v>
      </c>
      <c r="O166" s="61">
        <v>0</v>
      </c>
    </row>
    <row r="167" spans="1:15">
      <c r="A167" s="115">
        <v>44393</v>
      </c>
      <c r="B167" s="101" t="str">
        <f t="shared" si="10"/>
        <v>(金)</v>
      </c>
      <c r="C167" s="61">
        <f t="shared" si="9"/>
        <v>1507555</v>
      </c>
      <c r="D167" s="61">
        <v>616639</v>
      </c>
      <c r="E167" s="61">
        <v>241085</v>
      </c>
      <c r="F167" s="61">
        <v>0</v>
      </c>
      <c r="G167" s="61">
        <v>607484</v>
      </c>
      <c r="H167" s="61">
        <v>42347</v>
      </c>
      <c r="I167" s="61">
        <v>0</v>
      </c>
      <c r="J167" s="61">
        <v>206391</v>
      </c>
      <c r="K167" s="61">
        <v>2358</v>
      </c>
      <c r="L167" s="61">
        <v>0</v>
      </c>
      <c r="M167" s="61">
        <v>506433</v>
      </c>
      <c r="N167" s="61">
        <v>24984</v>
      </c>
      <c r="O167" s="61">
        <v>0</v>
      </c>
    </row>
    <row r="168" spans="1:15">
      <c r="A168" s="115">
        <v>44392</v>
      </c>
      <c r="B168" s="101" t="str">
        <f t="shared" si="10"/>
        <v>(木)</v>
      </c>
      <c r="C168" s="61">
        <f t="shared" si="9"/>
        <v>1491156</v>
      </c>
      <c r="D168" s="61">
        <v>591430</v>
      </c>
      <c r="E168" s="61">
        <v>236334</v>
      </c>
      <c r="F168" s="61">
        <v>0</v>
      </c>
      <c r="G168" s="61">
        <v>620837</v>
      </c>
      <c r="H168" s="61">
        <v>42555</v>
      </c>
      <c r="I168" s="61">
        <v>0</v>
      </c>
      <c r="J168" s="61">
        <v>212505</v>
      </c>
      <c r="K168" s="61">
        <v>5417</v>
      </c>
      <c r="L168" s="61">
        <v>0</v>
      </c>
      <c r="M168" s="61">
        <v>540578</v>
      </c>
      <c r="N168" s="61">
        <v>29237</v>
      </c>
      <c r="O168" s="61">
        <v>0</v>
      </c>
    </row>
    <row r="169" spans="1:15">
      <c r="A169" s="115">
        <v>44391</v>
      </c>
      <c r="B169" s="101" t="str">
        <f t="shared" si="10"/>
        <v>(水)</v>
      </c>
      <c r="C169" s="61">
        <f t="shared" si="9"/>
        <v>1525886</v>
      </c>
      <c r="D169" s="61">
        <v>606718</v>
      </c>
      <c r="E169" s="61">
        <v>240297</v>
      </c>
      <c r="F169" s="61">
        <v>0</v>
      </c>
      <c r="G169" s="61">
        <v>638018</v>
      </c>
      <c r="H169" s="61">
        <v>40853</v>
      </c>
      <c r="I169" s="61">
        <v>0</v>
      </c>
      <c r="J169" s="61">
        <v>234666</v>
      </c>
      <c r="K169" s="61">
        <v>2119</v>
      </c>
      <c r="L169" s="61">
        <v>0</v>
      </c>
      <c r="M169" s="61">
        <v>560663</v>
      </c>
      <c r="N169" s="61">
        <v>28813</v>
      </c>
      <c r="O169" s="61">
        <v>0</v>
      </c>
    </row>
    <row r="170" spans="1:15">
      <c r="A170" s="115">
        <v>44390</v>
      </c>
      <c r="B170" s="101" t="str">
        <f t="shared" si="10"/>
        <v>(火)</v>
      </c>
      <c r="C170" s="61">
        <f t="shared" si="9"/>
        <v>1529272</v>
      </c>
      <c r="D170" s="61">
        <v>608440</v>
      </c>
      <c r="E170" s="61">
        <v>251042</v>
      </c>
      <c r="F170" s="61">
        <v>0</v>
      </c>
      <c r="G170" s="61">
        <v>630921</v>
      </c>
      <c r="H170" s="61">
        <v>38869</v>
      </c>
      <c r="I170" s="61">
        <v>0</v>
      </c>
      <c r="J170" s="61">
        <v>261837</v>
      </c>
      <c r="K170" s="61">
        <v>2495</v>
      </c>
      <c r="L170" s="61">
        <v>0</v>
      </c>
      <c r="M170" s="61">
        <v>560847</v>
      </c>
      <c r="N170" s="61">
        <v>29136</v>
      </c>
      <c r="O170" s="61">
        <v>0</v>
      </c>
    </row>
    <row r="171" spans="1:15">
      <c r="A171" s="115">
        <v>44389</v>
      </c>
      <c r="B171" s="101" t="str">
        <f t="shared" si="10"/>
        <v>(月)</v>
      </c>
      <c r="C171" s="61">
        <f t="shared" si="9"/>
        <v>1438369</v>
      </c>
      <c r="D171" s="61">
        <v>571677</v>
      </c>
      <c r="E171" s="61">
        <v>218913</v>
      </c>
      <c r="F171" s="61">
        <v>0</v>
      </c>
      <c r="G171" s="61">
        <v>610124</v>
      </c>
      <c r="H171" s="61">
        <v>37655</v>
      </c>
      <c r="I171" s="61">
        <v>0</v>
      </c>
      <c r="J171" s="61">
        <v>256250</v>
      </c>
      <c r="K171" s="61">
        <v>2026</v>
      </c>
      <c r="L171" s="61">
        <v>0</v>
      </c>
      <c r="M171" s="61">
        <v>550932</v>
      </c>
      <c r="N171" s="61">
        <v>29263</v>
      </c>
      <c r="O171" s="61">
        <v>0</v>
      </c>
    </row>
    <row r="172" spans="1:15">
      <c r="A172" s="115">
        <v>44388</v>
      </c>
      <c r="B172" s="101" t="str">
        <f t="shared" si="10"/>
        <v>(日)</v>
      </c>
      <c r="C172" s="61">
        <f t="shared" si="9"/>
        <v>1422796</v>
      </c>
      <c r="D172" s="61">
        <v>565096</v>
      </c>
      <c r="E172" s="61">
        <v>192285</v>
      </c>
      <c r="F172" s="61">
        <v>0</v>
      </c>
      <c r="G172" s="61">
        <v>626703</v>
      </c>
      <c r="H172" s="61">
        <v>38712</v>
      </c>
      <c r="I172" s="61">
        <v>0</v>
      </c>
      <c r="J172" s="61">
        <v>213309</v>
      </c>
      <c r="K172" s="61">
        <v>3513</v>
      </c>
      <c r="L172" s="61">
        <v>0</v>
      </c>
      <c r="M172" s="61">
        <v>564983</v>
      </c>
      <c r="N172" s="61">
        <v>31072</v>
      </c>
      <c r="O172" s="61">
        <v>0</v>
      </c>
    </row>
    <row r="173" spans="1:15">
      <c r="A173" s="115">
        <v>44387</v>
      </c>
      <c r="B173" s="101" t="str">
        <f t="shared" si="10"/>
        <v>(土)</v>
      </c>
      <c r="C173" s="61">
        <f t="shared" ref="C173:C236" si="11">SUM(D173:I173)</f>
        <v>1682562</v>
      </c>
      <c r="D173" s="61">
        <v>771291</v>
      </c>
      <c r="E173" s="61">
        <v>254519</v>
      </c>
      <c r="F173" s="61">
        <v>0</v>
      </c>
      <c r="G173" s="61">
        <v>618883</v>
      </c>
      <c r="H173" s="61">
        <v>37869</v>
      </c>
      <c r="I173" s="61">
        <v>0</v>
      </c>
      <c r="J173" s="61">
        <v>372774</v>
      </c>
      <c r="K173" s="61">
        <v>3840</v>
      </c>
      <c r="L173" s="61">
        <v>0</v>
      </c>
      <c r="M173" s="61">
        <v>559962</v>
      </c>
      <c r="N173" s="61">
        <v>30988</v>
      </c>
      <c r="O173" s="61">
        <v>0</v>
      </c>
    </row>
    <row r="174" spans="1:15">
      <c r="A174" s="115">
        <v>44386</v>
      </c>
      <c r="B174" s="101" t="str">
        <f t="shared" si="10"/>
        <v>(金)</v>
      </c>
      <c r="C174" s="61">
        <f t="shared" si="11"/>
        <v>1653901</v>
      </c>
      <c r="D174" s="61">
        <v>722853</v>
      </c>
      <c r="E174" s="61">
        <v>297365</v>
      </c>
      <c r="F174" s="61">
        <v>0</v>
      </c>
      <c r="G174" s="61">
        <v>598233</v>
      </c>
      <c r="H174" s="61">
        <v>35450</v>
      </c>
      <c r="I174" s="61">
        <v>0</v>
      </c>
      <c r="J174" s="61">
        <v>391358</v>
      </c>
      <c r="K174" s="61">
        <v>3483</v>
      </c>
      <c r="L174" s="61">
        <v>0</v>
      </c>
      <c r="M174" s="61">
        <v>542299</v>
      </c>
      <c r="N174" s="61">
        <v>27349</v>
      </c>
      <c r="O174" s="61">
        <v>0</v>
      </c>
    </row>
    <row r="175" spans="1:15">
      <c r="A175" s="115">
        <v>44385</v>
      </c>
      <c r="B175" s="101" t="str">
        <f t="shared" si="10"/>
        <v>(木)</v>
      </c>
      <c r="C175" s="61">
        <f t="shared" si="11"/>
        <v>1639504</v>
      </c>
      <c r="D175" s="61">
        <v>722575</v>
      </c>
      <c r="E175" s="61">
        <v>286043</v>
      </c>
      <c r="F175" s="61">
        <v>0</v>
      </c>
      <c r="G175" s="61">
        <v>598483</v>
      </c>
      <c r="H175" s="61">
        <v>32403</v>
      </c>
      <c r="I175" s="61">
        <v>0</v>
      </c>
      <c r="J175" s="61">
        <v>434281</v>
      </c>
      <c r="K175" s="61">
        <v>3511</v>
      </c>
      <c r="L175" s="61">
        <v>0</v>
      </c>
      <c r="M175" s="61">
        <v>553188</v>
      </c>
      <c r="N175" s="61">
        <v>26851</v>
      </c>
      <c r="O175" s="61">
        <v>0</v>
      </c>
    </row>
    <row r="176" spans="1:15">
      <c r="A176" s="115">
        <v>44384</v>
      </c>
      <c r="B176" s="101" t="str">
        <f t="shared" si="10"/>
        <v>(水)</v>
      </c>
      <c r="C176" s="61">
        <f t="shared" si="11"/>
        <v>1642489</v>
      </c>
      <c r="D176" s="61">
        <v>749866</v>
      </c>
      <c r="E176" s="61">
        <v>259234</v>
      </c>
      <c r="F176" s="61">
        <v>0</v>
      </c>
      <c r="G176" s="61">
        <v>602713</v>
      </c>
      <c r="H176" s="61">
        <v>30676</v>
      </c>
      <c r="I176" s="61">
        <v>0</v>
      </c>
      <c r="J176" s="61">
        <v>470363</v>
      </c>
      <c r="K176" s="61">
        <v>3664</v>
      </c>
      <c r="L176" s="61">
        <v>0</v>
      </c>
      <c r="M176" s="61">
        <v>558299</v>
      </c>
      <c r="N176" s="61">
        <v>25666</v>
      </c>
      <c r="O176" s="61">
        <v>0</v>
      </c>
    </row>
    <row r="177" spans="1:15">
      <c r="A177" s="115">
        <v>44383</v>
      </c>
      <c r="B177" s="101" t="str">
        <f t="shared" si="10"/>
        <v>(火)</v>
      </c>
      <c r="C177" s="61">
        <f t="shared" si="11"/>
        <v>1632501</v>
      </c>
      <c r="D177" s="61">
        <v>721261</v>
      </c>
      <c r="E177" s="61">
        <v>258871</v>
      </c>
      <c r="F177" s="61">
        <v>0</v>
      </c>
      <c r="G177" s="61">
        <v>620349</v>
      </c>
      <c r="H177" s="61">
        <v>32020</v>
      </c>
      <c r="I177" s="61">
        <v>0</v>
      </c>
      <c r="J177" s="61">
        <v>463717</v>
      </c>
      <c r="K177" s="61">
        <v>3401</v>
      </c>
      <c r="L177" s="61">
        <v>0</v>
      </c>
      <c r="M177" s="61">
        <v>580074</v>
      </c>
      <c r="N177" s="61">
        <v>27559</v>
      </c>
      <c r="O177" s="61">
        <v>0</v>
      </c>
    </row>
    <row r="178" spans="1:15">
      <c r="A178" s="115">
        <v>44382</v>
      </c>
      <c r="B178" s="101" t="str">
        <f t="shared" si="10"/>
        <v>(月)</v>
      </c>
      <c r="C178" s="61">
        <f t="shared" si="11"/>
        <v>1531591</v>
      </c>
      <c r="D178" s="61">
        <v>681131</v>
      </c>
      <c r="E178" s="61">
        <v>244701</v>
      </c>
      <c r="F178" s="61">
        <v>0</v>
      </c>
      <c r="G178" s="61">
        <v>577017</v>
      </c>
      <c r="H178" s="61">
        <v>28742</v>
      </c>
      <c r="I178" s="61">
        <v>0</v>
      </c>
      <c r="J178" s="61">
        <v>453390</v>
      </c>
      <c r="K178" s="61">
        <v>3540</v>
      </c>
      <c r="L178" s="61">
        <v>0</v>
      </c>
      <c r="M178" s="61">
        <v>542003</v>
      </c>
      <c r="N178" s="61">
        <v>27189</v>
      </c>
      <c r="O178" s="61">
        <v>0</v>
      </c>
    </row>
    <row r="179" spans="1:15">
      <c r="A179" s="115">
        <v>44381</v>
      </c>
      <c r="B179" s="101" t="str">
        <f t="shared" si="10"/>
        <v>(日)</v>
      </c>
      <c r="C179" s="61">
        <f t="shared" si="11"/>
        <v>1397053</v>
      </c>
      <c r="D179" s="61">
        <v>683276</v>
      </c>
      <c r="E179" s="61">
        <v>149425</v>
      </c>
      <c r="F179" s="61">
        <v>0</v>
      </c>
      <c r="G179" s="61">
        <v>542090</v>
      </c>
      <c r="H179" s="61">
        <v>22262</v>
      </c>
      <c r="I179" s="61">
        <v>0</v>
      </c>
      <c r="J179" s="61">
        <v>452821</v>
      </c>
      <c r="K179" s="61">
        <v>5211</v>
      </c>
      <c r="L179" s="61">
        <v>0</v>
      </c>
      <c r="M179" s="61">
        <v>513144</v>
      </c>
      <c r="N179" s="61">
        <v>21481</v>
      </c>
      <c r="O179" s="61">
        <v>0</v>
      </c>
    </row>
    <row r="180" spans="1:15">
      <c r="A180" s="115">
        <v>44380</v>
      </c>
      <c r="B180" s="101" t="str">
        <f t="shared" si="10"/>
        <v>(土)</v>
      </c>
      <c r="C180" s="61">
        <f t="shared" si="11"/>
        <v>1509704</v>
      </c>
      <c r="D180" s="61">
        <v>685812</v>
      </c>
      <c r="E180" s="61">
        <v>193099</v>
      </c>
      <c r="F180" s="61">
        <v>0</v>
      </c>
      <c r="G180" s="61">
        <v>611210</v>
      </c>
      <c r="H180" s="61">
        <v>19583</v>
      </c>
      <c r="I180" s="61">
        <v>0</v>
      </c>
      <c r="J180" s="61">
        <v>461430</v>
      </c>
      <c r="K180" s="61">
        <v>10428</v>
      </c>
      <c r="L180" s="61">
        <v>0</v>
      </c>
      <c r="M180" s="61">
        <v>576938</v>
      </c>
      <c r="N180" s="61">
        <v>18803</v>
      </c>
      <c r="O180" s="61">
        <v>0</v>
      </c>
    </row>
    <row r="181" spans="1:15">
      <c r="A181" s="115">
        <v>44379</v>
      </c>
      <c r="B181" s="101" t="str">
        <f t="shared" si="10"/>
        <v>(金)</v>
      </c>
      <c r="C181" s="61">
        <f t="shared" si="11"/>
        <v>1272449</v>
      </c>
      <c r="D181" s="61">
        <v>355841</v>
      </c>
      <c r="E181" s="61">
        <v>229847</v>
      </c>
      <c r="F181" s="61">
        <v>0</v>
      </c>
      <c r="G181" s="61">
        <v>667443</v>
      </c>
      <c r="H181" s="61">
        <v>19318</v>
      </c>
      <c r="I181" s="61">
        <v>0</v>
      </c>
      <c r="J181" s="61">
        <v>238661</v>
      </c>
      <c r="K181" s="61">
        <v>8052</v>
      </c>
      <c r="L181" s="61">
        <v>0</v>
      </c>
      <c r="M181" s="61">
        <v>625828</v>
      </c>
      <c r="N181" s="61">
        <v>18486</v>
      </c>
      <c r="O181" s="61">
        <v>0</v>
      </c>
    </row>
    <row r="182" spans="1:15">
      <c r="A182" s="115">
        <v>44378</v>
      </c>
      <c r="B182" s="101" t="str">
        <f t="shared" si="10"/>
        <v>(木)</v>
      </c>
      <c r="C182" s="61">
        <f t="shared" si="11"/>
        <v>1300157</v>
      </c>
      <c r="D182" s="61">
        <v>415773</v>
      </c>
      <c r="E182" s="61">
        <v>209351</v>
      </c>
      <c r="F182" s="61">
        <v>0</v>
      </c>
      <c r="G182" s="61">
        <v>655729</v>
      </c>
      <c r="H182" s="61">
        <v>19304</v>
      </c>
      <c r="I182" s="61">
        <v>0</v>
      </c>
      <c r="J182" s="61">
        <v>308676</v>
      </c>
      <c r="K182" s="61">
        <v>8208</v>
      </c>
      <c r="L182" s="61">
        <v>0</v>
      </c>
      <c r="M182" s="61">
        <v>619522</v>
      </c>
      <c r="N182" s="61">
        <v>18568</v>
      </c>
      <c r="O182" s="61">
        <v>0</v>
      </c>
    </row>
    <row r="183" spans="1:15">
      <c r="A183" s="115">
        <v>44377</v>
      </c>
      <c r="B183" s="101" t="str">
        <f t="shared" si="10"/>
        <v>(水)</v>
      </c>
      <c r="C183" s="61">
        <f t="shared" si="11"/>
        <v>1522659</v>
      </c>
      <c r="D183" s="61">
        <v>624507</v>
      </c>
      <c r="E183" s="61">
        <v>193351</v>
      </c>
      <c r="F183" s="61">
        <v>0</v>
      </c>
      <c r="G183" s="61">
        <v>686020</v>
      </c>
      <c r="H183" s="61">
        <v>18781</v>
      </c>
      <c r="I183" s="61">
        <v>0</v>
      </c>
      <c r="J183" s="61">
        <v>485993</v>
      </c>
      <c r="K183" s="61">
        <v>11900</v>
      </c>
      <c r="L183" s="61">
        <v>0</v>
      </c>
      <c r="M183" s="61">
        <v>646857</v>
      </c>
      <c r="N183" s="61">
        <v>18090</v>
      </c>
      <c r="O183" s="61">
        <v>0</v>
      </c>
    </row>
    <row r="184" spans="1:15">
      <c r="A184" s="115">
        <v>44376</v>
      </c>
      <c r="B184" s="101" t="str">
        <f t="shared" si="10"/>
        <v>(火)</v>
      </c>
      <c r="C184" s="61">
        <f t="shared" si="11"/>
        <v>1485483</v>
      </c>
      <c r="D184" s="61">
        <v>606283</v>
      </c>
      <c r="E184" s="61">
        <v>170981</v>
      </c>
      <c r="F184" s="61">
        <v>0</v>
      </c>
      <c r="G184" s="61">
        <v>689485</v>
      </c>
      <c r="H184" s="61">
        <v>18734</v>
      </c>
      <c r="I184" s="61">
        <v>0</v>
      </c>
      <c r="J184" s="61">
        <v>479599</v>
      </c>
      <c r="K184" s="61">
        <v>11356</v>
      </c>
      <c r="L184" s="61">
        <v>0</v>
      </c>
      <c r="M184" s="61">
        <v>653804</v>
      </c>
      <c r="N184" s="61">
        <v>17914</v>
      </c>
      <c r="O184" s="61">
        <v>0</v>
      </c>
    </row>
    <row r="185" spans="1:15">
      <c r="A185" s="115">
        <v>44375</v>
      </c>
      <c r="B185" s="101" t="str">
        <f t="shared" si="10"/>
        <v>(月)</v>
      </c>
      <c r="C185" s="61">
        <f t="shared" si="11"/>
        <v>1368883</v>
      </c>
      <c r="D185" s="61">
        <v>566332</v>
      </c>
      <c r="E185" s="61">
        <v>157215</v>
      </c>
      <c r="F185" s="61">
        <v>0</v>
      </c>
      <c r="G185" s="61">
        <v>627210</v>
      </c>
      <c r="H185" s="61">
        <v>18126</v>
      </c>
      <c r="I185" s="61">
        <v>0</v>
      </c>
      <c r="J185" s="61">
        <v>455044</v>
      </c>
      <c r="K185" s="61">
        <v>13000</v>
      </c>
      <c r="L185" s="61">
        <v>0</v>
      </c>
      <c r="M185" s="61">
        <v>597388</v>
      </c>
      <c r="N185" s="61">
        <v>17438</v>
      </c>
      <c r="O185" s="61">
        <v>0</v>
      </c>
    </row>
    <row r="186" spans="1:15">
      <c r="A186" s="115">
        <v>44374</v>
      </c>
      <c r="B186" s="101" t="str">
        <f t="shared" si="10"/>
        <v>(日)</v>
      </c>
      <c r="C186" s="61">
        <f t="shared" si="11"/>
        <v>1325532</v>
      </c>
      <c r="D186" s="61">
        <v>675065</v>
      </c>
      <c r="E186" s="61">
        <v>104178</v>
      </c>
      <c r="F186" s="61">
        <v>0</v>
      </c>
      <c r="G186" s="61">
        <v>541657</v>
      </c>
      <c r="H186" s="61">
        <v>4632</v>
      </c>
      <c r="I186" s="61">
        <v>0</v>
      </c>
      <c r="J186" s="61">
        <v>547465</v>
      </c>
      <c r="K186" s="61">
        <v>15978</v>
      </c>
      <c r="L186" s="61">
        <v>0</v>
      </c>
      <c r="M186" s="61">
        <v>519815</v>
      </c>
      <c r="N186" s="61">
        <v>4485</v>
      </c>
      <c r="O186" s="61">
        <v>0</v>
      </c>
    </row>
    <row r="187" spans="1:15">
      <c r="A187" s="115">
        <v>44373</v>
      </c>
      <c r="B187" s="101" t="str">
        <f t="shared" si="10"/>
        <v>(土)</v>
      </c>
      <c r="C187" s="61">
        <f t="shared" si="11"/>
        <v>1344599</v>
      </c>
      <c r="D187" s="61">
        <v>644596</v>
      </c>
      <c r="E187" s="61">
        <v>107456</v>
      </c>
      <c r="F187" s="61">
        <v>0</v>
      </c>
      <c r="G187" s="61">
        <v>588696</v>
      </c>
      <c r="H187" s="61">
        <v>3851</v>
      </c>
      <c r="I187" s="61">
        <v>0</v>
      </c>
      <c r="J187" s="61">
        <v>522643</v>
      </c>
      <c r="K187" s="61">
        <v>19642</v>
      </c>
      <c r="L187" s="61">
        <v>0</v>
      </c>
      <c r="M187" s="61">
        <v>562420</v>
      </c>
      <c r="N187" s="61">
        <v>3650</v>
      </c>
      <c r="O187" s="61">
        <v>0</v>
      </c>
    </row>
    <row r="188" spans="1:15">
      <c r="A188" s="115">
        <v>44372</v>
      </c>
      <c r="B188" s="101" t="str">
        <f t="shared" si="10"/>
        <v>(金)</v>
      </c>
      <c r="C188" s="61">
        <f t="shared" si="11"/>
        <v>1343442</v>
      </c>
      <c r="D188" s="61">
        <v>595689</v>
      </c>
      <c r="E188" s="61">
        <v>115149</v>
      </c>
      <c r="F188" s="61">
        <v>0</v>
      </c>
      <c r="G188" s="61">
        <v>628846</v>
      </c>
      <c r="H188" s="61">
        <v>3758</v>
      </c>
      <c r="I188" s="61">
        <v>0</v>
      </c>
      <c r="J188" s="61">
        <v>491526</v>
      </c>
      <c r="K188" s="61">
        <v>14790</v>
      </c>
      <c r="L188" s="61">
        <v>0</v>
      </c>
      <c r="M188" s="61">
        <v>592849</v>
      </c>
      <c r="N188" s="61">
        <v>3573</v>
      </c>
      <c r="O188" s="61">
        <v>0</v>
      </c>
    </row>
    <row r="189" spans="1:15">
      <c r="A189" s="115">
        <v>44371</v>
      </c>
      <c r="B189" s="101" t="str">
        <f t="shared" si="10"/>
        <v>(木)</v>
      </c>
      <c r="C189" s="61">
        <f t="shared" si="11"/>
        <v>1362573</v>
      </c>
      <c r="D189" s="61">
        <v>616810</v>
      </c>
      <c r="E189" s="61">
        <v>106342</v>
      </c>
      <c r="F189" s="61">
        <v>0</v>
      </c>
      <c r="G189" s="61">
        <v>636075</v>
      </c>
      <c r="H189" s="61">
        <v>3346</v>
      </c>
      <c r="I189" s="61">
        <v>0</v>
      </c>
      <c r="J189" s="61">
        <v>529591</v>
      </c>
      <c r="K189" s="61">
        <v>14934</v>
      </c>
      <c r="L189" s="61">
        <v>0</v>
      </c>
      <c r="M189" s="61">
        <v>601949</v>
      </c>
      <c r="N189" s="61">
        <v>3182</v>
      </c>
      <c r="O189" s="61">
        <v>0</v>
      </c>
    </row>
    <row r="190" spans="1:15">
      <c r="A190" s="115">
        <v>44370</v>
      </c>
      <c r="B190" s="101" t="str">
        <f t="shared" si="10"/>
        <v>(水)</v>
      </c>
      <c r="C190" s="61">
        <f t="shared" si="11"/>
        <v>1383542</v>
      </c>
      <c r="D190" s="61">
        <v>631448</v>
      </c>
      <c r="E190" s="61">
        <v>113667</v>
      </c>
      <c r="F190" s="61">
        <v>0</v>
      </c>
      <c r="G190" s="61">
        <v>635008</v>
      </c>
      <c r="H190" s="61">
        <v>3419</v>
      </c>
      <c r="I190" s="61">
        <v>0</v>
      </c>
      <c r="J190" s="61">
        <v>550397</v>
      </c>
      <c r="K190" s="61">
        <v>15563</v>
      </c>
      <c r="L190" s="61">
        <v>0</v>
      </c>
      <c r="M190" s="61">
        <v>601390</v>
      </c>
      <c r="N190" s="61">
        <v>3254</v>
      </c>
      <c r="O190" s="61">
        <v>0</v>
      </c>
    </row>
    <row r="191" spans="1:15">
      <c r="A191" s="115">
        <v>44369</v>
      </c>
      <c r="B191" s="101" t="str">
        <f t="shared" si="10"/>
        <v>(火)</v>
      </c>
      <c r="C191" s="61">
        <f t="shared" si="11"/>
        <v>1350471</v>
      </c>
      <c r="D191" s="61">
        <v>627095</v>
      </c>
      <c r="E191" s="61">
        <v>106719</v>
      </c>
      <c r="F191" s="61">
        <v>0</v>
      </c>
      <c r="G191" s="61">
        <v>613919</v>
      </c>
      <c r="H191" s="61">
        <v>2738</v>
      </c>
      <c r="I191" s="61">
        <v>0</v>
      </c>
      <c r="J191" s="61">
        <v>553145</v>
      </c>
      <c r="K191" s="61">
        <v>19230</v>
      </c>
      <c r="L191" s="61">
        <v>0</v>
      </c>
      <c r="M191" s="61">
        <v>583271</v>
      </c>
      <c r="N191" s="61">
        <v>2618</v>
      </c>
      <c r="O191" s="61">
        <v>0</v>
      </c>
    </row>
    <row r="192" spans="1:15">
      <c r="A192" s="115">
        <v>44368</v>
      </c>
      <c r="B192" s="101" t="str">
        <f t="shared" si="10"/>
        <v>(月)</v>
      </c>
      <c r="C192" s="61">
        <f t="shared" si="11"/>
        <v>1205988</v>
      </c>
      <c r="D192" s="61">
        <v>604145</v>
      </c>
      <c r="E192" s="61">
        <v>94464</v>
      </c>
      <c r="F192" s="61">
        <v>0</v>
      </c>
      <c r="G192" s="61">
        <v>504123</v>
      </c>
      <c r="H192" s="61">
        <v>3256</v>
      </c>
      <c r="I192" s="61">
        <v>0</v>
      </c>
      <c r="J192" s="61">
        <v>542850</v>
      </c>
      <c r="K192" s="61">
        <v>19312</v>
      </c>
      <c r="L192" s="61">
        <v>0</v>
      </c>
      <c r="M192" s="61">
        <v>480651</v>
      </c>
      <c r="N192" s="61">
        <v>3142</v>
      </c>
      <c r="O192" s="61">
        <v>0</v>
      </c>
    </row>
    <row r="193" spans="1:15">
      <c r="A193" s="115">
        <v>44367</v>
      </c>
      <c r="B193" s="101" t="str">
        <f t="shared" si="10"/>
        <v>(日)</v>
      </c>
      <c r="C193" s="61">
        <f t="shared" si="11"/>
        <v>1110207</v>
      </c>
      <c r="D193" s="61">
        <v>620573</v>
      </c>
      <c r="E193" s="61">
        <v>49483</v>
      </c>
      <c r="F193" s="61">
        <v>0</v>
      </c>
      <c r="G193" s="61">
        <v>440151</v>
      </c>
      <c r="H193" s="61">
        <v>0</v>
      </c>
      <c r="I193" s="61">
        <v>0</v>
      </c>
      <c r="J193" s="61">
        <v>555113</v>
      </c>
      <c r="K193" s="61">
        <v>23958</v>
      </c>
      <c r="L193" s="61">
        <v>0</v>
      </c>
      <c r="M193" s="61">
        <v>425022</v>
      </c>
      <c r="N193" s="61">
        <v>0</v>
      </c>
      <c r="O193" s="61">
        <v>0</v>
      </c>
    </row>
    <row r="194" spans="1:15">
      <c r="A194" s="115">
        <v>44366</v>
      </c>
      <c r="B194" s="101" t="str">
        <f t="shared" si="10"/>
        <v>(土)</v>
      </c>
      <c r="C194" s="61">
        <f t="shared" si="11"/>
        <v>1116045</v>
      </c>
      <c r="D194" s="61">
        <v>623685</v>
      </c>
      <c r="E194" s="61">
        <v>46432</v>
      </c>
      <c r="F194" s="61">
        <v>0</v>
      </c>
      <c r="G194" s="61">
        <v>445928</v>
      </c>
      <c r="H194" s="61">
        <v>0</v>
      </c>
      <c r="I194" s="61">
        <v>0</v>
      </c>
      <c r="J194" s="61">
        <v>560394</v>
      </c>
      <c r="K194" s="61">
        <v>25278</v>
      </c>
      <c r="L194" s="61">
        <v>0</v>
      </c>
      <c r="M194" s="61">
        <v>425108</v>
      </c>
      <c r="N194" s="61">
        <v>0</v>
      </c>
      <c r="O194" s="61">
        <v>0</v>
      </c>
    </row>
    <row r="195" spans="1:15">
      <c r="A195" s="115">
        <v>44365</v>
      </c>
      <c r="B195" s="101" t="str">
        <f t="shared" si="10"/>
        <v>(金)</v>
      </c>
      <c r="C195" s="61">
        <f t="shared" si="11"/>
        <v>1138142</v>
      </c>
      <c r="D195" s="61">
        <v>594621</v>
      </c>
      <c r="E195" s="61">
        <v>39047</v>
      </c>
      <c r="F195" s="61">
        <v>0</v>
      </c>
      <c r="G195" s="61">
        <v>504474</v>
      </c>
      <c r="H195" s="61">
        <v>0</v>
      </c>
      <c r="I195" s="61">
        <v>0</v>
      </c>
      <c r="J195" s="61">
        <v>537087</v>
      </c>
      <c r="K195" s="61">
        <v>20339</v>
      </c>
      <c r="L195" s="61">
        <v>0</v>
      </c>
      <c r="M195" s="61">
        <v>473588</v>
      </c>
      <c r="N195" s="61">
        <v>0</v>
      </c>
      <c r="O195" s="61">
        <v>0</v>
      </c>
    </row>
    <row r="196" spans="1:15">
      <c r="A196" s="115">
        <v>44364</v>
      </c>
      <c r="B196" s="101" t="str">
        <f t="shared" si="10"/>
        <v>(木)</v>
      </c>
      <c r="C196" s="61">
        <f t="shared" si="11"/>
        <v>1176957</v>
      </c>
      <c r="D196" s="61">
        <v>610704</v>
      </c>
      <c r="E196" s="61">
        <v>40167</v>
      </c>
      <c r="F196" s="61">
        <v>0</v>
      </c>
      <c r="G196" s="61">
        <v>526086</v>
      </c>
      <c r="H196" s="61">
        <v>0</v>
      </c>
      <c r="I196" s="61">
        <v>0</v>
      </c>
      <c r="J196" s="61">
        <v>559962</v>
      </c>
      <c r="K196" s="61">
        <v>24751</v>
      </c>
      <c r="L196" s="61">
        <v>0</v>
      </c>
      <c r="M196" s="61">
        <v>494944</v>
      </c>
      <c r="N196" s="61">
        <v>0</v>
      </c>
      <c r="O196" s="61">
        <v>0</v>
      </c>
    </row>
    <row r="197" spans="1:15">
      <c r="A197" s="115">
        <v>44363</v>
      </c>
      <c r="B197" s="101" t="str">
        <f t="shared" si="10"/>
        <v>(水)</v>
      </c>
      <c r="C197" s="61">
        <f t="shared" si="11"/>
        <v>1184382</v>
      </c>
      <c r="D197" s="61">
        <v>604705</v>
      </c>
      <c r="E197" s="61">
        <v>39400</v>
      </c>
      <c r="F197" s="61">
        <v>0</v>
      </c>
      <c r="G197" s="61">
        <v>540277</v>
      </c>
      <c r="H197" s="61">
        <v>0</v>
      </c>
      <c r="I197" s="61">
        <v>0</v>
      </c>
      <c r="J197" s="61">
        <v>556973</v>
      </c>
      <c r="K197" s="61">
        <v>26345</v>
      </c>
      <c r="L197" s="61">
        <v>0</v>
      </c>
      <c r="M197" s="61">
        <v>508136</v>
      </c>
      <c r="N197" s="61">
        <v>0</v>
      </c>
      <c r="O197" s="61">
        <v>0</v>
      </c>
    </row>
    <row r="198" spans="1:15">
      <c r="A198" s="115">
        <v>44362</v>
      </c>
      <c r="B198" s="101" t="str">
        <f t="shared" si="10"/>
        <v>(火)</v>
      </c>
      <c r="C198" s="61">
        <f t="shared" si="11"/>
        <v>1151060</v>
      </c>
      <c r="D198" s="67">
        <v>625345</v>
      </c>
      <c r="E198" s="67">
        <v>38115</v>
      </c>
      <c r="F198" s="61">
        <v>0</v>
      </c>
      <c r="G198" s="67">
        <v>487600</v>
      </c>
      <c r="H198" s="61">
        <v>0</v>
      </c>
      <c r="I198" s="61">
        <v>0</v>
      </c>
      <c r="J198" s="67">
        <v>581603</v>
      </c>
      <c r="K198" s="67">
        <v>26736</v>
      </c>
      <c r="L198" s="61">
        <v>0</v>
      </c>
      <c r="M198" s="67">
        <v>457422</v>
      </c>
      <c r="N198" s="61">
        <v>0</v>
      </c>
      <c r="O198" s="61">
        <v>0</v>
      </c>
    </row>
    <row r="199" spans="1:15">
      <c r="A199" s="115">
        <v>44361</v>
      </c>
      <c r="B199" s="101" t="str">
        <f t="shared" ref="B199:B262" si="12">"(" &amp; TEXT(A199,"aaa") &amp; ")"</f>
        <v>(月)</v>
      </c>
      <c r="C199" s="61">
        <f t="shared" si="11"/>
        <v>1034905</v>
      </c>
      <c r="D199" s="67">
        <v>577647</v>
      </c>
      <c r="E199" s="67">
        <v>37300</v>
      </c>
      <c r="F199" s="61">
        <v>0</v>
      </c>
      <c r="G199" s="67">
        <v>419958</v>
      </c>
      <c r="H199" s="61">
        <v>0</v>
      </c>
      <c r="I199" s="61">
        <v>0</v>
      </c>
      <c r="J199" s="67">
        <v>540139</v>
      </c>
      <c r="K199" s="67">
        <v>27515</v>
      </c>
      <c r="L199" s="61">
        <v>0</v>
      </c>
      <c r="M199" s="67">
        <v>396019</v>
      </c>
      <c r="N199" s="61">
        <v>0</v>
      </c>
      <c r="O199" s="61">
        <v>0</v>
      </c>
    </row>
    <row r="200" spans="1:15">
      <c r="A200" s="115">
        <v>44360</v>
      </c>
      <c r="B200" s="101" t="str">
        <f t="shared" si="12"/>
        <v>(日)</v>
      </c>
      <c r="C200" s="61">
        <f t="shared" si="11"/>
        <v>924492</v>
      </c>
      <c r="D200" s="67">
        <v>567531</v>
      </c>
      <c r="E200" s="67">
        <v>39672</v>
      </c>
      <c r="F200" s="61">
        <v>0</v>
      </c>
      <c r="G200" s="67">
        <v>317289</v>
      </c>
      <c r="H200" s="61">
        <v>0</v>
      </c>
      <c r="I200" s="61">
        <v>0</v>
      </c>
      <c r="J200" s="67">
        <v>535394</v>
      </c>
      <c r="K200" s="67">
        <v>31379</v>
      </c>
      <c r="L200" s="61">
        <v>0</v>
      </c>
      <c r="M200" s="67">
        <v>305746</v>
      </c>
      <c r="N200" s="61">
        <v>0</v>
      </c>
      <c r="O200" s="61">
        <v>0</v>
      </c>
    </row>
    <row r="201" spans="1:15">
      <c r="A201" s="115">
        <v>44359</v>
      </c>
      <c r="B201" s="101" t="str">
        <f t="shared" si="12"/>
        <v>(土)</v>
      </c>
      <c r="C201" s="61">
        <f t="shared" si="11"/>
        <v>944631</v>
      </c>
      <c r="D201" s="67">
        <v>628828</v>
      </c>
      <c r="E201" s="67">
        <v>38446</v>
      </c>
      <c r="F201" s="61">
        <v>0</v>
      </c>
      <c r="G201" s="67">
        <v>277357</v>
      </c>
      <c r="H201" s="61">
        <v>0</v>
      </c>
      <c r="I201" s="61">
        <v>0</v>
      </c>
      <c r="J201" s="67">
        <v>593159</v>
      </c>
      <c r="K201" s="67">
        <v>31318</v>
      </c>
      <c r="L201" s="61">
        <v>0</v>
      </c>
      <c r="M201" s="67">
        <v>260583</v>
      </c>
      <c r="N201" s="61">
        <v>0</v>
      </c>
      <c r="O201" s="61">
        <v>0</v>
      </c>
    </row>
    <row r="202" spans="1:15">
      <c r="A202" s="115">
        <v>44358</v>
      </c>
      <c r="B202" s="101" t="str">
        <f t="shared" si="12"/>
        <v>(金)</v>
      </c>
      <c r="C202" s="61">
        <f t="shared" si="11"/>
        <v>982071</v>
      </c>
      <c r="D202" s="67">
        <v>674039</v>
      </c>
      <c r="E202" s="67">
        <v>36198</v>
      </c>
      <c r="F202" s="61">
        <v>0</v>
      </c>
      <c r="G202" s="67">
        <v>271834</v>
      </c>
      <c r="H202" s="61">
        <v>0</v>
      </c>
      <c r="I202" s="61">
        <v>0</v>
      </c>
      <c r="J202" s="67">
        <v>630699</v>
      </c>
      <c r="K202" s="67">
        <v>27893</v>
      </c>
      <c r="L202" s="61">
        <v>0</v>
      </c>
      <c r="M202" s="67">
        <v>245249</v>
      </c>
      <c r="N202" s="61">
        <v>0</v>
      </c>
      <c r="O202" s="61">
        <v>0</v>
      </c>
    </row>
    <row r="203" spans="1:15">
      <c r="A203" s="115">
        <v>44357</v>
      </c>
      <c r="B203" s="101" t="str">
        <f t="shared" si="12"/>
        <v>(木)</v>
      </c>
      <c r="C203" s="61">
        <f t="shared" si="11"/>
        <v>1011191</v>
      </c>
      <c r="D203" s="67">
        <v>669773</v>
      </c>
      <c r="E203" s="67">
        <v>33169</v>
      </c>
      <c r="F203" s="61">
        <v>0</v>
      </c>
      <c r="G203" s="67">
        <v>308249</v>
      </c>
      <c r="H203" s="61">
        <v>0</v>
      </c>
      <c r="I203" s="61">
        <v>0</v>
      </c>
      <c r="J203" s="67">
        <v>630730</v>
      </c>
      <c r="K203" s="67">
        <v>27679</v>
      </c>
      <c r="L203" s="61">
        <v>0</v>
      </c>
      <c r="M203" s="67">
        <v>280420</v>
      </c>
      <c r="N203" s="61">
        <v>0</v>
      </c>
      <c r="O203" s="61">
        <v>0</v>
      </c>
    </row>
    <row r="204" spans="1:15">
      <c r="A204" s="115">
        <v>44356</v>
      </c>
      <c r="B204" s="101" t="str">
        <f t="shared" si="12"/>
        <v>(水)</v>
      </c>
      <c r="C204" s="61">
        <f t="shared" si="11"/>
        <v>1011889</v>
      </c>
      <c r="D204" s="67">
        <v>689220</v>
      </c>
      <c r="E204" s="67">
        <v>30894</v>
      </c>
      <c r="F204" s="61">
        <v>0</v>
      </c>
      <c r="G204" s="67">
        <v>291775</v>
      </c>
      <c r="H204" s="61">
        <v>0</v>
      </c>
      <c r="I204" s="61">
        <v>0</v>
      </c>
      <c r="J204" s="67">
        <v>648101</v>
      </c>
      <c r="K204" s="67">
        <v>26264</v>
      </c>
      <c r="L204" s="61">
        <v>0</v>
      </c>
      <c r="M204" s="67">
        <v>266289</v>
      </c>
      <c r="N204" s="61">
        <v>0</v>
      </c>
      <c r="O204" s="61">
        <v>0</v>
      </c>
    </row>
    <row r="205" spans="1:15">
      <c r="A205" s="115">
        <v>44355</v>
      </c>
      <c r="B205" s="101" t="str">
        <f t="shared" si="12"/>
        <v>(火)</v>
      </c>
      <c r="C205" s="61">
        <f t="shared" si="11"/>
        <v>971153</v>
      </c>
      <c r="D205" s="67">
        <v>702187</v>
      </c>
      <c r="E205" s="67">
        <v>32307</v>
      </c>
      <c r="F205" s="61">
        <v>0</v>
      </c>
      <c r="G205" s="67">
        <v>236659</v>
      </c>
      <c r="H205" s="61">
        <v>0</v>
      </c>
      <c r="I205" s="61">
        <v>0</v>
      </c>
      <c r="J205" s="67">
        <v>664311</v>
      </c>
      <c r="K205" s="67">
        <v>28279</v>
      </c>
      <c r="L205" s="61">
        <v>0</v>
      </c>
      <c r="M205" s="67">
        <v>214731</v>
      </c>
      <c r="N205" s="61">
        <v>0</v>
      </c>
      <c r="O205" s="61">
        <v>0</v>
      </c>
    </row>
    <row r="206" spans="1:15">
      <c r="A206" s="115">
        <v>44354</v>
      </c>
      <c r="B206" s="101" t="str">
        <f t="shared" si="12"/>
        <v>(月)</v>
      </c>
      <c r="C206" s="61">
        <f t="shared" si="11"/>
        <v>865757</v>
      </c>
      <c r="D206" s="67">
        <v>642315</v>
      </c>
      <c r="E206" s="67">
        <v>29399</v>
      </c>
      <c r="F206" s="61">
        <v>0</v>
      </c>
      <c r="G206" s="67">
        <v>194043</v>
      </c>
      <c r="H206" s="61">
        <v>0</v>
      </c>
      <c r="I206" s="61">
        <v>0</v>
      </c>
      <c r="J206" s="67">
        <v>610095</v>
      </c>
      <c r="K206" s="67">
        <v>27927</v>
      </c>
      <c r="L206" s="61">
        <v>0</v>
      </c>
      <c r="M206" s="67">
        <v>176883</v>
      </c>
      <c r="N206" s="61">
        <v>0</v>
      </c>
      <c r="O206" s="61">
        <v>0</v>
      </c>
    </row>
    <row r="207" spans="1:15">
      <c r="A207" s="115">
        <v>44353</v>
      </c>
      <c r="B207" s="101" t="str">
        <f t="shared" si="12"/>
        <v>(日)</v>
      </c>
      <c r="C207" s="61">
        <f t="shared" si="11"/>
        <v>749591</v>
      </c>
      <c r="D207" s="67">
        <v>544498</v>
      </c>
      <c r="E207" s="67">
        <v>23016</v>
      </c>
      <c r="F207" s="61">
        <v>0</v>
      </c>
      <c r="G207" s="67">
        <v>182077</v>
      </c>
      <c r="H207" s="61">
        <v>0</v>
      </c>
      <c r="I207" s="61">
        <v>0</v>
      </c>
      <c r="J207" s="67">
        <v>521133</v>
      </c>
      <c r="K207" s="67">
        <v>22166</v>
      </c>
      <c r="L207" s="61">
        <v>0</v>
      </c>
      <c r="M207" s="67">
        <v>173313</v>
      </c>
      <c r="N207" s="61">
        <v>0</v>
      </c>
      <c r="O207" s="61">
        <v>0</v>
      </c>
    </row>
    <row r="208" spans="1:15">
      <c r="A208" s="115">
        <v>44352</v>
      </c>
      <c r="B208" s="101" t="str">
        <f t="shared" si="12"/>
        <v>(土)</v>
      </c>
      <c r="C208" s="61">
        <f t="shared" si="11"/>
        <v>752960</v>
      </c>
      <c r="D208" s="67">
        <v>602613</v>
      </c>
      <c r="E208" s="67">
        <v>20503</v>
      </c>
      <c r="F208" s="61">
        <v>0</v>
      </c>
      <c r="G208" s="67">
        <v>129844</v>
      </c>
      <c r="H208" s="61">
        <v>0</v>
      </c>
      <c r="I208" s="61">
        <v>0</v>
      </c>
      <c r="J208" s="67">
        <v>574639</v>
      </c>
      <c r="K208" s="67">
        <v>19646</v>
      </c>
      <c r="L208" s="61">
        <v>0</v>
      </c>
      <c r="M208" s="67">
        <v>117379</v>
      </c>
      <c r="N208" s="61">
        <v>0</v>
      </c>
      <c r="O208" s="61">
        <v>0</v>
      </c>
    </row>
    <row r="209" spans="1:15">
      <c r="A209" s="115">
        <v>44351</v>
      </c>
      <c r="B209" s="101" t="str">
        <f t="shared" si="12"/>
        <v>(金)</v>
      </c>
      <c r="C209" s="61">
        <f t="shared" si="11"/>
        <v>787723</v>
      </c>
      <c r="D209" s="67">
        <v>643425</v>
      </c>
      <c r="E209" s="67">
        <v>20260</v>
      </c>
      <c r="F209" s="61">
        <v>0</v>
      </c>
      <c r="G209" s="67">
        <v>124038</v>
      </c>
      <c r="H209" s="61">
        <v>0</v>
      </c>
      <c r="I209" s="61">
        <v>0</v>
      </c>
      <c r="J209" s="67">
        <v>606797</v>
      </c>
      <c r="K209" s="67">
        <v>19410</v>
      </c>
      <c r="L209" s="61">
        <v>0</v>
      </c>
      <c r="M209" s="67">
        <v>103858</v>
      </c>
      <c r="N209" s="61">
        <v>0</v>
      </c>
      <c r="O209" s="61">
        <v>0</v>
      </c>
    </row>
    <row r="210" spans="1:15">
      <c r="A210" s="115">
        <v>44350</v>
      </c>
      <c r="B210" s="101" t="str">
        <f t="shared" si="12"/>
        <v>(木)</v>
      </c>
      <c r="C210" s="61">
        <f t="shared" si="11"/>
        <v>827251</v>
      </c>
      <c r="D210" s="67">
        <v>661298</v>
      </c>
      <c r="E210" s="67">
        <v>20067</v>
      </c>
      <c r="F210" s="61">
        <v>0</v>
      </c>
      <c r="G210" s="67">
        <v>145886</v>
      </c>
      <c r="H210" s="61">
        <v>0</v>
      </c>
      <c r="I210" s="61">
        <v>0</v>
      </c>
      <c r="J210" s="67">
        <v>623822</v>
      </c>
      <c r="K210" s="67">
        <v>19348</v>
      </c>
      <c r="L210" s="61">
        <v>0</v>
      </c>
      <c r="M210" s="67">
        <v>125654</v>
      </c>
      <c r="N210" s="61">
        <v>0</v>
      </c>
      <c r="O210" s="61">
        <v>0</v>
      </c>
    </row>
    <row r="211" spans="1:15">
      <c r="A211" s="115">
        <v>44349</v>
      </c>
      <c r="B211" s="101" t="str">
        <f t="shared" si="12"/>
        <v>(水)</v>
      </c>
      <c r="C211" s="61">
        <f t="shared" si="11"/>
        <v>825296</v>
      </c>
      <c r="D211" s="67">
        <v>658011</v>
      </c>
      <c r="E211" s="67">
        <v>19649</v>
      </c>
      <c r="F211" s="61">
        <v>0</v>
      </c>
      <c r="G211" s="67">
        <v>147636</v>
      </c>
      <c r="H211" s="61">
        <v>0</v>
      </c>
      <c r="I211" s="61">
        <v>0</v>
      </c>
      <c r="J211" s="67">
        <v>621489</v>
      </c>
      <c r="K211" s="67">
        <v>18976</v>
      </c>
      <c r="L211" s="61">
        <v>0</v>
      </c>
      <c r="M211" s="67">
        <v>127050</v>
      </c>
      <c r="N211" s="61">
        <v>0</v>
      </c>
      <c r="O211" s="61">
        <v>0</v>
      </c>
    </row>
    <row r="212" spans="1:15">
      <c r="A212" s="115">
        <v>44348</v>
      </c>
      <c r="B212" s="101" t="str">
        <f t="shared" si="12"/>
        <v>(火)</v>
      </c>
      <c r="C212" s="61">
        <f t="shared" si="11"/>
        <v>775827</v>
      </c>
      <c r="D212" s="67">
        <v>636212</v>
      </c>
      <c r="E212" s="67">
        <v>19277</v>
      </c>
      <c r="F212" s="61">
        <v>0</v>
      </c>
      <c r="G212" s="67">
        <v>120338</v>
      </c>
      <c r="H212" s="61">
        <v>0</v>
      </c>
      <c r="I212" s="61">
        <v>0</v>
      </c>
      <c r="J212" s="67">
        <v>602871</v>
      </c>
      <c r="K212" s="67">
        <v>18623</v>
      </c>
      <c r="L212" s="61">
        <v>0</v>
      </c>
      <c r="M212" s="67">
        <v>100691</v>
      </c>
      <c r="N212" s="61">
        <v>0</v>
      </c>
      <c r="O212" s="61">
        <v>0</v>
      </c>
    </row>
    <row r="213" spans="1:15">
      <c r="A213" s="115">
        <v>44347</v>
      </c>
      <c r="B213" s="101" t="str">
        <f t="shared" si="12"/>
        <v>(月)</v>
      </c>
      <c r="C213" s="61">
        <f t="shared" si="11"/>
        <v>630160</v>
      </c>
      <c r="D213" s="67">
        <v>517609</v>
      </c>
      <c r="E213" s="67">
        <v>18043</v>
      </c>
      <c r="F213" s="61">
        <v>0</v>
      </c>
      <c r="G213" s="67">
        <v>94508</v>
      </c>
      <c r="H213" s="61">
        <v>0</v>
      </c>
      <c r="I213" s="61">
        <v>0</v>
      </c>
      <c r="J213" s="67">
        <v>492470</v>
      </c>
      <c r="K213" s="67">
        <v>17425</v>
      </c>
      <c r="L213" s="61">
        <v>0</v>
      </c>
      <c r="M213" s="67">
        <v>77368</v>
      </c>
      <c r="N213" s="61">
        <v>0</v>
      </c>
      <c r="O213" s="61">
        <v>0</v>
      </c>
    </row>
    <row r="214" spans="1:15">
      <c r="A214" s="115">
        <v>44346</v>
      </c>
      <c r="B214" s="101" t="str">
        <f t="shared" si="12"/>
        <v>(日)</v>
      </c>
      <c r="C214" s="61">
        <f t="shared" si="11"/>
        <v>531081</v>
      </c>
      <c r="D214" s="67">
        <v>448037</v>
      </c>
      <c r="E214" s="67">
        <v>15595</v>
      </c>
      <c r="F214" s="61">
        <v>0</v>
      </c>
      <c r="G214" s="67">
        <v>67449</v>
      </c>
      <c r="H214" s="61">
        <v>0</v>
      </c>
      <c r="I214" s="61">
        <v>0</v>
      </c>
      <c r="J214" s="67">
        <v>432036</v>
      </c>
      <c r="K214" s="67">
        <v>15079</v>
      </c>
      <c r="L214" s="61">
        <v>0</v>
      </c>
      <c r="M214" s="67">
        <v>59774</v>
      </c>
      <c r="N214" s="61">
        <v>0</v>
      </c>
      <c r="O214" s="61">
        <v>0</v>
      </c>
    </row>
    <row r="215" spans="1:15">
      <c r="A215" s="115">
        <v>44345</v>
      </c>
      <c r="B215" s="101" t="str">
        <f t="shared" si="12"/>
        <v>(土)</v>
      </c>
      <c r="C215" s="61">
        <f t="shared" si="11"/>
        <v>534902</v>
      </c>
      <c r="D215" s="67">
        <v>460973</v>
      </c>
      <c r="E215" s="67">
        <v>15072</v>
      </c>
      <c r="F215" s="61">
        <v>0</v>
      </c>
      <c r="G215" s="67">
        <v>58857</v>
      </c>
      <c r="H215" s="61">
        <v>0</v>
      </c>
      <c r="I215" s="61">
        <v>0</v>
      </c>
      <c r="J215" s="67">
        <v>439279</v>
      </c>
      <c r="K215" s="67">
        <v>14556</v>
      </c>
      <c r="L215" s="61">
        <v>0</v>
      </c>
      <c r="M215" s="67">
        <v>46797</v>
      </c>
      <c r="N215" s="61">
        <v>0</v>
      </c>
      <c r="O215" s="61">
        <v>0</v>
      </c>
    </row>
    <row r="216" spans="1:15">
      <c r="A216" s="115">
        <v>44344</v>
      </c>
      <c r="B216" s="101" t="str">
        <f t="shared" si="12"/>
        <v>(金)</v>
      </c>
      <c r="C216" s="61">
        <f t="shared" si="11"/>
        <v>580789</v>
      </c>
      <c r="D216" s="67">
        <v>520149</v>
      </c>
      <c r="E216" s="67">
        <v>13766</v>
      </c>
      <c r="F216" s="61">
        <v>0</v>
      </c>
      <c r="G216" s="67">
        <v>46874</v>
      </c>
      <c r="H216" s="61">
        <v>0</v>
      </c>
      <c r="I216" s="61">
        <v>0</v>
      </c>
      <c r="J216" s="67">
        <v>488081</v>
      </c>
      <c r="K216" s="67">
        <v>13367</v>
      </c>
      <c r="L216" s="61">
        <v>0</v>
      </c>
      <c r="M216" s="67">
        <v>29721</v>
      </c>
      <c r="N216" s="61">
        <v>0</v>
      </c>
      <c r="O216" s="61">
        <v>0</v>
      </c>
    </row>
    <row r="217" spans="1:15">
      <c r="A217" s="115">
        <v>44343</v>
      </c>
      <c r="B217" s="101" t="str">
        <f t="shared" si="12"/>
        <v>(木)</v>
      </c>
      <c r="C217" s="61">
        <f t="shared" si="11"/>
        <v>603303</v>
      </c>
      <c r="D217" s="67">
        <v>546933</v>
      </c>
      <c r="E217" s="67">
        <v>12085</v>
      </c>
      <c r="F217" s="61">
        <v>0</v>
      </c>
      <c r="G217" s="67">
        <v>44285</v>
      </c>
      <c r="H217" s="61">
        <v>0</v>
      </c>
      <c r="I217" s="61">
        <v>0</v>
      </c>
      <c r="J217" s="67">
        <v>513034</v>
      </c>
      <c r="K217" s="67">
        <v>11734</v>
      </c>
      <c r="L217" s="61">
        <v>0</v>
      </c>
      <c r="M217" s="67">
        <v>31675</v>
      </c>
      <c r="N217" s="61">
        <v>0</v>
      </c>
      <c r="O217" s="61">
        <v>0</v>
      </c>
    </row>
    <row r="218" spans="1:15">
      <c r="A218" s="115">
        <v>44342</v>
      </c>
      <c r="B218" s="101" t="str">
        <f t="shared" si="12"/>
        <v>(水)</v>
      </c>
      <c r="C218" s="61">
        <f t="shared" si="11"/>
        <v>590128</v>
      </c>
      <c r="D218" s="67">
        <v>566568</v>
      </c>
      <c r="E218" s="67">
        <v>11167</v>
      </c>
      <c r="F218" s="61">
        <v>0</v>
      </c>
      <c r="G218" s="67">
        <v>12393</v>
      </c>
      <c r="H218" s="61">
        <v>0</v>
      </c>
      <c r="I218" s="61">
        <v>0</v>
      </c>
      <c r="J218" s="67">
        <v>530947</v>
      </c>
      <c r="K218" s="67">
        <v>10776</v>
      </c>
      <c r="L218" s="61">
        <v>0</v>
      </c>
      <c r="M218" s="67">
        <v>8869</v>
      </c>
      <c r="N218" s="61">
        <v>0</v>
      </c>
      <c r="O218" s="61">
        <v>0</v>
      </c>
    </row>
    <row r="219" spans="1:15">
      <c r="A219" s="115">
        <v>44341</v>
      </c>
      <c r="B219" s="101" t="str">
        <f t="shared" si="12"/>
        <v>(火)</v>
      </c>
      <c r="C219" s="61">
        <f t="shared" si="11"/>
        <v>532319</v>
      </c>
      <c r="D219" s="67">
        <v>512237</v>
      </c>
      <c r="E219" s="67">
        <v>9324</v>
      </c>
      <c r="F219" s="61">
        <v>0</v>
      </c>
      <c r="G219" s="67">
        <v>10758</v>
      </c>
      <c r="H219" s="61">
        <v>0</v>
      </c>
      <c r="I219" s="61">
        <v>0</v>
      </c>
      <c r="J219" s="67">
        <v>479383</v>
      </c>
      <c r="K219" s="67">
        <v>9077</v>
      </c>
      <c r="L219" s="61">
        <v>0</v>
      </c>
      <c r="M219" s="67">
        <v>7391</v>
      </c>
      <c r="N219" s="61">
        <v>0</v>
      </c>
      <c r="O219" s="61">
        <v>0</v>
      </c>
    </row>
    <row r="220" spans="1:15">
      <c r="A220" s="115">
        <v>44340</v>
      </c>
      <c r="B220" s="101" t="str">
        <f t="shared" si="12"/>
        <v>(月)</v>
      </c>
      <c r="C220" s="61">
        <f t="shared" si="11"/>
        <v>461419</v>
      </c>
      <c r="D220" s="67">
        <v>441374</v>
      </c>
      <c r="E220" s="67">
        <v>10007</v>
      </c>
      <c r="F220" s="61">
        <v>0</v>
      </c>
      <c r="G220" s="67">
        <v>10038</v>
      </c>
      <c r="H220" s="61">
        <v>0</v>
      </c>
      <c r="I220" s="61">
        <v>0</v>
      </c>
      <c r="J220" s="67">
        <v>415534</v>
      </c>
      <c r="K220" s="67">
        <v>9690</v>
      </c>
      <c r="L220" s="61">
        <v>0</v>
      </c>
      <c r="M220" s="67">
        <v>6695</v>
      </c>
      <c r="N220" s="61">
        <v>0</v>
      </c>
      <c r="O220" s="61">
        <v>0</v>
      </c>
    </row>
    <row r="221" spans="1:15">
      <c r="A221" s="115">
        <v>44339</v>
      </c>
      <c r="B221" s="101" t="str">
        <f t="shared" si="12"/>
        <v>(日)</v>
      </c>
      <c r="C221" s="61">
        <f t="shared" si="11"/>
        <v>353991</v>
      </c>
      <c r="D221" s="67">
        <v>326184</v>
      </c>
      <c r="E221" s="67">
        <v>0</v>
      </c>
      <c r="F221" s="61">
        <v>0</v>
      </c>
      <c r="G221" s="67">
        <v>27807</v>
      </c>
      <c r="H221" s="61">
        <v>0</v>
      </c>
      <c r="I221" s="61">
        <v>0</v>
      </c>
      <c r="J221" s="67">
        <v>313958</v>
      </c>
      <c r="K221" s="67">
        <v>0</v>
      </c>
      <c r="L221" s="61">
        <v>0</v>
      </c>
      <c r="M221" s="67">
        <v>20883</v>
      </c>
      <c r="N221" s="61">
        <v>0</v>
      </c>
      <c r="O221" s="61">
        <v>0</v>
      </c>
    </row>
    <row r="222" spans="1:15">
      <c r="A222" s="115">
        <v>44338</v>
      </c>
      <c r="B222" s="101" t="str">
        <f t="shared" si="12"/>
        <v>(土)</v>
      </c>
      <c r="C222" s="61">
        <f t="shared" si="11"/>
        <v>327381</v>
      </c>
      <c r="D222" s="67">
        <v>286404</v>
      </c>
      <c r="E222" s="67">
        <v>0</v>
      </c>
      <c r="F222" s="61">
        <v>0</v>
      </c>
      <c r="G222" s="67">
        <v>40977</v>
      </c>
      <c r="H222" s="61">
        <v>0</v>
      </c>
      <c r="I222" s="61">
        <v>0</v>
      </c>
      <c r="J222" s="67">
        <v>268932</v>
      </c>
      <c r="K222" s="67">
        <v>0</v>
      </c>
      <c r="L222" s="61">
        <v>0</v>
      </c>
      <c r="M222" s="67">
        <v>22696</v>
      </c>
      <c r="N222" s="61">
        <v>0</v>
      </c>
      <c r="O222" s="61">
        <v>0</v>
      </c>
    </row>
    <row r="223" spans="1:15">
      <c r="A223" s="115">
        <v>44337</v>
      </c>
      <c r="B223" s="101" t="str">
        <f t="shared" si="12"/>
        <v>(金)</v>
      </c>
      <c r="C223" s="61">
        <f t="shared" si="11"/>
        <v>340191</v>
      </c>
      <c r="D223" s="67">
        <v>282460</v>
      </c>
      <c r="E223" s="67">
        <v>0</v>
      </c>
      <c r="F223" s="61">
        <v>0</v>
      </c>
      <c r="G223" s="67">
        <v>57731</v>
      </c>
      <c r="H223" s="61">
        <v>0</v>
      </c>
      <c r="I223" s="61">
        <v>0</v>
      </c>
      <c r="J223" s="67">
        <v>255273</v>
      </c>
      <c r="K223" s="67">
        <v>0</v>
      </c>
      <c r="L223" s="61">
        <v>0</v>
      </c>
      <c r="M223" s="67">
        <v>24859</v>
      </c>
      <c r="N223" s="61">
        <v>0</v>
      </c>
      <c r="O223" s="61">
        <v>0</v>
      </c>
    </row>
    <row r="224" spans="1:15">
      <c r="A224" s="115">
        <v>44336</v>
      </c>
      <c r="B224" s="101" t="str">
        <f t="shared" si="12"/>
        <v>(木)</v>
      </c>
      <c r="C224" s="61">
        <f t="shared" si="11"/>
        <v>351363</v>
      </c>
      <c r="D224" s="67">
        <v>324312</v>
      </c>
      <c r="E224" s="67">
        <v>0</v>
      </c>
      <c r="F224" s="61">
        <v>0</v>
      </c>
      <c r="G224" s="67">
        <v>27051</v>
      </c>
      <c r="H224" s="61">
        <v>0</v>
      </c>
      <c r="I224" s="61">
        <v>0</v>
      </c>
      <c r="J224" s="67">
        <v>294153</v>
      </c>
      <c r="K224" s="67">
        <v>0</v>
      </c>
      <c r="L224" s="61">
        <v>0</v>
      </c>
      <c r="M224" s="67">
        <v>13854</v>
      </c>
      <c r="N224" s="61">
        <v>0</v>
      </c>
      <c r="O224" s="61">
        <v>0</v>
      </c>
    </row>
    <row r="225" spans="1:15">
      <c r="A225" s="115">
        <v>44335</v>
      </c>
      <c r="B225" s="101" t="str">
        <f t="shared" si="12"/>
        <v>(水)</v>
      </c>
      <c r="C225" s="61">
        <f t="shared" si="11"/>
        <v>379959</v>
      </c>
      <c r="D225" s="67">
        <v>310884</v>
      </c>
      <c r="E225" s="67">
        <v>0</v>
      </c>
      <c r="F225" s="61">
        <v>0</v>
      </c>
      <c r="G225" s="67">
        <v>69075</v>
      </c>
      <c r="H225" s="61">
        <v>0</v>
      </c>
      <c r="I225" s="61">
        <v>0</v>
      </c>
      <c r="J225" s="67">
        <v>283347</v>
      </c>
      <c r="K225" s="67">
        <v>0</v>
      </c>
      <c r="L225" s="61">
        <v>0</v>
      </c>
      <c r="M225" s="67">
        <v>33624</v>
      </c>
      <c r="N225" s="61">
        <v>0</v>
      </c>
      <c r="O225" s="61">
        <v>0</v>
      </c>
    </row>
    <row r="226" spans="1:15">
      <c r="A226" s="115">
        <v>44334</v>
      </c>
      <c r="B226" s="101" t="str">
        <f t="shared" si="12"/>
        <v>(火)</v>
      </c>
      <c r="C226" s="61">
        <f t="shared" si="11"/>
        <v>320599</v>
      </c>
      <c r="D226" s="67">
        <v>255366</v>
      </c>
      <c r="E226" s="67">
        <v>0</v>
      </c>
      <c r="F226" s="61">
        <v>0</v>
      </c>
      <c r="G226" s="67">
        <v>65233</v>
      </c>
      <c r="H226" s="61">
        <v>0</v>
      </c>
      <c r="I226" s="61">
        <v>0</v>
      </c>
      <c r="J226" s="67">
        <v>231509</v>
      </c>
      <c r="K226" s="67">
        <v>0</v>
      </c>
      <c r="L226" s="61">
        <v>0</v>
      </c>
      <c r="M226" s="67">
        <v>34444</v>
      </c>
      <c r="N226" s="61">
        <v>0</v>
      </c>
      <c r="O226" s="61">
        <v>0</v>
      </c>
    </row>
    <row r="227" spans="1:15">
      <c r="A227" s="115">
        <v>44333</v>
      </c>
      <c r="B227" s="101" t="str">
        <f t="shared" si="12"/>
        <v>(月)</v>
      </c>
      <c r="C227" s="61">
        <f t="shared" si="11"/>
        <v>259975</v>
      </c>
      <c r="D227" s="67">
        <v>209972</v>
      </c>
      <c r="E227" s="67">
        <v>0</v>
      </c>
      <c r="F227" s="61">
        <v>0</v>
      </c>
      <c r="G227" s="67">
        <v>50003</v>
      </c>
      <c r="H227" s="61">
        <v>0</v>
      </c>
      <c r="I227" s="61">
        <v>0</v>
      </c>
      <c r="J227" s="67">
        <v>191155</v>
      </c>
      <c r="K227" s="67">
        <v>0</v>
      </c>
      <c r="L227" s="61">
        <v>0</v>
      </c>
      <c r="M227" s="67">
        <v>25822</v>
      </c>
      <c r="N227" s="61">
        <v>0</v>
      </c>
      <c r="O227" s="61">
        <v>0</v>
      </c>
    </row>
    <row r="228" spans="1:15">
      <c r="A228" s="115">
        <v>44332</v>
      </c>
      <c r="B228" s="101" t="str">
        <f t="shared" si="12"/>
        <v>(日)</v>
      </c>
      <c r="C228" s="61">
        <f t="shared" si="11"/>
        <v>213279</v>
      </c>
      <c r="D228" s="67">
        <v>189400</v>
      </c>
      <c r="E228" s="67">
        <v>0</v>
      </c>
      <c r="F228" s="61">
        <v>0</v>
      </c>
      <c r="G228" s="67">
        <v>23879</v>
      </c>
      <c r="H228" s="61">
        <v>0</v>
      </c>
      <c r="I228" s="61">
        <v>0</v>
      </c>
      <c r="J228" s="67">
        <v>180182</v>
      </c>
      <c r="K228" s="67">
        <v>0</v>
      </c>
      <c r="L228" s="61">
        <v>0</v>
      </c>
      <c r="M228" s="67">
        <v>15314</v>
      </c>
      <c r="N228" s="61">
        <v>0</v>
      </c>
      <c r="O228" s="61">
        <v>0</v>
      </c>
    </row>
    <row r="229" spans="1:15">
      <c r="A229" s="115">
        <v>44331</v>
      </c>
      <c r="B229" s="101" t="str">
        <f t="shared" si="12"/>
        <v>(土)</v>
      </c>
      <c r="C229" s="61">
        <f t="shared" si="11"/>
        <v>171713</v>
      </c>
      <c r="D229" s="67">
        <v>138404</v>
      </c>
      <c r="E229" s="67">
        <v>0</v>
      </c>
      <c r="F229" s="61">
        <v>0</v>
      </c>
      <c r="G229" s="67">
        <v>33309</v>
      </c>
      <c r="H229" s="61">
        <v>0</v>
      </c>
      <c r="I229" s="61">
        <v>0</v>
      </c>
      <c r="J229" s="67">
        <v>125943</v>
      </c>
      <c r="K229" s="67">
        <v>0</v>
      </c>
      <c r="L229" s="61">
        <v>0</v>
      </c>
      <c r="M229" s="67">
        <v>15904</v>
      </c>
      <c r="N229" s="61">
        <v>0</v>
      </c>
      <c r="O229" s="61">
        <v>0</v>
      </c>
    </row>
    <row r="230" spans="1:15">
      <c r="A230" s="115">
        <v>44330</v>
      </c>
      <c r="B230" s="101" t="str">
        <f t="shared" si="12"/>
        <v>(金)</v>
      </c>
      <c r="C230" s="61">
        <f t="shared" si="11"/>
        <v>182240</v>
      </c>
      <c r="D230" s="67">
        <v>134395</v>
      </c>
      <c r="E230" s="67">
        <v>0</v>
      </c>
      <c r="F230" s="61">
        <v>0</v>
      </c>
      <c r="G230" s="67">
        <v>47845</v>
      </c>
      <c r="H230" s="61">
        <v>0</v>
      </c>
      <c r="I230" s="61">
        <v>0</v>
      </c>
      <c r="J230" s="67">
        <v>113046</v>
      </c>
      <c r="K230" s="67">
        <v>0</v>
      </c>
      <c r="L230" s="61">
        <v>0</v>
      </c>
      <c r="M230" s="67">
        <v>18169</v>
      </c>
      <c r="N230" s="61">
        <v>0</v>
      </c>
      <c r="O230" s="61">
        <v>0</v>
      </c>
    </row>
    <row r="231" spans="1:15">
      <c r="A231" s="115">
        <v>44329</v>
      </c>
      <c r="B231" s="101" t="str">
        <f t="shared" si="12"/>
        <v>(木)</v>
      </c>
      <c r="C231" s="61">
        <f t="shared" si="11"/>
        <v>207894</v>
      </c>
      <c r="D231" s="67">
        <v>158086</v>
      </c>
      <c r="E231" s="67">
        <v>0</v>
      </c>
      <c r="F231" s="61">
        <v>0</v>
      </c>
      <c r="G231" s="67">
        <v>49808</v>
      </c>
      <c r="H231" s="61">
        <v>0</v>
      </c>
      <c r="I231" s="61">
        <v>0</v>
      </c>
      <c r="J231" s="67">
        <v>136411</v>
      </c>
      <c r="K231" s="67">
        <v>0</v>
      </c>
      <c r="L231" s="61">
        <v>0</v>
      </c>
      <c r="M231" s="67">
        <v>24262</v>
      </c>
      <c r="N231" s="61">
        <v>0</v>
      </c>
      <c r="O231" s="61">
        <v>0</v>
      </c>
    </row>
    <row r="232" spans="1:15">
      <c r="A232" s="115">
        <v>44328</v>
      </c>
      <c r="B232" s="101" t="str">
        <f t="shared" si="12"/>
        <v>(水)</v>
      </c>
      <c r="C232" s="61">
        <f t="shared" si="11"/>
        <v>212452</v>
      </c>
      <c r="D232" s="67">
        <v>161230</v>
      </c>
      <c r="E232" s="67">
        <v>0</v>
      </c>
      <c r="F232" s="61">
        <v>0</v>
      </c>
      <c r="G232" s="67">
        <v>51222</v>
      </c>
      <c r="H232" s="61">
        <v>0</v>
      </c>
      <c r="I232" s="61">
        <v>0</v>
      </c>
      <c r="J232" s="67">
        <v>138982</v>
      </c>
      <c r="K232" s="67">
        <v>0</v>
      </c>
      <c r="L232" s="61">
        <v>0</v>
      </c>
      <c r="M232" s="67">
        <v>25406</v>
      </c>
      <c r="N232" s="61">
        <v>0</v>
      </c>
      <c r="O232" s="61">
        <v>0</v>
      </c>
    </row>
    <row r="233" spans="1:15">
      <c r="A233" s="115">
        <v>44327</v>
      </c>
      <c r="B233" s="101" t="str">
        <f t="shared" si="12"/>
        <v>(火)</v>
      </c>
      <c r="C233" s="61">
        <f t="shared" si="11"/>
        <v>174059</v>
      </c>
      <c r="D233" s="67">
        <v>131411</v>
      </c>
      <c r="E233" s="67">
        <v>0</v>
      </c>
      <c r="F233" s="61">
        <v>0</v>
      </c>
      <c r="G233" s="67">
        <v>42648</v>
      </c>
      <c r="H233" s="61">
        <v>0</v>
      </c>
      <c r="I233" s="61">
        <v>0</v>
      </c>
      <c r="J233" s="67">
        <v>109640</v>
      </c>
      <c r="K233" s="67">
        <v>0</v>
      </c>
      <c r="L233" s="61">
        <v>0</v>
      </c>
      <c r="M233" s="67">
        <v>21380</v>
      </c>
      <c r="N233" s="61">
        <v>0</v>
      </c>
      <c r="O233" s="61">
        <v>0</v>
      </c>
    </row>
    <row r="234" spans="1:15">
      <c r="A234" s="115">
        <v>44326</v>
      </c>
      <c r="B234" s="101" t="str">
        <f t="shared" si="12"/>
        <v>(月)</v>
      </c>
      <c r="C234" s="61">
        <f t="shared" si="11"/>
        <v>132155</v>
      </c>
      <c r="D234" s="67">
        <v>104596</v>
      </c>
      <c r="E234" s="67">
        <v>0</v>
      </c>
      <c r="F234" s="61">
        <v>0</v>
      </c>
      <c r="G234" s="67">
        <v>27559</v>
      </c>
      <c r="H234" s="61">
        <v>0</v>
      </c>
      <c r="I234" s="61">
        <v>0</v>
      </c>
      <c r="J234" s="67">
        <v>85916</v>
      </c>
      <c r="K234" s="67">
        <v>0</v>
      </c>
      <c r="L234" s="61">
        <v>0</v>
      </c>
      <c r="M234" s="67">
        <v>13589</v>
      </c>
      <c r="N234" s="61">
        <v>0</v>
      </c>
      <c r="O234" s="61">
        <v>0</v>
      </c>
    </row>
    <row r="235" spans="1:15">
      <c r="A235" s="115">
        <v>44325</v>
      </c>
      <c r="B235" s="101" t="str">
        <f t="shared" si="12"/>
        <v>(日)</v>
      </c>
      <c r="C235" s="61">
        <f t="shared" si="11"/>
        <v>83660</v>
      </c>
      <c r="D235" s="67">
        <v>75539</v>
      </c>
      <c r="E235" s="67">
        <v>0</v>
      </c>
      <c r="F235" s="61">
        <v>0</v>
      </c>
      <c r="G235" s="67">
        <v>8121</v>
      </c>
      <c r="H235" s="61">
        <v>0</v>
      </c>
      <c r="I235" s="61">
        <v>0</v>
      </c>
      <c r="J235" s="67">
        <v>67233</v>
      </c>
      <c r="K235" s="67">
        <v>0</v>
      </c>
      <c r="L235" s="61">
        <v>0</v>
      </c>
      <c r="M235" s="67">
        <v>5794</v>
      </c>
      <c r="N235" s="61">
        <v>0</v>
      </c>
      <c r="O235" s="61">
        <v>0</v>
      </c>
    </row>
    <row r="236" spans="1:15">
      <c r="A236" s="115">
        <v>44324</v>
      </c>
      <c r="B236" s="101" t="str">
        <f t="shared" si="12"/>
        <v>(土)</v>
      </c>
      <c r="C236" s="61">
        <f t="shared" si="11"/>
        <v>69482</v>
      </c>
      <c r="D236" s="67">
        <v>62011</v>
      </c>
      <c r="E236" s="67">
        <v>0</v>
      </c>
      <c r="F236" s="61">
        <v>0</v>
      </c>
      <c r="G236" s="67">
        <v>7471</v>
      </c>
      <c r="H236" s="61">
        <v>0</v>
      </c>
      <c r="I236" s="61">
        <v>0</v>
      </c>
      <c r="J236" s="67">
        <v>49759</v>
      </c>
      <c r="K236" s="67">
        <v>0</v>
      </c>
      <c r="L236" s="61">
        <v>0</v>
      </c>
      <c r="M236" s="67">
        <v>3939</v>
      </c>
      <c r="N236" s="61">
        <v>0</v>
      </c>
      <c r="O236" s="61">
        <v>0</v>
      </c>
    </row>
    <row r="237" spans="1:15">
      <c r="A237" s="115">
        <v>44323</v>
      </c>
      <c r="B237" s="101" t="str">
        <f t="shared" si="12"/>
        <v>(金)</v>
      </c>
      <c r="C237" s="61">
        <f t="shared" ref="C237:C262" si="13">SUM(D237:I237)</f>
        <v>60424</v>
      </c>
      <c r="D237" s="67">
        <v>49222</v>
      </c>
      <c r="E237" s="67">
        <v>0</v>
      </c>
      <c r="F237" s="61">
        <v>0</v>
      </c>
      <c r="G237" s="67">
        <v>11202</v>
      </c>
      <c r="H237" s="61">
        <v>0</v>
      </c>
      <c r="I237" s="61">
        <v>0</v>
      </c>
      <c r="J237" s="67">
        <v>32356</v>
      </c>
      <c r="K237" s="67">
        <v>0</v>
      </c>
      <c r="L237" s="61">
        <v>0</v>
      </c>
      <c r="M237" s="67">
        <v>4507</v>
      </c>
      <c r="N237" s="61">
        <v>0</v>
      </c>
      <c r="O237" s="61">
        <v>0</v>
      </c>
    </row>
    <row r="238" spans="1:15">
      <c r="A238" s="115">
        <v>44322</v>
      </c>
      <c r="B238" s="101" t="str">
        <f t="shared" si="12"/>
        <v>(木)</v>
      </c>
      <c r="C238" s="61">
        <f t="shared" si="13"/>
        <v>55144</v>
      </c>
      <c r="D238" s="67">
        <v>46569</v>
      </c>
      <c r="E238" s="67">
        <v>0</v>
      </c>
      <c r="F238" s="61">
        <v>0</v>
      </c>
      <c r="G238" s="67">
        <v>8575</v>
      </c>
      <c r="H238" s="61">
        <v>0</v>
      </c>
      <c r="I238" s="61">
        <v>0</v>
      </c>
      <c r="J238" s="67">
        <v>33719</v>
      </c>
      <c r="K238" s="67">
        <v>0</v>
      </c>
      <c r="L238" s="61">
        <v>0</v>
      </c>
      <c r="M238" s="67">
        <v>4883</v>
      </c>
      <c r="N238" s="61">
        <v>0</v>
      </c>
      <c r="O238" s="61">
        <v>0</v>
      </c>
    </row>
    <row r="239" spans="1:15">
      <c r="A239" s="115">
        <v>44321</v>
      </c>
      <c r="B239" s="101" t="str">
        <f t="shared" si="12"/>
        <v>(水)</v>
      </c>
      <c r="C239" s="61">
        <f t="shared" si="13"/>
        <v>10561</v>
      </c>
      <c r="D239" s="67">
        <v>9671</v>
      </c>
      <c r="E239" s="67">
        <v>0</v>
      </c>
      <c r="F239" s="61">
        <v>0</v>
      </c>
      <c r="G239" s="67">
        <v>890</v>
      </c>
      <c r="H239" s="61">
        <v>0</v>
      </c>
      <c r="I239" s="61">
        <v>0</v>
      </c>
      <c r="J239" s="67">
        <v>8193</v>
      </c>
      <c r="K239" s="67">
        <v>0</v>
      </c>
      <c r="L239" s="61">
        <v>0</v>
      </c>
      <c r="M239" s="67">
        <v>700</v>
      </c>
      <c r="N239" s="61">
        <v>0</v>
      </c>
      <c r="O239" s="61">
        <v>0</v>
      </c>
    </row>
    <row r="240" spans="1:15">
      <c r="A240" s="115">
        <v>44320</v>
      </c>
      <c r="B240" s="101" t="str">
        <f t="shared" si="12"/>
        <v>(火)</v>
      </c>
      <c r="C240" s="61">
        <f t="shared" si="13"/>
        <v>9019</v>
      </c>
      <c r="D240" s="67">
        <v>8313</v>
      </c>
      <c r="E240" s="67">
        <v>0</v>
      </c>
      <c r="F240" s="61">
        <v>0</v>
      </c>
      <c r="G240" s="67">
        <v>706</v>
      </c>
      <c r="H240" s="61">
        <v>0</v>
      </c>
      <c r="I240" s="61">
        <v>0</v>
      </c>
      <c r="J240" s="67">
        <v>6798</v>
      </c>
      <c r="K240" s="67">
        <v>0</v>
      </c>
      <c r="L240" s="61">
        <v>0</v>
      </c>
      <c r="M240" s="67">
        <v>500</v>
      </c>
      <c r="N240" s="61">
        <v>0</v>
      </c>
      <c r="O240" s="61">
        <v>0</v>
      </c>
    </row>
    <row r="241" spans="1:15">
      <c r="A241" s="115">
        <v>44319</v>
      </c>
      <c r="B241" s="101" t="str">
        <f t="shared" si="12"/>
        <v>(月)</v>
      </c>
      <c r="C241" s="61">
        <f t="shared" si="13"/>
        <v>8024</v>
      </c>
      <c r="D241" s="67">
        <v>7246</v>
      </c>
      <c r="E241" s="67">
        <v>0</v>
      </c>
      <c r="F241" s="61">
        <v>0</v>
      </c>
      <c r="G241" s="67">
        <v>778</v>
      </c>
      <c r="H241" s="61">
        <v>0</v>
      </c>
      <c r="I241" s="61">
        <v>0</v>
      </c>
      <c r="J241" s="67">
        <v>5732</v>
      </c>
      <c r="K241" s="67">
        <v>0</v>
      </c>
      <c r="L241" s="61">
        <v>0</v>
      </c>
      <c r="M241" s="67">
        <v>692</v>
      </c>
      <c r="N241" s="61">
        <v>0</v>
      </c>
      <c r="O241" s="61">
        <v>0</v>
      </c>
    </row>
    <row r="242" spans="1:15">
      <c r="A242" s="115">
        <v>44318</v>
      </c>
      <c r="B242" s="101" t="str">
        <f t="shared" si="12"/>
        <v>(日)</v>
      </c>
      <c r="C242" s="61">
        <f t="shared" si="13"/>
        <v>27170</v>
      </c>
      <c r="D242" s="67">
        <v>27170</v>
      </c>
      <c r="E242" s="67">
        <v>0</v>
      </c>
      <c r="F242" s="61">
        <v>0</v>
      </c>
      <c r="G242" s="67">
        <v>0</v>
      </c>
      <c r="H242" s="61">
        <v>0</v>
      </c>
      <c r="I242" s="61">
        <v>0</v>
      </c>
      <c r="J242" s="67">
        <v>20810</v>
      </c>
      <c r="K242" s="67">
        <v>0</v>
      </c>
      <c r="L242" s="61">
        <v>0</v>
      </c>
      <c r="M242" s="67">
        <v>0</v>
      </c>
      <c r="N242" s="61">
        <v>0</v>
      </c>
      <c r="O242" s="61">
        <v>0</v>
      </c>
    </row>
    <row r="243" spans="1:15">
      <c r="A243" s="115">
        <v>44317</v>
      </c>
      <c r="B243" s="101" t="str">
        <f t="shared" si="12"/>
        <v>(土)</v>
      </c>
      <c r="C243" s="61">
        <f t="shared" si="13"/>
        <v>38916</v>
      </c>
      <c r="D243" s="67">
        <v>38916</v>
      </c>
      <c r="E243" s="67">
        <v>0</v>
      </c>
      <c r="F243" s="61">
        <v>0</v>
      </c>
      <c r="G243" s="67">
        <v>0</v>
      </c>
      <c r="H243" s="61">
        <v>0</v>
      </c>
      <c r="I243" s="61">
        <v>0</v>
      </c>
      <c r="J243" s="67">
        <v>21767</v>
      </c>
      <c r="K243" s="67">
        <v>0</v>
      </c>
      <c r="L243" s="61">
        <v>0</v>
      </c>
      <c r="M243" s="67">
        <v>0</v>
      </c>
      <c r="N243" s="61">
        <v>0</v>
      </c>
      <c r="O243" s="61">
        <v>0</v>
      </c>
    </row>
    <row r="244" spans="1:15">
      <c r="A244" s="115">
        <v>44316</v>
      </c>
      <c r="B244" s="101" t="str">
        <f t="shared" si="12"/>
        <v>(金)</v>
      </c>
      <c r="C244" s="61">
        <f t="shared" si="13"/>
        <v>58476</v>
      </c>
      <c r="D244" s="67">
        <v>58476</v>
      </c>
      <c r="E244" s="67">
        <v>0</v>
      </c>
      <c r="F244" s="61">
        <v>0</v>
      </c>
      <c r="G244" s="67">
        <v>0</v>
      </c>
      <c r="H244" s="61">
        <v>0</v>
      </c>
      <c r="I244" s="61">
        <v>0</v>
      </c>
      <c r="J244" s="67">
        <v>26683</v>
      </c>
      <c r="K244" s="67">
        <v>0</v>
      </c>
      <c r="L244" s="61">
        <v>0</v>
      </c>
      <c r="M244" s="67">
        <v>0</v>
      </c>
      <c r="N244" s="61">
        <v>0</v>
      </c>
      <c r="O244" s="61">
        <v>0</v>
      </c>
    </row>
    <row r="245" spans="1:15">
      <c r="A245" s="115">
        <v>44315</v>
      </c>
      <c r="B245" s="101" t="str">
        <f t="shared" si="12"/>
        <v>(木)</v>
      </c>
      <c r="C245" s="61">
        <f t="shared" si="13"/>
        <v>19817</v>
      </c>
      <c r="D245" s="67">
        <v>19817</v>
      </c>
      <c r="E245" s="67">
        <v>0</v>
      </c>
      <c r="F245" s="61">
        <v>0</v>
      </c>
      <c r="G245" s="67">
        <v>0</v>
      </c>
      <c r="H245" s="61">
        <v>0</v>
      </c>
      <c r="I245" s="61">
        <v>0</v>
      </c>
      <c r="J245" s="67">
        <v>12942</v>
      </c>
      <c r="K245" s="67">
        <v>0</v>
      </c>
      <c r="L245" s="61">
        <v>0</v>
      </c>
      <c r="M245" s="67">
        <v>0</v>
      </c>
      <c r="N245" s="61">
        <v>0</v>
      </c>
      <c r="O245" s="61">
        <v>0</v>
      </c>
    </row>
    <row r="246" spans="1:15">
      <c r="A246" s="115">
        <v>44314</v>
      </c>
      <c r="B246" s="101" t="str">
        <f t="shared" si="12"/>
        <v>(水)</v>
      </c>
      <c r="C246" s="61">
        <f t="shared" si="13"/>
        <v>77642</v>
      </c>
      <c r="D246" s="67">
        <v>77642</v>
      </c>
      <c r="E246" s="67">
        <v>0</v>
      </c>
      <c r="F246" s="61">
        <v>0</v>
      </c>
      <c r="G246" s="67">
        <v>0</v>
      </c>
      <c r="H246" s="61">
        <v>0</v>
      </c>
      <c r="I246" s="61">
        <v>0</v>
      </c>
      <c r="J246" s="67">
        <v>36678</v>
      </c>
      <c r="K246" s="67">
        <v>0</v>
      </c>
      <c r="L246" s="61">
        <v>0</v>
      </c>
      <c r="M246" s="67">
        <v>0</v>
      </c>
      <c r="N246" s="61">
        <v>0</v>
      </c>
      <c r="O246" s="61">
        <v>0</v>
      </c>
    </row>
    <row r="247" spans="1:15">
      <c r="A247" s="115">
        <v>44313</v>
      </c>
      <c r="B247" s="101" t="str">
        <f t="shared" si="12"/>
        <v>(火)</v>
      </c>
      <c r="C247" s="61">
        <f t="shared" si="13"/>
        <v>71531</v>
      </c>
      <c r="D247" s="67">
        <v>71531</v>
      </c>
      <c r="E247" s="67">
        <v>0</v>
      </c>
      <c r="F247" s="61">
        <v>0</v>
      </c>
      <c r="G247" s="67">
        <v>0</v>
      </c>
      <c r="H247" s="61">
        <v>0</v>
      </c>
      <c r="I247" s="61">
        <v>0</v>
      </c>
      <c r="J247" s="67">
        <v>36794</v>
      </c>
      <c r="K247" s="67">
        <v>0</v>
      </c>
      <c r="L247" s="61">
        <v>0</v>
      </c>
      <c r="M247" s="67">
        <v>0</v>
      </c>
      <c r="N247" s="61">
        <v>0</v>
      </c>
      <c r="O247" s="61">
        <v>0</v>
      </c>
    </row>
    <row r="248" spans="1:15">
      <c r="A248" s="115">
        <v>44312</v>
      </c>
      <c r="B248" s="101" t="str">
        <f t="shared" si="12"/>
        <v>(月)</v>
      </c>
      <c r="C248" s="61">
        <f t="shared" si="13"/>
        <v>53610</v>
      </c>
      <c r="D248" s="67">
        <v>53610</v>
      </c>
      <c r="E248" s="67">
        <v>0</v>
      </c>
      <c r="F248" s="61">
        <v>0</v>
      </c>
      <c r="G248" s="67">
        <v>0</v>
      </c>
      <c r="H248" s="61">
        <v>0</v>
      </c>
      <c r="I248" s="61">
        <v>0</v>
      </c>
      <c r="J248" s="67">
        <v>27189</v>
      </c>
      <c r="K248" s="67">
        <v>0</v>
      </c>
      <c r="L248" s="61">
        <v>0</v>
      </c>
      <c r="M248" s="67">
        <v>0</v>
      </c>
      <c r="N248" s="61">
        <v>0</v>
      </c>
      <c r="O248" s="61">
        <v>0</v>
      </c>
    </row>
    <row r="249" spans="1:15">
      <c r="A249" s="115">
        <v>44311</v>
      </c>
      <c r="B249" s="101" t="str">
        <f t="shared" si="12"/>
        <v>(日)</v>
      </c>
      <c r="C249" s="61">
        <f t="shared" si="13"/>
        <v>25158</v>
      </c>
      <c r="D249" s="67">
        <v>25158</v>
      </c>
      <c r="E249" s="67">
        <v>0</v>
      </c>
      <c r="F249" s="61">
        <v>0</v>
      </c>
      <c r="G249" s="67">
        <v>0</v>
      </c>
      <c r="H249" s="61">
        <v>0</v>
      </c>
      <c r="I249" s="61">
        <v>0</v>
      </c>
      <c r="J249" s="67">
        <v>15788</v>
      </c>
      <c r="K249" s="67">
        <v>0</v>
      </c>
      <c r="L249" s="61">
        <v>0</v>
      </c>
      <c r="M249" s="67">
        <v>0</v>
      </c>
      <c r="N249" s="61">
        <v>0</v>
      </c>
      <c r="O249" s="61">
        <v>0</v>
      </c>
    </row>
    <row r="250" spans="1:15">
      <c r="A250" s="115">
        <v>44310</v>
      </c>
      <c r="B250" s="101" t="str">
        <f t="shared" si="12"/>
        <v>(土)</v>
      </c>
      <c r="C250" s="61">
        <f t="shared" si="13"/>
        <v>33724</v>
      </c>
      <c r="D250" s="67">
        <v>33724</v>
      </c>
      <c r="E250" s="67">
        <v>0</v>
      </c>
      <c r="F250" s="61">
        <v>0</v>
      </c>
      <c r="G250" s="67">
        <v>0</v>
      </c>
      <c r="H250" s="61">
        <v>0</v>
      </c>
      <c r="I250" s="61">
        <v>0</v>
      </c>
      <c r="J250" s="67">
        <v>16522</v>
      </c>
      <c r="K250" s="67">
        <v>0</v>
      </c>
      <c r="L250" s="61">
        <v>0</v>
      </c>
      <c r="M250" s="67">
        <v>0</v>
      </c>
      <c r="N250" s="61">
        <v>0</v>
      </c>
      <c r="O250" s="61">
        <v>0</v>
      </c>
    </row>
    <row r="251" spans="1:15">
      <c r="A251" s="115">
        <v>44309</v>
      </c>
      <c r="B251" s="101" t="str">
        <f t="shared" si="12"/>
        <v>(金)</v>
      </c>
      <c r="C251" s="61">
        <f t="shared" si="13"/>
        <v>49065</v>
      </c>
      <c r="D251" s="67">
        <v>49065</v>
      </c>
      <c r="E251" s="67">
        <v>0</v>
      </c>
      <c r="F251" s="61">
        <v>0</v>
      </c>
      <c r="G251" s="67">
        <v>0</v>
      </c>
      <c r="H251" s="61">
        <v>0</v>
      </c>
      <c r="I251" s="61">
        <v>0</v>
      </c>
      <c r="J251" s="67">
        <v>18610</v>
      </c>
      <c r="K251" s="67">
        <v>0</v>
      </c>
      <c r="L251" s="61">
        <v>0</v>
      </c>
      <c r="M251" s="67">
        <v>0</v>
      </c>
      <c r="N251" s="61">
        <v>0</v>
      </c>
      <c r="O251" s="61">
        <v>0</v>
      </c>
    </row>
    <row r="252" spans="1:15">
      <c r="A252" s="115">
        <v>44308</v>
      </c>
      <c r="B252" s="101" t="str">
        <f t="shared" si="12"/>
        <v>(木)</v>
      </c>
      <c r="C252" s="61">
        <f t="shared" si="13"/>
        <v>52730</v>
      </c>
      <c r="D252" s="67">
        <v>52730</v>
      </c>
      <c r="E252" s="67">
        <v>0</v>
      </c>
      <c r="F252" s="61">
        <v>0</v>
      </c>
      <c r="G252" s="67">
        <v>0</v>
      </c>
      <c r="H252" s="61">
        <v>0</v>
      </c>
      <c r="I252" s="61">
        <v>0</v>
      </c>
      <c r="J252" s="67">
        <v>25078</v>
      </c>
      <c r="K252" s="67">
        <v>0</v>
      </c>
      <c r="L252" s="61">
        <v>0</v>
      </c>
      <c r="M252" s="67">
        <v>0</v>
      </c>
      <c r="N252" s="61">
        <v>0</v>
      </c>
      <c r="O252" s="61">
        <v>0</v>
      </c>
    </row>
    <row r="253" spans="1:15">
      <c r="A253" s="115">
        <v>44307</v>
      </c>
      <c r="B253" s="101" t="str">
        <f t="shared" si="12"/>
        <v>(水)</v>
      </c>
      <c r="C253" s="61">
        <f t="shared" si="13"/>
        <v>54765</v>
      </c>
      <c r="D253" s="67">
        <v>54765</v>
      </c>
      <c r="E253" s="67">
        <v>0</v>
      </c>
      <c r="F253" s="61">
        <v>0</v>
      </c>
      <c r="G253" s="67">
        <v>0</v>
      </c>
      <c r="H253" s="61">
        <v>0</v>
      </c>
      <c r="I253" s="61">
        <v>0</v>
      </c>
      <c r="J253" s="67">
        <v>26370</v>
      </c>
      <c r="K253" s="67">
        <v>0</v>
      </c>
      <c r="L253" s="61">
        <v>0</v>
      </c>
      <c r="M253" s="67">
        <v>0</v>
      </c>
      <c r="N253" s="61">
        <v>0</v>
      </c>
      <c r="O253" s="61">
        <v>0</v>
      </c>
    </row>
    <row r="254" spans="1:15">
      <c r="A254" s="115">
        <v>44306</v>
      </c>
      <c r="B254" s="101" t="str">
        <f t="shared" si="12"/>
        <v>(火)</v>
      </c>
      <c r="C254" s="61">
        <f t="shared" si="13"/>
        <v>45573</v>
      </c>
      <c r="D254" s="67">
        <v>45573</v>
      </c>
      <c r="E254" s="67">
        <v>0</v>
      </c>
      <c r="F254" s="61">
        <v>0</v>
      </c>
      <c r="G254" s="67">
        <v>0</v>
      </c>
      <c r="H254" s="61">
        <v>0</v>
      </c>
      <c r="I254" s="61">
        <v>0</v>
      </c>
      <c r="J254" s="67">
        <v>22150</v>
      </c>
      <c r="K254" s="67">
        <v>0</v>
      </c>
      <c r="L254" s="61">
        <v>0</v>
      </c>
      <c r="M254" s="67">
        <v>0</v>
      </c>
      <c r="N254" s="61">
        <v>0</v>
      </c>
      <c r="O254" s="61">
        <v>0</v>
      </c>
    </row>
    <row r="255" spans="1:15">
      <c r="A255" s="115">
        <v>44305</v>
      </c>
      <c r="B255" s="101" t="str">
        <f t="shared" si="12"/>
        <v>(月)</v>
      </c>
      <c r="C255" s="61">
        <f t="shared" si="13"/>
        <v>29720</v>
      </c>
      <c r="D255" s="67">
        <v>29720</v>
      </c>
      <c r="E255" s="67">
        <v>0</v>
      </c>
      <c r="F255" s="61">
        <v>0</v>
      </c>
      <c r="G255" s="67">
        <v>0</v>
      </c>
      <c r="H255" s="61">
        <v>0</v>
      </c>
      <c r="I255" s="61">
        <v>0</v>
      </c>
      <c r="J255" s="67">
        <v>13843</v>
      </c>
      <c r="K255" s="67">
        <v>0</v>
      </c>
      <c r="L255" s="61">
        <v>0</v>
      </c>
      <c r="M255" s="67">
        <v>0</v>
      </c>
      <c r="N255" s="61">
        <v>0</v>
      </c>
      <c r="O255" s="61">
        <v>0</v>
      </c>
    </row>
    <row r="256" spans="1:15">
      <c r="A256" s="115">
        <v>44304</v>
      </c>
      <c r="B256" s="101" t="str">
        <f t="shared" si="12"/>
        <v>(日)</v>
      </c>
      <c r="C256" s="61">
        <f t="shared" si="13"/>
        <v>8304</v>
      </c>
      <c r="D256" s="67">
        <v>8304</v>
      </c>
      <c r="E256" s="67">
        <v>0</v>
      </c>
      <c r="F256" s="61">
        <v>0</v>
      </c>
      <c r="G256" s="67">
        <v>0</v>
      </c>
      <c r="H256" s="61">
        <v>0</v>
      </c>
      <c r="I256" s="61">
        <v>0</v>
      </c>
      <c r="J256" s="67">
        <v>5790</v>
      </c>
      <c r="K256" s="67">
        <v>0</v>
      </c>
      <c r="L256" s="61">
        <v>0</v>
      </c>
      <c r="M256" s="67">
        <v>0</v>
      </c>
      <c r="N256" s="61">
        <v>0</v>
      </c>
      <c r="O256" s="61">
        <v>0</v>
      </c>
    </row>
    <row r="257" spans="1:15">
      <c r="A257" s="115">
        <v>44303</v>
      </c>
      <c r="B257" s="101" t="str">
        <f t="shared" si="12"/>
        <v>(土)</v>
      </c>
      <c r="C257" s="61">
        <f t="shared" si="13"/>
        <v>7463</v>
      </c>
      <c r="D257" s="67">
        <v>7463</v>
      </c>
      <c r="E257" s="67">
        <v>0</v>
      </c>
      <c r="F257" s="61">
        <v>0</v>
      </c>
      <c r="G257" s="67">
        <v>0</v>
      </c>
      <c r="H257" s="61">
        <v>0</v>
      </c>
      <c r="I257" s="61">
        <v>0</v>
      </c>
      <c r="J257" s="67">
        <v>3761</v>
      </c>
      <c r="K257" s="67">
        <v>0</v>
      </c>
      <c r="L257" s="61">
        <v>0</v>
      </c>
      <c r="M257" s="67">
        <v>0</v>
      </c>
      <c r="N257" s="61">
        <v>0</v>
      </c>
      <c r="O257" s="61">
        <v>0</v>
      </c>
    </row>
    <row r="258" spans="1:15">
      <c r="A258" s="115">
        <v>44302</v>
      </c>
      <c r="B258" s="101" t="str">
        <f t="shared" si="12"/>
        <v>(金)</v>
      </c>
      <c r="C258" s="61">
        <f t="shared" si="13"/>
        <v>10238</v>
      </c>
      <c r="D258" s="67">
        <v>10238</v>
      </c>
      <c r="E258" s="67">
        <v>0</v>
      </c>
      <c r="F258" s="61">
        <v>0</v>
      </c>
      <c r="G258" s="67">
        <v>0</v>
      </c>
      <c r="H258" s="61">
        <v>0</v>
      </c>
      <c r="I258" s="61">
        <v>0</v>
      </c>
      <c r="J258" s="67">
        <v>3565</v>
      </c>
      <c r="K258" s="67">
        <v>0</v>
      </c>
      <c r="L258" s="61">
        <v>0</v>
      </c>
      <c r="M258" s="67">
        <v>0</v>
      </c>
      <c r="N258" s="61">
        <v>0</v>
      </c>
      <c r="O258" s="61">
        <v>0</v>
      </c>
    </row>
    <row r="259" spans="1:15">
      <c r="A259" s="115">
        <v>44301</v>
      </c>
      <c r="B259" s="101" t="str">
        <f t="shared" si="12"/>
        <v>(木)</v>
      </c>
      <c r="C259" s="61">
        <f t="shared" si="13"/>
        <v>8421</v>
      </c>
      <c r="D259" s="67">
        <v>8421</v>
      </c>
      <c r="E259" s="67">
        <v>0</v>
      </c>
      <c r="F259" s="61">
        <v>0</v>
      </c>
      <c r="G259" s="67">
        <v>0</v>
      </c>
      <c r="H259" s="61">
        <v>0</v>
      </c>
      <c r="I259" s="61">
        <v>0</v>
      </c>
      <c r="J259" s="67">
        <v>4242</v>
      </c>
      <c r="K259" s="67">
        <v>0</v>
      </c>
      <c r="L259" s="61">
        <v>0</v>
      </c>
      <c r="M259" s="67">
        <v>0</v>
      </c>
      <c r="N259" s="61">
        <v>0</v>
      </c>
      <c r="O259" s="61">
        <v>0</v>
      </c>
    </row>
    <row r="260" spans="1:15">
      <c r="A260" s="115">
        <v>44300</v>
      </c>
      <c r="B260" s="101" t="str">
        <f t="shared" si="12"/>
        <v>(水)</v>
      </c>
      <c r="C260" s="61">
        <f t="shared" si="13"/>
        <v>5259</v>
      </c>
      <c r="D260" s="67">
        <v>5259</v>
      </c>
      <c r="E260" s="67">
        <v>0</v>
      </c>
      <c r="F260" s="61">
        <v>0</v>
      </c>
      <c r="G260" s="67">
        <v>0</v>
      </c>
      <c r="H260" s="61">
        <v>0</v>
      </c>
      <c r="I260" s="61">
        <v>0</v>
      </c>
      <c r="J260" s="67">
        <v>3160</v>
      </c>
      <c r="K260" s="67">
        <v>0</v>
      </c>
      <c r="L260" s="61">
        <v>0</v>
      </c>
      <c r="M260" s="67">
        <v>0</v>
      </c>
      <c r="N260" s="61">
        <v>0</v>
      </c>
      <c r="O260" s="61">
        <v>0</v>
      </c>
    </row>
    <row r="261" spans="1:15">
      <c r="A261" s="115">
        <v>44299</v>
      </c>
      <c r="B261" s="101" t="str">
        <f t="shared" si="12"/>
        <v>(火)</v>
      </c>
      <c r="C261" s="61">
        <f t="shared" si="13"/>
        <v>4235</v>
      </c>
      <c r="D261" s="67">
        <v>4235</v>
      </c>
      <c r="E261" s="67">
        <v>0</v>
      </c>
      <c r="F261" s="61">
        <v>0</v>
      </c>
      <c r="G261" s="67">
        <v>0</v>
      </c>
      <c r="H261" s="61">
        <v>0</v>
      </c>
      <c r="I261" s="61">
        <v>0</v>
      </c>
      <c r="J261" s="67">
        <v>2781</v>
      </c>
      <c r="K261" s="67">
        <v>0</v>
      </c>
      <c r="L261" s="61">
        <v>0</v>
      </c>
      <c r="M261" s="67">
        <v>0</v>
      </c>
      <c r="N261" s="61">
        <v>0</v>
      </c>
      <c r="O261" s="61">
        <v>0</v>
      </c>
    </row>
    <row r="262" spans="1:15">
      <c r="A262" s="115">
        <v>44298</v>
      </c>
      <c r="B262" s="101" t="str">
        <f t="shared" si="12"/>
        <v>(月)</v>
      </c>
      <c r="C262" s="61">
        <f t="shared" si="13"/>
        <v>4674</v>
      </c>
      <c r="D262" s="79">
        <v>4674</v>
      </c>
      <c r="E262" s="79">
        <v>0</v>
      </c>
      <c r="F262" s="61">
        <v>0</v>
      </c>
      <c r="G262" s="79">
        <v>0</v>
      </c>
      <c r="H262" s="61">
        <v>0</v>
      </c>
      <c r="I262" s="61">
        <v>0</v>
      </c>
      <c r="J262" s="79">
        <v>3296</v>
      </c>
      <c r="K262" s="79">
        <v>0</v>
      </c>
      <c r="L262" s="61">
        <v>0</v>
      </c>
      <c r="M262" s="79">
        <v>0</v>
      </c>
      <c r="N262" s="61">
        <v>0</v>
      </c>
      <c r="O262" s="61">
        <v>0</v>
      </c>
    </row>
    <row r="263" spans="1:1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</row>
    <row r="264" spans="1:15">
      <c r="A264" s="77" t="s">
        <v>326</v>
      </c>
      <c r="B264" s="77"/>
    </row>
    <row r="265" spans="1:15">
      <c r="A265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7109375" defaultRowHeight="17.7"/>
  <cols>
    <col min="1" max="1" width="18.7109375" style="65" customWidth="1"/>
    <col min="2" max="2" width="5" style="65" customWidth="1"/>
    <col min="3" max="4" width="13.80859375" style="65" customWidth="1"/>
    <col min="5" max="5" width="15.80859375" style="65" customWidth="1"/>
    <col min="6" max="6" width="13.80859375" style="65" customWidth="1"/>
    <col min="7" max="7" width="15.7109375" style="65" customWidth="1"/>
    <col min="8" max="9" width="13.80859375" style="65" customWidth="1"/>
    <col min="10" max="16384" width="8.7109375" style="65"/>
  </cols>
  <sheetData>
    <row r="1" spans="1:9">
      <c r="A1" s="65" t="s">
        <v>303</v>
      </c>
    </row>
    <row r="2" spans="1:9">
      <c r="G2" s="83" t="s">
        <v>328</v>
      </c>
    </row>
    <row r="3" spans="1:9">
      <c r="A3" s="162" t="s">
        <v>296</v>
      </c>
      <c r="B3" s="164" t="s">
        <v>297</v>
      </c>
      <c r="C3" s="166" t="s">
        <v>298</v>
      </c>
      <c r="D3" s="158" t="s">
        <v>299</v>
      </c>
      <c r="E3" s="159"/>
      <c r="F3" s="158" t="s">
        <v>300</v>
      </c>
      <c r="G3" s="159"/>
      <c r="H3" s="75"/>
      <c r="I3" s="75"/>
    </row>
    <row r="4" spans="1:9">
      <c r="A4" s="163"/>
      <c r="B4" s="165"/>
      <c r="C4" s="167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>
      <c r="A5" s="160" t="s">
        <v>287</v>
      </c>
      <c r="B5" s="161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>
      <c r="A6" s="107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>
      <c r="A7" s="107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>
      <c r="A8" s="107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>
      <c r="A9" s="107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>
      <c r="A10" s="107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>
      <c r="A11" s="107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>
      <c r="A12" s="107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>
      <c r="A13" s="107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>
      <c r="A14" s="107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>
      <c r="A15" s="107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>
      <c r="A16" s="107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>
      <c r="A17" s="107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>
      <c r="A18" s="107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>
      <c r="A19" s="107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>
      <c r="A20" s="107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>
      <c r="A21" s="107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>
      <c r="A22" s="107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>
      <c r="A23" s="107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>
      <c r="A24" s="107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>
      <c r="A25" s="107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>
      <c r="A26" s="107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>
      <c r="A27" s="107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>
      <c r="A28" s="107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>
      <c r="A29" s="107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>
      <c r="A30" s="107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>
      <c r="A31" s="107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>
      <c r="A32" s="107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>
      <c r="A33" s="107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>
      <c r="A34" s="107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>
      <c r="A35" s="107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>
      <c r="A36" s="107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>
      <c r="A37" s="107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>
      <c r="A38" s="107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>
      <c r="A39" s="107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>
      <c r="A40" s="107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>
      <c r="A41" s="107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>
      <c r="A42" s="107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>
      <c r="A43" s="107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>
      <c r="A44" s="107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>
      <c r="A80" s="72"/>
      <c r="B80" s="73"/>
      <c r="C80" s="73"/>
      <c r="D80" s="73"/>
      <c r="E80" s="73"/>
      <c r="F80" s="73"/>
      <c r="G80" s="74"/>
      <c r="H80" s="74"/>
    </row>
    <row r="81" spans="1:11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>
      <c r="A82" s="65" t="s">
        <v>317</v>
      </c>
      <c r="B82" s="75"/>
      <c r="C82" s="75"/>
      <c r="D82" s="75"/>
      <c r="E82" s="75"/>
      <c r="F82" s="75"/>
      <c r="H82" s="74"/>
    </row>
    <row r="83" spans="1:11">
      <c r="A83" s="65" t="s">
        <v>329</v>
      </c>
      <c r="B83" s="75"/>
      <c r="C83" s="75"/>
      <c r="D83" s="75"/>
      <c r="E83" s="75"/>
      <c r="F83" s="75"/>
      <c r="H83" s="74"/>
    </row>
    <row r="84" spans="1:11">
      <c r="A84" s="65" t="s">
        <v>330</v>
      </c>
      <c r="B84" s="75"/>
      <c r="C84" s="75"/>
      <c r="D84" s="75"/>
      <c r="E84" s="75"/>
      <c r="F84" s="75"/>
      <c r="H84" s="74"/>
    </row>
    <row r="85" spans="1:11">
      <c r="A85" s="65" t="s">
        <v>318</v>
      </c>
      <c r="H85" s="74"/>
    </row>
    <row r="86" spans="1:11">
      <c r="A86" s="65" t="s">
        <v>319</v>
      </c>
      <c r="H86" s="74"/>
    </row>
    <row r="87" spans="1:11">
      <c r="A87" s="65" t="s">
        <v>320</v>
      </c>
      <c r="H87" s="74"/>
      <c r="I87" s="76"/>
      <c r="J87" s="76"/>
      <c r="K87" s="76"/>
    </row>
    <row r="88" spans="1:11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9"/>
  <sheetViews>
    <sheetView workbookViewId="0">
      <selection sqref="A1:XFD1048576"/>
    </sheetView>
  </sheetViews>
  <sheetFormatPr defaultRowHeight="17.7"/>
  <cols>
    <col min="1" max="1" width="13.90234375" style="65" customWidth="1"/>
    <col min="2" max="2" width="5" style="65" customWidth="1"/>
    <col min="3" max="3" width="13.90234375" style="65" customWidth="1"/>
    <col min="4" max="4" width="5" style="65" customWidth="1"/>
    <col min="5" max="5" width="13.90234375" style="65" customWidth="1"/>
    <col min="6" max="7" width="18.47265625" style="65" customWidth="1"/>
    <col min="8" max="9" width="13.90234375" style="65" customWidth="1"/>
    <col min="10" max="16384" width="8.76171875" style="65"/>
  </cols>
  <sheetData>
    <row r="1" spans="1:9">
      <c r="A1" s="65" t="s">
        <v>333</v>
      </c>
    </row>
    <row r="2" spans="1:9">
      <c r="G2" s="83" t="s">
        <v>359</v>
      </c>
    </row>
    <row r="3" spans="1:9">
      <c r="A3" s="168" t="s">
        <v>331</v>
      </c>
      <c r="B3" s="157" t="s">
        <v>297</v>
      </c>
      <c r="C3" s="157" t="s">
        <v>334</v>
      </c>
      <c r="D3" s="157" t="s">
        <v>297</v>
      </c>
      <c r="E3" s="155" t="s">
        <v>298</v>
      </c>
      <c r="F3" s="114" t="s">
        <v>299</v>
      </c>
      <c r="G3" s="114" t="s">
        <v>300</v>
      </c>
      <c r="H3" s="75"/>
      <c r="I3" s="75"/>
    </row>
    <row r="4" spans="1:9">
      <c r="A4" s="157"/>
      <c r="B4" s="157"/>
      <c r="C4" s="157"/>
      <c r="D4" s="157"/>
      <c r="E4" s="155"/>
      <c r="F4" s="113" t="s">
        <v>302</v>
      </c>
      <c r="G4" s="113" t="s">
        <v>302</v>
      </c>
      <c r="H4" s="74"/>
      <c r="I4" s="74"/>
    </row>
    <row r="5" spans="1:9">
      <c r="A5" s="115">
        <v>44552</v>
      </c>
      <c r="B5" s="116" t="s">
        <v>348</v>
      </c>
      <c r="C5" s="115">
        <v>44549</v>
      </c>
      <c r="D5" s="116" t="s">
        <v>346</v>
      </c>
      <c r="E5" s="109">
        <v>19317095</v>
      </c>
      <c r="F5" s="110">
        <v>9800859</v>
      </c>
      <c r="G5" s="110">
        <v>9516236</v>
      </c>
      <c r="H5" s="74"/>
      <c r="I5" s="74"/>
    </row>
    <row r="6" spans="1:9">
      <c r="A6" s="115">
        <v>44545</v>
      </c>
      <c r="B6" s="116" t="s">
        <v>348</v>
      </c>
      <c r="C6" s="115">
        <v>44542</v>
      </c>
      <c r="D6" s="116" t="s">
        <v>346</v>
      </c>
      <c r="E6" s="109">
        <v>19315219</v>
      </c>
      <c r="F6" s="110">
        <v>9800511</v>
      </c>
      <c r="G6" s="110">
        <v>9514708</v>
      </c>
      <c r="H6" s="74"/>
      <c r="I6" s="74"/>
    </row>
    <row r="7" spans="1:9">
      <c r="A7" s="115">
        <v>44538</v>
      </c>
      <c r="B7" s="116" t="s">
        <v>348</v>
      </c>
      <c r="C7" s="115">
        <v>44535</v>
      </c>
      <c r="D7" s="116" t="s">
        <v>346</v>
      </c>
      <c r="E7" s="109">
        <v>19308290</v>
      </c>
      <c r="F7" s="110">
        <v>9801991</v>
      </c>
      <c r="G7" s="110">
        <v>9506299</v>
      </c>
      <c r="H7" s="74"/>
      <c r="I7" s="74"/>
    </row>
    <row r="8" spans="1:9">
      <c r="A8" s="115">
        <v>44531</v>
      </c>
      <c r="B8" s="116" t="s">
        <v>348</v>
      </c>
      <c r="C8" s="115">
        <v>44528</v>
      </c>
      <c r="D8" s="116" t="s">
        <v>346</v>
      </c>
      <c r="E8" s="109">
        <v>19291446</v>
      </c>
      <c r="F8" s="110">
        <v>9802654</v>
      </c>
      <c r="G8" s="110">
        <v>9488792</v>
      </c>
      <c r="H8" s="74"/>
      <c r="I8" s="74"/>
    </row>
    <row r="9" spans="1:9">
      <c r="A9" s="115">
        <v>44524</v>
      </c>
      <c r="B9" s="116" t="s">
        <v>348</v>
      </c>
      <c r="C9" s="115">
        <v>44521</v>
      </c>
      <c r="D9" s="116" t="s">
        <v>346</v>
      </c>
      <c r="E9" s="109">
        <v>19284713</v>
      </c>
      <c r="F9" s="110">
        <v>9808144</v>
      </c>
      <c r="G9" s="110">
        <v>9476569</v>
      </c>
      <c r="H9" s="74"/>
      <c r="I9" s="74"/>
    </row>
    <row r="10" spans="1:9">
      <c r="A10" s="115">
        <v>44517</v>
      </c>
      <c r="B10" s="116" t="s">
        <v>348</v>
      </c>
      <c r="C10" s="115">
        <v>44514</v>
      </c>
      <c r="D10" s="116" t="s">
        <v>346</v>
      </c>
      <c r="E10" s="109">
        <v>19272217</v>
      </c>
      <c r="F10" s="110">
        <v>9808427</v>
      </c>
      <c r="G10" s="110">
        <v>9463790</v>
      </c>
      <c r="H10" s="74"/>
      <c r="I10" s="74"/>
    </row>
    <row r="11" spans="1:9">
      <c r="A11" s="115">
        <v>44510</v>
      </c>
      <c r="B11" s="116" t="s">
        <v>348</v>
      </c>
      <c r="C11" s="115">
        <v>44507</v>
      </c>
      <c r="D11" s="116" t="s">
        <v>335</v>
      </c>
      <c r="E11" s="109">
        <v>19228810</v>
      </c>
      <c r="F11" s="110">
        <v>9805102</v>
      </c>
      <c r="G11" s="110">
        <v>9423708</v>
      </c>
      <c r="H11" s="74"/>
      <c r="I11" s="74"/>
    </row>
    <row r="12" spans="1:9">
      <c r="A12" s="115">
        <v>44502</v>
      </c>
      <c r="B12" s="116" t="s">
        <v>307</v>
      </c>
      <c r="C12" s="115">
        <v>44500</v>
      </c>
      <c r="D12" s="116" t="s">
        <v>335</v>
      </c>
      <c r="E12" s="109">
        <v>19078083</v>
      </c>
      <c r="F12" s="110">
        <v>9769376</v>
      </c>
      <c r="G12" s="110">
        <v>9308707</v>
      </c>
      <c r="H12" s="74"/>
      <c r="I12" s="74"/>
    </row>
    <row r="13" spans="1:9">
      <c r="A13" s="115">
        <v>44496</v>
      </c>
      <c r="B13" s="116" t="s">
        <v>306</v>
      </c>
      <c r="C13" s="115">
        <v>44493</v>
      </c>
      <c r="D13" s="116" t="s">
        <v>335</v>
      </c>
      <c r="E13" s="109">
        <v>18962749</v>
      </c>
      <c r="F13" s="110">
        <v>9767683</v>
      </c>
      <c r="G13" s="110">
        <v>9195066</v>
      </c>
      <c r="H13" s="74"/>
      <c r="I13" s="74"/>
    </row>
    <row r="14" spans="1:9">
      <c r="A14" s="115">
        <v>44489</v>
      </c>
      <c r="B14" s="116" t="s">
        <v>306</v>
      </c>
      <c r="C14" s="115">
        <v>44486</v>
      </c>
      <c r="D14" s="116" t="s">
        <v>335</v>
      </c>
      <c r="E14" s="109">
        <v>18747243</v>
      </c>
      <c r="F14" s="110">
        <v>9765668</v>
      </c>
      <c r="G14" s="110">
        <v>8981575</v>
      </c>
      <c r="H14" s="74"/>
      <c r="I14" s="74"/>
    </row>
    <row r="15" spans="1:9">
      <c r="A15" s="115">
        <v>44482</v>
      </c>
      <c r="B15" s="116" t="s">
        <v>306</v>
      </c>
      <c r="C15" s="115">
        <v>44479</v>
      </c>
      <c r="D15" s="116" t="s">
        <v>335</v>
      </c>
      <c r="E15" s="84">
        <v>18283165</v>
      </c>
      <c r="F15" s="84">
        <v>9751845</v>
      </c>
      <c r="G15" s="84">
        <v>8531320</v>
      </c>
      <c r="H15" s="74"/>
      <c r="I15" s="74"/>
    </row>
    <row r="16" spans="1:9">
      <c r="A16" s="115">
        <v>44475</v>
      </c>
      <c r="B16" s="116" t="s">
        <v>306</v>
      </c>
      <c r="C16" s="115">
        <v>44472</v>
      </c>
      <c r="D16" s="116" t="s">
        <v>335</v>
      </c>
      <c r="E16" s="84">
        <v>17523553</v>
      </c>
      <c r="F16" s="84">
        <v>9707240</v>
      </c>
      <c r="G16" s="84">
        <v>7816313</v>
      </c>
      <c r="H16" s="74"/>
      <c r="I16" s="74"/>
    </row>
    <row r="17" spans="1:9">
      <c r="A17" s="115">
        <v>44468</v>
      </c>
      <c r="B17" s="116" t="s">
        <v>306</v>
      </c>
      <c r="C17" s="115">
        <v>44465</v>
      </c>
      <c r="D17" s="116" t="s">
        <v>335</v>
      </c>
      <c r="E17" s="84">
        <v>16729009</v>
      </c>
      <c r="F17" s="84">
        <v>9578689</v>
      </c>
      <c r="G17" s="84">
        <v>7150320</v>
      </c>
      <c r="H17" s="74"/>
      <c r="I17" s="74"/>
    </row>
    <row r="18" spans="1:9">
      <c r="A18" s="115">
        <v>44461</v>
      </c>
      <c r="B18" s="116" t="s">
        <v>306</v>
      </c>
      <c r="C18" s="115">
        <v>44458</v>
      </c>
      <c r="D18" s="116" t="s">
        <v>335</v>
      </c>
      <c r="E18" s="84">
        <v>16106155</v>
      </c>
      <c r="F18" s="84">
        <v>9364198</v>
      </c>
      <c r="G18" s="84">
        <v>6741957</v>
      </c>
      <c r="H18" s="74"/>
      <c r="I18" s="74"/>
    </row>
    <row r="19" spans="1:9">
      <c r="A19" s="115">
        <v>44454</v>
      </c>
      <c r="B19" s="116" t="s">
        <v>306</v>
      </c>
      <c r="C19" s="115">
        <v>44451</v>
      </c>
      <c r="D19" s="116" t="s">
        <v>335</v>
      </c>
      <c r="E19" s="84">
        <v>15400219</v>
      </c>
      <c r="F19" s="84">
        <v>8914497</v>
      </c>
      <c r="G19" s="84">
        <v>6485722</v>
      </c>
      <c r="H19" s="74"/>
      <c r="I19" s="74"/>
    </row>
    <row r="20" spans="1:9">
      <c r="A20" s="115">
        <v>44447</v>
      </c>
      <c r="B20" s="116" t="s">
        <v>306</v>
      </c>
      <c r="C20" s="115">
        <v>44444</v>
      </c>
      <c r="D20" s="116" t="s">
        <v>335</v>
      </c>
      <c r="E20" s="84">
        <v>14362075</v>
      </c>
      <c r="F20" s="84">
        <v>8141454</v>
      </c>
      <c r="G20" s="84">
        <v>6220621</v>
      </c>
      <c r="H20" s="74"/>
      <c r="I20" s="74"/>
    </row>
    <row r="21" spans="1:9">
      <c r="A21" s="115">
        <v>44440</v>
      </c>
      <c r="B21" s="116" t="s">
        <v>306</v>
      </c>
      <c r="C21" s="115">
        <v>44437</v>
      </c>
      <c r="D21" s="116" t="s">
        <v>335</v>
      </c>
      <c r="E21" s="84">
        <v>13225021</v>
      </c>
      <c r="F21" s="84">
        <v>7426698</v>
      </c>
      <c r="G21" s="84">
        <v>5798323</v>
      </c>
      <c r="H21" s="74"/>
      <c r="I21" s="74"/>
    </row>
    <row r="22" spans="1:9">
      <c r="A22" s="115">
        <v>44433</v>
      </c>
      <c r="B22" s="116" t="s">
        <v>306</v>
      </c>
      <c r="C22" s="115">
        <v>44430</v>
      </c>
      <c r="D22" s="116" t="s">
        <v>335</v>
      </c>
      <c r="E22" s="84">
        <v>12029002</v>
      </c>
      <c r="F22" s="84">
        <v>7013578</v>
      </c>
      <c r="G22" s="84">
        <v>5015424</v>
      </c>
      <c r="H22" s="74"/>
      <c r="I22" s="74"/>
    </row>
    <row r="23" spans="1:9">
      <c r="A23" s="115">
        <v>44426</v>
      </c>
      <c r="B23" s="116" t="s">
        <v>306</v>
      </c>
      <c r="C23" s="115">
        <v>44423</v>
      </c>
      <c r="D23" s="116" t="s">
        <v>335</v>
      </c>
      <c r="E23" s="84">
        <v>10579702</v>
      </c>
      <c r="F23" s="84">
        <v>6761659</v>
      </c>
      <c r="G23" s="84">
        <v>3818043</v>
      </c>
      <c r="H23" s="74"/>
      <c r="I23" s="74"/>
    </row>
    <row r="24" spans="1:9">
      <c r="A24" s="115">
        <v>44419</v>
      </c>
      <c r="B24" s="116" t="s">
        <v>306</v>
      </c>
      <c r="C24" s="115">
        <v>44416</v>
      </c>
      <c r="D24" s="116" t="s">
        <v>335</v>
      </c>
      <c r="E24" s="84">
        <v>9282019</v>
      </c>
      <c r="F24" s="84">
        <v>6577221</v>
      </c>
      <c r="G24" s="84">
        <v>2704798</v>
      </c>
      <c r="H24" s="74"/>
      <c r="I24" s="74"/>
    </row>
    <row r="25" spans="1:9">
      <c r="A25" s="115">
        <v>44412</v>
      </c>
      <c r="B25" s="116" t="s">
        <v>306</v>
      </c>
      <c r="C25" s="115">
        <v>44409</v>
      </c>
      <c r="D25" s="116" t="s">
        <v>335</v>
      </c>
      <c r="E25" s="84">
        <v>7723380</v>
      </c>
      <c r="F25" s="84">
        <v>6269246</v>
      </c>
      <c r="G25" s="84">
        <v>1454134</v>
      </c>
      <c r="H25" s="74"/>
      <c r="I25" s="74"/>
    </row>
    <row r="26" spans="1:9">
      <c r="A26" s="85"/>
      <c r="B26" s="73"/>
      <c r="C26" s="73"/>
      <c r="D26" s="73"/>
      <c r="E26" s="73"/>
      <c r="F26" s="73"/>
      <c r="G26" s="74"/>
      <c r="H26" s="74"/>
    </row>
    <row r="27" spans="1:9">
      <c r="A27" s="75" t="s">
        <v>332</v>
      </c>
      <c r="B27" s="74"/>
      <c r="C27" s="74"/>
      <c r="D27" s="74"/>
      <c r="E27" s="74"/>
      <c r="F27" s="74"/>
      <c r="G27" s="75"/>
      <c r="H27" s="74"/>
    </row>
    <row r="28" spans="1:9">
      <c r="A28" s="75"/>
      <c r="B28" s="75"/>
      <c r="C28" s="75"/>
      <c r="D28" s="75"/>
      <c r="E28" s="75"/>
      <c r="F28" s="75"/>
      <c r="G28" s="75"/>
      <c r="H28" s="74"/>
    </row>
    <row r="29" spans="1:9">
      <c r="H29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5"/>
  <sheetViews>
    <sheetView workbookViewId="0">
      <selection sqref="A1:XFD1048576"/>
    </sheetView>
  </sheetViews>
  <sheetFormatPr defaultRowHeight="17.7"/>
  <cols>
    <col min="1" max="1" width="13.90234375" style="65" customWidth="1"/>
    <col min="2" max="2" width="5" style="65" customWidth="1"/>
    <col min="3" max="3" width="13.90234375" style="65" customWidth="1"/>
    <col min="4" max="4" width="5" style="65" customWidth="1"/>
    <col min="5" max="5" width="13.90234375" style="65" customWidth="1"/>
    <col min="6" max="7" width="18.47265625" style="65" customWidth="1"/>
    <col min="8" max="16384" width="8.76171875" style="65"/>
  </cols>
  <sheetData>
    <row r="1" spans="1:9">
      <c r="A1" s="65" t="s">
        <v>336</v>
      </c>
    </row>
    <row r="2" spans="1:9">
      <c r="G2" s="99" t="str">
        <f ca="1">"（" &amp; DBCS(MONTH(OFFSET($A$4,1,0))) &amp; "月" &amp; DBCS(DAY(OFFSET($A$4,1,0))) &amp; "日公表時点）"</f>
        <v>（１２月２４日公表時点）</v>
      </c>
    </row>
    <row r="3" spans="1:9">
      <c r="A3" s="168" t="s">
        <v>331</v>
      </c>
      <c r="B3" s="157" t="s">
        <v>297</v>
      </c>
      <c r="C3" s="157" t="s">
        <v>334</v>
      </c>
      <c r="D3" s="157" t="s">
        <v>297</v>
      </c>
      <c r="E3" s="155" t="s">
        <v>337</v>
      </c>
      <c r="F3" s="114" t="s">
        <v>299</v>
      </c>
      <c r="G3" s="114" t="s">
        <v>300</v>
      </c>
    </row>
    <row r="4" spans="1:9">
      <c r="A4" s="157"/>
      <c r="B4" s="157"/>
      <c r="C4" s="157"/>
      <c r="D4" s="157"/>
      <c r="E4" s="155"/>
      <c r="F4" s="113" t="s">
        <v>302</v>
      </c>
      <c r="G4" s="113" t="s">
        <v>302</v>
      </c>
    </row>
    <row r="5" spans="1:9">
      <c r="A5" s="115">
        <v>44554</v>
      </c>
      <c r="B5" s="116" t="str">
        <f t="shared" ref="B5:B68" si="0">"(" &amp; TEXT(A5,"aaa") &amp; ")"</f>
        <v>(金)</v>
      </c>
      <c r="C5" s="115">
        <v>44549</v>
      </c>
      <c r="D5" s="116" t="s">
        <v>346</v>
      </c>
      <c r="E5" s="84">
        <v>18717031</v>
      </c>
      <c r="F5" s="84">
        <v>9412660</v>
      </c>
      <c r="G5" s="84">
        <v>9304371</v>
      </c>
    </row>
    <row r="6" spans="1:9">
      <c r="A6" s="115">
        <v>44553</v>
      </c>
      <c r="B6" s="116" t="str">
        <f t="shared" si="0"/>
        <v>(木)</v>
      </c>
      <c r="C6" s="115">
        <v>44549</v>
      </c>
      <c r="D6" s="116" t="s">
        <v>346</v>
      </c>
      <c r="E6" s="84">
        <v>18713282</v>
      </c>
      <c r="F6" s="84">
        <v>9410131</v>
      </c>
      <c r="G6" s="84">
        <v>9303151</v>
      </c>
    </row>
    <row r="7" spans="1:9">
      <c r="A7" s="115">
        <v>44552</v>
      </c>
      <c r="B7" s="116" t="str">
        <f t="shared" si="0"/>
        <v>(水)</v>
      </c>
      <c r="C7" s="115">
        <v>44549</v>
      </c>
      <c r="D7" s="116" t="s">
        <v>346</v>
      </c>
      <c r="E7" s="84">
        <v>18705145</v>
      </c>
      <c r="F7" s="84">
        <v>9405645</v>
      </c>
      <c r="G7" s="84">
        <v>9299500</v>
      </c>
    </row>
    <row r="8" spans="1:9">
      <c r="A8" s="115">
        <v>44551</v>
      </c>
      <c r="B8" s="116" t="str">
        <f t="shared" si="0"/>
        <v>(火)</v>
      </c>
      <c r="C8" s="115">
        <v>44542</v>
      </c>
      <c r="D8" s="116" t="s">
        <v>346</v>
      </c>
      <c r="E8" s="84">
        <v>18690744</v>
      </c>
      <c r="F8" s="84">
        <v>9397871</v>
      </c>
      <c r="G8" s="84">
        <v>9292873</v>
      </c>
    </row>
    <row r="9" spans="1:9">
      <c r="A9" s="115">
        <v>44550</v>
      </c>
      <c r="B9" s="116" t="str">
        <f t="shared" si="0"/>
        <v>(月)</v>
      </c>
      <c r="C9" s="115">
        <v>44542</v>
      </c>
      <c r="D9" s="116" t="s">
        <v>346</v>
      </c>
      <c r="E9" s="84">
        <v>18687741</v>
      </c>
      <c r="F9" s="84">
        <v>9396496</v>
      </c>
      <c r="G9" s="84">
        <v>9291245</v>
      </c>
    </row>
    <row r="10" spans="1:9">
      <c r="A10" s="115">
        <v>44547</v>
      </c>
      <c r="B10" s="116" t="str">
        <f t="shared" si="0"/>
        <v>(金)</v>
      </c>
      <c r="C10" s="115">
        <v>44542</v>
      </c>
      <c r="D10" s="116" t="s">
        <v>346</v>
      </c>
      <c r="E10" s="84">
        <v>18676979</v>
      </c>
      <c r="F10" s="84">
        <v>9389540</v>
      </c>
      <c r="G10" s="84">
        <v>9287439</v>
      </c>
    </row>
    <row r="11" spans="1:9">
      <c r="A11" s="115">
        <v>44546</v>
      </c>
      <c r="B11" s="116" t="str">
        <f t="shared" si="0"/>
        <v>(木)</v>
      </c>
      <c r="C11" s="115">
        <v>44542</v>
      </c>
      <c r="D11" s="116" t="s">
        <v>346</v>
      </c>
      <c r="E11" s="84">
        <v>18675272</v>
      </c>
      <c r="F11" s="84">
        <v>9388578</v>
      </c>
      <c r="G11" s="84">
        <v>9286694</v>
      </c>
    </row>
    <row r="12" spans="1:9">
      <c r="A12" s="115">
        <v>44545</v>
      </c>
      <c r="B12" s="116" t="str">
        <f t="shared" si="0"/>
        <v>(水)</v>
      </c>
      <c r="C12" s="115">
        <v>44542</v>
      </c>
      <c r="D12" s="116" t="s">
        <v>346</v>
      </c>
      <c r="E12" s="84">
        <v>18671027</v>
      </c>
      <c r="F12" s="84">
        <v>9386069</v>
      </c>
      <c r="G12" s="84">
        <v>9284958</v>
      </c>
    </row>
    <row r="13" spans="1:9">
      <c r="A13" s="115">
        <v>44544</v>
      </c>
      <c r="B13" s="116" t="str">
        <f t="shared" si="0"/>
        <v>(火)</v>
      </c>
      <c r="C13" s="115">
        <v>44535</v>
      </c>
      <c r="D13" s="116" t="s">
        <v>346</v>
      </c>
      <c r="E13" s="84">
        <v>18659635</v>
      </c>
      <c r="F13" s="84">
        <v>9380291</v>
      </c>
      <c r="G13" s="84">
        <v>9279344</v>
      </c>
    </row>
    <row r="14" spans="1:9">
      <c r="A14" s="115">
        <v>44543</v>
      </c>
      <c r="B14" s="116" t="str">
        <f t="shared" si="0"/>
        <v>(月)</v>
      </c>
      <c r="C14" s="115">
        <v>44535</v>
      </c>
      <c r="D14" s="116" t="s">
        <v>346</v>
      </c>
      <c r="E14" s="84">
        <v>18640563</v>
      </c>
      <c r="F14" s="84">
        <v>9372275</v>
      </c>
      <c r="G14" s="84">
        <v>9268288</v>
      </c>
      <c r="H14" s="117"/>
      <c r="I14" s="117"/>
    </row>
    <row r="15" spans="1:9">
      <c r="A15" s="115">
        <v>44540</v>
      </c>
      <c r="B15" s="116" t="str">
        <f t="shared" si="0"/>
        <v>(金)</v>
      </c>
      <c r="C15" s="115">
        <v>44535</v>
      </c>
      <c r="D15" s="116" t="s">
        <v>346</v>
      </c>
      <c r="E15" s="84">
        <v>18625772</v>
      </c>
      <c r="F15" s="84">
        <v>9365125</v>
      </c>
      <c r="G15" s="84">
        <v>9260647</v>
      </c>
      <c r="H15" s="117"/>
      <c r="I15" s="117"/>
    </row>
    <row r="16" spans="1:9">
      <c r="A16" s="115">
        <v>44539</v>
      </c>
      <c r="B16" s="116" t="str">
        <f t="shared" si="0"/>
        <v>(木)</v>
      </c>
      <c r="C16" s="115">
        <v>44535</v>
      </c>
      <c r="D16" s="116" t="s">
        <v>346</v>
      </c>
      <c r="E16" s="84">
        <v>18607659</v>
      </c>
      <c r="F16" s="84">
        <v>9354818</v>
      </c>
      <c r="G16" s="84">
        <v>9252841</v>
      </c>
      <c r="H16" s="117"/>
      <c r="I16" s="117"/>
    </row>
    <row r="17" spans="1:9">
      <c r="A17" s="115">
        <v>44538</v>
      </c>
      <c r="B17" s="116" t="str">
        <f t="shared" si="0"/>
        <v>(水)</v>
      </c>
      <c r="C17" s="115">
        <v>44535</v>
      </c>
      <c r="D17" s="116" t="s">
        <v>346</v>
      </c>
      <c r="E17" s="84">
        <v>18598311</v>
      </c>
      <c r="F17" s="84">
        <v>9350330</v>
      </c>
      <c r="G17" s="84">
        <v>9247981</v>
      </c>
      <c r="H17" s="117"/>
      <c r="I17" s="117"/>
    </row>
    <row r="18" spans="1:9">
      <c r="A18" s="115">
        <v>44537</v>
      </c>
      <c r="B18" s="116" t="str">
        <f t="shared" si="0"/>
        <v>(火)</v>
      </c>
      <c r="C18" s="115">
        <v>44528</v>
      </c>
      <c r="D18" s="116" t="s">
        <v>346</v>
      </c>
      <c r="E18" s="84">
        <v>18577321</v>
      </c>
      <c r="F18" s="84">
        <v>9341279</v>
      </c>
      <c r="G18" s="84">
        <v>9236042</v>
      </c>
      <c r="H18" s="117"/>
      <c r="I18" s="117"/>
    </row>
    <row r="19" spans="1:9">
      <c r="A19" s="115">
        <v>44536</v>
      </c>
      <c r="B19" s="116" t="str">
        <f t="shared" si="0"/>
        <v>(月)</v>
      </c>
      <c r="C19" s="115">
        <v>44528</v>
      </c>
      <c r="D19" s="116" t="s">
        <v>346</v>
      </c>
      <c r="E19" s="84">
        <v>18561020</v>
      </c>
      <c r="F19" s="84">
        <v>9328651</v>
      </c>
      <c r="G19" s="84">
        <v>9232369</v>
      </c>
      <c r="H19" s="117"/>
      <c r="I19" s="117"/>
    </row>
    <row r="20" spans="1:9">
      <c r="A20" s="115">
        <v>44533</v>
      </c>
      <c r="B20" s="116" t="str">
        <f t="shared" si="0"/>
        <v>(金)</v>
      </c>
      <c r="C20" s="115">
        <v>44528</v>
      </c>
      <c r="D20" s="116" t="s">
        <v>346</v>
      </c>
      <c r="E20" s="84">
        <v>18533174</v>
      </c>
      <c r="F20" s="84">
        <v>9314823</v>
      </c>
      <c r="G20" s="84">
        <v>9218351</v>
      </c>
      <c r="H20" s="117"/>
      <c r="I20" s="117"/>
    </row>
    <row r="21" spans="1:9">
      <c r="A21" s="115">
        <v>44532</v>
      </c>
      <c r="B21" s="116" t="str">
        <f t="shared" si="0"/>
        <v>(木)</v>
      </c>
      <c r="C21" s="115">
        <v>44528</v>
      </c>
      <c r="D21" s="116" t="s">
        <v>346</v>
      </c>
      <c r="E21" s="84">
        <v>18522039</v>
      </c>
      <c r="F21" s="84">
        <v>9312559</v>
      </c>
      <c r="G21" s="84">
        <v>9209480</v>
      </c>
      <c r="H21" s="117"/>
      <c r="I21" s="117"/>
    </row>
    <row r="22" spans="1:9">
      <c r="A22" s="115">
        <v>44531</v>
      </c>
      <c r="B22" s="116" t="str">
        <f t="shared" si="0"/>
        <v>(水)</v>
      </c>
      <c r="C22" s="115">
        <v>44528</v>
      </c>
      <c r="D22" s="116" t="s">
        <v>346</v>
      </c>
      <c r="E22" s="84">
        <v>18502379</v>
      </c>
      <c r="F22" s="84">
        <v>9303652</v>
      </c>
      <c r="G22" s="84">
        <v>9198727</v>
      </c>
      <c r="H22" s="117"/>
      <c r="I22" s="117"/>
    </row>
    <row r="23" spans="1:9">
      <c r="A23" s="115">
        <v>44530</v>
      </c>
      <c r="B23" s="116" t="str">
        <f t="shared" si="0"/>
        <v>(火)</v>
      </c>
      <c r="C23" s="115">
        <v>44521</v>
      </c>
      <c r="D23" s="116" t="s">
        <v>346</v>
      </c>
      <c r="E23" s="84">
        <v>18481920</v>
      </c>
      <c r="F23" s="84">
        <v>9299559</v>
      </c>
      <c r="G23" s="84">
        <v>9182361</v>
      </c>
      <c r="H23" s="117"/>
      <c r="I23" s="117"/>
    </row>
    <row r="24" spans="1:9">
      <c r="A24" s="115">
        <v>44529</v>
      </c>
      <c r="B24" s="116" t="str">
        <f t="shared" si="0"/>
        <v>(月)</v>
      </c>
      <c r="C24" s="115">
        <v>44521</v>
      </c>
      <c r="D24" s="116" t="s">
        <v>346</v>
      </c>
      <c r="E24" s="84">
        <v>18458304</v>
      </c>
      <c r="F24" s="84">
        <v>9287972</v>
      </c>
      <c r="G24" s="84">
        <v>9170332</v>
      </c>
      <c r="H24" s="117"/>
      <c r="I24" s="117"/>
    </row>
    <row r="25" spans="1:9">
      <c r="A25" s="115">
        <v>44526</v>
      </c>
      <c r="B25" s="116" t="str">
        <f t="shared" si="0"/>
        <v>(金)</v>
      </c>
      <c r="C25" s="115">
        <v>44521</v>
      </c>
      <c r="D25" s="116" t="s">
        <v>346</v>
      </c>
      <c r="E25" s="84">
        <v>18427485</v>
      </c>
      <c r="F25" s="84">
        <v>9274576</v>
      </c>
      <c r="G25" s="84">
        <v>9152909</v>
      </c>
      <c r="H25" s="117"/>
      <c r="I25" s="117"/>
    </row>
    <row r="26" spans="1:9">
      <c r="A26" s="115">
        <v>44525</v>
      </c>
      <c r="B26" s="116" t="str">
        <f t="shared" si="0"/>
        <v>(木)</v>
      </c>
      <c r="C26" s="115">
        <v>44521</v>
      </c>
      <c r="D26" s="116" t="s">
        <v>346</v>
      </c>
      <c r="E26" s="84">
        <v>18385612</v>
      </c>
      <c r="F26" s="84">
        <v>9266788</v>
      </c>
      <c r="G26" s="84">
        <v>9118824</v>
      </c>
      <c r="H26" s="117"/>
      <c r="I26" s="117"/>
    </row>
    <row r="27" spans="1:9">
      <c r="A27" s="115">
        <v>44524</v>
      </c>
      <c r="B27" s="116" t="str">
        <f t="shared" si="0"/>
        <v>(水)</v>
      </c>
      <c r="C27" s="115">
        <v>44521</v>
      </c>
      <c r="D27" s="116" t="s">
        <v>346</v>
      </c>
      <c r="E27" s="84">
        <v>18348886</v>
      </c>
      <c r="F27" s="84">
        <v>9254476</v>
      </c>
      <c r="G27" s="84">
        <v>9094410</v>
      </c>
    </row>
    <row r="28" spans="1:9">
      <c r="A28" s="115">
        <v>44522</v>
      </c>
      <c r="B28" s="116" t="str">
        <f t="shared" si="0"/>
        <v>(月)</v>
      </c>
      <c r="C28" s="115">
        <v>44514</v>
      </c>
      <c r="D28" s="116" t="s">
        <v>346</v>
      </c>
      <c r="E28" s="84">
        <v>18303737</v>
      </c>
      <c r="F28" s="84">
        <v>9238620</v>
      </c>
      <c r="G28" s="84">
        <v>9065117</v>
      </c>
    </row>
    <row r="29" spans="1:9">
      <c r="A29" s="115">
        <v>44519</v>
      </c>
      <c r="B29" s="116" t="str">
        <f t="shared" si="0"/>
        <v>(金)</v>
      </c>
      <c r="C29" s="115">
        <v>44514</v>
      </c>
      <c r="D29" s="116" t="s">
        <v>346</v>
      </c>
      <c r="E29" s="84">
        <v>18262751</v>
      </c>
      <c r="F29" s="84">
        <v>9220629</v>
      </c>
      <c r="G29" s="84">
        <v>9042122</v>
      </c>
    </row>
    <row r="30" spans="1:9">
      <c r="A30" s="115">
        <v>44518</v>
      </c>
      <c r="B30" s="116" t="str">
        <f t="shared" si="0"/>
        <v>(木)</v>
      </c>
      <c r="C30" s="115">
        <v>44514</v>
      </c>
      <c r="D30" s="116" t="s">
        <v>346</v>
      </c>
      <c r="E30" s="84">
        <v>18224500</v>
      </c>
      <c r="F30" s="84">
        <v>9202570</v>
      </c>
      <c r="G30" s="84">
        <v>9021930</v>
      </c>
    </row>
    <row r="31" spans="1:9">
      <c r="A31" s="115">
        <v>44517</v>
      </c>
      <c r="B31" s="116" t="str">
        <f t="shared" si="0"/>
        <v>(水)</v>
      </c>
      <c r="C31" s="115">
        <v>44514</v>
      </c>
      <c r="D31" s="116" t="s">
        <v>346</v>
      </c>
      <c r="E31" s="84">
        <v>18193478</v>
      </c>
      <c r="F31" s="84">
        <v>9187228</v>
      </c>
      <c r="G31" s="84">
        <v>9006250</v>
      </c>
    </row>
    <row r="32" spans="1:9">
      <c r="A32" s="115">
        <v>44516</v>
      </c>
      <c r="B32" s="116" t="str">
        <f t="shared" si="0"/>
        <v>(火)</v>
      </c>
      <c r="C32" s="115">
        <v>44507</v>
      </c>
      <c r="D32" s="116" t="s">
        <v>346</v>
      </c>
      <c r="E32" s="84">
        <v>18144830</v>
      </c>
      <c r="F32" s="84">
        <v>9168539</v>
      </c>
      <c r="G32" s="84">
        <v>8976291</v>
      </c>
    </row>
    <row r="33" spans="1:7">
      <c r="A33" s="115">
        <v>44515</v>
      </c>
      <c r="B33" s="116" t="str">
        <f t="shared" si="0"/>
        <v>(月)</v>
      </c>
      <c r="C33" s="115">
        <v>44507</v>
      </c>
      <c r="D33" s="116" t="s">
        <v>346</v>
      </c>
      <c r="E33" s="84">
        <v>18112044</v>
      </c>
      <c r="F33" s="84">
        <v>9154469</v>
      </c>
      <c r="G33" s="84">
        <v>8957575</v>
      </c>
    </row>
    <row r="34" spans="1:7">
      <c r="A34" s="115">
        <v>44512</v>
      </c>
      <c r="B34" s="116" t="str">
        <f t="shared" si="0"/>
        <v>(金)</v>
      </c>
      <c r="C34" s="115">
        <v>44507</v>
      </c>
      <c r="D34" s="116" t="s">
        <v>346</v>
      </c>
      <c r="E34" s="84">
        <v>18061964</v>
      </c>
      <c r="F34" s="84">
        <v>9133366</v>
      </c>
      <c r="G34" s="84">
        <v>8928598</v>
      </c>
    </row>
    <row r="35" spans="1:7">
      <c r="A35" s="115">
        <v>44511</v>
      </c>
      <c r="B35" s="116" t="str">
        <f t="shared" si="0"/>
        <v>(木)</v>
      </c>
      <c r="C35" s="115">
        <v>44507</v>
      </c>
      <c r="D35" s="116" t="s">
        <v>346</v>
      </c>
      <c r="E35" s="84">
        <v>18018569</v>
      </c>
      <c r="F35" s="84">
        <v>9114005</v>
      </c>
      <c r="G35" s="84">
        <v>8904564</v>
      </c>
    </row>
    <row r="36" spans="1:7">
      <c r="A36" s="115">
        <v>44510</v>
      </c>
      <c r="B36" s="116" t="str">
        <f t="shared" si="0"/>
        <v>(水)</v>
      </c>
      <c r="C36" s="115">
        <v>44507</v>
      </c>
      <c r="D36" s="116" t="s">
        <v>346</v>
      </c>
      <c r="E36" s="84">
        <v>17979727</v>
      </c>
      <c r="F36" s="84">
        <v>9100233</v>
      </c>
      <c r="G36" s="84">
        <v>8879494</v>
      </c>
    </row>
    <row r="37" spans="1:7">
      <c r="A37" s="115">
        <v>44509</v>
      </c>
      <c r="B37" s="116" t="str">
        <f t="shared" si="0"/>
        <v>(火)</v>
      </c>
      <c r="C37" s="115">
        <v>44500</v>
      </c>
      <c r="D37" s="116" t="s">
        <v>346</v>
      </c>
      <c r="E37" s="84">
        <v>17901845</v>
      </c>
      <c r="F37" s="84">
        <v>9076610</v>
      </c>
      <c r="G37" s="84">
        <v>8825235</v>
      </c>
    </row>
    <row r="38" spans="1:7">
      <c r="A38" s="115">
        <v>44508</v>
      </c>
      <c r="B38" s="116" t="str">
        <f t="shared" si="0"/>
        <v>(月)</v>
      </c>
      <c r="C38" s="115">
        <v>44500</v>
      </c>
      <c r="D38" s="116" t="s">
        <v>346</v>
      </c>
      <c r="E38" s="84">
        <v>17857311</v>
      </c>
      <c r="F38" s="84">
        <v>9055812</v>
      </c>
      <c r="G38" s="84">
        <v>8801499</v>
      </c>
    </row>
    <row r="39" spans="1:7">
      <c r="A39" s="115">
        <v>44505</v>
      </c>
      <c r="B39" s="116" t="str">
        <f t="shared" si="0"/>
        <v>(金)</v>
      </c>
      <c r="C39" s="115">
        <v>44500</v>
      </c>
      <c r="D39" s="116" t="s">
        <v>346</v>
      </c>
      <c r="E39" s="84">
        <v>17795815</v>
      </c>
      <c r="F39" s="84">
        <v>9027574</v>
      </c>
      <c r="G39" s="84">
        <v>8768241</v>
      </c>
    </row>
    <row r="40" spans="1:7">
      <c r="A40" s="115">
        <v>44504</v>
      </c>
      <c r="B40" s="116" t="str">
        <f t="shared" si="0"/>
        <v>(木)</v>
      </c>
      <c r="C40" s="115">
        <v>44500</v>
      </c>
      <c r="D40" s="116" t="s">
        <v>346</v>
      </c>
      <c r="E40" s="84">
        <v>17737982</v>
      </c>
      <c r="F40" s="84">
        <v>9001117</v>
      </c>
      <c r="G40" s="84">
        <v>8736865</v>
      </c>
    </row>
    <row r="41" spans="1:7">
      <c r="A41" s="115" t="s">
        <v>360</v>
      </c>
      <c r="B41" s="116" t="str">
        <f t="shared" si="0"/>
        <v>(火)</v>
      </c>
      <c r="C41" s="115">
        <v>44500</v>
      </c>
      <c r="D41" s="116" t="s">
        <v>346</v>
      </c>
      <c r="E41" s="84">
        <v>17680448</v>
      </c>
      <c r="F41" s="84">
        <v>8986466</v>
      </c>
      <c r="G41" s="84">
        <v>8693982</v>
      </c>
    </row>
    <row r="42" spans="1:7">
      <c r="A42" s="115">
        <v>44501</v>
      </c>
      <c r="B42" s="116" t="str">
        <f t="shared" si="0"/>
        <v>(月)</v>
      </c>
      <c r="C42" s="115">
        <v>44493</v>
      </c>
      <c r="D42" s="116" t="s">
        <v>346</v>
      </c>
      <c r="E42" s="84">
        <v>17562669</v>
      </c>
      <c r="F42" s="84">
        <v>8968493</v>
      </c>
      <c r="G42" s="84">
        <v>8594176</v>
      </c>
    </row>
    <row r="43" spans="1:7">
      <c r="A43" s="115">
        <v>44498</v>
      </c>
      <c r="B43" s="116" t="str">
        <f t="shared" si="0"/>
        <v>(金)</v>
      </c>
      <c r="C43" s="115">
        <v>44493</v>
      </c>
      <c r="D43" s="116" t="s">
        <v>346</v>
      </c>
      <c r="E43" s="84">
        <v>17467333</v>
      </c>
      <c r="F43" s="84">
        <v>8934834</v>
      </c>
      <c r="G43" s="84">
        <v>8532499</v>
      </c>
    </row>
    <row r="44" spans="1:7">
      <c r="A44" s="115">
        <v>44497</v>
      </c>
      <c r="B44" s="116" t="str">
        <f t="shared" si="0"/>
        <v>(木)</v>
      </c>
      <c r="C44" s="115">
        <v>44493</v>
      </c>
      <c r="D44" s="116" t="s">
        <v>346</v>
      </c>
      <c r="E44" s="84">
        <v>17390568</v>
      </c>
      <c r="F44" s="84">
        <v>8908641</v>
      </c>
      <c r="G44" s="84">
        <v>8481927</v>
      </c>
    </row>
    <row r="45" spans="1:7">
      <c r="A45" s="115">
        <v>44496</v>
      </c>
      <c r="B45" s="116" t="str">
        <f t="shared" si="0"/>
        <v>(水)</v>
      </c>
      <c r="C45" s="115">
        <v>44493</v>
      </c>
      <c r="D45" s="116" t="s">
        <v>346</v>
      </c>
      <c r="E45" s="84">
        <v>17303688</v>
      </c>
      <c r="F45" s="84">
        <v>8880975</v>
      </c>
      <c r="G45" s="84">
        <v>8422713</v>
      </c>
    </row>
    <row r="46" spans="1:7">
      <c r="A46" s="115">
        <v>44495</v>
      </c>
      <c r="B46" s="116" t="str">
        <f t="shared" si="0"/>
        <v>(火)</v>
      </c>
      <c r="C46" s="115">
        <v>44486</v>
      </c>
      <c r="D46" s="116" t="s">
        <v>346</v>
      </c>
      <c r="E46" s="84">
        <v>17063583</v>
      </c>
      <c r="F46" s="84">
        <v>8847583</v>
      </c>
      <c r="G46" s="84">
        <v>8216000</v>
      </c>
    </row>
    <row r="47" spans="1:7">
      <c r="A47" s="115">
        <v>44494</v>
      </c>
      <c r="B47" s="116" t="str">
        <f t="shared" si="0"/>
        <v>(月)</v>
      </c>
      <c r="C47" s="115">
        <v>44486</v>
      </c>
      <c r="D47" s="116" t="s">
        <v>346</v>
      </c>
      <c r="E47" s="84">
        <v>16987004</v>
      </c>
      <c r="F47" s="84">
        <v>8823450</v>
      </c>
      <c r="G47" s="84">
        <v>8163554</v>
      </c>
    </row>
    <row r="48" spans="1:7">
      <c r="A48" s="115">
        <v>44491</v>
      </c>
      <c r="B48" s="116" t="str">
        <f t="shared" si="0"/>
        <v>(金)</v>
      </c>
      <c r="C48" s="115">
        <v>44486</v>
      </c>
      <c r="D48" s="116" t="s">
        <v>346</v>
      </c>
      <c r="E48" s="84">
        <v>16853213</v>
      </c>
      <c r="F48" s="84">
        <v>8770662</v>
      </c>
      <c r="G48" s="84">
        <v>8082551</v>
      </c>
    </row>
    <row r="49" spans="1:7">
      <c r="A49" s="115">
        <v>44490</v>
      </c>
      <c r="B49" s="116" t="str">
        <f t="shared" si="0"/>
        <v>(木)</v>
      </c>
      <c r="C49" s="115">
        <v>44486</v>
      </c>
      <c r="D49" s="116" t="s">
        <v>346</v>
      </c>
      <c r="E49" s="84">
        <v>16759485</v>
      </c>
      <c r="F49" s="84">
        <v>8738968</v>
      </c>
      <c r="G49" s="84">
        <v>8020517</v>
      </c>
    </row>
    <row r="50" spans="1:7">
      <c r="A50" s="115">
        <v>44489</v>
      </c>
      <c r="B50" s="116" t="str">
        <f t="shared" si="0"/>
        <v>(水)</v>
      </c>
      <c r="C50" s="115">
        <v>44486</v>
      </c>
      <c r="D50" s="116" t="s">
        <v>346</v>
      </c>
      <c r="E50" s="84">
        <v>16650906</v>
      </c>
      <c r="F50" s="84">
        <v>8705231</v>
      </c>
      <c r="G50" s="84">
        <v>7945675</v>
      </c>
    </row>
    <row r="51" spans="1:7">
      <c r="A51" s="115">
        <v>44488</v>
      </c>
      <c r="B51" s="116" t="str">
        <f t="shared" si="0"/>
        <v>(火)</v>
      </c>
      <c r="C51" s="115">
        <v>44479</v>
      </c>
      <c r="D51" s="116" t="s">
        <v>346</v>
      </c>
      <c r="E51" s="84">
        <v>16183152</v>
      </c>
      <c r="F51" s="84">
        <v>8654686</v>
      </c>
      <c r="G51" s="84">
        <v>7528466</v>
      </c>
    </row>
    <row r="52" spans="1:7">
      <c r="A52" s="115">
        <v>44487</v>
      </c>
      <c r="B52" s="116" t="str">
        <f t="shared" si="0"/>
        <v>(月)</v>
      </c>
      <c r="C52" s="115">
        <v>44479</v>
      </c>
      <c r="D52" s="116" t="s">
        <v>346</v>
      </c>
      <c r="E52" s="84">
        <v>16110633</v>
      </c>
      <c r="F52" s="84">
        <v>8628005</v>
      </c>
      <c r="G52" s="84">
        <v>7482628</v>
      </c>
    </row>
    <row r="53" spans="1:7">
      <c r="A53" s="115">
        <v>44484</v>
      </c>
      <c r="B53" s="116" t="str">
        <f t="shared" si="0"/>
        <v>(金)</v>
      </c>
      <c r="C53" s="115">
        <v>44479</v>
      </c>
      <c r="D53" s="116" t="s">
        <v>346</v>
      </c>
      <c r="E53" s="84">
        <v>15951922</v>
      </c>
      <c r="F53" s="84">
        <v>8559513</v>
      </c>
      <c r="G53" s="84">
        <v>7392409</v>
      </c>
    </row>
    <row r="54" spans="1:7">
      <c r="A54" s="115">
        <v>44483</v>
      </c>
      <c r="B54" s="116" t="str">
        <f t="shared" si="0"/>
        <v>(木)</v>
      </c>
      <c r="C54" s="115">
        <v>44479</v>
      </c>
      <c r="D54" s="116" t="s">
        <v>346</v>
      </c>
      <c r="E54" s="84">
        <v>15823840</v>
      </c>
      <c r="F54" s="84">
        <v>8505482</v>
      </c>
      <c r="G54" s="84">
        <v>7318358</v>
      </c>
    </row>
    <row r="55" spans="1:7">
      <c r="A55" s="115">
        <v>44482</v>
      </c>
      <c r="B55" s="116" t="str">
        <f t="shared" si="0"/>
        <v>(水)</v>
      </c>
      <c r="C55" s="115">
        <v>44479</v>
      </c>
      <c r="D55" s="116" t="s">
        <v>346</v>
      </c>
      <c r="E55" s="84">
        <v>15695448</v>
      </c>
      <c r="F55" s="84">
        <v>8463591</v>
      </c>
      <c r="G55" s="84">
        <v>7231857</v>
      </c>
    </row>
    <row r="56" spans="1:7">
      <c r="A56" s="115">
        <v>44481</v>
      </c>
      <c r="B56" s="116" t="str">
        <f t="shared" si="0"/>
        <v>(火)</v>
      </c>
      <c r="C56" s="115">
        <v>44472</v>
      </c>
      <c r="D56" s="116" t="s">
        <v>346</v>
      </c>
      <c r="E56" s="84">
        <v>15018814</v>
      </c>
      <c r="F56" s="84">
        <v>8397942</v>
      </c>
      <c r="G56" s="84">
        <v>6620872</v>
      </c>
    </row>
    <row r="57" spans="1:7">
      <c r="A57" s="115">
        <v>44480</v>
      </c>
      <c r="B57" s="116" t="str">
        <f t="shared" si="0"/>
        <v>(月)</v>
      </c>
      <c r="C57" s="115">
        <v>44472</v>
      </c>
      <c r="D57" s="116" t="s">
        <v>346</v>
      </c>
      <c r="E57" s="84">
        <v>14905810</v>
      </c>
      <c r="F57" s="84">
        <v>8353267</v>
      </c>
      <c r="G57" s="84">
        <v>6552543</v>
      </c>
    </row>
    <row r="58" spans="1:7">
      <c r="A58" s="115">
        <v>44477</v>
      </c>
      <c r="B58" s="116" t="str">
        <f t="shared" si="0"/>
        <v>(金)</v>
      </c>
      <c r="C58" s="115">
        <v>44472</v>
      </c>
      <c r="D58" s="116" t="s">
        <v>346</v>
      </c>
      <c r="E58" s="84">
        <v>14754420</v>
      </c>
      <c r="F58" s="84">
        <v>8289525</v>
      </c>
      <c r="G58" s="84">
        <v>6464895</v>
      </c>
    </row>
    <row r="59" spans="1:7">
      <c r="A59" s="115">
        <v>44476</v>
      </c>
      <c r="B59" s="116" t="str">
        <f t="shared" si="0"/>
        <v>(木)</v>
      </c>
      <c r="C59" s="115">
        <v>44472</v>
      </c>
      <c r="D59" s="116" t="s">
        <v>346</v>
      </c>
      <c r="E59" s="84">
        <v>14624035</v>
      </c>
      <c r="F59" s="84">
        <v>8232927</v>
      </c>
      <c r="G59" s="84">
        <v>6391108</v>
      </c>
    </row>
    <row r="60" spans="1:7">
      <c r="A60" s="115">
        <v>44475</v>
      </c>
      <c r="B60" s="116" t="str">
        <f t="shared" si="0"/>
        <v>(水)</v>
      </c>
      <c r="C60" s="115">
        <v>44472</v>
      </c>
      <c r="D60" s="116" t="s">
        <v>346</v>
      </c>
      <c r="E60" s="84">
        <v>14481316</v>
      </c>
      <c r="F60" s="84">
        <v>8178927</v>
      </c>
      <c r="G60" s="84">
        <v>6302389</v>
      </c>
    </row>
    <row r="61" spans="1:7">
      <c r="A61" s="115">
        <v>44474</v>
      </c>
      <c r="B61" s="116" t="str">
        <f t="shared" si="0"/>
        <v>(火)</v>
      </c>
      <c r="C61" s="115">
        <v>44465</v>
      </c>
      <c r="D61" s="116" t="s">
        <v>346</v>
      </c>
      <c r="E61" s="84">
        <v>13870464</v>
      </c>
      <c r="F61" s="84">
        <v>8061533</v>
      </c>
      <c r="G61" s="84">
        <v>5808931</v>
      </c>
    </row>
    <row r="62" spans="1:7">
      <c r="A62" s="115">
        <v>44473</v>
      </c>
      <c r="B62" s="116" t="str">
        <f t="shared" si="0"/>
        <v>(月)</v>
      </c>
      <c r="C62" s="115">
        <v>44465</v>
      </c>
      <c r="D62" s="116" t="s">
        <v>346</v>
      </c>
      <c r="E62" s="84">
        <v>13752173</v>
      </c>
      <c r="F62" s="84">
        <v>7997873</v>
      </c>
      <c r="G62" s="84">
        <v>5754300</v>
      </c>
    </row>
    <row r="63" spans="1:7">
      <c r="A63" s="115">
        <v>44470</v>
      </c>
      <c r="B63" s="116" t="str">
        <f t="shared" si="0"/>
        <v>(金)</v>
      </c>
      <c r="C63" s="115">
        <v>44465</v>
      </c>
      <c r="D63" s="116" t="s">
        <v>346</v>
      </c>
      <c r="E63" s="84">
        <v>13619566</v>
      </c>
      <c r="F63" s="84">
        <v>7923835</v>
      </c>
      <c r="G63" s="84">
        <v>5695731</v>
      </c>
    </row>
    <row r="64" spans="1:7">
      <c r="A64" s="115">
        <v>44469</v>
      </c>
      <c r="B64" s="116" t="str">
        <f t="shared" si="0"/>
        <v>(木)</v>
      </c>
      <c r="C64" s="115">
        <v>44465</v>
      </c>
      <c r="D64" s="116" t="s">
        <v>346</v>
      </c>
      <c r="E64" s="84">
        <v>13471048</v>
      </c>
      <c r="F64" s="84">
        <v>7852469</v>
      </c>
      <c r="G64" s="84">
        <v>5618579</v>
      </c>
    </row>
    <row r="65" spans="1:7">
      <c r="A65" s="115">
        <v>44468</v>
      </c>
      <c r="B65" s="116" t="str">
        <f t="shared" si="0"/>
        <v>(水)</v>
      </c>
      <c r="C65" s="115">
        <v>44465</v>
      </c>
      <c r="D65" s="116" t="s">
        <v>346</v>
      </c>
      <c r="E65" s="84">
        <v>13308466</v>
      </c>
      <c r="F65" s="84">
        <v>7774650</v>
      </c>
      <c r="G65" s="84">
        <v>5533816</v>
      </c>
    </row>
    <row r="66" spans="1:7">
      <c r="A66" s="115">
        <v>44467</v>
      </c>
      <c r="B66" s="116" t="str">
        <f t="shared" si="0"/>
        <v>(火)</v>
      </c>
      <c r="C66" s="115">
        <v>44458</v>
      </c>
      <c r="D66" s="116" t="s">
        <v>346</v>
      </c>
      <c r="E66" s="84">
        <v>12796816</v>
      </c>
      <c r="F66" s="84">
        <v>7550051</v>
      </c>
      <c r="G66" s="84">
        <v>5246765</v>
      </c>
    </row>
    <row r="67" spans="1:7">
      <c r="A67" s="115">
        <v>44466</v>
      </c>
      <c r="B67" s="116" t="str">
        <f t="shared" si="0"/>
        <v>(月)</v>
      </c>
      <c r="C67" s="115">
        <v>44458</v>
      </c>
      <c r="D67" s="116" t="s">
        <v>346</v>
      </c>
      <c r="E67" s="84">
        <v>12687469</v>
      </c>
      <c r="F67" s="84">
        <v>7509874</v>
      </c>
      <c r="G67" s="84">
        <v>5177595</v>
      </c>
    </row>
    <row r="68" spans="1:7">
      <c r="A68" s="115">
        <v>44463</v>
      </c>
      <c r="B68" s="116" t="str">
        <f t="shared" si="0"/>
        <v>(金)</v>
      </c>
      <c r="C68" s="115">
        <v>44458</v>
      </c>
      <c r="D68" s="116" t="s">
        <v>346</v>
      </c>
      <c r="E68" s="84">
        <v>12394639</v>
      </c>
      <c r="F68" s="84">
        <v>7338505</v>
      </c>
      <c r="G68" s="84">
        <v>5056134</v>
      </c>
    </row>
    <row r="69" spans="1:7">
      <c r="A69" s="115">
        <v>44461</v>
      </c>
      <c r="B69" s="116" t="str">
        <f t="shared" ref="B69:B102" si="1">"(" &amp; TEXT(A69,"aaa") &amp; ")"</f>
        <v>(水)</v>
      </c>
      <c r="C69" s="115">
        <v>44458</v>
      </c>
      <c r="D69" s="116" t="s">
        <v>346</v>
      </c>
      <c r="E69" s="84">
        <v>12127735</v>
      </c>
      <c r="F69" s="84">
        <v>7183591</v>
      </c>
      <c r="G69" s="84">
        <v>4944144</v>
      </c>
    </row>
    <row r="70" spans="1:7">
      <c r="A70" s="115">
        <v>44460</v>
      </c>
      <c r="B70" s="116" t="str">
        <f t="shared" si="1"/>
        <v>(火)</v>
      </c>
      <c r="C70" s="115">
        <v>44451</v>
      </c>
      <c r="D70" s="116" t="s">
        <v>346</v>
      </c>
      <c r="E70" s="84">
        <v>11493995</v>
      </c>
      <c r="F70" s="84">
        <v>6765420</v>
      </c>
      <c r="G70" s="84">
        <v>4728575</v>
      </c>
    </row>
    <row r="71" spans="1:7">
      <c r="A71" s="115">
        <v>44456</v>
      </c>
      <c r="B71" s="116" t="str">
        <f t="shared" si="1"/>
        <v>(金)</v>
      </c>
      <c r="C71" s="115">
        <v>44451</v>
      </c>
      <c r="D71" s="116" t="s">
        <v>346</v>
      </c>
      <c r="E71" s="84">
        <v>11190658</v>
      </c>
      <c r="F71" s="84">
        <v>6593989</v>
      </c>
      <c r="G71" s="84">
        <v>4596669</v>
      </c>
    </row>
    <row r="72" spans="1:7">
      <c r="A72" s="115">
        <v>44455</v>
      </c>
      <c r="B72" s="116" t="str">
        <f t="shared" si="1"/>
        <v>(木)</v>
      </c>
      <c r="C72" s="115">
        <v>44451</v>
      </c>
      <c r="D72" s="116" t="s">
        <v>346</v>
      </c>
      <c r="E72" s="84">
        <v>10948632</v>
      </c>
      <c r="F72" s="84">
        <v>6453594</v>
      </c>
      <c r="G72" s="84">
        <v>4495038</v>
      </c>
    </row>
    <row r="73" spans="1:7">
      <c r="A73" s="115">
        <v>44454</v>
      </c>
      <c r="B73" s="116" t="str">
        <f t="shared" si="1"/>
        <v>(水)</v>
      </c>
      <c r="C73" s="115">
        <v>44451</v>
      </c>
      <c r="D73" s="116" t="s">
        <v>346</v>
      </c>
      <c r="E73" s="84">
        <v>10693135</v>
      </c>
      <c r="F73" s="84">
        <v>6315611</v>
      </c>
      <c r="G73" s="84">
        <v>4377524</v>
      </c>
    </row>
    <row r="74" spans="1:7">
      <c r="A74" s="115">
        <v>44453</v>
      </c>
      <c r="B74" s="116" t="str">
        <f t="shared" si="1"/>
        <v>(火)</v>
      </c>
      <c r="C74" s="115">
        <v>44444</v>
      </c>
      <c r="D74" s="116" t="s">
        <v>346</v>
      </c>
      <c r="E74" s="84">
        <v>9899421</v>
      </c>
      <c r="F74" s="84">
        <v>5741895</v>
      </c>
      <c r="G74" s="84">
        <v>4157526</v>
      </c>
    </row>
    <row r="75" spans="1:7">
      <c r="A75" s="115">
        <v>44452</v>
      </c>
      <c r="B75" s="116" t="str">
        <f t="shared" si="1"/>
        <v>(月)</v>
      </c>
      <c r="C75" s="115">
        <v>44444</v>
      </c>
      <c r="D75" s="116" t="s">
        <v>346</v>
      </c>
      <c r="E75" s="84">
        <v>9673723</v>
      </c>
      <c r="F75" s="84">
        <v>5630938</v>
      </c>
      <c r="G75" s="84">
        <v>4042785</v>
      </c>
    </row>
    <row r="76" spans="1:7">
      <c r="A76" s="115">
        <v>44449</v>
      </c>
      <c r="B76" s="116" t="str">
        <f t="shared" si="1"/>
        <v>(金)</v>
      </c>
      <c r="C76" s="115">
        <v>44444</v>
      </c>
      <c r="D76" s="116" t="s">
        <v>346</v>
      </c>
      <c r="E76" s="84">
        <v>9364622</v>
      </c>
      <c r="F76" s="84">
        <v>5477379</v>
      </c>
      <c r="G76" s="84">
        <v>3887243</v>
      </c>
    </row>
    <row r="77" spans="1:7">
      <c r="A77" s="115">
        <v>44448</v>
      </c>
      <c r="B77" s="116" t="str">
        <f t="shared" si="1"/>
        <v>(木)</v>
      </c>
      <c r="C77" s="115">
        <v>44444</v>
      </c>
      <c r="D77" s="116" t="s">
        <v>346</v>
      </c>
      <c r="E77" s="84">
        <v>9087375</v>
      </c>
      <c r="F77" s="84">
        <v>5323073</v>
      </c>
      <c r="G77" s="84">
        <v>3764302</v>
      </c>
    </row>
    <row r="78" spans="1:7">
      <c r="A78" s="115">
        <v>44447</v>
      </c>
      <c r="B78" s="116" t="str">
        <f t="shared" si="1"/>
        <v>(水)</v>
      </c>
      <c r="C78" s="115">
        <v>44444</v>
      </c>
      <c r="D78" s="116" t="s">
        <v>346</v>
      </c>
      <c r="E78" s="84">
        <v>8831775</v>
      </c>
      <c r="F78" s="84">
        <v>5194005</v>
      </c>
      <c r="G78" s="84">
        <v>3637770</v>
      </c>
    </row>
    <row r="79" spans="1:7">
      <c r="A79" s="115">
        <v>44446</v>
      </c>
      <c r="B79" s="116" t="str">
        <f t="shared" si="1"/>
        <v>(火)</v>
      </c>
      <c r="C79" s="115">
        <v>44437</v>
      </c>
      <c r="D79" s="116" t="s">
        <v>346</v>
      </c>
      <c r="E79" s="84">
        <v>8015343</v>
      </c>
      <c r="F79" s="84">
        <v>4705820</v>
      </c>
      <c r="G79" s="84">
        <v>3309523</v>
      </c>
    </row>
    <row r="80" spans="1:7">
      <c r="A80" s="115">
        <v>44445</v>
      </c>
      <c r="B80" s="116" t="str">
        <f t="shared" si="1"/>
        <v>(月)</v>
      </c>
      <c r="C80" s="115">
        <v>44437</v>
      </c>
      <c r="D80" s="116" t="s">
        <v>346</v>
      </c>
      <c r="E80" s="84">
        <v>7832204</v>
      </c>
      <c r="F80" s="84">
        <v>4609625</v>
      </c>
      <c r="G80" s="84">
        <v>3222579</v>
      </c>
    </row>
    <row r="81" spans="1:7">
      <c r="A81" s="115">
        <v>44442</v>
      </c>
      <c r="B81" s="116" t="str">
        <f t="shared" si="1"/>
        <v>(金)</v>
      </c>
      <c r="C81" s="115">
        <v>44437</v>
      </c>
      <c r="D81" s="116" t="s">
        <v>346</v>
      </c>
      <c r="E81" s="84">
        <v>7532648</v>
      </c>
      <c r="F81" s="84">
        <v>4446465</v>
      </c>
      <c r="G81" s="84">
        <v>3086183</v>
      </c>
    </row>
    <row r="82" spans="1:7">
      <c r="A82" s="115">
        <v>44441</v>
      </c>
      <c r="B82" s="116" t="str">
        <f t="shared" si="1"/>
        <v>(木)</v>
      </c>
      <c r="C82" s="115">
        <v>44437</v>
      </c>
      <c r="D82" s="116" t="s">
        <v>346</v>
      </c>
      <c r="E82" s="84">
        <v>7293150</v>
      </c>
      <c r="F82" s="84">
        <v>4323860</v>
      </c>
      <c r="G82" s="84">
        <v>2969290</v>
      </c>
    </row>
    <row r="83" spans="1:7">
      <c r="A83" s="115">
        <v>44440</v>
      </c>
      <c r="B83" s="116" t="str">
        <f t="shared" si="1"/>
        <v>(水)</v>
      </c>
      <c r="C83" s="115">
        <v>44437</v>
      </c>
      <c r="D83" s="116" t="s">
        <v>346</v>
      </c>
      <c r="E83" s="84">
        <v>7049347</v>
      </c>
      <c r="F83" s="84">
        <v>4206037</v>
      </c>
      <c r="G83" s="84">
        <v>2843310</v>
      </c>
    </row>
    <row r="84" spans="1:7">
      <c r="A84" s="115">
        <v>44439</v>
      </c>
      <c r="B84" s="116" t="str">
        <f t="shared" si="1"/>
        <v>(火)</v>
      </c>
      <c r="C84" s="115">
        <v>44430</v>
      </c>
      <c r="D84" s="116" t="s">
        <v>346</v>
      </c>
      <c r="E84" s="84">
        <v>6366259</v>
      </c>
      <c r="F84" s="84">
        <v>3939155</v>
      </c>
      <c r="G84" s="84">
        <v>2427104</v>
      </c>
    </row>
    <row r="85" spans="1:7">
      <c r="A85" s="115">
        <v>44438</v>
      </c>
      <c r="B85" s="116" t="str">
        <f t="shared" si="1"/>
        <v>(月)</v>
      </c>
      <c r="C85" s="115">
        <v>44430</v>
      </c>
      <c r="D85" s="116" t="s">
        <v>346</v>
      </c>
      <c r="E85" s="84">
        <v>6130651</v>
      </c>
      <c r="F85" s="84">
        <v>3818332</v>
      </c>
      <c r="G85" s="84">
        <v>2312319</v>
      </c>
    </row>
    <row r="86" spans="1:7">
      <c r="A86" s="115">
        <v>44435</v>
      </c>
      <c r="B86" s="116" t="str">
        <f t="shared" si="1"/>
        <v>(金)</v>
      </c>
      <c r="C86" s="115">
        <v>44430</v>
      </c>
      <c r="D86" s="116" t="s">
        <v>346</v>
      </c>
      <c r="E86" s="84">
        <v>5767203</v>
      </c>
      <c r="F86" s="84">
        <v>3613973</v>
      </c>
      <c r="G86" s="84">
        <v>2153230</v>
      </c>
    </row>
    <row r="87" spans="1:7">
      <c r="A87" s="115">
        <v>44434</v>
      </c>
      <c r="B87" s="116" t="str">
        <f t="shared" si="1"/>
        <v>(木)</v>
      </c>
      <c r="C87" s="115">
        <v>44430</v>
      </c>
      <c r="D87" s="116" t="s">
        <v>346</v>
      </c>
      <c r="E87" s="84">
        <v>5515725</v>
      </c>
      <c r="F87" s="84">
        <v>3481057</v>
      </c>
      <c r="G87" s="84">
        <v>2034668</v>
      </c>
    </row>
    <row r="88" spans="1:7">
      <c r="A88" s="115">
        <v>44433</v>
      </c>
      <c r="B88" s="116" t="str">
        <f t="shared" si="1"/>
        <v>(水)</v>
      </c>
      <c r="C88" s="115">
        <v>44430</v>
      </c>
      <c r="D88" s="116" t="s">
        <v>346</v>
      </c>
      <c r="E88" s="84">
        <v>5251138</v>
      </c>
      <c r="F88" s="84">
        <v>3336803</v>
      </c>
      <c r="G88" s="84">
        <v>1914335</v>
      </c>
    </row>
    <row r="89" spans="1:7">
      <c r="A89" s="115">
        <v>44432</v>
      </c>
      <c r="B89" s="116" t="str">
        <f t="shared" si="1"/>
        <v>(火)</v>
      </c>
      <c r="C89" s="115">
        <v>44423</v>
      </c>
      <c r="D89" s="116" t="s">
        <v>346</v>
      </c>
      <c r="E89" s="84">
        <v>4642683</v>
      </c>
      <c r="F89" s="84">
        <v>3121870</v>
      </c>
      <c r="G89" s="84">
        <v>1520813</v>
      </c>
    </row>
    <row r="90" spans="1:7">
      <c r="A90" s="115">
        <v>44431</v>
      </c>
      <c r="B90" s="116" t="str">
        <f t="shared" si="1"/>
        <v>(月)</v>
      </c>
      <c r="C90" s="115">
        <v>44423</v>
      </c>
      <c r="D90" s="116" t="s">
        <v>346</v>
      </c>
      <c r="E90" s="84">
        <v>4441321</v>
      </c>
      <c r="F90" s="84">
        <v>3000348</v>
      </c>
      <c r="G90" s="84">
        <v>1440973</v>
      </c>
    </row>
    <row r="91" spans="1:7">
      <c r="A91" s="115">
        <v>44428</v>
      </c>
      <c r="B91" s="116" t="str">
        <f t="shared" si="1"/>
        <v>(金)</v>
      </c>
      <c r="C91" s="115">
        <v>44423</v>
      </c>
      <c r="D91" s="116" t="s">
        <v>346</v>
      </c>
      <c r="E91" s="84">
        <v>4130976</v>
      </c>
      <c r="F91" s="84">
        <v>2827197</v>
      </c>
      <c r="G91" s="84">
        <v>1303779</v>
      </c>
    </row>
    <row r="92" spans="1:7">
      <c r="A92" s="115">
        <v>44427</v>
      </c>
      <c r="B92" s="116" t="str">
        <f t="shared" si="1"/>
        <v>(木)</v>
      </c>
      <c r="C92" s="115">
        <v>44423</v>
      </c>
      <c r="D92" s="116" t="s">
        <v>346</v>
      </c>
      <c r="E92" s="84">
        <v>3902839</v>
      </c>
      <c r="F92" s="84">
        <v>2705274</v>
      </c>
      <c r="G92" s="84">
        <v>1197565</v>
      </c>
    </row>
    <row r="93" spans="1:7">
      <c r="A93" s="115">
        <v>44426</v>
      </c>
      <c r="B93" s="116" t="str">
        <f t="shared" si="1"/>
        <v>(水)</v>
      </c>
      <c r="C93" s="115">
        <v>44423</v>
      </c>
      <c r="D93" s="116" t="str">
        <f t="shared" ref="D93:D98" si="2">"("&amp;TEXT(C93,"AAA")&amp;")"</f>
        <v>(日)</v>
      </c>
      <c r="E93" s="84">
        <v>3663878</v>
      </c>
      <c r="F93" s="84">
        <v>2572887</v>
      </c>
      <c r="G93" s="84">
        <v>1090991</v>
      </c>
    </row>
    <row r="94" spans="1:7">
      <c r="A94" s="115">
        <v>44425</v>
      </c>
      <c r="B94" s="116" t="str">
        <f t="shared" si="1"/>
        <v>(火)</v>
      </c>
      <c r="C94" s="115">
        <v>44416</v>
      </c>
      <c r="D94" s="116" t="str">
        <f t="shared" si="2"/>
        <v>(日)</v>
      </c>
      <c r="E94" s="84">
        <v>3224734</v>
      </c>
      <c r="F94" s="84">
        <v>2409948</v>
      </c>
      <c r="G94" s="84">
        <v>814786</v>
      </c>
    </row>
    <row r="95" spans="1:7">
      <c r="A95" s="115">
        <v>44424</v>
      </c>
      <c r="B95" s="116" t="str">
        <f t="shared" si="1"/>
        <v>(月)</v>
      </c>
      <c r="C95" s="115">
        <v>44416</v>
      </c>
      <c r="D95" s="116" t="str">
        <f t="shared" si="2"/>
        <v>(日)</v>
      </c>
      <c r="E95" s="84">
        <v>3080184</v>
      </c>
      <c r="F95" s="84">
        <v>2325181</v>
      </c>
      <c r="G95" s="84">
        <v>755003</v>
      </c>
    </row>
    <row r="96" spans="1:7">
      <c r="A96" s="115">
        <v>44421</v>
      </c>
      <c r="B96" s="116" t="str">
        <f t="shared" si="1"/>
        <v>(金)</v>
      </c>
      <c r="C96" s="115">
        <v>44416</v>
      </c>
      <c r="D96" s="116" t="str">
        <f t="shared" si="2"/>
        <v>(日)</v>
      </c>
      <c r="E96" s="84">
        <v>2899381</v>
      </c>
      <c r="F96" s="84">
        <v>2215605</v>
      </c>
      <c r="G96" s="84">
        <v>683776</v>
      </c>
    </row>
    <row r="97" spans="1:7">
      <c r="A97" s="115">
        <v>44420</v>
      </c>
      <c r="B97" s="116" t="str">
        <f t="shared" si="1"/>
        <v>(木)</v>
      </c>
      <c r="C97" s="115">
        <v>44416</v>
      </c>
      <c r="D97" s="116" t="str">
        <f t="shared" si="2"/>
        <v>(日)</v>
      </c>
      <c r="E97" s="84">
        <v>2748556</v>
      </c>
      <c r="F97" s="84">
        <v>2115570</v>
      </c>
      <c r="G97" s="84">
        <v>632986</v>
      </c>
    </row>
    <row r="98" spans="1:7">
      <c r="A98" s="115">
        <v>44419</v>
      </c>
      <c r="B98" s="116" t="str">
        <f t="shared" si="1"/>
        <v>(水)</v>
      </c>
      <c r="C98" s="115">
        <v>44416</v>
      </c>
      <c r="D98" s="116" t="str">
        <f t="shared" si="2"/>
        <v>(日)</v>
      </c>
      <c r="E98" s="84">
        <v>2576423</v>
      </c>
      <c r="F98" s="84">
        <v>2005958</v>
      </c>
      <c r="G98" s="84">
        <v>570465</v>
      </c>
    </row>
    <row r="99" spans="1:7">
      <c r="A99" s="115">
        <v>44418</v>
      </c>
      <c r="B99" s="116" t="str">
        <f t="shared" si="1"/>
        <v>(火)</v>
      </c>
      <c r="C99" s="115">
        <v>44409</v>
      </c>
      <c r="D99" s="116" t="s">
        <v>335</v>
      </c>
      <c r="E99" s="84">
        <v>2107992</v>
      </c>
      <c r="F99" s="84">
        <v>1814876</v>
      </c>
      <c r="G99" s="84">
        <v>293116</v>
      </c>
    </row>
    <row r="100" spans="1:7">
      <c r="A100" s="115">
        <v>44414</v>
      </c>
      <c r="B100" s="116" t="str">
        <f t="shared" si="1"/>
        <v>(金)</v>
      </c>
      <c r="C100" s="115">
        <v>44409</v>
      </c>
      <c r="D100" s="116" t="s">
        <v>335</v>
      </c>
      <c r="E100" s="84">
        <v>1774733</v>
      </c>
      <c r="F100" s="84">
        <v>1551425</v>
      </c>
      <c r="G100" s="84">
        <v>223308</v>
      </c>
    </row>
    <row r="101" spans="1:7">
      <c r="A101" s="115">
        <v>44413</v>
      </c>
      <c r="B101" s="116" t="str">
        <f t="shared" si="1"/>
        <v>(木)</v>
      </c>
      <c r="C101" s="115">
        <v>44409</v>
      </c>
      <c r="D101" s="116" t="s">
        <v>335</v>
      </c>
      <c r="E101" s="84">
        <v>1774269</v>
      </c>
      <c r="F101" s="84">
        <v>1550961</v>
      </c>
      <c r="G101" s="84">
        <v>223308</v>
      </c>
    </row>
    <row r="102" spans="1:7">
      <c r="A102" s="115">
        <v>44412</v>
      </c>
      <c r="B102" s="116" t="str">
        <f t="shared" si="1"/>
        <v>(水)</v>
      </c>
      <c r="C102" s="115">
        <v>44409</v>
      </c>
      <c r="D102" s="116" t="s">
        <v>335</v>
      </c>
      <c r="E102" s="84">
        <v>1637626</v>
      </c>
      <c r="F102" s="84">
        <v>1449639</v>
      </c>
      <c r="G102" s="84">
        <v>187987</v>
      </c>
    </row>
    <row r="103" spans="1:7">
      <c r="A103" s="85"/>
      <c r="B103" s="73"/>
      <c r="C103" s="73"/>
      <c r="D103" s="73"/>
      <c r="E103" s="73"/>
      <c r="F103" s="73"/>
      <c r="G103" s="74"/>
    </row>
    <row r="104" spans="1:7">
      <c r="A104" s="75" t="s">
        <v>338</v>
      </c>
      <c r="B104" s="74"/>
      <c r="C104" s="74"/>
      <c r="D104" s="74"/>
      <c r="E104" s="74"/>
      <c r="F104" s="74"/>
      <c r="G104" s="75"/>
    </row>
    <row r="105" spans="1:7">
      <c r="A105" s="75"/>
      <c r="B105" s="75"/>
      <c r="C105" s="75"/>
      <c r="D105" s="75"/>
      <c r="E105" s="75"/>
      <c r="F105" s="75"/>
      <c r="G105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3"/>
  <sheetViews>
    <sheetView workbookViewId="0">
      <selection sqref="A1:XFD1048576"/>
    </sheetView>
  </sheetViews>
  <sheetFormatPr defaultColWidth="9" defaultRowHeight="17.7"/>
  <cols>
    <col min="1" max="1" width="22.6171875" style="75" customWidth="1"/>
    <col min="2" max="2" width="6" style="75" customWidth="1"/>
    <col min="3" max="3" width="15.47265625" style="75" customWidth="1"/>
    <col min="4" max="4" width="17.09375" style="75" customWidth="1"/>
    <col min="5" max="16384" width="9" style="75"/>
  </cols>
  <sheetData>
    <row r="1" spans="1:4">
      <c r="A1" s="75" t="s">
        <v>361</v>
      </c>
      <c r="D1" s="78" t="str">
        <f ca="1">"（" &amp; DBCS(MONTH(OFFSET($A$3,1,0))) &amp; "月" &amp; DBCS(DAY(OFFSET($A$3,1,0))) &amp; "日公表時点）"</f>
        <v>（１２月２４日公表時点）</v>
      </c>
    </row>
    <row r="2" spans="1:4">
      <c r="A2" s="157" t="s">
        <v>362</v>
      </c>
      <c r="B2" s="157" t="s">
        <v>297</v>
      </c>
      <c r="C2" s="169" t="s">
        <v>363</v>
      </c>
      <c r="D2" s="171" t="s">
        <v>301</v>
      </c>
    </row>
    <row r="3" spans="1:4" ht="18.75" customHeight="1">
      <c r="A3" s="157"/>
      <c r="B3" s="157"/>
      <c r="C3" s="170"/>
      <c r="D3" s="171"/>
    </row>
    <row r="4" spans="1:4" ht="18.75" customHeight="1">
      <c r="A4" s="62">
        <v>44554</v>
      </c>
      <c r="B4" s="116" t="str">
        <f t="shared" ref="B4:B20" si="0">"(" &amp; TEXT(A4,"aaa") &amp; ")"</f>
        <v>(金)</v>
      </c>
      <c r="C4" s="118">
        <f t="shared" ref="C4:C20" si="1">SUM(D4)</f>
        <v>385209</v>
      </c>
      <c r="D4" s="119">
        <v>385209</v>
      </c>
    </row>
    <row r="5" spans="1:4" ht="18.75" customHeight="1">
      <c r="A5" s="62">
        <v>44553</v>
      </c>
      <c r="B5" s="116" t="str">
        <f t="shared" si="0"/>
        <v>(木)</v>
      </c>
      <c r="C5" s="118">
        <f t="shared" si="1"/>
        <v>337970</v>
      </c>
      <c r="D5" s="119">
        <v>337970</v>
      </c>
    </row>
    <row r="6" spans="1:4" ht="18.75" customHeight="1">
      <c r="A6" s="62">
        <v>44552</v>
      </c>
      <c r="B6" s="116" t="str">
        <f t="shared" si="0"/>
        <v>(水)</v>
      </c>
      <c r="C6" s="118">
        <f t="shared" si="1"/>
        <v>291317</v>
      </c>
      <c r="D6" s="119">
        <v>291317</v>
      </c>
    </row>
    <row r="7" spans="1:4" ht="18.75" customHeight="1">
      <c r="A7" s="62">
        <v>44551</v>
      </c>
      <c r="B7" s="116" t="str">
        <f t="shared" si="0"/>
        <v>(火)</v>
      </c>
      <c r="C7" s="118">
        <f t="shared" si="1"/>
        <v>245993</v>
      </c>
      <c r="D7" s="119">
        <v>245993</v>
      </c>
    </row>
    <row r="8" spans="1:4" ht="18.75" customHeight="1">
      <c r="A8" s="62">
        <v>44550</v>
      </c>
      <c r="B8" s="116" t="str">
        <f t="shared" si="0"/>
        <v>(月)</v>
      </c>
      <c r="C8" s="118">
        <f t="shared" si="1"/>
        <v>203502</v>
      </c>
      <c r="D8" s="119">
        <v>203502</v>
      </c>
    </row>
    <row r="9" spans="1:4" ht="18.75" customHeight="1">
      <c r="A9" s="62">
        <v>44547</v>
      </c>
      <c r="B9" s="116" t="str">
        <f t="shared" si="0"/>
        <v>(金)</v>
      </c>
      <c r="C9" s="118">
        <f t="shared" si="1"/>
        <v>149884</v>
      </c>
      <c r="D9" s="119">
        <v>149884</v>
      </c>
    </row>
    <row r="10" spans="1:4" ht="18.75" customHeight="1">
      <c r="A10" s="62">
        <v>44546</v>
      </c>
      <c r="B10" s="116" t="str">
        <f t="shared" si="0"/>
        <v>(木)</v>
      </c>
      <c r="C10" s="118">
        <f t="shared" si="1"/>
        <v>117735</v>
      </c>
      <c r="D10" s="119">
        <v>117735</v>
      </c>
    </row>
    <row r="11" spans="1:4" ht="18.75" customHeight="1">
      <c r="A11" s="62">
        <v>44545</v>
      </c>
      <c r="B11" s="116" t="str">
        <f t="shared" si="0"/>
        <v>(水)</v>
      </c>
      <c r="C11" s="118">
        <f t="shared" si="1"/>
        <v>93202</v>
      </c>
      <c r="D11" s="119">
        <v>93202</v>
      </c>
    </row>
    <row r="12" spans="1:4" ht="18.75" customHeight="1">
      <c r="A12" s="62">
        <v>44544</v>
      </c>
      <c r="B12" s="116" t="str">
        <f t="shared" si="0"/>
        <v>(火)</v>
      </c>
      <c r="C12" s="118">
        <f t="shared" si="1"/>
        <v>70725</v>
      </c>
      <c r="D12" s="119">
        <v>70725</v>
      </c>
    </row>
    <row r="13" spans="1:4" ht="18.75" customHeight="1">
      <c r="A13" s="62">
        <v>44543</v>
      </c>
      <c r="B13" s="116" t="str">
        <f t="shared" si="0"/>
        <v>(月)</v>
      </c>
      <c r="C13" s="118">
        <f t="shared" si="1"/>
        <v>52737</v>
      </c>
      <c r="D13" s="119">
        <v>52737</v>
      </c>
    </row>
    <row r="14" spans="1:4" ht="18.75" customHeight="1">
      <c r="A14" s="62">
        <v>44540</v>
      </c>
      <c r="B14" s="116" t="str">
        <f t="shared" si="0"/>
        <v>(金)</v>
      </c>
      <c r="C14" s="118">
        <f t="shared" si="1"/>
        <v>36450</v>
      </c>
      <c r="D14" s="119">
        <v>36450</v>
      </c>
    </row>
    <row r="15" spans="1:4" ht="18.75" customHeight="1">
      <c r="A15" s="62">
        <v>44539</v>
      </c>
      <c r="B15" s="116" t="str">
        <f t="shared" si="0"/>
        <v>(木)</v>
      </c>
      <c r="C15" s="118">
        <f t="shared" si="1"/>
        <v>27620</v>
      </c>
      <c r="D15" s="119">
        <v>27620</v>
      </c>
    </row>
    <row r="16" spans="1:4" ht="18.75" customHeight="1">
      <c r="A16" s="62">
        <v>44538</v>
      </c>
      <c r="B16" s="116" t="str">
        <f t="shared" si="0"/>
        <v>(水)</v>
      </c>
      <c r="C16" s="118">
        <f t="shared" si="1"/>
        <v>20993</v>
      </c>
      <c r="D16" s="119">
        <v>20993</v>
      </c>
    </row>
    <row r="17" spans="1:4" ht="18.75" customHeight="1">
      <c r="A17" s="62">
        <v>44537</v>
      </c>
      <c r="B17" s="116" t="str">
        <f t="shared" si="0"/>
        <v>(火)</v>
      </c>
      <c r="C17" s="118">
        <f t="shared" si="1"/>
        <v>15079</v>
      </c>
      <c r="D17" s="119">
        <v>15079</v>
      </c>
    </row>
    <row r="18" spans="1:4">
      <c r="A18" s="62">
        <v>44536</v>
      </c>
      <c r="B18" s="116" t="str">
        <f t="shared" si="0"/>
        <v>(月)</v>
      </c>
      <c r="C18" s="118">
        <f t="shared" si="1"/>
        <v>8657</v>
      </c>
      <c r="D18" s="118">
        <v>8657</v>
      </c>
    </row>
    <row r="19" spans="1:4">
      <c r="A19" s="62">
        <v>44533</v>
      </c>
      <c r="B19" s="116" t="str">
        <f t="shared" si="0"/>
        <v>(金)</v>
      </c>
      <c r="C19" s="118">
        <f t="shared" si="1"/>
        <v>3547</v>
      </c>
      <c r="D19" s="118">
        <v>3547</v>
      </c>
    </row>
    <row r="20" spans="1:4">
      <c r="A20" s="62">
        <v>44532</v>
      </c>
      <c r="B20" s="116" t="str">
        <f t="shared" si="0"/>
        <v>(木)</v>
      </c>
      <c r="C20" s="118">
        <f t="shared" si="1"/>
        <v>1560</v>
      </c>
      <c r="D20" s="118">
        <v>1560</v>
      </c>
    </row>
    <row r="22" spans="1:4">
      <c r="A22" s="75" t="s">
        <v>364</v>
      </c>
    </row>
    <row r="23" spans="1:4">
      <c r="A23" s="75" t="s">
        <v>365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30"/>
  <sheetViews>
    <sheetView workbookViewId="0">
      <pane ySplit="1" topLeftCell="A1993" activePane="bottomLeft" state="frozen"/>
      <selection activeCell="A2031" sqref="A2031"/>
      <selection pane="bottomLeft" activeCell="A2031" sqref="A2031"/>
    </sheetView>
  </sheetViews>
  <sheetFormatPr defaultRowHeight="17.7"/>
  <cols>
    <col min="1" max="1" width="11.09375" style="32" bestFit="1" customWidth="1"/>
  </cols>
  <sheetData>
    <row r="1" spans="1:17" ht="18.3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  <c r="Q1" s="111" t="s">
        <v>369</v>
      </c>
    </row>
    <row r="2" spans="1:17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31524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18131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14828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25058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39934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7463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8304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94445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144195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180953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181364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197054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33724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25158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275287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243600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271647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19817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286143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38916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27170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7246</v>
      </c>
      <c r="P1320" s="26">
        <v>778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8313</v>
      </c>
      <c r="P1323" s="26">
        <v>706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9671</v>
      </c>
      <c r="P1326" s="26">
        <v>890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315547</v>
      </c>
      <c r="P1329" s="26">
        <v>71511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146387</v>
      </c>
      <c r="P1332" s="26">
        <v>54381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62011</v>
      </c>
      <c r="P1335" s="26">
        <v>7471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75539</v>
      </c>
      <c r="P1338" s="26">
        <v>8121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259851</v>
      </c>
      <c r="P1341" s="26">
        <v>95808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221698</v>
      </c>
      <c r="P1344" s="26">
        <v>121099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244189</v>
      </c>
      <c r="P1347" s="26">
        <v>149983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251515</v>
      </c>
      <c r="P1350" s="26">
        <v>175518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233888</v>
      </c>
      <c r="P1353" s="26">
        <v>191230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138404</v>
      </c>
      <c r="P1356" s="26">
        <v>33309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189400</v>
      </c>
      <c r="P1359" s="26">
        <v>23879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343815</v>
      </c>
      <c r="P1362" s="26">
        <v>265726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349943</v>
      </c>
      <c r="P1365" s="26">
        <v>220900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399047</v>
      </c>
      <c r="P1368" s="26">
        <v>248778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405734</v>
      </c>
      <c r="P1371" s="26">
        <v>136162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382378</v>
      </c>
      <c r="P1374" s="26">
        <v>206834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286404</v>
      </c>
      <c r="P1377" s="26">
        <v>40977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326184</v>
      </c>
      <c r="P1380" s="26">
        <v>27807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588141</v>
      </c>
      <c r="P1383" s="26">
        <v>203867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609151</v>
      </c>
      <c r="P1386" s="26">
        <v>62820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671150</v>
      </c>
      <c r="P1389" s="26">
        <v>61567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643275</v>
      </c>
      <c r="P1392" s="26">
        <v>105177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621656</v>
      </c>
      <c r="P1395" s="26">
        <v>123649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476045</v>
      </c>
      <c r="P1398" s="26">
        <v>58857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463632</v>
      </c>
      <c r="P1401" s="26">
        <v>67449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667657</v>
      </c>
      <c r="P1404" s="26">
        <v>235758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721876</v>
      </c>
      <c r="P1407" s="26">
        <v>213008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749116</v>
      </c>
      <c r="P1410" s="26">
        <v>235306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741131</v>
      </c>
      <c r="P1413" s="26">
        <v>229277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727248</v>
      </c>
      <c r="P1416" s="26">
        <v>219678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623116</v>
      </c>
      <c r="P1419" s="26">
        <v>129844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567514</v>
      </c>
      <c r="P1422" s="26">
        <v>182077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778295</v>
      </c>
      <c r="P1425" s="26">
        <v>326799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807173</v>
      </c>
      <c r="P1428" s="26">
        <v>325902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788855</v>
      </c>
      <c r="P1431" s="26">
        <v>390418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756911</v>
      </c>
      <c r="P1434" s="26">
        <v>390871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766740</v>
      </c>
      <c r="P1437" s="26">
        <v>363314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667274</v>
      </c>
      <c r="P1440" s="26">
        <v>277357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607203</v>
      </c>
      <c r="P1443" s="26">
        <v>317289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706376</v>
      </c>
      <c r="P1446" s="26">
        <v>543494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706875</v>
      </c>
      <c r="P1449" s="26">
        <v>559548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690799</v>
      </c>
      <c r="P1452" s="26">
        <v>612318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702408</v>
      </c>
      <c r="P1455" s="26">
        <v>603879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685925</v>
      </c>
      <c r="P1458" s="26">
        <v>578165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670117</v>
      </c>
      <c r="P1461" s="26">
        <v>445928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670056</v>
      </c>
      <c r="P1464" s="26">
        <v>440151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773606</v>
      </c>
      <c r="P1467" s="26">
        <v>627906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780233</v>
      </c>
      <c r="P1470" s="26">
        <v>661635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796769</v>
      </c>
      <c r="P1473" s="26">
        <v>694840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768534</v>
      </c>
      <c r="P1476" s="26">
        <v>700114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764133</v>
      </c>
      <c r="P1479" s="26">
        <v>703906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752052</v>
      </c>
      <c r="P1482" s="26">
        <v>588696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779243</v>
      </c>
      <c r="P1485" s="26">
        <v>541657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802656</v>
      </c>
      <c r="P1488" s="26">
        <v>707756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816700</v>
      </c>
      <c r="P1491" s="26">
        <v>744530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849959</v>
      </c>
      <c r="P1494" s="26">
        <v>733098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662059</v>
      </c>
      <c r="P1497" s="26">
        <v>713591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612072</v>
      </c>
      <c r="P1500" s="26">
        <v>722883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878911</v>
      </c>
      <c r="P1503" s="26">
        <v>611210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832701</v>
      </c>
      <c r="P1506" s="26">
        <v>542090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989510</v>
      </c>
      <c r="P1509" s="26">
        <v>658428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1026723</v>
      </c>
      <c r="P1512" s="26">
        <v>673523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1040065</v>
      </c>
      <c r="P1515" s="26">
        <v>648401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1045354</v>
      </c>
      <c r="P1518" s="26">
        <v>645087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1052177</v>
      </c>
      <c r="P1521" s="26">
        <v>644586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1025810</v>
      </c>
      <c r="P1524" s="26">
        <v>618883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757381</v>
      </c>
      <c r="P1527" s="26">
        <v>626703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860305</v>
      </c>
      <c r="P1530" s="26">
        <v>681993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894588</v>
      </c>
      <c r="P1533" s="26">
        <v>669260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869369</v>
      </c>
      <c r="P1536" s="26">
        <v>677821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852860</v>
      </c>
      <c r="P1539" s="26">
        <v>654028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885992</v>
      </c>
      <c r="P1542" s="26">
        <v>644670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817754</v>
      </c>
      <c r="P1545" s="26">
        <v>645556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608664</v>
      </c>
      <c r="P1548" s="26">
        <v>661547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534711</v>
      </c>
      <c r="P1551" s="26">
        <v>639551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803754</v>
      </c>
      <c r="P1554" s="26">
        <v>655112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735588</v>
      </c>
      <c r="P1557" s="26">
        <v>701900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316443</v>
      </c>
      <c r="P1560" s="26">
        <v>277746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247929</v>
      </c>
      <c r="P1563" s="26">
        <v>198135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459706</v>
      </c>
      <c r="P1566" s="26">
        <v>743994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412326</v>
      </c>
      <c r="P1569" s="26">
        <v>688251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578153</v>
      </c>
      <c r="P1572" s="26">
        <v>781740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616901</v>
      </c>
      <c r="P1575" s="26">
        <v>782009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605534</v>
      </c>
      <c r="P1578" s="26">
        <v>787894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607093</v>
      </c>
      <c r="P1581" s="26">
        <v>773809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638286</v>
      </c>
      <c r="P1584" s="26">
        <v>780769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632991</v>
      </c>
      <c r="P1587" s="26">
        <v>798685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455947</v>
      </c>
      <c r="P1590" s="26">
        <v>1066959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563370</v>
      </c>
      <c r="P1593" s="26">
        <v>569965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580774</v>
      </c>
      <c r="P1596" s="26">
        <v>605755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568954</v>
      </c>
      <c r="P1599" s="26">
        <v>599247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556278</v>
      </c>
      <c r="P1602" s="26">
        <v>587860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576967</v>
      </c>
      <c r="P1605" s="26">
        <v>623506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692935</v>
      </c>
      <c r="P1608" s="26">
        <v>635407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-3890963</v>
      </c>
      <c r="P1611" s="26">
        <v>-308158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165969</v>
      </c>
      <c r="P1614" s="26">
        <v>102401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483561</v>
      </c>
      <c r="P1617" s="26">
        <v>580409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493175</v>
      </c>
      <c r="P1620" s="26">
        <v>503335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486141</v>
      </c>
      <c r="P1623" s="26">
        <v>228443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341638</v>
      </c>
      <c r="P1626" s="26">
        <v>137694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350590</v>
      </c>
      <c r="P1629" s="26">
        <v>254566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-7100671</v>
      </c>
      <c r="P1632" s="26">
        <v>-2490345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430252</v>
      </c>
      <c r="P1635" s="26">
        <v>366417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540777</v>
      </c>
      <c r="P1638" s="26">
        <v>453507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570911</v>
      </c>
      <c r="P1641" s="26">
        <v>440629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570388</v>
      </c>
      <c r="P1644" s="26">
        <v>430220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608442</v>
      </c>
      <c r="P1647" s="26">
        <v>476181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713772</v>
      </c>
      <c r="P1650" s="26">
        <v>534114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-10554169</v>
      </c>
      <c r="P1653" s="26">
        <v>-5380110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541464</v>
      </c>
      <c r="P1656" s="26">
        <v>442687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604193</v>
      </c>
      <c r="P1659" s="26">
        <v>461822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594806</v>
      </c>
      <c r="P1662" s="26">
        <v>454891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561600</v>
      </c>
      <c r="P1665" s="26">
        <v>439566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633586</v>
      </c>
      <c r="P1668" s="26">
        <v>485893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722078</v>
      </c>
      <c r="P1671" s="26">
        <v>600751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-14273522</v>
      </c>
      <c r="P1674" s="26">
        <v>-9131934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383657</v>
      </c>
      <c r="P1677" s="26">
        <v>138394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641588</v>
      </c>
      <c r="P1680" s="26">
        <v>393763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634628</v>
      </c>
      <c r="P1683" s="26">
        <v>375309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413827</v>
      </c>
      <c r="P1686" s="26">
        <v>376120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728892</v>
      </c>
      <c r="P1689" s="26">
        <v>287670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943655</v>
      </c>
      <c r="P1692" s="26">
        <v>328392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-18459227</v>
      </c>
      <c r="P1695" s="26">
        <v>-12984465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608563</v>
      </c>
      <c r="P1698" s="26">
        <v>339558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620656</v>
      </c>
      <c r="P1701" s="26">
        <v>431859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588288</v>
      </c>
      <c r="P1704" s="26">
        <v>459851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575324</v>
      </c>
      <c r="P1707" s="26">
        <v>445863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639556</v>
      </c>
      <c r="P1710" s="26">
        <v>513361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775055</v>
      </c>
      <c r="P1713" s="26">
        <v>619479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-16604537</v>
      </c>
      <c r="P1716" s="26">
        <v>-11211761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502479</v>
      </c>
      <c r="P1719" s="26">
        <v>434654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528292</v>
      </c>
      <c r="P1722" s="26">
        <v>464789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506525</v>
      </c>
      <c r="P1725" s="26">
        <v>463251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492222</v>
      </c>
      <c r="P1728" s="26">
        <v>453016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567511</v>
      </c>
      <c r="P1731" s="26">
        <v>530711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729154</v>
      </c>
      <c r="P1734" s="26">
        <v>612326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-19649252</v>
      </c>
      <c r="P1737" s="26">
        <v>-13220926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153659</v>
      </c>
      <c r="P1740" s="26">
        <v>80441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405706</v>
      </c>
      <c r="P1743" s="26">
        <v>557420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414566</v>
      </c>
      <c r="P1746" s="26">
        <v>523096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191208</v>
      </c>
      <c r="P1749" s="26">
        <v>147454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430534</v>
      </c>
      <c r="P1752" s="26">
        <v>628855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567604</v>
      </c>
      <c r="P1755" s="26">
        <v>786611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-29589284</v>
      </c>
      <c r="P1758" s="26">
        <v>-20654996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372295</v>
      </c>
      <c r="P1761" s="26">
        <v>473377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402092</v>
      </c>
      <c r="P1764" s="26">
        <v>481222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398684</v>
      </c>
      <c r="P1767" s="26">
        <v>445542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384219</v>
      </c>
      <c r="P1770" s="26">
        <v>434937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434418</v>
      </c>
      <c r="P1773" s="26">
        <v>472957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591364</v>
      </c>
      <c r="P1776" s="26">
        <v>590490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-31281458</v>
      </c>
      <c r="P1779" s="26">
        <v>-24077506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326725</v>
      </c>
      <c r="P1782" s="26">
        <v>380083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341568</v>
      </c>
      <c r="P1785" s="26">
        <v>404704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326876</v>
      </c>
      <c r="P1788" s="26">
        <v>388110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313550</v>
      </c>
      <c r="P1791" s="26">
        <v>378079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372933</v>
      </c>
      <c r="P1794" s="26">
        <v>468880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503751</v>
      </c>
      <c r="P1797" s="26">
        <v>612692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-32683500</v>
      </c>
      <c r="P1800" s="26">
        <v>-27980736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281459</v>
      </c>
      <c r="P1803" s="26">
        <v>114013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267208</v>
      </c>
      <c r="P1806" s="26">
        <v>336668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140260</v>
      </c>
      <c r="P1809" s="26">
        <v>337894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260483</v>
      </c>
      <c r="P1812" s="26">
        <v>148020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 s="26">
        <v>300494</v>
      </c>
      <c r="P1815" s="26">
        <v>380724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 s="26">
        <v>395369</v>
      </c>
      <c r="P1818" s="26">
        <v>502943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277</v>
      </c>
      <c r="G1821" t="s">
        <v>277</v>
      </c>
      <c r="H1821">
        <v>6641</v>
      </c>
      <c r="I1821" t="s">
        <v>277</v>
      </c>
      <c r="J1821">
        <v>317</v>
      </c>
      <c r="K1821" t="s">
        <v>277</v>
      </c>
      <c r="L1821" t="s">
        <v>277</v>
      </c>
      <c r="M1821">
        <v>1684032</v>
      </c>
      <c r="N1821">
        <v>18084</v>
      </c>
      <c r="O1821" s="26">
        <v>-33872639</v>
      </c>
      <c r="P1821" s="26">
        <v>-31073985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277</v>
      </c>
      <c r="F1822" t="s">
        <v>277</v>
      </c>
      <c r="G1822" t="s">
        <v>277</v>
      </c>
      <c r="H1822">
        <v>85</v>
      </c>
      <c r="I1822" t="s">
        <v>277</v>
      </c>
      <c r="J1822">
        <v>0</v>
      </c>
      <c r="K1822" t="s">
        <v>277</v>
      </c>
      <c r="L1822" t="s">
        <v>277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277</v>
      </c>
      <c r="F1823" t="s">
        <v>277</v>
      </c>
      <c r="G1823" t="s">
        <v>277</v>
      </c>
      <c r="H1823">
        <v>0</v>
      </c>
      <c r="I1823" t="s">
        <v>277</v>
      </c>
      <c r="J1823">
        <v>0</v>
      </c>
      <c r="K1823" t="s">
        <v>277</v>
      </c>
      <c r="L1823" t="s">
        <v>277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277</v>
      </c>
      <c r="G1824" t="s">
        <v>277</v>
      </c>
      <c r="H1824">
        <v>6349</v>
      </c>
      <c r="I1824" t="s">
        <v>277</v>
      </c>
      <c r="J1824">
        <v>312</v>
      </c>
      <c r="K1824" t="s">
        <v>277</v>
      </c>
      <c r="L1824" t="s">
        <v>277</v>
      </c>
      <c r="M1824">
        <v>1684694</v>
      </c>
      <c r="N1824">
        <v>18095</v>
      </c>
      <c r="O1824" s="26">
        <v>174344</v>
      </c>
      <c r="P1824" s="26">
        <v>321861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277</v>
      </c>
      <c r="F1825" t="s">
        <v>277</v>
      </c>
      <c r="G1825" t="s">
        <v>277</v>
      </c>
      <c r="H1825">
        <v>87</v>
      </c>
      <c r="I1825" t="s">
        <v>277</v>
      </c>
      <c r="J1825">
        <v>0</v>
      </c>
      <c r="K1825" t="s">
        <v>277</v>
      </c>
      <c r="L1825" t="s">
        <v>277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277</v>
      </c>
      <c r="F1826" t="s">
        <v>277</v>
      </c>
      <c r="G1826" t="s">
        <v>277</v>
      </c>
      <c r="H1826">
        <v>0</v>
      </c>
      <c r="I1826" t="s">
        <v>277</v>
      </c>
      <c r="J1826">
        <v>0</v>
      </c>
      <c r="K1826" t="s">
        <v>277</v>
      </c>
      <c r="L1826" t="s">
        <v>277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277</v>
      </c>
      <c r="G1827" t="s">
        <v>277</v>
      </c>
      <c r="H1827">
        <v>5944</v>
      </c>
      <c r="I1827" t="s">
        <v>277</v>
      </c>
      <c r="J1827">
        <v>294</v>
      </c>
      <c r="K1827" t="s">
        <v>277</v>
      </c>
      <c r="L1827" t="s">
        <v>277</v>
      </c>
      <c r="M1827">
        <v>1685414</v>
      </c>
      <c r="N1827">
        <v>18113</v>
      </c>
      <c r="O1827" s="26">
        <v>171965</v>
      </c>
      <c r="P1827" s="26">
        <v>351821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277</v>
      </c>
      <c r="F1828" t="s">
        <v>277</v>
      </c>
      <c r="G1828" t="s">
        <v>277</v>
      </c>
      <c r="H1828">
        <v>87</v>
      </c>
      <c r="I1828" t="s">
        <v>277</v>
      </c>
      <c r="J1828">
        <v>0</v>
      </c>
      <c r="K1828" t="s">
        <v>277</v>
      </c>
      <c r="L1828" t="s">
        <v>277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277</v>
      </c>
      <c r="F1829" t="s">
        <v>277</v>
      </c>
      <c r="G1829" t="s">
        <v>277</v>
      </c>
      <c r="H1829">
        <v>0</v>
      </c>
      <c r="I1829" t="s">
        <v>277</v>
      </c>
      <c r="J1829">
        <v>0</v>
      </c>
      <c r="K1829" t="s">
        <v>277</v>
      </c>
      <c r="L1829" t="s">
        <v>277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277</v>
      </c>
      <c r="G1830" t="s">
        <v>277</v>
      </c>
      <c r="H1830">
        <v>5497</v>
      </c>
      <c r="I1830" t="s">
        <v>277</v>
      </c>
      <c r="J1830">
        <v>276</v>
      </c>
      <c r="K1830" t="s">
        <v>277</v>
      </c>
      <c r="L1830" t="s">
        <v>277</v>
      </c>
      <c r="M1830">
        <v>1686195</v>
      </c>
      <c r="N1830">
        <v>18138</v>
      </c>
      <c r="O1830" s="26">
        <v>163800</v>
      </c>
      <c r="P1830" s="26">
        <v>348033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277</v>
      </c>
      <c r="F1831" t="s">
        <v>277</v>
      </c>
      <c r="G1831" t="s">
        <v>277</v>
      </c>
      <c r="H1831">
        <v>86</v>
      </c>
      <c r="I1831" t="s">
        <v>277</v>
      </c>
      <c r="J1831">
        <v>0</v>
      </c>
      <c r="K1831" t="s">
        <v>277</v>
      </c>
      <c r="L1831" t="s">
        <v>277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277</v>
      </c>
      <c r="F1832" t="s">
        <v>277</v>
      </c>
      <c r="G1832" t="s">
        <v>277</v>
      </c>
      <c r="H1832">
        <v>0</v>
      </c>
      <c r="I1832" t="s">
        <v>277</v>
      </c>
      <c r="J1832">
        <v>0</v>
      </c>
      <c r="K1832" t="s">
        <v>277</v>
      </c>
      <c r="L1832" t="s">
        <v>277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277</v>
      </c>
      <c r="G1833" t="s">
        <v>277</v>
      </c>
      <c r="H1833">
        <v>5079</v>
      </c>
      <c r="I1833" t="s">
        <v>277</v>
      </c>
      <c r="J1833">
        <v>260</v>
      </c>
      <c r="K1833" t="s">
        <v>277</v>
      </c>
      <c r="L1833" t="s">
        <v>277</v>
      </c>
      <c r="M1833">
        <v>1686759</v>
      </c>
      <c r="N1833">
        <v>18149</v>
      </c>
      <c r="O1833" s="26">
        <v>146600</v>
      </c>
      <c r="P1833" s="26">
        <v>333467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277</v>
      </c>
      <c r="F1834" t="s">
        <v>277</v>
      </c>
      <c r="G1834" t="s">
        <v>277</v>
      </c>
      <c r="H1834">
        <v>87</v>
      </c>
      <c r="I1834" t="s">
        <v>277</v>
      </c>
      <c r="J1834">
        <v>0</v>
      </c>
      <c r="K1834" t="s">
        <v>277</v>
      </c>
      <c r="L1834" t="s">
        <v>277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277</v>
      </c>
      <c r="F1835" t="s">
        <v>277</v>
      </c>
      <c r="G1835" t="s">
        <v>277</v>
      </c>
      <c r="H1835">
        <v>0</v>
      </c>
      <c r="I1835" t="s">
        <v>277</v>
      </c>
      <c r="J1835">
        <v>0</v>
      </c>
      <c r="K1835" t="s">
        <v>277</v>
      </c>
      <c r="L1835" t="s">
        <v>277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277</v>
      </c>
      <c r="G1836" t="s">
        <v>277</v>
      </c>
      <c r="H1836">
        <v>4774</v>
      </c>
      <c r="I1836" t="s">
        <v>277</v>
      </c>
      <c r="J1836">
        <v>217</v>
      </c>
      <c r="K1836" t="s">
        <v>277</v>
      </c>
      <c r="L1836" t="s">
        <v>277</v>
      </c>
      <c r="M1836">
        <v>1687400</v>
      </c>
      <c r="N1836">
        <v>18165</v>
      </c>
      <c r="O1836" s="26">
        <v>192262</v>
      </c>
      <c r="P1836" s="26">
        <v>410033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277</v>
      </c>
      <c r="F1837" t="s">
        <v>277</v>
      </c>
      <c r="G1837" t="s">
        <v>277</v>
      </c>
      <c r="H1837">
        <v>97</v>
      </c>
      <c r="I1837" t="s">
        <v>277</v>
      </c>
      <c r="J1837">
        <v>0</v>
      </c>
      <c r="K1837" t="s">
        <v>277</v>
      </c>
      <c r="L1837" t="s">
        <v>277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277</v>
      </c>
      <c r="F1838" t="s">
        <v>277</v>
      </c>
      <c r="G1838" t="s">
        <v>277</v>
      </c>
      <c r="H1838">
        <v>0</v>
      </c>
      <c r="I1838" t="s">
        <v>277</v>
      </c>
      <c r="J1838">
        <v>0</v>
      </c>
      <c r="K1838" t="s">
        <v>277</v>
      </c>
      <c r="L1838" t="s">
        <v>277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277</v>
      </c>
      <c r="G1839" t="s">
        <v>277</v>
      </c>
      <c r="H1839">
        <v>4389</v>
      </c>
      <c r="I1839" t="s">
        <v>277</v>
      </c>
      <c r="J1839">
        <v>208</v>
      </c>
      <c r="K1839" t="s">
        <v>277</v>
      </c>
      <c r="L1839" t="s">
        <v>277</v>
      </c>
      <c r="M1839">
        <v>1688124</v>
      </c>
      <c r="N1839">
        <v>18175</v>
      </c>
      <c r="O1839" s="26">
        <v>263544</v>
      </c>
      <c r="P1839" s="26">
        <v>548113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277</v>
      </c>
      <c r="F1840" t="s">
        <v>277</v>
      </c>
      <c r="G1840" t="s">
        <v>277</v>
      </c>
      <c r="H1840">
        <v>82</v>
      </c>
      <c r="I1840" t="s">
        <v>277</v>
      </c>
      <c r="J1840">
        <v>0</v>
      </c>
      <c r="K1840" t="s">
        <v>277</v>
      </c>
      <c r="L1840" t="s">
        <v>277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277</v>
      </c>
      <c r="F1841" t="s">
        <v>277</v>
      </c>
      <c r="G1841" t="s">
        <v>277</v>
      </c>
      <c r="H1841">
        <v>0</v>
      </c>
      <c r="I1841" t="s">
        <v>277</v>
      </c>
      <c r="J1841">
        <v>0</v>
      </c>
      <c r="K1841" t="s">
        <v>277</v>
      </c>
      <c r="L1841" t="s">
        <v>277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277</v>
      </c>
      <c r="G1842" t="s">
        <v>277</v>
      </c>
      <c r="H1842">
        <v>4101</v>
      </c>
      <c r="I1842" t="s">
        <v>277</v>
      </c>
      <c r="J1842">
        <v>208</v>
      </c>
      <c r="K1842" t="s">
        <v>277</v>
      </c>
      <c r="L1842" t="s">
        <v>277</v>
      </c>
      <c r="M1842">
        <v>1688713</v>
      </c>
      <c r="N1842">
        <v>18183</v>
      </c>
      <c r="O1842" s="26">
        <v>-25759290</v>
      </c>
      <c r="P1842" s="26">
        <v>-24421116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277</v>
      </c>
      <c r="F1843" t="s">
        <v>277</v>
      </c>
      <c r="G1843" t="s">
        <v>277</v>
      </c>
      <c r="H1843">
        <v>88</v>
      </c>
      <c r="I1843" t="s">
        <v>277</v>
      </c>
      <c r="J1843">
        <v>0</v>
      </c>
      <c r="K1843" t="s">
        <v>277</v>
      </c>
      <c r="L1843" t="s">
        <v>277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277</v>
      </c>
      <c r="F1844" t="s">
        <v>277</v>
      </c>
      <c r="G1844" t="s">
        <v>277</v>
      </c>
      <c r="H1844">
        <v>0</v>
      </c>
      <c r="I1844" t="s">
        <v>277</v>
      </c>
      <c r="J1844">
        <v>0</v>
      </c>
      <c r="K1844" t="s">
        <v>277</v>
      </c>
      <c r="L1844" t="s">
        <v>277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277</v>
      </c>
      <c r="G1845" t="s">
        <v>277</v>
      </c>
      <c r="H1845">
        <v>3917</v>
      </c>
      <c r="I1845" t="s">
        <v>277</v>
      </c>
      <c r="J1845">
        <v>202</v>
      </c>
      <c r="K1845" t="s">
        <v>277</v>
      </c>
      <c r="L1845" t="s">
        <v>277</v>
      </c>
      <c r="M1845">
        <v>1689105</v>
      </c>
      <c r="N1845">
        <v>18191</v>
      </c>
      <c r="O1845" s="26">
        <v>108827</v>
      </c>
      <c r="P1845" s="26">
        <v>305964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277</v>
      </c>
      <c r="F1846" t="s">
        <v>277</v>
      </c>
      <c r="G1846" t="s">
        <v>277</v>
      </c>
      <c r="H1846">
        <v>93</v>
      </c>
      <c r="I1846" t="s">
        <v>277</v>
      </c>
      <c r="J1846">
        <v>0</v>
      </c>
      <c r="K1846" t="s">
        <v>277</v>
      </c>
      <c r="L1846" t="s">
        <v>277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277</v>
      </c>
      <c r="F1847" t="s">
        <v>277</v>
      </c>
      <c r="G1847" t="s">
        <v>277</v>
      </c>
      <c r="H1847">
        <v>0</v>
      </c>
      <c r="I1847" t="s">
        <v>277</v>
      </c>
      <c r="J1847">
        <v>0</v>
      </c>
      <c r="K1847" t="s">
        <v>277</v>
      </c>
      <c r="L1847" t="s">
        <v>277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277</v>
      </c>
      <c r="G1848" t="s">
        <v>277</v>
      </c>
      <c r="H1848">
        <v>3691</v>
      </c>
      <c r="I1848" t="s">
        <v>277</v>
      </c>
      <c r="J1848">
        <v>197</v>
      </c>
      <c r="K1848" t="s">
        <v>277</v>
      </c>
      <c r="L1848" t="s">
        <v>277</v>
      </c>
      <c r="M1848">
        <v>1689510</v>
      </c>
      <c r="N1848">
        <v>18199</v>
      </c>
      <c r="O1848" s="26">
        <v>112141</v>
      </c>
      <c r="P1848" s="26">
        <v>314094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277</v>
      </c>
      <c r="F1849" t="s">
        <v>277</v>
      </c>
      <c r="G1849" t="s">
        <v>277</v>
      </c>
      <c r="H1849">
        <v>91</v>
      </c>
      <c r="I1849" t="s">
        <v>277</v>
      </c>
      <c r="J1849">
        <v>0</v>
      </c>
      <c r="K1849" t="s">
        <v>277</v>
      </c>
      <c r="L1849" t="s">
        <v>277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277</v>
      </c>
      <c r="F1850" t="s">
        <v>277</v>
      </c>
      <c r="G1850" t="s">
        <v>277</v>
      </c>
      <c r="H1850">
        <v>0</v>
      </c>
      <c r="I1850" t="s">
        <v>277</v>
      </c>
      <c r="J1850">
        <v>0</v>
      </c>
      <c r="K1850" t="s">
        <v>277</v>
      </c>
      <c r="L1850" t="s">
        <v>277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277</v>
      </c>
      <c r="G1851" t="s">
        <v>277</v>
      </c>
      <c r="H1851">
        <v>3317</v>
      </c>
      <c r="I1851" t="s">
        <v>277</v>
      </c>
      <c r="J1851">
        <v>184</v>
      </c>
      <c r="K1851" t="s">
        <v>277</v>
      </c>
      <c r="L1851" t="s">
        <v>277</v>
      </c>
      <c r="M1851">
        <v>1690128</v>
      </c>
      <c r="N1851">
        <v>18213</v>
      </c>
      <c r="O1851" s="26">
        <v>104784</v>
      </c>
      <c r="P1851" s="26">
        <v>298612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277</v>
      </c>
      <c r="F1852" t="s">
        <v>277</v>
      </c>
      <c r="G1852" t="s">
        <v>277</v>
      </c>
      <c r="H1852">
        <v>88</v>
      </c>
      <c r="I1852" t="s">
        <v>277</v>
      </c>
      <c r="J1852">
        <v>0</v>
      </c>
      <c r="K1852" t="s">
        <v>277</v>
      </c>
      <c r="L1852" t="s">
        <v>277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277</v>
      </c>
      <c r="F1853" t="s">
        <v>277</v>
      </c>
      <c r="G1853" t="s">
        <v>277</v>
      </c>
      <c r="H1853">
        <v>0</v>
      </c>
      <c r="I1853" t="s">
        <v>277</v>
      </c>
      <c r="J1853">
        <v>0</v>
      </c>
      <c r="K1853" t="s">
        <v>277</v>
      </c>
      <c r="L1853" t="s">
        <v>277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277</v>
      </c>
      <c r="G1854" t="s">
        <v>277</v>
      </c>
      <c r="H1854">
        <v>3172</v>
      </c>
      <c r="I1854" t="s">
        <v>277</v>
      </c>
      <c r="J1854">
        <v>177</v>
      </c>
      <c r="K1854" t="s">
        <v>277</v>
      </c>
      <c r="L1854" t="s">
        <v>277</v>
      </c>
      <c r="M1854">
        <v>1690595</v>
      </c>
      <c r="N1854">
        <v>18220</v>
      </c>
      <c r="O1854" s="26">
        <v>101589</v>
      </c>
      <c r="P1854" s="26">
        <v>287143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277</v>
      </c>
      <c r="F1855" t="s">
        <v>277</v>
      </c>
      <c r="G1855" t="s">
        <v>277</v>
      </c>
      <c r="H1855">
        <v>80</v>
      </c>
      <c r="I1855" t="s">
        <v>277</v>
      </c>
      <c r="J1855">
        <v>0</v>
      </c>
      <c r="K1855" t="s">
        <v>277</v>
      </c>
      <c r="L1855" t="s">
        <v>277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277</v>
      </c>
      <c r="F1856" t="s">
        <v>277</v>
      </c>
      <c r="G1856" t="s">
        <v>277</v>
      </c>
      <c r="H1856">
        <v>0</v>
      </c>
      <c r="I1856" t="s">
        <v>277</v>
      </c>
      <c r="J1856">
        <v>0</v>
      </c>
      <c r="K1856" t="s">
        <v>277</v>
      </c>
      <c r="L1856" t="s">
        <v>277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277</v>
      </c>
      <c r="G1857" t="s">
        <v>277</v>
      </c>
      <c r="H1857">
        <v>3031</v>
      </c>
      <c r="I1857" t="s">
        <v>277</v>
      </c>
      <c r="J1857">
        <v>145</v>
      </c>
      <c r="K1857" t="s">
        <v>277</v>
      </c>
      <c r="L1857" t="s">
        <v>277</v>
      </c>
      <c r="M1857">
        <v>1691017</v>
      </c>
      <c r="N1857">
        <v>18229</v>
      </c>
      <c r="O1857" s="26">
        <v>129611</v>
      </c>
      <c r="P1857" s="26">
        <v>368016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277</v>
      </c>
      <c r="F1858" t="s">
        <v>277</v>
      </c>
      <c r="G1858" t="s">
        <v>277</v>
      </c>
      <c r="H1858">
        <v>73</v>
      </c>
      <c r="I1858" t="s">
        <v>277</v>
      </c>
      <c r="J1858">
        <v>0</v>
      </c>
      <c r="K1858" t="s">
        <v>277</v>
      </c>
      <c r="L1858" t="s">
        <v>277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277</v>
      </c>
      <c r="F1859" t="s">
        <v>277</v>
      </c>
      <c r="G1859" t="s">
        <v>277</v>
      </c>
      <c r="H1859">
        <v>0</v>
      </c>
      <c r="I1859" t="s">
        <v>277</v>
      </c>
      <c r="J1859">
        <v>0</v>
      </c>
      <c r="K1859" t="s">
        <v>277</v>
      </c>
      <c r="L1859" t="s">
        <v>277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277</v>
      </c>
      <c r="G1860" t="s">
        <v>277</v>
      </c>
      <c r="H1860">
        <v>2853</v>
      </c>
      <c r="I1860" t="s">
        <v>277</v>
      </c>
      <c r="J1860">
        <v>134</v>
      </c>
      <c r="K1860" t="s">
        <v>277</v>
      </c>
      <c r="L1860" t="s">
        <v>277</v>
      </c>
      <c r="M1860">
        <v>1695501</v>
      </c>
      <c r="N1860">
        <v>18245</v>
      </c>
      <c r="O1860" s="26">
        <v>180744</v>
      </c>
      <c r="P1860" s="26">
        <v>490948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277</v>
      </c>
      <c r="F1861" t="s">
        <v>277</v>
      </c>
      <c r="G1861" t="s">
        <v>277</v>
      </c>
      <c r="H1861">
        <v>60</v>
      </c>
      <c r="I1861" t="s">
        <v>277</v>
      </c>
      <c r="J1861">
        <v>0</v>
      </c>
      <c r="K1861" t="s">
        <v>277</v>
      </c>
      <c r="L1861" t="s">
        <v>277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277</v>
      </c>
      <c r="F1862" t="s">
        <v>277</v>
      </c>
      <c r="G1862" t="s">
        <v>277</v>
      </c>
      <c r="H1862">
        <v>0</v>
      </c>
      <c r="I1862" t="s">
        <v>277</v>
      </c>
      <c r="J1862">
        <v>0</v>
      </c>
      <c r="K1862" t="s">
        <v>277</v>
      </c>
      <c r="L1862" t="s">
        <v>277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277</v>
      </c>
      <c r="G1863" t="s">
        <v>277</v>
      </c>
      <c r="H1863">
        <v>2776</v>
      </c>
      <c r="I1863" t="s">
        <v>277</v>
      </c>
      <c r="J1863">
        <v>124</v>
      </c>
      <c r="K1863" t="s">
        <v>277</v>
      </c>
      <c r="L1863" t="s">
        <v>277</v>
      </c>
      <c r="M1863">
        <v>1695832</v>
      </c>
      <c r="N1863">
        <v>18253</v>
      </c>
      <c r="O1863" s="26">
        <v>-35259543</v>
      </c>
      <c r="P1863" s="26">
        <v>-34174501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277</v>
      </c>
      <c r="F1864" t="s">
        <v>277</v>
      </c>
      <c r="G1864" t="s">
        <v>277</v>
      </c>
      <c r="H1864">
        <v>56</v>
      </c>
      <c r="I1864" t="s">
        <v>277</v>
      </c>
      <c r="J1864">
        <v>0</v>
      </c>
      <c r="K1864" t="s">
        <v>277</v>
      </c>
      <c r="L1864" t="s">
        <v>277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277</v>
      </c>
      <c r="F1865" t="s">
        <v>277</v>
      </c>
      <c r="G1865" t="s">
        <v>277</v>
      </c>
      <c r="H1865">
        <v>0</v>
      </c>
      <c r="I1865" t="s">
        <v>277</v>
      </c>
      <c r="J1865">
        <v>0</v>
      </c>
      <c r="K1865" t="s">
        <v>277</v>
      </c>
      <c r="L1865" t="s">
        <v>277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277</v>
      </c>
      <c r="G1866" t="s">
        <v>277</v>
      </c>
      <c r="H1866">
        <v>2781</v>
      </c>
      <c r="I1866" t="s">
        <v>277</v>
      </c>
      <c r="J1866">
        <v>122</v>
      </c>
      <c r="K1866" t="s">
        <v>277</v>
      </c>
      <c r="L1866" t="s">
        <v>277</v>
      </c>
      <c r="M1866">
        <v>1696070</v>
      </c>
      <c r="N1866">
        <v>18260</v>
      </c>
      <c r="O1866" s="26">
        <v>56406</v>
      </c>
      <c r="P1866" s="26">
        <v>247975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277</v>
      </c>
      <c r="F1867" t="s">
        <v>277</v>
      </c>
      <c r="G1867" t="s">
        <v>277</v>
      </c>
      <c r="H1867">
        <v>63</v>
      </c>
      <c r="I1867" t="s">
        <v>277</v>
      </c>
      <c r="J1867">
        <v>0</v>
      </c>
      <c r="K1867" t="s">
        <v>277</v>
      </c>
      <c r="L1867" t="s">
        <v>277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277</v>
      </c>
      <c r="F1868" t="s">
        <v>277</v>
      </c>
      <c r="G1868" t="s">
        <v>277</v>
      </c>
      <c r="H1868">
        <v>0</v>
      </c>
      <c r="I1868" t="s">
        <v>277</v>
      </c>
      <c r="J1868">
        <v>0</v>
      </c>
      <c r="K1868" t="s">
        <v>277</v>
      </c>
      <c r="L1868" t="s">
        <v>277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277</v>
      </c>
      <c r="G1869" t="s">
        <v>277</v>
      </c>
      <c r="H1869">
        <v>2589</v>
      </c>
      <c r="I1869" t="s">
        <v>277</v>
      </c>
      <c r="J1869">
        <v>120</v>
      </c>
      <c r="K1869" t="s">
        <v>277</v>
      </c>
      <c r="L1869" t="s">
        <v>277</v>
      </c>
      <c r="M1869">
        <v>1696346</v>
      </c>
      <c r="N1869">
        <v>18267</v>
      </c>
      <c r="O1869" s="26">
        <v>37960</v>
      </c>
      <c r="P1869" s="26">
        <v>243406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277</v>
      </c>
      <c r="F1870" t="s">
        <v>277</v>
      </c>
      <c r="G1870" t="s">
        <v>277</v>
      </c>
      <c r="H1870">
        <v>63</v>
      </c>
      <c r="I1870" t="s">
        <v>277</v>
      </c>
      <c r="J1870">
        <v>0</v>
      </c>
      <c r="K1870" t="s">
        <v>277</v>
      </c>
      <c r="L1870" t="s">
        <v>277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277</v>
      </c>
      <c r="F1871" t="s">
        <v>277</v>
      </c>
      <c r="G1871" t="s">
        <v>277</v>
      </c>
      <c r="H1871">
        <v>0</v>
      </c>
      <c r="I1871" t="s">
        <v>277</v>
      </c>
      <c r="J1871">
        <v>0</v>
      </c>
      <c r="K1871" t="s">
        <v>277</v>
      </c>
      <c r="L1871" t="s">
        <v>277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277</v>
      </c>
      <c r="G1872" t="s">
        <v>277</v>
      </c>
      <c r="H1872">
        <v>2422</v>
      </c>
      <c r="I1872" t="s">
        <v>277</v>
      </c>
      <c r="J1872">
        <v>115</v>
      </c>
      <c r="K1872" t="s">
        <v>277</v>
      </c>
      <c r="L1872" t="s">
        <v>277</v>
      </c>
      <c r="M1872">
        <v>1696703</v>
      </c>
      <c r="N1872">
        <v>18274</v>
      </c>
      <c r="O1872" s="26">
        <v>21496</v>
      </c>
      <c r="P1872" s="26">
        <v>54843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277</v>
      </c>
      <c r="F1873" t="s">
        <v>277</v>
      </c>
      <c r="G1873" t="s">
        <v>277</v>
      </c>
      <c r="H1873">
        <v>57</v>
      </c>
      <c r="I1873" t="s">
        <v>277</v>
      </c>
      <c r="J1873">
        <v>0</v>
      </c>
      <c r="K1873" t="s">
        <v>277</v>
      </c>
      <c r="L1873" t="s">
        <v>277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277</v>
      </c>
      <c r="F1874" t="s">
        <v>277</v>
      </c>
      <c r="G1874" t="s">
        <v>277</v>
      </c>
      <c r="H1874">
        <v>0</v>
      </c>
      <c r="I1874" t="s">
        <v>277</v>
      </c>
      <c r="J1874">
        <v>0</v>
      </c>
      <c r="K1874" t="s">
        <v>277</v>
      </c>
      <c r="L1874" t="s">
        <v>277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277</v>
      </c>
      <c r="G1875" t="s">
        <v>277</v>
      </c>
      <c r="H1875">
        <v>2336</v>
      </c>
      <c r="I1875" t="s">
        <v>277</v>
      </c>
      <c r="J1875">
        <v>109</v>
      </c>
      <c r="K1875" t="s">
        <v>277</v>
      </c>
      <c r="L1875" t="s">
        <v>277</v>
      </c>
      <c r="M1875">
        <v>1696997</v>
      </c>
      <c r="N1875">
        <v>18282</v>
      </c>
      <c r="O1875" s="26">
        <v>54038</v>
      </c>
      <c r="P1875" s="26">
        <v>242659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277</v>
      </c>
      <c r="F1876" t="s">
        <v>277</v>
      </c>
      <c r="G1876" t="s">
        <v>277</v>
      </c>
      <c r="H1876">
        <v>58</v>
      </c>
      <c r="I1876" t="s">
        <v>277</v>
      </c>
      <c r="J1876">
        <v>0</v>
      </c>
      <c r="K1876" t="s">
        <v>277</v>
      </c>
      <c r="L1876" t="s">
        <v>277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277</v>
      </c>
      <c r="F1877" t="s">
        <v>277</v>
      </c>
      <c r="G1877" t="s">
        <v>277</v>
      </c>
      <c r="H1877">
        <v>0</v>
      </c>
      <c r="I1877" t="s">
        <v>277</v>
      </c>
      <c r="J1877">
        <v>0</v>
      </c>
      <c r="K1877" t="s">
        <v>277</v>
      </c>
      <c r="L1877" t="s">
        <v>277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277</v>
      </c>
      <c r="G1878" t="s">
        <v>277</v>
      </c>
      <c r="H1878">
        <v>2280</v>
      </c>
      <c r="I1878" t="s">
        <v>277</v>
      </c>
      <c r="J1878">
        <v>103</v>
      </c>
      <c r="K1878" t="s">
        <v>277</v>
      </c>
      <c r="L1878" t="s">
        <v>277</v>
      </c>
      <c r="M1878">
        <v>1697265</v>
      </c>
      <c r="N1878">
        <v>18288</v>
      </c>
      <c r="O1878" s="26">
        <v>83505</v>
      </c>
      <c r="P1878" s="26">
        <v>291237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277</v>
      </c>
      <c r="F1879" t="s">
        <v>277</v>
      </c>
      <c r="G1879" t="s">
        <v>277</v>
      </c>
      <c r="H1879">
        <v>68</v>
      </c>
      <c r="I1879" t="s">
        <v>277</v>
      </c>
      <c r="J1879">
        <v>0</v>
      </c>
      <c r="K1879" t="s">
        <v>277</v>
      </c>
      <c r="L1879" t="s">
        <v>277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277</v>
      </c>
      <c r="F1880" t="s">
        <v>277</v>
      </c>
      <c r="G1880" t="s">
        <v>277</v>
      </c>
      <c r="H1880">
        <v>0</v>
      </c>
      <c r="I1880" t="s">
        <v>277</v>
      </c>
      <c r="J1880">
        <v>0</v>
      </c>
      <c r="K1880" t="s">
        <v>277</v>
      </c>
      <c r="L1880" t="s">
        <v>277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277</v>
      </c>
      <c r="G1881" t="s">
        <v>277</v>
      </c>
      <c r="H1881">
        <v>2160</v>
      </c>
      <c r="I1881" t="s">
        <v>277</v>
      </c>
      <c r="J1881">
        <v>100</v>
      </c>
      <c r="K1881" t="s">
        <v>277</v>
      </c>
      <c r="L1881" t="s">
        <v>277</v>
      </c>
      <c r="M1881">
        <v>1697602</v>
      </c>
      <c r="N1881">
        <v>18298</v>
      </c>
      <c r="O1881" s="26">
        <v>115221</v>
      </c>
      <c r="P1881" s="26">
        <v>385443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277</v>
      </c>
      <c r="F1882" t="s">
        <v>277</v>
      </c>
      <c r="G1882" t="s">
        <v>277</v>
      </c>
      <c r="H1882">
        <v>67</v>
      </c>
      <c r="I1882" t="s">
        <v>277</v>
      </c>
      <c r="J1882">
        <v>0</v>
      </c>
      <c r="K1882" t="s">
        <v>277</v>
      </c>
      <c r="L1882" t="s">
        <v>277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277</v>
      </c>
      <c r="F1883" t="s">
        <v>277</v>
      </c>
      <c r="G1883" t="s">
        <v>277</v>
      </c>
      <c r="H1883">
        <v>0</v>
      </c>
      <c r="I1883" t="s">
        <v>277</v>
      </c>
      <c r="J1883">
        <v>0</v>
      </c>
      <c r="K1883" t="s">
        <v>277</v>
      </c>
      <c r="L1883" t="s">
        <v>277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277</v>
      </c>
      <c r="G1884" t="s">
        <v>277</v>
      </c>
      <c r="H1884">
        <v>2112</v>
      </c>
      <c r="I1884" t="s">
        <v>277</v>
      </c>
      <c r="J1884">
        <v>100</v>
      </c>
      <c r="K1884" t="s">
        <v>277</v>
      </c>
      <c r="L1884" t="s">
        <v>277</v>
      </c>
      <c r="M1884">
        <v>1697852</v>
      </c>
      <c r="N1884">
        <v>18301</v>
      </c>
      <c r="O1884" s="26">
        <v>-35792547</v>
      </c>
      <c r="P1884" s="26">
        <v>-34990191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277</v>
      </c>
      <c r="F1885" t="s">
        <v>277</v>
      </c>
      <c r="G1885" t="s">
        <v>277</v>
      </c>
      <c r="H1885">
        <v>74</v>
      </c>
      <c r="I1885" t="s">
        <v>277</v>
      </c>
      <c r="J1885">
        <v>0</v>
      </c>
      <c r="K1885" t="s">
        <v>277</v>
      </c>
      <c r="L1885" t="s">
        <v>277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277</v>
      </c>
      <c r="F1886" t="s">
        <v>277</v>
      </c>
      <c r="G1886" t="s">
        <v>277</v>
      </c>
      <c r="H1886">
        <v>0</v>
      </c>
      <c r="I1886" t="s">
        <v>277</v>
      </c>
      <c r="J1886">
        <v>0</v>
      </c>
      <c r="K1886" t="s">
        <v>277</v>
      </c>
      <c r="L1886" t="s">
        <v>277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277</v>
      </c>
      <c r="G1887" t="s">
        <v>277</v>
      </c>
      <c r="H1887">
        <v>2128</v>
      </c>
      <c r="I1887" t="s">
        <v>277</v>
      </c>
      <c r="J1887">
        <v>101</v>
      </c>
      <c r="K1887" t="s">
        <v>277</v>
      </c>
      <c r="L1887" t="s">
        <v>277</v>
      </c>
      <c r="M1887">
        <v>1698023</v>
      </c>
      <c r="N1887">
        <v>18302</v>
      </c>
      <c r="O1887" s="26">
        <v>47409</v>
      </c>
      <c r="P1887" s="26">
        <v>160261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277</v>
      </c>
      <c r="F1888" t="s">
        <v>277</v>
      </c>
      <c r="G1888" t="s">
        <v>277</v>
      </c>
      <c r="H1888">
        <v>76</v>
      </c>
      <c r="I1888" t="s">
        <v>277</v>
      </c>
      <c r="J1888">
        <v>0</v>
      </c>
      <c r="K1888" t="s">
        <v>277</v>
      </c>
      <c r="L1888" t="s">
        <v>277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277</v>
      </c>
      <c r="F1889" t="s">
        <v>277</v>
      </c>
      <c r="G1889" t="s">
        <v>277</v>
      </c>
      <c r="H1889">
        <v>0</v>
      </c>
      <c r="I1889" t="s">
        <v>277</v>
      </c>
      <c r="J1889">
        <v>0</v>
      </c>
      <c r="K1889" t="s">
        <v>277</v>
      </c>
      <c r="L1889" t="s">
        <v>277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277</v>
      </c>
      <c r="G1890" t="s">
        <v>277</v>
      </c>
      <c r="H1890">
        <v>2023</v>
      </c>
      <c r="I1890" t="s">
        <v>277</v>
      </c>
      <c r="J1890">
        <v>99</v>
      </c>
      <c r="K1890" t="s">
        <v>277</v>
      </c>
      <c r="L1890" t="s">
        <v>277</v>
      </c>
      <c r="M1890">
        <v>1698251</v>
      </c>
      <c r="N1890">
        <v>18305</v>
      </c>
      <c r="O1890" s="26">
        <v>49547</v>
      </c>
      <c r="P1890" s="26">
        <v>158220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277</v>
      </c>
      <c r="F1891" t="s">
        <v>277</v>
      </c>
      <c r="G1891" t="s">
        <v>277</v>
      </c>
      <c r="H1891">
        <v>76</v>
      </c>
      <c r="I1891" t="s">
        <v>277</v>
      </c>
      <c r="J1891">
        <v>0</v>
      </c>
      <c r="K1891" t="s">
        <v>277</v>
      </c>
      <c r="L1891" t="s">
        <v>277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277</v>
      </c>
      <c r="F1892" t="s">
        <v>277</v>
      </c>
      <c r="G1892" t="s">
        <v>277</v>
      </c>
      <c r="H1892">
        <v>0</v>
      </c>
      <c r="I1892" t="s">
        <v>277</v>
      </c>
      <c r="J1892">
        <v>0</v>
      </c>
      <c r="K1892" t="s">
        <v>277</v>
      </c>
      <c r="L1892" t="s">
        <v>277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277</v>
      </c>
      <c r="G1893" t="s">
        <v>277</v>
      </c>
      <c r="H1893">
        <v>1882</v>
      </c>
      <c r="I1893" t="s">
        <v>277</v>
      </c>
      <c r="J1893">
        <v>96</v>
      </c>
      <c r="K1893" t="s">
        <v>277</v>
      </c>
      <c r="L1893" t="s">
        <v>277</v>
      </c>
      <c r="M1893">
        <v>1699956</v>
      </c>
      <c r="N1893">
        <v>18308</v>
      </c>
      <c r="O1893" s="26">
        <v>33519</v>
      </c>
      <c r="P1893" s="26">
        <v>152258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277</v>
      </c>
      <c r="F1894" t="s">
        <v>277</v>
      </c>
      <c r="G1894" t="s">
        <v>277</v>
      </c>
      <c r="H1894">
        <v>77</v>
      </c>
      <c r="I1894" t="s">
        <v>277</v>
      </c>
      <c r="J1894">
        <v>0</v>
      </c>
      <c r="K1894" t="s">
        <v>277</v>
      </c>
      <c r="L1894" t="s">
        <v>277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277</v>
      </c>
      <c r="F1895" t="s">
        <v>277</v>
      </c>
      <c r="G1895" t="s">
        <v>277</v>
      </c>
      <c r="H1895">
        <v>0</v>
      </c>
      <c r="I1895" t="s">
        <v>277</v>
      </c>
      <c r="J1895">
        <v>0</v>
      </c>
      <c r="K1895" t="s">
        <v>277</v>
      </c>
      <c r="L1895" t="s">
        <v>277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277</v>
      </c>
      <c r="G1896" t="s">
        <v>277</v>
      </c>
      <c r="H1896">
        <v>1856</v>
      </c>
      <c r="I1896" t="s">
        <v>277</v>
      </c>
      <c r="J1896">
        <v>92</v>
      </c>
      <c r="K1896" t="s">
        <v>277</v>
      </c>
      <c r="L1896" t="s">
        <v>277</v>
      </c>
      <c r="M1896">
        <v>1700170</v>
      </c>
      <c r="N1896">
        <v>18310</v>
      </c>
      <c r="O1896" s="26">
        <v>30208</v>
      </c>
      <c r="P1896" s="26">
        <v>133671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277</v>
      </c>
      <c r="F1897" t="s">
        <v>277</v>
      </c>
      <c r="G1897" t="s">
        <v>277</v>
      </c>
      <c r="H1897">
        <v>78</v>
      </c>
      <c r="I1897" t="s">
        <v>277</v>
      </c>
      <c r="J1897">
        <v>0</v>
      </c>
      <c r="K1897" t="s">
        <v>277</v>
      </c>
      <c r="L1897" t="s">
        <v>277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277</v>
      </c>
      <c r="F1898" t="s">
        <v>277</v>
      </c>
      <c r="G1898" t="s">
        <v>277</v>
      </c>
      <c r="H1898">
        <v>0</v>
      </c>
      <c r="I1898" t="s">
        <v>277</v>
      </c>
      <c r="J1898">
        <v>0</v>
      </c>
      <c r="K1898" t="s">
        <v>277</v>
      </c>
      <c r="L1898" t="s">
        <v>277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277</v>
      </c>
      <c r="G1899" t="s">
        <v>277</v>
      </c>
      <c r="H1899">
        <v>1860</v>
      </c>
      <c r="I1899" t="s">
        <v>277</v>
      </c>
      <c r="J1899">
        <v>87</v>
      </c>
      <c r="K1899" t="s">
        <v>277</v>
      </c>
      <c r="L1899" t="s">
        <v>277</v>
      </c>
      <c r="M1899">
        <v>1700381</v>
      </c>
      <c r="N1899">
        <v>18315</v>
      </c>
      <c r="O1899" s="26">
        <v>50204</v>
      </c>
      <c r="P1899" s="26">
        <v>193877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277</v>
      </c>
      <c r="F1900" t="s">
        <v>277</v>
      </c>
      <c r="G1900" t="s">
        <v>277</v>
      </c>
      <c r="H1900">
        <v>76</v>
      </c>
      <c r="I1900" t="s">
        <v>277</v>
      </c>
      <c r="J1900">
        <v>0</v>
      </c>
      <c r="K1900" t="s">
        <v>277</v>
      </c>
      <c r="L1900" t="s">
        <v>277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277</v>
      </c>
      <c r="F1901" t="s">
        <v>277</v>
      </c>
      <c r="G1901" t="s">
        <v>277</v>
      </c>
      <c r="H1901">
        <v>0</v>
      </c>
      <c r="I1901" t="s">
        <v>277</v>
      </c>
      <c r="J1901">
        <v>0</v>
      </c>
      <c r="K1901" t="s">
        <v>277</v>
      </c>
      <c r="L1901" t="s">
        <v>277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277</v>
      </c>
      <c r="G1902" t="s">
        <v>277</v>
      </c>
      <c r="H1902">
        <v>1823</v>
      </c>
      <c r="I1902" t="s">
        <v>277</v>
      </c>
      <c r="J1902">
        <v>83</v>
      </c>
      <c r="K1902" t="s">
        <v>277</v>
      </c>
      <c r="L1902" t="s">
        <v>277</v>
      </c>
      <c r="M1902">
        <v>1700657</v>
      </c>
      <c r="N1902">
        <v>18315</v>
      </c>
      <c r="O1902" s="26">
        <v>67067</v>
      </c>
      <c r="P1902" s="26">
        <v>257750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277</v>
      </c>
      <c r="F1903" t="s">
        <v>277</v>
      </c>
      <c r="G1903" t="s">
        <v>277</v>
      </c>
      <c r="H1903">
        <v>81</v>
      </c>
      <c r="I1903" t="s">
        <v>277</v>
      </c>
      <c r="J1903">
        <v>0</v>
      </c>
      <c r="K1903" t="s">
        <v>277</v>
      </c>
      <c r="L1903" t="s">
        <v>277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277</v>
      </c>
      <c r="F1904" t="s">
        <v>277</v>
      </c>
      <c r="G1904" t="s">
        <v>277</v>
      </c>
      <c r="H1904">
        <v>0</v>
      </c>
      <c r="I1904" t="s">
        <v>277</v>
      </c>
      <c r="J1904">
        <v>0</v>
      </c>
      <c r="K1904" t="s">
        <v>277</v>
      </c>
      <c r="L1904" t="s">
        <v>277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277</v>
      </c>
      <c r="G1905" t="s">
        <v>277</v>
      </c>
      <c r="H1905">
        <v>1789</v>
      </c>
      <c r="I1905" t="s">
        <v>277</v>
      </c>
      <c r="J1905">
        <v>85</v>
      </c>
      <c r="K1905" t="s">
        <v>277</v>
      </c>
      <c r="L1905" t="s">
        <v>277</v>
      </c>
      <c r="M1905">
        <v>1700869</v>
      </c>
      <c r="N1905">
        <v>18317</v>
      </c>
      <c r="O1905" s="26">
        <v>-27009953</v>
      </c>
      <c r="P1905" s="26">
        <v>-26521417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277</v>
      </c>
      <c r="F1906" t="s">
        <v>277</v>
      </c>
      <c r="G1906" t="s">
        <v>277</v>
      </c>
      <c r="H1906">
        <v>81</v>
      </c>
      <c r="I1906" t="s">
        <v>277</v>
      </c>
      <c r="J1906">
        <v>0</v>
      </c>
      <c r="K1906" t="s">
        <v>277</v>
      </c>
      <c r="L1906" t="s">
        <v>277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277</v>
      </c>
      <c r="F1907" t="s">
        <v>277</v>
      </c>
      <c r="G1907" t="s">
        <v>277</v>
      </c>
      <c r="H1907">
        <v>0</v>
      </c>
      <c r="I1907" t="s">
        <v>277</v>
      </c>
      <c r="J1907">
        <v>0</v>
      </c>
      <c r="K1907" t="s">
        <v>277</v>
      </c>
      <c r="L1907" t="s">
        <v>277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277</v>
      </c>
      <c r="G1908" t="s">
        <v>277</v>
      </c>
      <c r="H1908">
        <v>1779</v>
      </c>
      <c r="I1908" t="s">
        <v>277</v>
      </c>
      <c r="J1908">
        <v>85</v>
      </c>
      <c r="K1908" t="s">
        <v>277</v>
      </c>
      <c r="L1908" t="s">
        <v>277</v>
      </c>
      <c r="M1908">
        <v>1701020</v>
      </c>
      <c r="N1908">
        <v>18319</v>
      </c>
      <c r="O1908" s="26">
        <v>25489</v>
      </c>
      <c r="P1908" s="26">
        <v>108163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277</v>
      </c>
      <c r="F1909" t="s">
        <v>277</v>
      </c>
      <c r="G1909" t="s">
        <v>277</v>
      </c>
      <c r="H1909">
        <v>81</v>
      </c>
      <c r="I1909" t="s">
        <v>277</v>
      </c>
      <c r="J1909">
        <v>0</v>
      </c>
      <c r="K1909" t="s">
        <v>277</v>
      </c>
      <c r="L1909" t="s">
        <v>277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277</v>
      </c>
      <c r="F1910" t="s">
        <v>277</v>
      </c>
      <c r="G1910" t="s">
        <v>277</v>
      </c>
      <c r="H1910">
        <v>0</v>
      </c>
      <c r="I1910" t="s">
        <v>277</v>
      </c>
      <c r="J1910">
        <v>0</v>
      </c>
      <c r="K1910" t="s">
        <v>277</v>
      </c>
      <c r="L1910" t="s">
        <v>277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277</v>
      </c>
      <c r="G1911" t="s">
        <v>277</v>
      </c>
      <c r="H1911">
        <v>1715</v>
      </c>
      <c r="I1911" t="s">
        <v>277</v>
      </c>
      <c r="J1911">
        <v>82</v>
      </c>
      <c r="K1911" t="s">
        <v>277</v>
      </c>
      <c r="L1911" t="s">
        <v>277</v>
      </c>
      <c r="M1911">
        <v>1701203</v>
      </c>
      <c r="N1911">
        <v>18319</v>
      </c>
      <c r="O1911" s="26">
        <v>24936</v>
      </c>
      <c r="P1911" s="26">
        <v>110207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277</v>
      </c>
      <c r="F1912" t="s">
        <v>277</v>
      </c>
      <c r="G1912" t="s">
        <v>277</v>
      </c>
      <c r="H1912">
        <v>76</v>
      </c>
      <c r="I1912" t="s">
        <v>277</v>
      </c>
      <c r="J1912">
        <v>0</v>
      </c>
      <c r="K1912" t="s">
        <v>277</v>
      </c>
      <c r="L1912" t="s">
        <v>277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277</v>
      </c>
      <c r="F1913" t="s">
        <v>277</v>
      </c>
      <c r="G1913" t="s">
        <v>277</v>
      </c>
      <c r="H1913">
        <v>0</v>
      </c>
      <c r="I1913" t="s">
        <v>277</v>
      </c>
      <c r="J1913">
        <v>0</v>
      </c>
      <c r="K1913" t="s">
        <v>277</v>
      </c>
      <c r="L1913" t="s">
        <v>277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277</v>
      </c>
      <c r="G1914" t="s">
        <v>277</v>
      </c>
      <c r="H1914">
        <v>1544</v>
      </c>
      <c r="I1914" t="s">
        <v>277</v>
      </c>
      <c r="J1914">
        <v>78</v>
      </c>
      <c r="K1914" t="s">
        <v>277</v>
      </c>
      <c r="L1914" t="s">
        <v>277</v>
      </c>
      <c r="M1914">
        <v>1701450</v>
      </c>
      <c r="N1914">
        <v>18323</v>
      </c>
      <c r="O1914" s="26">
        <v>24445</v>
      </c>
      <c r="P1914" s="26">
        <v>101564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277</v>
      </c>
      <c r="F1915" t="s">
        <v>277</v>
      </c>
      <c r="G1915" t="s">
        <v>277</v>
      </c>
      <c r="H1915">
        <v>67</v>
      </c>
      <c r="I1915" t="s">
        <v>277</v>
      </c>
      <c r="J1915">
        <v>0</v>
      </c>
      <c r="K1915" t="s">
        <v>277</v>
      </c>
      <c r="L1915" t="s">
        <v>277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277</v>
      </c>
      <c r="F1916" t="s">
        <v>277</v>
      </c>
      <c r="G1916" t="s">
        <v>277</v>
      </c>
      <c r="H1916">
        <v>0</v>
      </c>
      <c r="I1916" t="s">
        <v>277</v>
      </c>
      <c r="J1916">
        <v>0</v>
      </c>
      <c r="K1916" t="s">
        <v>277</v>
      </c>
      <c r="L1916" t="s">
        <v>277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277</v>
      </c>
      <c r="G1917" t="s">
        <v>277</v>
      </c>
      <c r="H1917">
        <v>1533</v>
      </c>
      <c r="I1917" t="s">
        <v>277</v>
      </c>
      <c r="J1917">
        <v>76</v>
      </c>
      <c r="K1917" t="s">
        <v>277</v>
      </c>
      <c r="L1917" t="s">
        <v>277</v>
      </c>
      <c r="M1917">
        <v>1701625</v>
      </c>
      <c r="N1917">
        <v>18328</v>
      </c>
      <c r="O1917" s="26">
        <v>22927</v>
      </c>
      <c r="P1917" s="26">
        <v>95877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277</v>
      </c>
      <c r="F1918" t="s">
        <v>277</v>
      </c>
      <c r="G1918" t="s">
        <v>277</v>
      </c>
      <c r="H1918">
        <v>64</v>
      </c>
      <c r="I1918" t="s">
        <v>277</v>
      </c>
      <c r="J1918">
        <v>0</v>
      </c>
      <c r="K1918" t="s">
        <v>277</v>
      </c>
      <c r="L1918" t="s">
        <v>277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277</v>
      </c>
      <c r="F1919" t="s">
        <v>277</v>
      </c>
      <c r="G1919" t="s">
        <v>277</v>
      </c>
      <c r="H1919">
        <v>0</v>
      </c>
      <c r="I1919" t="s">
        <v>277</v>
      </c>
      <c r="J1919">
        <v>0</v>
      </c>
      <c r="K1919" t="s">
        <v>277</v>
      </c>
      <c r="L1919" t="s">
        <v>277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277</v>
      </c>
      <c r="G1920" t="s">
        <v>277</v>
      </c>
      <c r="H1920">
        <v>1512</v>
      </c>
      <c r="I1920" t="s">
        <v>277</v>
      </c>
      <c r="J1920">
        <v>62</v>
      </c>
      <c r="K1920" t="s">
        <v>277</v>
      </c>
      <c r="L1920" t="s">
        <v>277</v>
      </c>
      <c r="M1920">
        <v>1701813</v>
      </c>
      <c r="N1920">
        <v>18334</v>
      </c>
      <c r="O1920" s="26">
        <v>41571</v>
      </c>
      <c r="P1920" s="26">
        <v>140276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277</v>
      </c>
      <c r="F1921" t="s">
        <v>277</v>
      </c>
      <c r="G1921" t="s">
        <v>277</v>
      </c>
      <c r="H1921">
        <v>65</v>
      </c>
      <c r="I1921" t="s">
        <v>277</v>
      </c>
      <c r="J1921">
        <v>0</v>
      </c>
      <c r="K1921" t="s">
        <v>277</v>
      </c>
      <c r="L1921" t="s">
        <v>277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277</v>
      </c>
      <c r="F1922" t="s">
        <v>277</v>
      </c>
      <c r="G1922" t="s">
        <v>277</v>
      </c>
      <c r="H1922">
        <v>0</v>
      </c>
      <c r="I1922" t="s">
        <v>277</v>
      </c>
      <c r="J1922">
        <v>0</v>
      </c>
      <c r="K1922" t="s">
        <v>277</v>
      </c>
      <c r="L1922" t="s">
        <v>277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277</v>
      </c>
      <c r="G1923" t="s">
        <v>277</v>
      </c>
      <c r="H1923">
        <v>1484</v>
      </c>
      <c r="I1923" t="s">
        <v>277</v>
      </c>
      <c r="J1923">
        <v>62</v>
      </c>
      <c r="K1923" t="s">
        <v>277</v>
      </c>
      <c r="L1923" t="s">
        <v>277</v>
      </c>
      <c r="M1923">
        <v>1702064</v>
      </c>
      <c r="N1923">
        <v>18334</v>
      </c>
      <c r="O1923" s="26">
        <v>55309</v>
      </c>
      <c r="P1923" s="26">
        <v>192846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277</v>
      </c>
      <c r="F1924" t="s">
        <v>277</v>
      </c>
      <c r="G1924" t="s">
        <v>277</v>
      </c>
      <c r="H1924">
        <v>68</v>
      </c>
      <c r="I1924" t="s">
        <v>277</v>
      </c>
      <c r="J1924">
        <v>0</v>
      </c>
      <c r="K1924" t="s">
        <v>277</v>
      </c>
      <c r="L1924" t="s">
        <v>277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277</v>
      </c>
      <c r="F1925" t="s">
        <v>277</v>
      </c>
      <c r="G1925" t="s">
        <v>277</v>
      </c>
      <c r="H1925">
        <v>0</v>
      </c>
      <c r="I1925" t="s">
        <v>277</v>
      </c>
      <c r="J1925">
        <v>0</v>
      </c>
      <c r="K1925" t="s">
        <v>277</v>
      </c>
      <c r="L1925" t="s">
        <v>277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277</v>
      </c>
      <c r="G1926" t="s">
        <v>277</v>
      </c>
      <c r="H1926">
        <v>1402</v>
      </c>
      <c r="I1926" t="s">
        <v>277</v>
      </c>
      <c r="J1926">
        <v>62</v>
      </c>
      <c r="K1926" t="s">
        <v>277</v>
      </c>
      <c r="L1926" t="s">
        <v>277</v>
      </c>
      <c r="M1926">
        <v>1702237</v>
      </c>
      <c r="N1926">
        <v>18339</v>
      </c>
      <c r="O1926" s="26">
        <v>-36550513</v>
      </c>
      <c r="P1926" s="26">
        <v>-36127561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277</v>
      </c>
      <c r="F1927" t="s">
        <v>277</v>
      </c>
      <c r="G1927" t="s">
        <v>277</v>
      </c>
      <c r="H1927">
        <v>70</v>
      </c>
      <c r="I1927" t="s">
        <v>277</v>
      </c>
      <c r="J1927">
        <v>0</v>
      </c>
      <c r="K1927" t="s">
        <v>277</v>
      </c>
      <c r="L1927" t="s">
        <v>277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277</v>
      </c>
      <c r="F1928" t="s">
        <v>277</v>
      </c>
      <c r="G1928" t="s">
        <v>277</v>
      </c>
      <c r="H1928">
        <v>0</v>
      </c>
      <c r="I1928" t="s">
        <v>277</v>
      </c>
      <c r="J1928">
        <v>0</v>
      </c>
      <c r="K1928" t="s">
        <v>277</v>
      </c>
      <c r="L1928" t="s">
        <v>277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277</v>
      </c>
      <c r="G1929" t="s">
        <v>277</v>
      </c>
      <c r="H1929">
        <v>1401</v>
      </c>
      <c r="I1929" t="s">
        <v>277</v>
      </c>
      <c r="J1929">
        <v>63</v>
      </c>
      <c r="K1929" t="s">
        <v>277</v>
      </c>
      <c r="L1929" t="s">
        <v>277</v>
      </c>
      <c r="M1929">
        <v>1702362</v>
      </c>
      <c r="N1929">
        <v>18339</v>
      </c>
      <c r="O1929" s="26">
        <v>22151</v>
      </c>
      <c r="P1929" s="26">
        <v>62320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277</v>
      </c>
      <c r="F1930" t="s">
        <v>277</v>
      </c>
      <c r="G1930" t="s">
        <v>277</v>
      </c>
      <c r="H1930">
        <v>68</v>
      </c>
      <c r="I1930" t="s">
        <v>277</v>
      </c>
      <c r="J1930">
        <v>0</v>
      </c>
      <c r="K1930" t="s">
        <v>277</v>
      </c>
      <c r="L1930" t="s">
        <v>277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277</v>
      </c>
      <c r="F1931" t="s">
        <v>277</v>
      </c>
      <c r="G1931" t="s">
        <v>277</v>
      </c>
      <c r="H1931">
        <v>0</v>
      </c>
      <c r="I1931" t="s">
        <v>277</v>
      </c>
      <c r="J1931">
        <v>0</v>
      </c>
      <c r="K1931" t="s">
        <v>277</v>
      </c>
      <c r="L1931" t="s">
        <v>277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277</v>
      </c>
      <c r="G1932" t="s">
        <v>277</v>
      </c>
      <c r="H1932">
        <v>1357</v>
      </c>
      <c r="I1932" t="s">
        <v>277</v>
      </c>
      <c r="J1932">
        <v>60</v>
      </c>
      <c r="K1932" t="s">
        <v>277</v>
      </c>
      <c r="L1932" t="s">
        <v>277</v>
      </c>
      <c r="M1932">
        <v>1702482</v>
      </c>
      <c r="N1932">
        <v>18341</v>
      </c>
      <c r="O1932" s="26">
        <v>4940</v>
      </c>
      <c r="P1932" s="26">
        <v>15810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277</v>
      </c>
      <c r="F1933" t="s">
        <v>277</v>
      </c>
      <c r="G1933" t="s">
        <v>277</v>
      </c>
      <c r="H1933">
        <v>63</v>
      </c>
      <c r="I1933" t="s">
        <v>277</v>
      </c>
      <c r="J1933">
        <v>0</v>
      </c>
      <c r="K1933" t="s">
        <v>277</v>
      </c>
      <c r="L1933" t="s">
        <v>277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277</v>
      </c>
      <c r="F1934" t="s">
        <v>277</v>
      </c>
      <c r="G1934" t="s">
        <v>277</v>
      </c>
      <c r="H1934">
        <v>0</v>
      </c>
      <c r="I1934" t="s">
        <v>277</v>
      </c>
      <c r="J1934">
        <v>0</v>
      </c>
      <c r="K1934" t="s">
        <v>277</v>
      </c>
      <c r="L1934" t="s">
        <v>277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277</v>
      </c>
      <c r="G1935" t="s">
        <v>277</v>
      </c>
      <c r="H1935">
        <v>1257</v>
      </c>
      <c r="I1935" t="s">
        <v>277</v>
      </c>
      <c r="J1935">
        <v>58</v>
      </c>
      <c r="K1935" t="s">
        <v>277</v>
      </c>
      <c r="L1935" t="s">
        <v>277</v>
      </c>
      <c r="M1935">
        <v>1702658</v>
      </c>
      <c r="N1935">
        <v>18343</v>
      </c>
      <c r="O1935" s="26">
        <v>22092</v>
      </c>
      <c r="P1935" s="26">
        <v>40407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277</v>
      </c>
      <c r="F1936" t="s">
        <v>277</v>
      </c>
      <c r="G1936" t="s">
        <v>277</v>
      </c>
      <c r="H1936">
        <v>58</v>
      </c>
      <c r="I1936" t="s">
        <v>277</v>
      </c>
      <c r="J1936">
        <v>0</v>
      </c>
      <c r="K1936" t="s">
        <v>277</v>
      </c>
      <c r="L1936" t="s">
        <v>277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277</v>
      </c>
      <c r="F1937" t="s">
        <v>277</v>
      </c>
      <c r="G1937" t="s">
        <v>277</v>
      </c>
      <c r="H1937">
        <v>0</v>
      </c>
      <c r="I1937" t="s">
        <v>277</v>
      </c>
      <c r="J1937">
        <v>0</v>
      </c>
      <c r="K1937" t="s">
        <v>277</v>
      </c>
      <c r="L1937" t="s">
        <v>277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277</v>
      </c>
      <c r="G1938" t="s">
        <v>277</v>
      </c>
      <c r="H1938">
        <v>1235</v>
      </c>
      <c r="I1938" t="s">
        <v>277</v>
      </c>
      <c r="J1938">
        <v>58</v>
      </c>
      <c r="K1938" t="s">
        <v>277</v>
      </c>
      <c r="L1938" t="s">
        <v>277</v>
      </c>
      <c r="M1938">
        <v>1702756</v>
      </c>
      <c r="N1938">
        <v>18344</v>
      </c>
      <c r="O1938" s="26">
        <v>19813</v>
      </c>
      <c r="P1938" s="26">
        <v>58267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277</v>
      </c>
      <c r="F1939" t="s">
        <v>277</v>
      </c>
      <c r="G1939" t="s">
        <v>277</v>
      </c>
      <c r="H1939">
        <v>51</v>
      </c>
      <c r="I1939" t="s">
        <v>277</v>
      </c>
      <c r="J1939">
        <v>0</v>
      </c>
      <c r="K1939" t="s">
        <v>277</v>
      </c>
      <c r="L1939" t="s">
        <v>277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277</v>
      </c>
      <c r="F1940" t="s">
        <v>277</v>
      </c>
      <c r="G1940" t="s">
        <v>277</v>
      </c>
      <c r="H1940">
        <v>0</v>
      </c>
      <c r="I1940" t="s">
        <v>277</v>
      </c>
      <c r="J1940">
        <v>0</v>
      </c>
      <c r="K1940" t="s">
        <v>277</v>
      </c>
      <c r="L1940" t="s">
        <v>277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277</v>
      </c>
      <c r="G1941" t="s">
        <v>277</v>
      </c>
      <c r="H1941">
        <v>1211</v>
      </c>
      <c r="I1941" t="s">
        <v>277</v>
      </c>
      <c r="J1941">
        <v>51</v>
      </c>
      <c r="K1941" t="s">
        <v>277</v>
      </c>
      <c r="L1941" t="s">
        <v>277</v>
      </c>
      <c r="M1941">
        <v>1702879</v>
      </c>
      <c r="N1941">
        <v>18345</v>
      </c>
      <c r="O1941" s="26">
        <v>37743</v>
      </c>
      <c r="P1941" s="26">
        <v>100614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277</v>
      </c>
      <c r="F1942" t="s">
        <v>277</v>
      </c>
      <c r="G1942" t="s">
        <v>277</v>
      </c>
      <c r="H1942">
        <v>53</v>
      </c>
      <c r="I1942" t="s">
        <v>277</v>
      </c>
      <c r="J1942">
        <v>0</v>
      </c>
      <c r="K1942" t="s">
        <v>277</v>
      </c>
      <c r="L1942" t="s">
        <v>277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277</v>
      </c>
      <c r="F1943" t="s">
        <v>277</v>
      </c>
      <c r="G1943" t="s">
        <v>277</v>
      </c>
      <c r="H1943">
        <v>0</v>
      </c>
      <c r="I1943" t="s">
        <v>277</v>
      </c>
      <c r="J1943">
        <v>0</v>
      </c>
      <c r="K1943" t="s">
        <v>277</v>
      </c>
      <c r="L1943" t="s">
        <v>277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277</v>
      </c>
      <c r="G1944" t="s">
        <v>277</v>
      </c>
      <c r="H1944">
        <v>1147</v>
      </c>
      <c r="I1944" t="s">
        <v>277</v>
      </c>
      <c r="J1944">
        <v>50</v>
      </c>
      <c r="K1944" t="s">
        <v>277</v>
      </c>
      <c r="L1944" t="s">
        <v>277</v>
      </c>
      <c r="M1944">
        <v>1703084</v>
      </c>
      <c r="N1944">
        <v>18349</v>
      </c>
      <c r="O1944" s="26">
        <v>51005</v>
      </c>
      <c r="P1944" s="26">
        <v>139403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277</v>
      </c>
      <c r="F1945" t="s">
        <v>277</v>
      </c>
      <c r="G1945" t="s">
        <v>277</v>
      </c>
      <c r="H1945">
        <v>60</v>
      </c>
      <c r="I1945" t="s">
        <v>277</v>
      </c>
      <c r="J1945">
        <v>0</v>
      </c>
      <c r="K1945" t="s">
        <v>277</v>
      </c>
      <c r="L1945" t="s">
        <v>277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277</v>
      </c>
      <c r="F1946" t="s">
        <v>277</v>
      </c>
      <c r="G1946" t="s">
        <v>277</v>
      </c>
      <c r="H1946">
        <v>0</v>
      </c>
      <c r="I1946" t="s">
        <v>277</v>
      </c>
      <c r="J1946">
        <v>0</v>
      </c>
      <c r="K1946" t="s">
        <v>277</v>
      </c>
      <c r="L1946" t="s">
        <v>277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277</v>
      </c>
      <c r="G1947" t="s">
        <v>277</v>
      </c>
      <c r="H1947">
        <v>1132</v>
      </c>
      <c r="I1947" t="s">
        <v>277</v>
      </c>
      <c r="J1947">
        <v>43</v>
      </c>
      <c r="K1947" t="s">
        <v>277</v>
      </c>
      <c r="L1947" t="s">
        <v>277</v>
      </c>
      <c r="M1947">
        <v>1703217</v>
      </c>
      <c r="N1947">
        <v>18350</v>
      </c>
      <c r="O1947" s="26">
        <v>-36778607</v>
      </c>
      <c r="P1947" s="26">
        <v>-36523821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277</v>
      </c>
      <c r="F1948" t="s">
        <v>277</v>
      </c>
      <c r="G1948" t="s">
        <v>277</v>
      </c>
      <c r="H1948">
        <v>65</v>
      </c>
      <c r="I1948" t="s">
        <v>277</v>
      </c>
      <c r="J1948">
        <v>0</v>
      </c>
      <c r="K1948" t="s">
        <v>277</v>
      </c>
      <c r="L1948" t="s">
        <v>277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277</v>
      </c>
      <c r="F1949" t="s">
        <v>277</v>
      </c>
      <c r="G1949" t="s">
        <v>277</v>
      </c>
      <c r="H1949">
        <v>0</v>
      </c>
      <c r="I1949" t="s">
        <v>277</v>
      </c>
      <c r="J1949">
        <v>0</v>
      </c>
      <c r="K1949" t="s">
        <v>277</v>
      </c>
      <c r="L1949" t="s">
        <v>277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277</v>
      </c>
      <c r="G1950" t="s">
        <v>277</v>
      </c>
      <c r="H1950">
        <v>1073</v>
      </c>
      <c r="I1950" t="s">
        <v>277</v>
      </c>
      <c r="J1950">
        <v>43</v>
      </c>
      <c r="K1950" t="s">
        <v>277</v>
      </c>
      <c r="L1950" t="s">
        <v>277</v>
      </c>
      <c r="M1950">
        <v>1703354</v>
      </c>
      <c r="N1950">
        <v>18350</v>
      </c>
      <c r="O1950" s="26">
        <v>17949</v>
      </c>
      <c r="P1950" s="26">
        <v>53389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277</v>
      </c>
      <c r="F1951" t="s">
        <v>277</v>
      </c>
      <c r="G1951" t="s">
        <v>277</v>
      </c>
      <c r="H1951">
        <v>70</v>
      </c>
      <c r="I1951" t="s">
        <v>277</v>
      </c>
      <c r="J1951">
        <v>0</v>
      </c>
      <c r="K1951" t="s">
        <v>277</v>
      </c>
      <c r="L1951" t="s">
        <v>277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277</v>
      </c>
      <c r="F1952" t="s">
        <v>277</v>
      </c>
      <c r="G1952" t="s">
        <v>277</v>
      </c>
      <c r="H1952">
        <v>0</v>
      </c>
      <c r="I1952" t="s">
        <v>277</v>
      </c>
      <c r="J1952">
        <v>0</v>
      </c>
      <c r="K1952" t="s">
        <v>277</v>
      </c>
      <c r="L1952" t="s">
        <v>277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277</v>
      </c>
      <c r="G1953" t="s">
        <v>277</v>
      </c>
      <c r="H1953">
        <v>1040</v>
      </c>
      <c r="I1953" t="s">
        <v>277</v>
      </c>
      <c r="J1953">
        <v>41</v>
      </c>
      <c r="K1953" t="s">
        <v>277</v>
      </c>
      <c r="L1953" t="s">
        <v>277</v>
      </c>
      <c r="M1953">
        <v>1703452</v>
      </c>
      <c r="N1953">
        <v>18351</v>
      </c>
      <c r="O1953" s="26">
        <v>17723</v>
      </c>
      <c r="P1953" s="26">
        <v>57748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277</v>
      </c>
      <c r="F1954" t="s">
        <v>277</v>
      </c>
      <c r="G1954" t="s">
        <v>277</v>
      </c>
      <c r="H1954">
        <v>70</v>
      </c>
      <c r="I1954" t="s">
        <v>277</v>
      </c>
      <c r="J1954">
        <v>0</v>
      </c>
      <c r="K1954" t="s">
        <v>277</v>
      </c>
      <c r="L1954" t="s">
        <v>277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277</v>
      </c>
      <c r="F1955" t="s">
        <v>277</v>
      </c>
      <c r="G1955" t="s">
        <v>277</v>
      </c>
      <c r="H1955">
        <v>0</v>
      </c>
      <c r="I1955" t="s">
        <v>277</v>
      </c>
      <c r="J1955">
        <v>0</v>
      </c>
      <c r="K1955" t="s">
        <v>277</v>
      </c>
      <c r="L1955" t="s">
        <v>277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277</v>
      </c>
      <c r="G1956" t="s">
        <v>277</v>
      </c>
      <c r="H1956">
        <v>1050</v>
      </c>
      <c r="I1956" t="s">
        <v>277</v>
      </c>
      <c r="J1956">
        <v>43</v>
      </c>
      <c r="K1956" t="s">
        <v>277</v>
      </c>
      <c r="L1956" t="s">
        <v>277</v>
      </c>
      <c r="M1956">
        <v>1703514</v>
      </c>
      <c r="N1956">
        <v>18352</v>
      </c>
      <c r="O1956" s="26">
        <v>15236</v>
      </c>
      <c r="P1956" s="26">
        <v>29724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277</v>
      </c>
      <c r="F1957" t="s">
        <v>277</v>
      </c>
      <c r="G1957" t="s">
        <v>277</v>
      </c>
      <c r="H1957">
        <v>67</v>
      </c>
      <c r="I1957" t="s">
        <v>277</v>
      </c>
      <c r="J1957">
        <v>0</v>
      </c>
      <c r="K1957" t="s">
        <v>277</v>
      </c>
      <c r="L1957" t="s">
        <v>277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277</v>
      </c>
      <c r="F1958" t="s">
        <v>277</v>
      </c>
      <c r="G1958" t="s">
        <v>277</v>
      </c>
      <c r="H1958">
        <v>0</v>
      </c>
      <c r="I1958" t="s">
        <v>277</v>
      </c>
      <c r="J1958">
        <v>0</v>
      </c>
      <c r="K1958" t="s">
        <v>277</v>
      </c>
      <c r="L1958" t="s">
        <v>277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277</v>
      </c>
      <c r="G1959" t="s">
        <v>277</v>
      </c>
      <c r="H1959">
        <v>1049</v>
      </c>
      <c r="I1959" t="s">
        <v>277</v>
      </c>
      <c r="J1959">
        <v>38</v>
      </c>
      <c r="K1959" t="s">
        <v>277</v>
      </c>
      <c r="L1959" t="s">
        <v>277</v>
      </c>
      <c r="M1959">
        <v>1703648</v>
      </c>
      <c r="N1959">
        <v>18354</v>
      </c>
      <c r="O1959" s="26">
        <v>14506</v>
      </c>
      <c r="P1959" s="26">
        <v>26515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277</v>
      </c>
      <c r="F1960" t="s">
        <v>277</v>
      </c>
      <c r="G1960" t="s">
        <v>277</v>
      </c>
      <c r="H1960">
        <v>65</v>
      </c>
      <c r="I1960" t="s">
        <v>277</v>
      </c>
      <c r="J1960">
        <v>0</v>
      </c>
      <c r="K1960" t="s">
        <v>277</v>
      </c>
      <c r="L1960" t="s">
        <v>277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277</v>
      </c>
      <c r="F1961" t="s">
        <v>277</v>
      </c>
      <c r="G1961" t="s">
        <v>277</v>
      </c>
      <c r="H1961">
        <v>0</v>
      </c>
      <c r="I1961" t="s">
        <v>277</v>
      </c>
      <c r="J1961">
        <v>0</v>
      </c>
      <c r="K1961" t="s">
        <v>277</v>
      </c>
      <c r="L1961" t="s">
        <v>277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277</v>
      </c>
      <c r="G1962" t="s">
        <v>277</v>
      </c>
      <c r="H1962">
        <v>1013</v>
      </c>
      <c r="I1962" t="s">
        <v>277</v>
      </c>
      <c r="J1962">
        <v>32</v>
      </c>
      <c r="K1962" t="s">
        <v>277</v>
      </c>
      <c r="L1962" t="s">
        <v>277</v>
      </c>
      <c r="M1962">
        <v>1703771</v>
      </c>
      <c r="N1962">
        <v>18355</v>
      </c>
      <c r="O1962" s="26">
        <v>27507</v>
      </c>
      <c r="P1962" s="26">
        <v>48723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277</v>
      </c>
      <c r="F1963" t="s">
        <v>277</v>
      </c>
      <c r="G1963" t="s">
        <v>277</v>
      </c>
      <c r="H1963">
        <v>75</v>
      </c>
      <c r="I1963" t="s">
        <v>277</v>
      </c>
      <c r="J1963">
        <v>0</v>
      </c>
      <c r="K1963" t="s">
        <v>277</v>
      </c>
      <c r="L1963" t="s">
        <v>277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277</v>
      </c>
      <c r="F1964" t="s">
        <v>277</v>
      </c>
      <c r="G1964" t="s">
        <v>277</v>
      </c>
      <c r="H1964">
        <v>0</v>
      </c>
      <c r="I1964" t="s">
        <v>277</v>
      </c>
      <c r="J1964">
        <v>0</v>
      </c>
      <c r="K1964" t="s">
        <v>277</v>
      </c>
      <c r="L1964" t="s">
        <v>277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277</v>
      </c>
      <c r="G1965" t="s">
        <v>277</v>
      </c>
      <c r="H1965">
        <v>1000</v>
      </c>
      <c r="I1965" t="s">
        <v>277</v>
      </c>
      <c r="J1965">
        <v>28</v>
      </c>
      <c r="K1965" t="s">
        <v>277</v>
      </c>
      <c r="L1965" t="s">
        <v>277</v>
      </c>
      <c r="M1965">
        <v>1703928</v>
      </c>
      <c r="N1965">
        <v>18356</v>
      </c>
      <c r="O1965" s="26">
        <v>42845</v>
      </c>
      <c r="P1965" s="26">
        <v>70249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277</v>
      </c>
      <c r="F1966" t="s">
        <v>277</v>
      </c>
      <c r="G1966" t="s">
        <v>277</v>
      </c>
      <c r="H1966">
        <v>76</v>
      </c>
      <c r="I1966" t="s">
        <v>277</v>
      </c>
      <c r="J1966">
        <v>0</v>
      </c>
      <c r="K1966" t="s">
        <v>277</v>
      </c>
      <c r="L1966" t="s">
        <v>277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277</v>
      </c>
      <c r="F1967" t="s">
        <v>277</v>
      </c>
      <c r="G1967" t="s">
        <v>277</v>
      </c>
      <c r="H1967">
        <v>0</v>
      </c>
      <c r="I1967" t="s">
        <v>277</v>
      </c>
      <c r="J1967">
        <v>0</v>
      </c>
      <c r="K1967" t="s">
        <v>277</v>
      </c>
      <c r="L1967" t="s">
        <v>277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277</v>
      </c>
      <c r="G1968" t="s">
        <v>277</v>
      </c>
      <c r="H1968">
        <v>1012</v>
      </c>
      <c r="I1968" t="s">
        <v>277</v>
      </c>
      <c r="J1968">
        <v>29</v>
      </c>
      <c r="K1968" t="s">
        <v>277</v>
      </c>
      <c r="L1968" t="s">
        <v>277</v>
      </c>
      <c r="M1968">
        <v>1704056</v>
      </c>
      <c r="N1968">
        <v>18356</v>
      </c>
      <c r="O1968" s="26">
        <v>-37005187</v>
      </c>
      <c r="P1968" s="26">
        <v>-36772583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277</v>
      </c>
      <c r="F1969" t="s">
        <v>277</v>
      </c>
      <c r="G1969" t="s">
        <v>277</v>
      </c>
      <c r="H1969">
        <v>82</v>
      </c>
      <c r="I1969" t="s">
        <v>277</v>
      </c>
      <c r="J1969">
        <v>0</v>
      </c>
      <c r="K1969" t="s">
        <v>277</v>
      </c>
      <c r="L1969" t="s">
        <v>277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277</v>
      </c>
      <c r="F1970" t="s">
        <v>277</v>
      </c>
      <c r="G1970" t="s">
        <v>277</v>
      </c>
      <c r="H1970">
        <v>0</v>
      </c>
      <c r="I1970" t="s">
        <v>277</v>
      </c>
      <c r="J1970">
        <v>0</v>
      </c>
      <c r="K1970" t="s">
        <v>277</v>
      </c>
      <c r="L1970" t="s">
        <v>277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277</v>
      </c>
      <c r="G1971" t="s">
        <v>277</v>
      </c>
      <c r="H1971">
        <v>1044</v>
      </c>
      <c r="I1971" t="s">
        <v>277</v>
      </c>
      <c r="J1971">
        <v>29</v>
      </c>
      <c r="K1971" t="s">
        <v>277</v>
      </c>
      <c r="L1971" t="s">
        <v>277</v>
      </c>
      <c r="M1971">
        <v>1704129</v>
      </c>
      <c r="N1971">
        <v>18356</v>
      </c>
      <c r="O1971" s="26">
        <v>13124</v>
      </c>
      <c r="P1971" s="26">
        <v>23169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277</v>
      </c>
      <c r="F1972" t="s">
        <v>277</v>
      </c>
      <c r="G1972" t="s">
        <v>277</v>
      </c>
      <c r="H1972">
        <v>93</v>
      </c>
      <c r="I1972" t="s">
        <v>277</v>
      </c>
      <c r="J1972">
        <v>0</v>
      </c>
      <c r="K1972" t="s">
        <v>277</v>
      </c>
      <c r="L1972" t="s">
        <v>277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277</v>
      </c>
      <c r="F1973" t="s">
        <v>277</v>
      </c>
      <c r="G1973" t="s">
        <v>277</v>
      </c>
      <c r="H1973">
        <v>0</v>
      </c>
      <c r="I1973" t="s">
        <v>277</v>
      </c>
      <c r="J1973">
        <v>0</v>
      </c>
      <c r="K1973" t="s">
        <v>277</v>
      </c>
      <c r="L1973" t="s">
        <v>277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277</v>
      </c>
      <c r="G1974" t="s">
        <v>277</v>
      </c>
      <c r="H1974">
        <v>1007</v>
      </c>
      <c r="I1974" t="s">
        <v>277</v>
      </c>
      <c r="J1974">
        <v>28</v>
      </c>
      <c r="K1974" t="s">
        <v>277</v>
      </c>
      <c r="L1974" t="s">
        <v>277</v>
      </c>
      <c r="M1974">
        <v>1704229</v>
      </c>
      <c r="N1974">
        <v>18357</v>
      </c>
      <c r="O1974" s="26">
        <v>11091</v>
      </c>
      <c r="P1974" s="26">
        <v>21893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277</v>
      </c>
      <c r="F1975" t="s">
        <v>277</v>
      </c>
      <c r="G1975" t="s">
        <v>277</v>
      </c>
      <c r="H1975">
        <v>90</v>
      </c>
      <c r="I1975" t="s">
        <v>277</v>
      </c>
      <c r="J1975">
        <v>0</v>
      </c>
      <c r="K1975" t="s">
        <v>277</v>
      </c>
      <c r="L1975" t="s">
        <v>277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277</v>
      </c>
      <c r="F1976" t="s">
        <v>277</v>
      </c>
      <c r="G1976" t="s">
        <v>277</v>
      </c>
      <c r="H1976">
        <v>0</v>
      </c>
      <c r="I1976" t="s">
        <v>277</v>
      </c>
      <c r="J1976">
        <v>0</v>
      </c>
      <c r="K1976" t="s">
        <v>277</v>
      </c>
      <c r="L1976" t="s">
        <v>277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277</v>
      </c>
      <c r="G1977" t="s">
        <v>277</v>
      </c>
      <c r="H1977">
        <v>999</v>
      </c>
      <c r="I1977" t="s">
        <v>277</v>
      </c>
      <c r="J1977">
        <v>27</v>
      </c>
      <c r="K1977" t="s">
        <v>277</v>
      </c>
      <c r="L1977" t="s">
        <v>277</v>
      </c>
      <c r="M1977">
        <v>1704323</v>
      </c>
      <c r="N1977">
        <v>18359</v>
      </c>
      <c r="O1977" s="26">
        <v>6305</v>
      </c>
      <c r="P1977" s="26">
        <v>21588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277</v>
      </c>
      <c r="F1978" t="s">
        <v>277</v>
      </c>
      <c r="G1978" t="s">
        <v>277</v>
      </c>
      <c r="H1978">
        <v>91</v>
      </c>
      <c r="I1978" t="s">
        <v>277</v>
      </c>
      <c r="J1978">
        <v>0</v>
      </c>
      <c r="K1978" t="s">
        <v>277</v>
      </c>
      <c r="L1978" t="s">
        <v>277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277</v>
      </c>
      <c r="F1979" t="s">
        <v>277</v>
      </c>
      <c r="G1979" t="s">
        <v>277</v>
      </c>
      <c r="H1979">
        <v>0</v>
      </c>
      <c r="I1979" t="s">
        <v>277</v>
      </c>
      <c r="J1979">
        <v>0</v>
      </c>
      <c r="K1979" t="s">
        <v>277</v>
      </c>
      <c r="L1979" t="s">
        <v>277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277</v>
      </c>
      <c r="G1980" t="s">
        <v>277</v>
      </c>
      <c r="H1980">
        <v>1019</v>
      </c>
      <c r="I1980" t="s">
        <v>277</v>
      </c>
      <c r="J1980">
        <v>26</v>
      </c>
      <c r="K1980" t="s">
        <v>277</v>
      </c>
      <c r="L1980" t="s">
        <v>277</v>
      </c>
      <c r="M1980">
        <v>1704404</v>
      </c>
      <c r="N1980">
        <v>18361</v>
      </c>
      <c r="O1980" s="26">
        <v>4538</v>
      </c>
      <c r="P1980" s="26">
        <v>19680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277</v>
      </c>
      <c r="F1981" t="s">
        <v>277</v>
      </c>
      <c r="G1981" t="s">
        <v>277</v>
      </c>
      <c r="H1981">
        <v>101</v>
      </c>
      <c r="I1981" t="s">
        <v>277</v>
      </c>
      <c r="J1981">
        <v>0</v>
      </c>
      <c r="K1981" t="s">
        <v>277</v>
      </c>
      <c r="L1981" t="s">
        <v>277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277</v>
      </c>
      <c r="F1982" t="s">
        <v>277</v>
      </c>
      <c r="G1982" t="s">
        <v>277</v>
      </c>
      <c r="H1982">
        <v>0</v>
      </c>
      <c r="I1982" t="s">
        <v>277</v>
      </c>
      <c r="J1982">
        <v>0</v>
      </c>
      <c r="K1982" t="s">
        <v>277</v>
      </c>
      <c r="L1982" t="s">
        <v>277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277</v>
      </c>
      <c r="G1983" t="s">
        <v>277</v>
      </c>
      <c r="H1983">
        <v>1052</v>
      </c>
      <c r="I1983" t="s">
        <v>277</v>
      </c>
      <c r="J1983">
        <v>27</v>
      </c>
      <c r="K1983" t="s">
        <v>277</v>
      </c>
      <c r="L1983" t="s">
        <v>277</v>
      </c>
      <c r="M1983">
        <v>1704511</v>
      </c>
      <c r="N1983">
        <v>18363</v>
      </c>
      <c r="O1983" s="26">
        <v>7484</v>
      </c>
      <c r="P1983" s="26">
        <v>40118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277</v>
      </c>
      <c r="F1984" t="s">
        <v>277</v>
      </c>
      <c r="G1984" t="s">
        <v>277</v>
      </c>
      <c r="H1984">
        <v>100</v>
      </c>
      <c r="I1984" t="s">
        <v>277</v>
      </c>
      <c r="J1984">
        <v>0</v>
      </c>
      <c r="K1984" t="s">
        <v>277</v>
      </c>
      <c r="L1984" t="s">
        <v>277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277</v>
      </c>
      <c r="F1985" t="s">
        <v>277</v>
      </c>
      <c r="G1985" t="s">
        <v>277</v>
      </c>
      <c r="H1985">
        <v>0</v>
      </c>
      <c r="I1985" t="s">
        <v>277</v>
      </c>
      <c r="J1985">
        <v>0</v>
      </c>
      <c r="K1985" t="s">
        <v>277</v>
      </c>
      <c r="L1985" t="s">
        <v>277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277</v>
      </c>
      <c r="G1986" t="s">
        <v>277</v>
      </c>
      <c r="H1986">
        <v>1065</v>
      </c>
      <c r="I1986" t="s">
        <v>277</v>
      </c>
      <c r="J1986">
        <v>25</v>
      </c>
      <c r="K1986" t="s">
        <v>277</v>
      </c>
      <c r="L1986" t="s">
        <v>277</v>
      </c>
      <c r="M1986">
        <v>1704653</v>
      </c>
      <c r="N1986">
        <v>18364</v>
      </c>
      <c r="O1986" s="26">
        <v>10436</v>
      </c>
      <c r="P1986" s="26">
        <v>56639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277</v>
      </c>
      <c r="F1987" t="s">
        <v>277</v>
      </c>
      <c r="G1987" t="s">
        <v>277</v>
      </c>
      <c r="H1987">
        <v>104</v>
      </c>
      <c r="I1987" t="s">
        <v>277</v>
      </c>
      <c r="J1987">
        <v>0</v>
      </c>
      <c r="K1987" t="s">
        <v>277</v>
      </c>
      <c r="L1987" t="s">
        <v>277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277</v>
      </c>
      <c r="F1988" t="s">
        <v>277</v>
      </c>
      <c r="G1988" t="s">
        <v>277</v>
      </c>
      <c r="H1988">
        <v>0</v>
      </c>
      <c r="I1988" t="s">
        <v>277</v>
      </c>
      <c r="J1988">
        <v>0</v>
      </c>
      <c r="K1988" t="s">
        <v>277</v>
      </c>
      <c r="L1988" t="s">
        <v>277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277</v>
      </c>
      <c r="G1989" t="s">
        <v>277</v>
      </c>
      <c r="H1989">
        <v>1074</v>
      </c>
      <c r="I1989" t="s">
        <v>277</v>
      </c>
      <c r="J1989">
        <v>25</v>
      </c>
      <c r="K1989" t="s">
        <v>277</v>
      </c>
      <c r="L1989" t="s">
        <v>277</v>
      </c>
      <c r="M1989">
        <v>1704756</v>
      </c>
      <c r="N1989">
        <v>18365</v>
      </c>
      <c r="O1989" s="26">
        <v>-37153841</v>
      </c>
      <c r="P1989" s="26">
        <v>-36905702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277</v>
      </c>
      <c r="F1990" t="s">
        <v>277</v>
      </c>
      <c r="G1990" t="s">
        <v>277</v>
      </c>
      <c r="H1990">
        <v>107</v>
      </c>
      <c r="I1990" t="s">
        <v>277</v>
      </c>
      <c r="J1990">
        <v>0</v>
      </c>
      <c r="K1990" t="s">
        <v>277</v>
      </c>
      <c r="L1990" t="s">
        <v>277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277</v>
      </c>
      <c r="F1991" t="s">
        <v>277</v>
      </c>
      <c r="G1991" t="s">
        <v>277</v>
      </c>
      <c r="H1991">
        <v>0</v>
      </c>
      <c r="I1991" t="s">
        <v>277</v>
      </c>
      <c r="J1991">
        <v>0</v>
      </c>
      <c r="K1991" t="s">
        <v>277</v>
      </c>
      <c r="L1991" t="s">
        <v>277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277</v>
      </c>
      <c r="G1992" t="s">
        <v>277</v>
      </c>
      <c r="H1992">
        <v>1085</v>
      </c>
      <c r="I1992" t="s">
        <v>277</v>
      </c>
      <c r="J1992">
        <v>26</v>
      </c>
      <c r="K1992" t="s">
        <v>277</v>
      </c>
      <c r="L1992" t="s">
        <v>277</v>
      </c>
      <c r="M1992">
        <v>1704856</v>
      </c>
      <c r="N1992">
        <v>18365</v>
      </c>
      <c r="O1992" s="26">
        <v>4253</v>
      </c>
      <c r="P1992" s="26">
        <v>19313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277</v>
      </c>
      <c r="F1993" t="s">
        <v>277</v>
      </c>
      <c r="G1993" t="s">
        <v>277</v>
      </c>
      <c r="H1993">
        <v>126</v>
      </c>
      <c r="I1993" t="s">
        <v>277</v>
      </c>
      <c r="J1993">
        <v>0</v>
      </c>
      <c r="K1993" t="s">
        <v>277</v>
      </c>
      <c r="L1993" t="s">
        <v>277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277</v>
      </c>
      <c r="F1994" t="s">
        <v>277</v>
      </c>
      <c r="G1994" t="s">
        <v>277</v>
      </c>
      <c r="H1994">
        <v>0</v>
      </c>
      <c r="I1994" t="s">
        <v>277</v>
      </c>
      <c r="J1994">
        <v>0</v>
      </c>
      <c r="K1994" t="s">
        <v>277</v>
      </c>
      <c r="L1994" t="s">
        <v>277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277</v>
      </c>
      <c r="G1995" t="s">
        <v>277</v>
      </c>
      <c r="H1995">
        <v>1044</v>
      </c>
      <c r="I1995" t="s">
        <v>277</v>
      </c>
      <c r="J1995">
        <v>27</v>
      </c>
      <c r="K1995" t="s">
        <v>277</v>
      </c>
      <c r="L1995" t="s">
        <v>277</v>
      </c>
      <c r="M1995">
        <v>1704973</v>
      </c>
      <c r="N1995">
        <v>18366</v>
      </c>
      <c r="O1995" s="26">
        <v>6540</v>
      </c>
      <c r="P1995" s="26">
        <v>6648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277</v>
      </c>
      <c r="F1996" t="s">
        <v>277</v>
      </c>
      <c r="G1996" t="s">
        <v>277</v>
      </c>
      <c r="H1996">
        <v>130</v>
      </c>
      <c r="I1996" t="s">
        <v>277</v>
      </c>
      <c r="J1996">
        <v>0</v>
      </c>
      <c r="K1996" t="s">
        <v>277</v>
      </c>
      <c r="L1996" t="s">
        <v>277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277</v>
      </c>
      <c r="F1997" t="s">
        <v>277</v>
      </c>
      <c r="G1997" t="s">
        <v>277</v>
      </c>
      <c r="H1997">
        <v>0</v>
      </c>
      <c r="I1997" t="s">
        <v>277</v>
      </c>
      <c r="J1997">
        <v>0</v>
      </c>
      <c r="K1997" t="s">
        <v>277</v>
      </c>
      <c r="L1997" t="s">
        <v>277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277</v>
      </c>
      <c r="G1998" t="s">
        <v>277</v>
      </c>
      <c r="H1998">
        <v>1078</v>
      </c>
      <c r="I1998" t="s">
        <v>277</v>
      </c>
      <c r="J1998">
        <v>27</v>
      </c>
      <c r="K1998" t="s">
        <v>277</v>
      </c>
      <c r="L1998" t="s">
        <v>277</v>
      </c>
      <c r="M1998">
        <v>1705069</v>
      </c>
      <c r="N1998">
        <v>18367</v>
      </c>
      <c r="O1998" s="26">
        <v>8781</v>
      </c>
      <c r="P1998" s="26">
        <v>19109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277</v>
      </c>
      <c r="F1999" t="s">
        <v>277</v>
      </c>
      <c r="G1999" t="s">
        <v>277</v>
      </c>
      <c r="H1999">
        <v>124</v>
      </c>
      <c r="I1999" t="s">
        <v>277</v>
      </c>
      <c r="J1999">
        <v>0</v>
      </c>
      <c r="K1999" t="s">
        <v>277</v>
      </c>
      <c r="L1999" t="s">
        <v>277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277</v>
      </c>
      <c r="F2000" t="s">
        <v>277</v>
      </c>
      <c r="G2000" t="s">
        <v>277</v>
      </c>
      <c r="H2000">
        <v>0</v>
      </c>
      <c r="I2000" t="s">
        <v>277</v>
      </c>
      <c r="J2000">
        <v>0</v>
      </c>
      <c r="K2000" t="s">
        <v>277</v>
      </c>
      <c r="L2000" t="s">
        <v>277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277</v>
      </c>
      <c r="G2001" t="s">
        <v>277</v>
      </c>
      <c r="H2001">
        <v>1115</v>
      </c>
      <c r="I2001" t="s">
        <v>277</v>
      </c>
      <c r="J2001">
        <v>27</v>
      </c>
      <c r="K2001" t="s">
        <v>277</v>
      </c>
      <c r="L2001" t="s">
        <v>277</v>
      </c>
      <c r="M2001">
        <v>1705176</v>
      </c>
      <c r="N2001">
        <v>18368</v>
      </c>
      <c r="O2001" s="26">
        <v>9003</v>
      </c>
      <c r="P2001" s="26">
        <v>17402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277</v>
      </c>
      <c r="F2002" t="s">
        <v>277</v>
      </c>
      <c r="G2002" t="s">
        <v>277</v>
      </c>
      <c r="H2002">
        <v>128</v>
      </c>
      <c r="I2002" t="s">
        <v>277</v>
      </c>
      <c r="J2002">
        <v>0</v>
      </c>
      <c r="K2002" t="s">
        <v>277</v>
      </c>
      <c r="L2002" t="s">
        <v>277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277</v>
      </c>
      <c r="F2003" t="s">
        <v>277</v>
      </c>
      <c r="G2003" t="s">
        <v>277</v>
      </c>
      <c r="H2003">
        <v>0</v>
      </c>
      <c r="I2003" t="s">
        <v>277</v>
      </c>
      <c r="J2003">
        <v>0</v>
      </c>
      <c r="K2003" t="s">
        <v>277</v>
      </c>
      <c r="L2003" t="s">
        <v>277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277</v>
      </c>
      <c r="G2004" t="s">
        <v>277</v>
      </c>
      <c r="H2004">
        <v>1155</v>
      </c>
      <c r="I2004" t="s">
        <v>277</v>
      </c>
      <c r="J2004">
        <v>26</v>
      </c>
      <c r="K2004" t="s">
        <v>277</v>
      </c>
      <c r="L2004" t="s">
        <v>277</v>
      </c>
      <c r="M2004">
        <v>1705293</v>
      </c>
      <c r="N2004">
        <v>18370</v>
      </c>
      <c r="O2004" s="26">
        <v>19597</v>
      </c>
      <c r="P2004" s="26">
        <v>34577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277</v>
      </c>
      <c r="F2005" t="s">
        <v>277</v>
      </c>
      <c r="G2005" t="s">
        <v>277</v>
      </c>
      <c r="H2005">
        <v>143</v>
      </c>
      <c r="I2005" t="s">
        <v>277</v>
      </c>
      <c r="J2005">
        <v>0</v>
      </c>
      <c r="K2005" t="s">
        <v>277</v>
      </c>
      <c r="L2005" t="s">
        <v>277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277</v>
      </c>
      <c r="F2006" t="s">
        <v>277</v>
      </c>
      <c r="G2006" t="s">
        <v>277</v>
      </c>
      <c r="H2006">
        <v>0</v>
      </c>
      <c r="I2006" t="s">
        <v>277</v>
      </c>
      <c r="J2006">
        <v>0</v>
      </c>
      <c r="K2006" t="s">
        <v>277</v>
      </c>
      <c r="L2006" t="s">
        <v>277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277</v>
      </c>
      <c r="G2007" t="s">
        <v>277</v>
      </c>
      <c r="H2007">
        <v>1214</v>
      </c>
      <c r="I2007" t="s">
        <v>277</v>
      </c>
      <c r="J2007">
        <v>26</v>
      </c>
      <c r="K2007" t="s">
        <v>277</v>
      </c>
      <c r="L2007" t="s">
        <v>277</v>
      </c>
      <c r="M2007">
        <v>1705403</v>
      </c>
      <c r="N2007">
        <v>18371</v>
      </c>
      <c r="O2007" s="26">
        <v>30881</v>
      </c>
      <c r="P2007" s="26">
        <v>51208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277</v>
      </c>
      <c r="F2008" t="s">
        <v>277</v>
      </c>
      <c r="G2008" t="s">
        <v>277</v>
      </c>
      <c r="H2008">
        <v>156</v>
      </c>
      <c r="I2008" t="s">
        <v>277</v>
      </c>
      <c r="J2008">
        <v>0</v>
      </c>
      <c r="K2008" t="s">
        <v>277</v>
      </c>
      <c r="L2008" t="s">
        <v>277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277</v>
      </c>
      <c r="F2009" t="s">
        <v>277</v>
      </c>
      <c r="G2009" t="s">
        <v>277</v>
      </c>
      <c r="H2009">
        <v>0</v>
      </c>
      <c r="I2009" t="s">
        <v>277</v>
      </c>
      <c r="J2009">
        <v>0</v>
      </c>
      <c r="K2009" t="s">
        <v>277</v>
      </c>
      <c r="L2009" t="s">
        <v>277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277</v>
      </c>
      <c r="G2010" t="s">
        <v>277</v>
      </c>
      <c r="H2010">
        <v>1257</v>
      </c>
      <c r="I2010" t="s">
        <v>277</v>
      </c>
      <c r="J2010">
        <v>27</v>
      </c>
      <c r="K2010" t="s">
        <v>277</v>
      </c>
      <c r="L2010" t="s">
        <v>277</v>
      </c>
      <c r="M2010">
        <v>1705510</v>
      </c>
      <c r="N2010">
        <v>18371</v>
      </c>
      <c r="O2010" s="26">
        <v>-18413827</v>
      </c>
      <c r="P2010" s="26">
        <v>-18370839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277</v>
      </c>
      <c r="F2011" t="s">
        <v>277</v>
      </c>
      <c r="G2011" t="s">
        <v>277</v>
      </c>
      <c r="H2011">
        <v>171</v>
      </c>
      <c r="I2011" t="s">
        <v>277</v>
      </c>
      <c r="J2011">
        <v>0</v>
      </c>
      <c r="K2011" t="s">
        <v>277</v>
      </c>
      <c r="L2011" t="s">
        <v>277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277</v>
      </c>
      <c r="F2012" t="s">
        <v>277</v>
      </c>
      <c r="G2012" t="s">
        <v>277</v>
      </c>
      <c r="H2012">
        <v>0</v>
      </c>
      <c r="I2012" t="s">
        <v>277</v>
      </c>
      <c r="J2012">
        <v>0</v>
      </c>
      <c r="K2012" t="s">
        <v>277</v>
      </c>
      <c r="L2012" t="s">
        <v>277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277</v>
      </c>
      <c r="G2013" t="s">
        <v>277</v>
      </c>
      <c r="H2013">
        <v>1325</v>
      </c>
      <c r="I2013" t="s">
        <v>277</v>
      </c>
      <c r="J2013">
        <v>27</v>
      </c>
      <c r="K2013" t="s">
        <v>277</v>
      </c>
      <c r="L2013" t="s">
        <v>277</v>
      </c>
      <c r="M2013">
        <v>1705607</v>
      </c>
      <c r="N2013">
        <v>18371</v>
      </c>
      <c r="O2013" s="26">
        <v>5255</v>
      </c>
      <c r="P2013" s="26">
        <v>15211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277</v>
      </c>
      <c r="F2014" t="s">
        <v>277</v>
      </c>
      <c r="G2014" t="s">
        <v>277</v>
      </c>
      <c r="H2014">
        <v>177</v>
      </c>
      <c r="I2014" t="s">
        <v>277</v>
      </c>
      <c r="J2014">
        <v>0</v>
      </c>
      <c r="K2014" t="s">
        <v>277</v>
      </c>
      <c r="L2014" t="s">
        <v>277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277</v>
      </c>
      <c r="F2015" t="s">
        <v>277</v>
      </c>
      <c r="G2015" t="s">
        <v>277</v>
      </c>
      <c r="H2015">
        <v>0</v>
      </c>
      <c r="I2015" t="s">
        <v>277</v>
      </c>
      <c r="J2015">
        <v>0</v>
      </c>
      <c r="K2015" t="s">
        <v>277</v>
      </c>
      <c r="L2015" t="s">
        <v>277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277</v>
      </c>
      <c r="G2016" t="s">
        <v>277</v>
      </c>
      <c r="H2016">
        <v>1348</v>
      </c>
      <c r="I2016" t="s">
        <v>277</v>
      </c>
      <c r="J2016">
        <v>28</v>
      </c>
      <c r="K2016" t="s">
        <v>277</v>
      </c>
      <c r="L2016" t="s">
        <v>277</v>
      </c>
      <c r="M2016">
        <v>1705704</v>
      </c>
      <c r="N2016">
        <v>18371</v>
      </c>
      <c r="O2016" s="26">
        <v>9042</v>
      </c>
      <c r="P2016" s="26">
        <v>14330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277</v>
      </c>
      <c r="F2017" t="s">
        <v>277</v>
      </c>
      <c r="G2017" t="s">
        <v>277</v>
      </c>
      <c r="H2017">
        <v>218</v>
      </c>
      <c r="I2017" t="s">
        <v>277</v>
      </c>
      <c r="J2017">
        <v>0</v>
      </c>
      <c r="K2017" t="s">
        <v>277</v>
      </c>
      <c r="L2017" t="s">
        <v>277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277</v>
      </c>
      <c r="F2018" t="s">
        <v>277</v>
      </c>
      <c r="G2018" t="s">
        <v>277</v>
      </c>
      <c r="H2018">
        <v>0</v>
      </c>
      <c r="I2018" t="s">
        <v>277</v>
      </c>
      <c r="J2018">
        <v>0</v>
      </c>
      <c r="K2018" t="s">
        <v>277</v>
      </c>
      <c r="L2018" t="s">
        <v>277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277</v>
      </c>
      <c r="G2019" t="s">
        <v>277</v>
      </c>
      <c r="H2019">
        <v>1386</v>
      </c>
      <c r="I2019" t="s">
        <v>277</v>
      </c>
      <c r="J2019">
        <v>26</v>
      </c>
      <c r="K2019" t="s">
        <v>277</v>
      </c>
      <c r="L2019" t="s">
        <v>277</v>
      </c>
      <c r="M2019">
        <v>1705854</v>
      </c>
      <c r="N2019">
        <v>18373</v>
      </c>
      <c r="O2019" s="26">
        <v>8995</v>
      </c>
      <c r="P2019" s="26">
        <v>12382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277</v>
      </c>
      <c r="F2020" t="s">
        <v>277</v>
      </c>
      <c r="G2020" t="s">
        <v>277</v>
      </c>
      <c r="H2020">
        <v>231</v>
      </c>
      <c r="I2020" t="s">
        <v>277</v>
      </c>
      <c r="J2020">
        <v>0</v>
      </c>
      <c r="K2020" t="s">
        <v>277</v>
      </c>
      <c r="L2020" t="s">
        <v>277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277</v>
      </c>
      <c r="F2021" t="s">
        <v>277</v>
      </c>
      <c r="G2021" t="s">
        <v>277</v>
      </c>
      <c r="H2021">
        <v>0</v>
      </c>
      <c r="I2021" t="s">
        <v>277</v>
      </c>
      <c r="J2021">
        <v>0</v>
      </c>
      <c r="K2021" t="s">
        <v>277</v>
      </c>
      <c r="L2021" t="s">
        <v>277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277</v>
      </c>
      <c r="G2022" t="s">
        <v>277</v>
      </c>
      <c r="H2022">
        <v>1483</v>
      </c>
      <c r="I2022" t="s">
        <v>277</v>
      </c>
      <c r="J2022">
        <v>28</v>
      </c>
      <c r="K2022" t="s">
        <v>277</v>
      </c>
      <c r="L2022" t="s">
        <v>277</v>
      </c>
      <c r="M2022">
        <v>1705943</v>
      </c>
      <c r="N2022">
        <v>18375</v>
      </c>
      <c r="O2022" s="26">
        <v>5351</v>
      </c>
      <c r="P2022" s="26">
        <v>8729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277</v>
      </c>
      <c r="F2023" t="s">
        <v>277</v>
      </c>
      <c r="G2023" t="s">
        <v>277</v>
      </c>
      <c r="H2023">
        <v>265</v>
      </c>
      <c r="I2023" t="s">
        <v>277</v>
      </c>
      <c r="J2023">
        <v>0</v>
      </c>
      <c r="K2023" t="s">
        <v>277</v>
      </c>
      <c r="L2023" t="s">
        <v>277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277</v>
      </c>
      <c r="F2024" t="s">
        <v>277</v>
      </c>
      <c r="G2024" t="s">
        <v>277</v>
      </c>
      <c r="H2024">
        <v>0</v>
      </c>
      <c r="I2024" t="s">
        <v>277</v>
      </c>
      <c r="J2024">
        <v>0</v>
      </c>
      <c r="K2024" t="s">
        <v>277</v>
      </c>
      <c r="L2024" t="s">
        <v>277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277</v>
      </c>
      <c r="G2025" t="s">
        <v>277</v>
      </c>
      <c r="H2025">
        <v>1609</v>
      </c>
      <c r="I2025" t="s">
        <v>277</v>
      </c>
      <c r="J2025">
        <v>34</v>
      </c>
      <c r="K2025" t="s">
        <v>277</v>
      </c>
      <c r="L2025" t="s">
        <v>277</v>
      </c>
      <c r="M2025">
        <v>1706084</v>
      </c>
      <c r="N2025">
        <v>18378</v>
      </c>
      <c r="O2025" s="26">
        <v>0</v>
      </c>
      <c r="P2025" s="26">
        <v>0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277</v>
      </c>
      <c r="F2026" t="s">
        <v>277</v>
      </c>
      <c r="G2026" t="s">
        <v>277</v>
      </c>
      <c r="H2026">
        <v>307</v>
      </c>
      <c r="I2026" t="s">
        <v>277</v>
      </c>
      <c r="J2026">
        <v>0</v>
      </c>
      <c r="K2026" t="s">
        <v>277</v>
      </c>
      <c r="L2026" t="s">
        <v>277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277</v>
      </c>
      <c r="F2027" t="s">
        <v>277</v>
      </c>
      <c r="G2027" t="s">
        <v>277</v>
      </c>
      <c r="H2027">
        <v>0</v>
      </c>
      <c r="I2027" t="s">
        <v>277</v>
      </c>
      <c r="J2027">
        <v>0</v>
      </c>
      <c r="K2027" t="s">
        <v>277</v>
      </c>
      <c r="L2027" t="s">
        <v>277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277</v>
      </c>
      <c r="G2028" t="s">
        <v>277</v>
      </c>
      <c r="H2028">
        <v>1754</v>
      </c>
      <c r="I2028" t="s">
        <v>277</v>
      </c>
      <c r="J2028">
        <v>37</v>
      </c>
      <c r="K2028" t="s">
        <v>277</v>
      </c>
      <c r="L2028" t="s">
        <v>277</v>
      </c>
      <c r="M2028">
        <v>1706200</v>
      </c>
      <c r="N2028">
        <v>18378</v>
      </c>
      <c r="O2028">
        <v>0</v>
      </c>
      <c r="P2028">
        <v>0</v>
      </c>
      <c r="Q2028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277</v>
      </c>
      <c r="F2029" t="s">
        <v>277</v>
      </c>
      <c r="G2029" t="s">
        <v>277</v>
      </c>
      <c r="H2029">
        <v>341</v>
      </c>
      <c r="I2029" t="s">
        <v>277</v>
      </c>
      <c r="J2029">
        <v>0</v>
      </c>
      <c r="K2029" t="s">
        <v>277</v>
      </c>
      <c r="L2029" t="s">
        <v>277</v>
      </c>
      <c r="M2029">
        <v>4729</v>
      </c>
      <c r="N2029">
        <v>8</v>
      </c>
      <c r="O2029">
        <v>0</v>
      </c>
      <c r="P2029">
        <v>0</v>
      </c>
      <c r="Q2029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277</v>
      </c>
      <c r="F2030" t="s">
        <v>277</v>
      </c>
      <c r="G2030" t="s">
        <v>277</v>
      </c>
      <c r="H2030">
        <v>0</v>
      </c>
      <c r="I2030" t="s">
        <v>277</v>
      </c>
      <c r="J2030">
        <v>0</v>
      </c>
      <c r="K2030" t="s">
        <v>277</v>
      </c>
      <c r="L2030" t="s">
        <v>277</v>
      </c>
      <c r="M2030">
        <v>15</v>
      </c>
      <c r="N2030">
        <v>0</v>
      </c>
      <c r="O2030">
        <v>0</v>
      </c>
      <c r="P2030">
        <v>0</v>
      </c>
      <c r="Q2030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410"/>
  <sheetViews>
    <sheetView workbookViewId="0">
      <pane xSplit="1" ySplit="1" topLeftCell="B30369" activePane="bottomRight" state="frozen"/>
      <selection activeCell="A2031" sqref="A2031"/>
      <selection pane="topRight" activeCell="A2031" sqref="A2031"/>
      <selection pane="bottomLeft" activeCell="A2031" sqref="A2031"/>
      <selection pane="bottomRight" activeCell="A2031" sqref="A2031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  <vt:lpstr>total</vt:lpstr>
      <vt:lpstr>prefecture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2021-12-25T12:38:02Z</dcterms:modified>
</cp:coreProperties>
</file>