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0B2F369-6A9C-4A8D-8592-28686528DD58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3" i="8" l="1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" i="8" l="1"/>
  <c r="H8" i="7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<sst xmlns="http://schemas.openxmlformats.org/spreadsheetml/2006/main" count="31326" uniqueCount="342">
  <si>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</si>
  <si>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</si>
  <si>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</si>
  <si>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</si>
  <si>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</si>
  <si>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</si>
  <si>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</si>
  <si>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</si>
  <si>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</si>
  <si>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</si>
  <si>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</si>
  <si>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</si>
  <si>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</si>
  <si>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</si>
  <si>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</si>
  <si>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</si>
  <si>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</si>
  <si>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</si>
  <si>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</si>
  <si>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</si>
  <si>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</si>
  <si>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</si>
  <si>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</si>
  <si>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</si>
  <si>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</si>
  <si>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</si>
  <si>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</si>
  <si>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</si>
  <si>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</si>
  <si>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</si>
  <si>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</si>
  <si>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</si>
  <si>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</si>
  <si>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</si>
  <si>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</si>
  <si>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</si>
  <si>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</si>
  <si>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</si>
  <si>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</si>
  <si>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</si>
  <si>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</si>
  <si>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</si>
  <si>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</si>
  <si>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</si>
  <si>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</si>
  <si>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</si>
  <si>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</si>
  <si>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</si>
  <si>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</si>
  <si>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</si>
  <si>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</si>
  <si>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</si>
  <si>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</si>
  <si>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</si>
  <si>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</si>
  <si>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</si>
  <si>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</si>
  <si>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</si>
  <si>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</si>
  <si>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</si>
  <si>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</si>
  <si>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</si>
  <si>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</si>
  <si>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</si>
  <si>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</si>
  <si>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</si>
  <si>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</si>
  <si>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</si>
  <si>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</si>
  <si>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</si>
  <si>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</si>
  <si>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</si>
  <si>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</si>
  <si>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</si>
  <si>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</si>
  <si>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</si>
  <si>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</si>
  <si>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</si>
  <si>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</si>
  <si>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</si>
  <si>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</si>
  <si>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</si>
  <si>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</si>
  <si>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</si>
  <si>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</si>
  <si>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</si>
  <si>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</si>
  <si>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</si>
  <si>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</si>
  <si>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</si>
  <si>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</si>
  <si>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</si>
  <si>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</si>
  <si>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</si>
  <si>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</si>
  <si>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</si>
  <si>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</si>
  <si>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</si>
  <si>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</si>
  <si>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</si>
  <si>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</si>
  <si>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</si>
  <si>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</si>
  <si>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</si>
  <si>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</si>
  <si>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</si>
  <si>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</si>
  <si>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</si>
  <si>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</si>
  <si>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</si>
  <si>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</si>
  <si>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</si>
  <si>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</si>
  <si>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</si>
  <si>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</si>
  <si>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</si>
  <si>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</si>
  <si>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</si>
  <si>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</si>
  <si>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</si>
  <si>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</si>
  <si>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</si>
  <si>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</si>
  <si>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</si>
  <si>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</si>
  <si>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</si>
  <si>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</si>
  <si>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</si>
  <si>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</si>
  <si>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</si>
  <si>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</si>
  <si>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</si>
  <si>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</si>
  <si>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</si>
  <si>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</si>
  <si>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</si>
  <si>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</si>
  <si>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</si>
  <si>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</si>
  <si>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</si>
  <si>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</si>
  <si>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</si>
  <si>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</si>
  <si>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</si>
  <si>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</si>
  <si>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</si>
  <si>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</si>
  <si>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</si>
  <si>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</si>
  <si>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</si>
  <si>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</si>
  <si>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</si>
  <si>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</si>
  <si>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</si>
  <si>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</si>
  <si>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</si>
  <si>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</si>
  <si>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</si>
  <si>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</si>
  <si>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</si>
  <si>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</si>
  <si>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</si>
  <si>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</si>
  <si>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</si>
  <si>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</si>
  <si>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</si>
  <si>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</si>
  <si>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</si>
  <si>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</si>
  <si>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</si>
  <si>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</si>
  <si>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</si>
  <si>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</si>
  <si>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</si>
  <si>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</si>
  <si>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</si>
  <si>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</si>
  <si>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</si>
  <si>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</si>
  <si>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</si>
  <si>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</si>
  <si>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</si>
  <si>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</si>
  <si>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</si>
  <si>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</si>
  <si>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</si>
  <si>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</si>
  <si>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</si>
  <si>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</si>
  <si>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</si>
  <si>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</si>
  <si>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</si>
  <si>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</si>
  <si>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</si>
  <si>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</si>
  <si>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</si>
  <si>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</si>
  <si>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</si>
  <si>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</si>
  <si>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</si>
  <si>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</si>
  <si>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</si>
  <si>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</si>
  <si>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</si>
  <si>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</si>
  <si>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</si>
  <si>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</si>
  <si>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</si>
  <si>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</si>
  <si>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</si>
  <si>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</si>
  <si>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</si>
  <si>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</si>
  <si>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</si>
  <si>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</si>
  <si>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</si>
  <si>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</si>
  <si>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</si>
  <si>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</si>
  <si>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</si>
  <si>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</si>
  <si>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</si>
  <si>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</si>
  <si>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</si>
  <si>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</si>
  <si>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</si>
  <si>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</si>
  <si>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</si>
  <si>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</si>
  <si>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</si>
  <si>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</si>
  <si>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</si>
  <si>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</si>
  <si>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</si>
  <si>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</si>
  <si>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</si>
  <si>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</si>
  <si>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</si>
  <si>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</si>
  <si>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</si>
  <si>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</si>
  <si>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</si>
  <si>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</si>
  <si>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</si>
  <si>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</si>
  <si>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</si>
  <si>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</si>
  <si>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</si>
  <si>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</si>
  <si>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</si>
  <si>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</si>
  <si>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</si>
  <si>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</si>
  <si>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</si>
  <si>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</si>
  <si>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</si>
  <si>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</si>
  <si>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</si>
  <si>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</si>
  <si>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</si>
  <si>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</si>
  <si>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</si>
  <si>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</si>
  <si>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</si>
  <si>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</si>
  <si>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</si>
  <si>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</si>
  <si>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</si>
  <si>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</si>
  <si>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</si>
  <si>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</si>
  <si>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</si>
  <si>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</si>
  <si>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</si>
  <si>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</si>
  <si>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</si>
  <si>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</si>
  <si>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</si>
  <si>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</si>
  <si>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</si>
  <si>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</si>
  <si>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</si>
  <si>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</si>
  <si>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</si>
  <si>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</si>
  <si>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</si>
  <si>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</si>
  <si>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</si>
  <si>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</si>
  <si>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</si>
  <si>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</si>
  <si>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</si>
  <si>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</si>
  <si>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</si>
  <si>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</si>
  <si>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</si>
  <si>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</si>
  <si>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</si>
  <si>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</si>
  <si>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</si>
  <si>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</si>
  <si>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</si>
  <si>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</si>
  <si>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</si>
  <si>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</si>
  <si>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</si>
  <si>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</si>
  <si>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</si>
  <si>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</si>
  <si>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</si>
  <si>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</si>
  <si>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</si>
  <si>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</si>
  <si>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</si>
  <si>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</si>
  <si>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</si>
  <si>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</si>
  <si>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</si>
  <si>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</si>
  <si>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</si>
  <si>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</si>
  <si>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</si>
  <si>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</si>
  <si>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</si>
  <si>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</si>
  <si>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</si>
  <si>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</si>
  <si>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</si>
  <si>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</si>
  <si>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</si>
  <si>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</si>
  <si>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</si>
  <si>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</si>
  <si>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</si>
  <si>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</si>
  <si>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</si>
  <si>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</si>
  <si>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</si>
  <si>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</si>
  <si>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</si>
  <si>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</si>
  <si>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（７月８日公表時点）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</si>
</sst>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20"/>
  <sheetViews>
    <sheetView workbookViewId="0">
      <pane ySplit="1" topLeftCell="A1511" activePane="bottomLeft" state="frozen"/>
      <selection activeCell="A1521" sqref="A1521"/>
      <selection pane="bottomLeft" activeCell="A1521" sqref="A152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31460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17749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14084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24295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38418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7097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8057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91294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138099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172385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173256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188308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26791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20683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269009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234974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260575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17092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277661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33116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22624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6706</v>
      </c>
      <c r="P1320" s="27">
        <v>820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7604</v>
      </c>
      <c r="P1323" s="27">
        <v>750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9038</v>
      </c>
      <c r="P1326" s="27">
        <v>858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307696</v>
      </c>
      <c r="P1329" s="27">
        <v>69135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135187</v>
      </c>
      <c r="P1332" s="27">
        <v>50028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54931</v>
      </c>
      <c r="P1335" s="27">
        <v>6301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70318</v>
      </c>
      <c r="P1338" s="27">
        <v>7002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249204</v>
      </c>
      <c r="P1341" s="27">
        <v>86984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207988</v>
      </c>
      <c r="P1344" s="27">
        <v>107201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230895</v>
      </c>
      <c r="P1347" s="27">
        <v>132958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238901</v>
      </c>
      <c r="P1350" s="27">
        <v>158856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223119</v>
      </c>
      <c r="P1353" s="27">
        <v>170911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132098</v>
      </c>
      <c r="P1356" s="27">
        <v>21841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183895</v>
      </c>
      <c r="P1359" s="27">
        <v>18180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333066</v>
      </c>
      <c r="P1362" s="27">
        <v>250691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333336</v>
      </c>
      <c r="P1365" s="27">
        <v>201822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379953</v>
      </c>
      <c r="P1368" s="27">
        <v>226786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384954</v>
      </c>
      <c r="P1371" s="27">
        <v>127859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362277</v>
      </c>
      <c r="P1374" s="27">
        <v>185416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274310</v>
      </c>
      <c r="P1377" s="27">
        <v>32627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319314</v>
      </c>
      <c r="P1380" s="27">
        <v>21990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562969</v>
      </c>
      <c r="P1383" s="27">
        <v>202172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578763</v>
      </c>
      <c r="P1386" s="27">
        <v>61100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641021</v>
      </c>
      <c r="P1389" s="27">
        <v>59719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613636</v>
      </c>
      <c r="P1392" s="27">
        <v>97453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591156</v>
      </c>
      <c r="P1395" s="27">
        <v>111589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457457</v>
      </c>
      <c r="P1398" s="27">
        <v>51076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452745</v>
      </c>
      <c r="P1401" s="27">
        <v>61361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646542</v>
      </c>
      <c r="P1404" s="27">
        <v>225129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667777</v>
      </c>
      <c r="P1407" s="27">
        <v>190931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694275</v>
      </c>
      <c r="P1410" s="27">
        <v>212893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687151</v>
      </c>
      <c r="P1413" s="27">
        <v>207100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674141</v>
      </c>
      <c r="P1416" s="27">
        <v>198298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588655</v>
      </c>
      <c r="P1419" s="27">
        <v>117313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546315</v>
      </c>
      <c r="P1422" s="27">
        <v>174640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726560</v>
      </c>
      <c r="P1425" s="27">
        <v>305112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742040</v>
      </c>
      <c r="P1428" s="27">
        <v>297549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722283</v>
      </c>
      <c r="P1431" s="27">
        <v>358884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694535</v>
      </c>
      <c r="P1434" s="27">
        <v>355637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699072</v>
      </c>
      <c r="P1437" s="27">
        <v>331287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622467</v>
      </c>
      <c r="P1440" s="27">
        <v>258556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573272</v>
      </c>
      <c r="P1443" s="27">
        <v>306246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643561</v>
      </c>
      <c r="P1446" s="27">
        <v>502161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635286</v>
      </c>
      <c r="P1449" s="27">
        <v>507201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620467</v>
      </c>
      <c r="P1452" s="27">
        <v>562761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632513</v>
      </c>
      <c r="P1455" s="27">
        <v>554421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604266</v>
      </c>
      <c r="P1458" s="27">
        <v>523482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606066</v>
      </c>
      <c r="P1461" s="27">
        <v>412628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610771</v>
      </c>
      <c r="P1464" s="27">
        <v>421751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644203</v>
      </c>
      <c r="P1467" s="27">
        <v>581011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628816</v>
      </c>
      <c r="P1470" s="27">
        <v>592417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636973</v>
      </c>
      <c r="P1473" s="27">
        <v>623580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616293</v>
      </c>
      <c r="P1476" s="27">
        <v>629089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623724</v>
      </c>
      <c r="P1479" s="27">
        <v>641907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612426</v>
      </c>
      <c r="P1482" s="27">
        <v>540662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647753</v>
      </c>
      <c r="P1485" s="27">
        <v>506709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581837</v>
      </c>
      <c r="P1488" s="27">
        <v>638305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568861</v>
      </c>
      <c r="P1491" s="27">
        <v>654178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577111</v>
      </c>
      <c r="P1494" s="27">
        <v>640809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397334</v>
      </c>
      <c r="P1497" s="27">
        <v>601225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323773</v>
      </c>
      <c r="P1500" s="27">
        <v>582968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573797</v>
      </c>
      <c r="P1503" s="27">
        <v>517016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563609</v>
      </c>
      <c r="P1506" s="27">
        <v>459648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560777</v>
      </c>
      <c r="P1509" s="27">
        <v>510512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>
        <v>537095</v>
      </c>
      <c r="P1512">
        <v>473530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>
        <v>0</v>
      </c>
      <c r="P1513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>
        <v>0</v>
      </c>
      <c r="P1514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>
        <v>437701</v>
      </c>
      <c r="P1515">
        <v>381766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>
        <v>0</v>
      </c>
      <c r="P1516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>
        <v>0</v>
      </c>
      <c r="P151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>
        <v>0</v>
      </c>
      <c r="P1518">
        <v>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>
        <v>0</v>
      </c>
      <c r="P1519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>
        <v>0</v>
      </c>
      <c r="P152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420"/>
  <sheetViews>
    <sheetView workbookViewId="0">
      <pane xSplit="1" ySplit="1" topLeftCell="B22409" activePane="bottomRight" state="frozen"/>
      <selection activeCell="A1521" sqref="A1521"/>
      <selection pane="topRight" activeCell="A1521" sqref="A1521"/>
      <selection pane="bottomLeft" activeCell="A1521" sqref="A1521"/>
      <selection pane="bottomRight" activeCell="A1521" sqref="A152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93" sqref="M6:O93"/>
    </sheetView>
  </sheetViews>
  <sheetFormatPr defaultRowHeight="18" x14ac:dyDescent="0.55000000000000004"/>
  <cols>
    <col min="1" max="1" width="11.08203125" style="85" bestFit="1" customWidth="1"/>
    <col min="2" max="2" width="7.5" style="58" bestFit="1" customWidth="1"/>
    <col min="3" max="7" width="8.6640625" style="59"/>
    <col min="8" max="9" width="8.6640625" style="50"/>
    <col min="10" max="10" width="8.6640625" style="72"/>
    <col min="11" max="11" width="8.6640625" style="50"/>
    <col min="12" max="12" width="8.6640625" style="72"/>
    <col min="13" max="13" width="8.6640625" style="55"/>
    <col min="14" max="14" width="9.1640625" style="50" bestFit="1" customWidth="1"/>
    <col min="15" max="16384" width="8.6640625" style="50"/>
  </cols>
  <sheetData>
    <row r="1" spans="1:15" s="75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319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16" t="s">
        <v>318</v>
      </c>
      <c r="N2" s="116"/>
      <c r="O2" s="116"/>
    </row>
    <row r="3" spans="1:15" x14ac:dyDescent="0.55000000000000004">
      <c r="A3" s="114" t="s">
        <v>312</v>
      </c>
      <c r="B3" s="114"/>
      <c r="C3" s="114"/>
      <c r="D3" s="114"/>
      <c r="E3" s="114"/>
      <c r="F3" s="114"/>
      <c r="G3" s="73"/>
      <c r="H3" s="117" t="s">
        <v>317</v>
      </c>
      <c r="I3" s="117"/>
      <c r="J3" s="117"/>
      <c r="K3" s="117"/>
      <c r="L3" s="117"/>
      <c r="M3" s="116" t="s">
        <v>287</v>
      </c>
      <c r="N3" s="116"/>
      <c r="O3" s="116"/>
    </row>
    <row r="4" spans="1:15" s="75" customFormat="1" x14ac:dyDescent="0.55000000000000004">
      <c r="A4" s="82"/>
      <c r="B4" s="76">
        <v>2</v>
      </c>
      <c r="C4" s="76">
        <v>3</v>
      </c>
      <c r="D4" s="76">
        <v>4</v>
      </c>
      <c r="E4" s="76">
        <v>5</v>
      </c>
      <c r="F4" s="76">
        <v>6</v>
      </c>
      <c r="G4" s="76">
        <v>7</v>
      </c>
      <c r="H4" s="76">
        <v>3</v>
      </c>
      <c r="I4" s="76">
        <v>4</v>
      </c>
      <c r="J4" s="76">
        <v>5</v>
      </c>
      <c r="K4" s="76">
        <v>6</v>
      </c>
      <c r="L4" s="74">
        <v>7</v>
      </c>
      <c r="M4" s="116"/>
      <c r="N4" s="116"/>
      <c r="O4" s="116"/>
    </row>
    <row r="5" spans="1:15" s="75" customFormat="1" x14ac:dyDescent="0.55000000000000004">
      <c r="A5" s="82"/>
      <c r="B5" s="76"/>
      <c r="C5" s="76"/>
      <c r="D5" s="118" t="s">
        <v>282</v>
      </c>
      <c r="E5" s="118"/>
      <c r="F5" s="118" t="s">
        <v>314</v>
      </c>
      <c r="G5" s="118"/>
      <c r="H5" s="76"/>
      <c r="I5" s="118" t="s">
        <v>282</v>
      </c>
      <c r="J5" s="118"/>
      <c r="K5" s="118" t="s">
        <v>314</v>
      </c>
      <c r="L5" s="118"/>
    </row>
    <row r="6" spans="1:15" x14ac:dyDescent="0.55000000000000004">
      <c r="A6" s="83" t="s">
        <v>290</v>
      </c>
      <c r="B6" s="88" t="s">
        <v>289</v>
      </c>
      <c r="C6" s="86" t="s">
        <v>313</v>
      </c>
      <c r="D6" s="79" t="s">
        <v>315</v>
      </c>
      <c r="E6" s="79" t="s">
        <v>316</v>
      </c>
      <c r="F6" s="79" t="s">
        <v>315</v>
      </c>
      <c r="G6" s="79" t="s">
        <v>316</v>
      </c>
      <c r="H6" s="91" t="s">
        <v>287</v>
      </c>
      <c r="I6" s="79" t="s">
        <v>315</v>
      </c>
      <c r="J6" s="79" t="s">
        <v>316</v>
      </c>
      <c r="K6" s="79" t="s">
        <v>315</v>
      </c>
      <c r="L6" s="79" t="s">
        <v>316</v>
      </c>
      <c r="M6" s="89" t="s">
        <v>290</v>
      </c>
      <c r="N6" s="90" t="s">
        <v>282</v>
      </c>
      <c r="O6" s="90" t="s">
        <v>283</v>
      </c>
    </row>
    <row r="7" spans="1:15" x14ac:dyDescent="0.55000000000000004">
      <c r="A7" s="84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4610</v>
      </c>
      <c r="I7" s="52">
        <f>IFERROR(VLOOKUP($A7, ワクチン一般接種!$A:$G, I$4, FALSE), 0)</f>
        <v>4610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7">
        <f>IFERROR(VLOOKUP($A7, ワクチン一般接種!$A:$G, L$4, FALSE), 0)</f>
        <v>0</v>
      </c>
      <c r="M7" s="54">
        <f>A7</f>
        <v>44298</v>
      </c>
      <c r="N7" s="53">
        <f>IF($A7="","",IF(D7+E7+I7+J7=0, "", D7+E7+I7+J7))</f>
        <v>31460</v>
      </c>
      <c r="O7" s="53">
        <f>IF($A7="", "", IF(F7+G7+K7+L7=0, "", F7+G7+K7+L7))</f>
        <v>70086</v>
      </c>
    </row>
    <row r="8" spans="1:15" x14ac:dyDescent="0.55000000000000004">
      <c r="A8" s="84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3853</v>
      </c>
      <c r="I8" s="52">
        <f>IFERROR(VLOOKUP($A8, ワクチン一般接種!$A:$G, I$4, FALSE), 0)</f>
        <v>3853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54">
        <f t="shared" ref="M8:M71" si="0">A8</f>
        <v>44299</v>
      </c>
      <c r="N8" s="53">
        <f t="shared" ref="N8:N70" si="1">IF($A8="", "", D8+E8+I8+J8)</f>
        <v>17749</v>
      </c>
      <c r="O8" s="53">
        <f t="shared" ref="O8:O70" si="2">IF($A8="", "", F8+G8+K8+L8)</f>
        <v>40090</v>
      </c>
    </row>
    <row r="9" spans="1:15" x14ac:dyDescent="0.55000000000000004">
      <c r="A9" s="84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4515</v>
      </c>
      <c r="I9" s="52">
        <f>IFERROR(VLOOKUP($A9, ワクチン一般接種!$A:$G, I$4, FALSE), 0)</f>
        <v>4515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54">
        <f t="shared" si="0"/>
        <v>44300</v>
      </c>
      <c r="N9" s="53">
        <f t="shared" si="1"/>
        <v>14084</v>
      </c>
      <c r="O9" s="53">
        <f t="shared" si="2"/>
        <v>41427</v>
      </c>
    </row>
    <row r="10" spans="1:15" x14ac:dyDescent="0.55000000000000004">
      <c r="A10" s="84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7658</v>
      </c>
      <c r="I10" s="52">
        <f>IFERROR(VLOOKUP($A10, ワクチン一般接種!$A:$G, I$4, FALSE), 0)</f>
        <v>7658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54">
        <f t="shared" si="0"/>
        <v>44301</v>
      </c>
      <c r="N10" s="53">
        <f t="shared" si="1"/>
        <v>24295</v>
      </c>
      <c r="O10" s="53">
        <f t="shared" si="2"/>
        <v>35983</v>
      </c>
    </row>
    <row r="11" spans="1:15" x14ac:dyDescent="0.55000000000000004">
      <c r="A11" s="84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8722</v>
      </c>
      <c r="I11" s="52">
        <f>IFERROR(VLOOKUP($A11, ワクチン一般接種!$A:$G, I$4, FALSE), 0)</f>
        <v>8722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54">
        <f t="shared" si="0"/>
        <v>44302</v>
      </c>
      <c r="N11" s="53">
        <f t="shared" si="1"/>
        <v>38418</v>
      </c>
      <c r="O11" s="53">
        <f t="shared" si="2"/>
        <v>39991</v>
      </c>
    </row>
    <row r="12" spans="1:15" x14ac:dyDescent="0.55000000000000004">
      <c r="A12" s="84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7097</v>
      </c>
      <c r="I12" s="52">
        <f>IFERROR(VLOOKUP($A12, ワクチン一般接種!$A:$G, I$4, FALSE), 0)</f>
        <v>7097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54">
        <f t="shared" si="0"/>
        <v>44303</v>
      </c>
      <c r="N12" s="53">
        <f t="shared" si="1"/>
        <v>7097</v>
      </c>
      <c r="O12" s="53">
        <f t="shared" si="2"/>
        <v>0</v>
      </c>
    </row>
    <row r="13" spans="1:15" x14ac:dyDescent="0.55000000000000004">
      <c r="A13" s="84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8057</v>
      </c>
      <c r="I13" s="52">
        <f>IFERROR(VLOOKUP($A13, ワクチン一般接種!$A:$G, I$4, FALSE), 0)</f>
        <v>8057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54">
        <f t="shared" si="0"/>
        <v>44304</v>
      </c>
      <c r="N13" s="53">
        <f t="shared" si="1"/>
        <v>8057</v>
      </c>
      <c r="O13" s="53">
        <f t="shared" si="2"/>
        <v>0</v>
      </c>
    </row>
    <row r="14" spans="1:15" x14ac:dyDescent="0.55000000000000004">
      <c r="A14" s="84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26569</v>
      </c>
      <c r="I14" s="52">
        <f>IFERROR(VLOOKUP($A14, ワクチン一般接種!$A:$G, I$4, FALSE), 0)</f>
        <v>26569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54">
        <f t="shared" si="0"/>
        <v>44305</v>
      </c>
      <c r="N14" s="53">
        <f t="shared" si="1"/>
        <v>91294</v>
      </c>
      <c r="O14" s="53">
        <f t="shared" si="2"/>
        <v>54307</v>
      </c>
    </row>
    <row r="15" spans="1:15" x14ac:dyDescent="0.55000000000000004">
      <c r="A15" s="84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39477</v>
      </c>
      <c r="I15" s="52">
        <f>IFERROR(VLOOKUP($A15, ワクチン一般接種!$A:$G, I$4, FALSE), 0)</f>
        <v>39477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54">
        <f t="shared" si="0"/>
        <v>44306</v>
      </c>
      <c r="N15" s="53">
        <f t="shared" si="1"/>
        <v>138099</v>
      </c>
      <c r="O15" s="53">
        <f t="shared" si="2"/>
        <v>27797</v>
      </c>
    </row>
    <row r="16" spans="1:15" x14ac:dyDescent="0.55000000000000004">
      <c r="A16" s="84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46197</v>
      </c>
      <c r="I16" s="52">
        <f>IFERROR(VLOOKUP($A16, ワクチン一般接種!$A:$G, I$4, FALSE), 0)</f>
        <v>46197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54">
        <f t="shared" si="0"/>
        <v>44307</v>
      </c>
      <c r="N16" s="53">
        <f t="shared" si="1"/>
        <v>172385</v>
      </c>
      <c r="O16" s="53">
        <f t="shared" si="2"/>
        <v>26696</v>
      </c>
    </row>
    <row r="17" spans="1:15" x14ac:dyDescent="0.55000000000000004">
      <c r="A17" s="84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44622</v>
      </c>
      <c r="I17" s="52">
        <f>IFERROR(VLOOKUP($A17, ワクチン一般接種!$A:$G, I$4, FALSE), 0)</f>
        <v>44622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54">
        <f t="shared" si="0"/>
        <v>44308</v>
      </c>
      <c r="N17" s="53">
        <f t="shared" si="1"/>
        <v>173256</v>
      </c>
      <c r="O17" s="53">
        <f t="shared" si="2"/>
        <v>21855</v>
      </c>
    </row>
    <row r="18" spans="1:15" x14ac:dyDescent="0.55000000000000004">
      <c r="A18" s="84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40319</v>
      </c>
      <c r="I18" s="52">
        <f>IFERROR(VLOOKUP($A18, ワクチン一般接種!$A:$G, I$4, FALSE), 0)</f>
        <v>40319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54">
        <f t="shared" si="0"/>
        <v>44309</v>
      </c>
      <c r="N18" s="53">
        <f t="shared" si="1"/>
        <v>188308</v>
      </c>
      <c r="O18" s="53">
        <f t="shared" si="2"/>
        <v>29683</v>
      </c>
    </row>
    <row r="19" spans="1:15" x14ac:dyDescent="0.55000000000000004">
      <c r="A19" s="84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26791</v>
      </c>
      <c r="I19" s="52">
        <f>IFERROR(VLOOKUP($A19, ワクチン一般接種!$A:$G, I$4, FALSE), 0)</f>
        <v>26791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54">
        <f t="shared" si="0"/>
        <v>44310</v>
      </c>
      <c r="N19" s="53">
        <f t="shared" si="1"/>
        <v>26791</v>
      </c>
      <c r="O19" s="53">
        <f t="shared" si="2"/>
        <v>0</v>
      </c>
    </row>
    <row r="20" spans="1:15" x14ac:dyDescent="0.55000000000000004">
      <c r="A20" s="84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20683</v>
      </c>
      <c r="I20" s="52">
        <f>IFERROR(VLOOKUP($A20, ワクチン一般接種!$A:$G, I$4, FALSE), 0)</f>
        <v>20683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54">
        <f t="shared" si="0"/>
        <v>44311</v>
      </c>
      <c r="N20" s="53">
        <f t="shared" si="1"/>
        <v>20683</v>
      </c>
      <c r="O20" s="53">
        <f t="shared" si="2"/>
        <v>0</v>
      </c>
    </row>
    <row r="21" spans="1:15" x14ac:dyDescent="0.55000000000000004">
      <c r="A21" s="84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47332</v>
      </c>
      <c r="I21" s="52">
        <f>IFERROR(VLOOKUP($A21, ワクチン一般接種!$A:$G, I$4, FALSE), 0)</f>
        <v>47332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54">
        <f t="shared" si="0"/>
        <v>44312</v>
      </c>
      <c r="N21" s="53">
        <f t="shared" si="1"/>
        <v>269009</v>
      </c>
      <c r="O21" s="53">
        <f t="shared" si="2"/>
        <v>41651</v>
      </c>
    </row>
    <row r="22" spans="1:15" x14ac:dyDescent="0.55000000000000004">
      <c r="A22" s="84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62905</v>
      </c>
      <c r="I22" s="52">
        <f>IFERROR(VLOOKUP($A22, ワクチン一般接種!$A:$G, I$4, FALSE), 0)</f>
        <v>62905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54">
        <f t="shared" si="0"/>
        <v>44313</v>
      </c>
      <c r="N22" s="53">
        <f t="shared" si="1"/>
        <v>234974</v>
      </c>
      <c r="O22" s="53">
        <f t="shared" si="2"/>
        <v>31105</v>
      </c>
    </row>
    <row r="23" spans="1:15" x14ac:dyDescent="0.55000000000000004">
      <c r="A23" s="84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66570</v>
      </c>
      <c r="I23" s="52">
        <f>IFERROR(VLOOKUP($A23, ワクチン一般接種!$A:$G, I$4, FALSE), 0)</f>
        <v>66570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54">
        <f t="shared" si="0"/>
        <v>44314</v>
      </c>
      <c r="N23" s="53">
        <f t="shared" si="1"/>
        <v>260575</v>
      </c>
      <c r="O23" s="53">
        <f t="shared" si="2"/>
        <v>44268</v>
      </c>
    </row>
    <row r="24" spans="1:15" x14ac:dyDescent="0.55000000000000004">
      <c r="A24" s="84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17092</v>
      </c>
      <c r="I24" s="52">
        <f>IFERROR(VLOOKUP($A24, ワクチン一般接種!$A:$G, I$4, FALSE), 0)</f>
        <v>17092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54">
        <f t="shared" si="0"/>
        <v>44315</v>
      </c>
      <c r="N24" s="53">
        <f t="shared" si="1"/>
        <v>17092</v>
      </c>
      <c r="O24" s="53">
        <f t="shared" si="2"/>
        <v>0</v>
      </c>
    </row>
    <row r="25" spans="1:15" x14ac:dyDescent="0.55000000000000004">
      <c r="A25" s="84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49994</v>
      </c>
      <c r="I25" s="52">
        <f>IFERROR(VLOOKUP($A25, ワクチン一般接種!$A:$G, I$4, FALSE), 0)</f>
        <v>49994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54">
        <f t="shared" si="0"/>
        <v>44316</v>
      </c>
      <c r="N25" s="53">
        <f t="shared" si="1"/>
        <v>277661</v>
      </c>
      <c r="O25" s="53">
        <f t="shared" si="2"/>
        <v>47240</v>
      </c>
    </row>
    <row r="26" spans="1:15" x14ac:dyDescent="0.55000000000000004">
      <c r="A26" s="84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33116</v>
      </c>
      <c r="I26" s="52">
        <f>IFERROR(VLOOKUP($A26, ワクチン一般接種!$A:$G, I$4, FALSE), 0)</f>
        <v>33116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54">
        <f t="shared" si="0"/>
        <v>44317</v>
      </c>
      <c r="N26" s="53">
        <f t="shared" si="1"/>
        <v>33116</v>
      </c>
      <c r="O26" s="53">
        <f t="shared" si="2"/>
        <v>0</v>
      </c>
    </row>
    <row r="27" spans="1:15" x14ac:dyDescent="0.55000000000000004">
      <c r="A27" s="84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22624</v>
      </c>
      <c r="I27" s="52">
        <f>IFERROR(VLOOKUP($A27, ワクチン一般接種!$A:$G, I$4, FALSE), 0)</f>
        <v>22624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54">
        <f t="shared" si="0"/>
        <v>44318</v>
      </c>
      <c r="N27" s="53">
        <f t="shared" si="1"/>
        <v>22624</v>
      </c>
      <c r="O27" s="53">
        <f t="shared" si="2"/>
        <v>0</v>
      </c>
    </row>
    <row r="28" spans="1:15" x14ac:dyDescent="0.55000000000000004">
      <c r="A28" s="84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7526</v>
      </c>
      <c r="I28" s="52">
        <f>IFERROR(VLOOKUP($A28, ワクチン一般接種!$A:$G, I$4, FALSE), 0)</f>
        <v>6706</v>
      </c>
      <c r="J28" s="52">
        <f>IFERROR(VLOOKUP($A28, ワクチン一般接種!$A:$G, J$4, FALSE), 0)</f>
        <v>0</v>
      </c>
      <c r="K28" s="52">
        <f>IFERROR(VLOOKUP($A28, ワクチン一般接種!$A:$G, K$4, FALSE), 0)</f>
        <v>820</v>
      </c>
      <c r="L28" s="52">
        <f>IFERROR(VLOOKUP($A28, ワクチン一般接種!$A:$G, L$4, FALSE), 0)</f>
        <v>0</v>
      </c>
      <c r="M28" s="54">
        <f t="shared" si="0"/>
        <v>44319</v>
      </c>
      <c r="N28" s="53">
        <f t="shared" si="1"/>
        <v>6706</v>
      </c>
      <c r="O28" s="53">
        <f t="shared" si="2"/>
        <v>820</v>
      </c>
    </row>
    <row r="29" spans="1:15" x14ac:dyDescent="0.55000000000000004">
      <c r="A29" s="84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8354</v>
      </c>
      <c r="I29" s="52">
        <f>IFERROR(VLOOKUP($A29, ワクチン一般接種!$A:$G, I$4, FALSE), 0)</f>
        <v>7604</v>
      </c>
      <c r="J29" s="52">
        <f>IFERROR(VLOOKUP($A29, ワクチン一般接種!$A:$G, J$4, FALSE), 0)</f>
        <v>0</v>
      </c>
      <c r="K29" s="52">
        <f>IFERROR(VLOOKUP($A29, ワクチン一般接種!$A:$G, K$4, FALSE), 0)</f>
        <v>750</v>
      </c>
      <c r="L29" s="52">
        <f>IFERROR(VLOOKUP($A29, ワクチン一般接種!$A:$G, L$4, FALSE), 0)</f>
        <v>0</v>
      </c>
      <c r="M29" s="54">
        <f t="shared" si="0"/>
        <v>44320</v>
      </c>
      <c r="N29" s="53">
        <f t="shared" si="1"/>
        <v>7604</v>
      </c>
      <c r="O29" s="53">
        <f t="shared" si="2"/>
        <v>750</v>
      </c>
    </row>
    <row r="30" spans="1:15" x14ac:dyDescent="0.55000000000000004">
      <c r="A30" s="84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9896</v>
      </c>
      <c r="I30" s="52">
        <f>IFERROR(VLOOKUP($A30, ワクチン一般接種!$A:$G, I$4, FALSE), 0)</f>
        <v>9038</v>
      </c>
      <c r="J30" s="52">
        <f>IFERROR(VLOOKUP($A30, ワクチン一般接種!$A:$G, J$4, FALSE), 0)</f>
        <v>0</v>
      </c>
      <c r="K30" s="52">
        <f>IFERROR(VLOOKUP($A30, ワクチン一般接種!$A:$G, K$4, FALSE), 0)</f>
        <v>858</v>
      </c>
      <c r="L30" s="52">
        <f>IFERROR(VLOOKUP($A30, ワクチン一般接種!$A:$G, L$4, FALSE), 0)</f>
        <v>0</v>
      </c>
      <c r="M30" s="54">
        <f t="shared" si="0"/>
        <v>44321</v>
      </c>
      <c r="N30" s="53">
        <f t="shared" si="1"/>
        <v>9038</v>
      </c>
      <c r="O30" s="53">
        <f t="shared" si="2"/>
        <v>858</v>
      </c>
    </row>
    <row r="31" spans="1:15" x14ac:dyDescent="0.55000000000000004">
      <c r="A31" s="84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44917</v>
      </c>
      <c r="I31" s="52">
        <f>IFERROR(VLOOKUP($A31, ワクチン一般接種!$A:$G, I$4, FALSE), 0)</f>
        <v>38718</v>
      </c>
      <c r="J31" s="52">
        <f>IFERROR(VLOOKUP($A31, ワクチン一般接種!$A:$G, J$4, FALSE), 0)</f>
        <v>0</v>
      </c>
      <c r="K31" s="52">
        <f>IFERROR(VLOOKUP($A31, ワクチン一般接種!$A:$G, K$4, FALSE), 0)</f>
        <v>6199</v>
      </c>
      <c r="L31" s="52">
        <f>IFERROR(VLOOKUP($A31, ワクチン一般接種!$A:$G, L$4, FALSE), 0)</f>
        <v>0</v>
      </c>
      <c r="M31" s="54">
        <f t="shared" si="0"/>
        <v>44322</v>
      </c>
      <c r="N31" s="53">
        <f t="shared" si="1"/>
        <v>307696</v>
      </c>
      <c r="O31" s="53">
        <f t="shared" si="2"/>
        <v>69135</v>
      </c>
    </row>
    <row r="32" spans="1:15" x14ac:dyDescent="0.55000000000000004">
      <c r="A32" s="84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44871</v>
      </c>
      <c r="I32" s="52">
        <f>IFERROR(VLOOKUP($A32, ワクチン一般接種!$A:$G, I$4, FALSE), 0)</f>
        <v>38022</v>
      </c>
      <c r="J32" s="52">
        <f>IFERROR(VLOOKUP($A32, ワクチン一般接種!$A:$G, J$4, FALSE), 0)</f>
        <v>0</v>
      </c>
      <c r="K32" s="52">
        <f>IFERROR(VLOOKUP($A32, ワクチン一般接種!$A:$G, K$4, FALSE), 0)</f>
        <v>6849</v>
      </c>
      <c r="L32" s="52">
        <f>IFERROR(VLOOKUP($A32, ワクチン一般接種!$A:$G, L$4, FALSE), 0)</f>
        <v>0</v>
      </c>
      <c r="M32" s="54">
        <f t="shared" si="0"/>
        <v>44323</v>
      </c>
      <c r="N32" s="53">
        <f t="shared" si="1"/>
        <v>135187</v>
      </c>
      <c r="O32" s="53">
        <f t="shared" si="2"/>
        <v>50028</v>
      </c>
    </row>
    <row r="33" spans="1:15" x14ac:dyDescent="0.55000000000000004">
      <c r="A33" s="84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61232</v>
      </c>
      <c r="I33" s="52">
        <f>IFERROR(VLOOKUP($A33, ワクチン一般接種!$A:$G, I$4, FALSE), 0)</f>
        <v>54931</v>
      </c>
      <c r="J33" s="52">
        <f>IFERROR(VLOOKUP($A33, ワクチン一般接種!$A:$G, J$4, FALSE), 0)</f>
        <v>0</v>
      </c>
      <c r="K33" s="52">
        <f>IFERROR(VLOOKUP($A33, ワクチン一般接種!$A:$G, K$4, FALSE), 0)</f>
        <v>6301</v>
      </c>
      <c r="L33" s="52">
        <f>IFERROR(VLOOKUP($A33, ワクチン一般接種!$A:$G, L$4, FALSE), 0)</f>
        <v>0</v>
      </c>
      <c r="M33" s="54">
        <f t="shared" si="0"/>
        <v>44324</v>
      </c>
      <c r="N33" s="53">
        <f t="shared" si="1"/>
        <v>54931</v>
      </c>
      <c r="O33" s="53">
        <f t="shared" si="2"/>
        <v>6301</v>
      </c>
    </row>
    <row r="34" spans="1:15" x14ac:dyDescent="0.55000000000000004">
      <c r="A34" s="84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77320</v>
      </c>
      <c r="I34" s="52">
        <f>IFERROR(VLOOKUP($A34, ワクチン一般接種!$A:$G, I$4, FALSE), 0)</f>
        <v>70318</v>
      </c>
      <c r="J34" s="52">
        <f>IFERROR(VLOOKUP($A34, ワクチン一般接種!$A:$G, J$4, FALSE), 0)</f>
        <v>0</v>
      </c>
      <c r="K34" s="52">
        <f>IFERROR(VLOOKUP($A34, ワクチン一般接種!$A:$G, K$4, FALSE), 0)</f>
        <v>7002</v>
      </c>
      <c r="L34" s="52">
        <f>IFERROR(VLOOKUP($A34, ワクチン一般接種!$A:$G, L$4, FALSE), 0)</f>
        <v>0</v>
      </c>
      <c r="M34" s="54">
        <f t="shared" si="0"/>
        <v>44325</v>
      </c>
      <c r="N34" s="53">
        <f t="shared" si="1"/>
        <v>70318</v>
      </c>
      <c r="O34" s="53">
        <f t="shared" si="2"/>
        <v>7002</v>
      </c>
    </row>
    <row r="35" spans="1:15" x14ac:dyDescent="0.55000000000000004">
      <c r="A35" s="84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112684</v>
      </c>
      <c r="I35" s="52">
        <f>IFERROR(VLOOKUP($A35, ワクチン一般接種!$A:$G, I$4, FALSE), 0)</f>
        <v>93949</v>
      </c>
      <c r="J35" s="52">
        <f>IFERROR(VLOOKUP($A35, ワクチン一般接種!$A:$G, J$4, FALSE), 0)</f>
        <v>0</v>
      </c>
      <c r="K35" s="52">
        <f>IFERROR(VLOOKUP($A35, ワクチン一般接種!$A:$G, K$4, FALSE), 0)</f>
        <v>18735</v>
      </c>
      <c r="L35" s="52">
        <f>IFERROR(VLOOKUP($A35, ワクチン一般接種!$A:$G, L$4, FALSE), 0)</f>
        <v>0</v>
      </c>
      <c r="M35" s="54">
        <f t="shared" si="0"/>
        <v>44326</v>
      </c>
      <c r="N35" s="53">
        <f t="shared" si="1"/>
        <v>249204</v>
      </c>
      <c r="O35" s="53">
        <f t="shared" si="2"/>
        <v>86984</v>
      </c>
    </row>
    <row r="36" spans="1:15" x14ac:dyDescent="0.55000000000000004">
      <c r="A36" s="84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146451</v>
      </c>
      <c r="I36" s="52">
        <f>IFERROR(VLOOKUP($A36, ワクチン一般接種!$A:$G, I$4, FALSE), 0)</f>
        <v>117701</v>
      </c>
      <c r="J36" s="52">
        <f>IFERROR(VLOOKUP($A36, ワクチン一般接種!$A:$G, J$4, FALSE), 0)</f>
        <v>0</v>
      </c>
      <c r="K36" s="52">
        <f>IFERROR(VLOOKUP($A36, ワクチン一般接種!$A:$G, K$4, FALSE), 0)</f>
        <v>28750</v>
      </c>
      <c r="L36" s="52">
        <f>IFERROR(VLOOKUP($A36, ワクチン一般接種!$A:$G, L$4, FALSE), 0)</f>
        <v>0</v>
      </c>
      <c r="M36" s="54">
        <f t="shared" si="0"/>
        <v>44327</v>
      </c>
      <c r="N36" s="53">
        <f t="shared" si="1"/>
        <v>207988</v>
      </c>
      <c r="O36" s="53">
        <f t="shared" si="2"/>
        <v>107201</v>
      </c>
    </row>
    <row r="37" spans="1:15" x14ac:dyDescent="0.55000000000000004">
      <c r="A37" s="84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182133</v>
      </c>
      <c r="I37" s="52">
        <f>IFERROR(VLOOKUP($A37, ワクチン一般接種!$A:$G, I$4, FALSE), 0)</f>
        <v>147936</v>
      </c>
      <c r="J37" s="52">
        <f>IFERROR(VLOOKUP($A37, ワクチン一般接種!$A:$G, J$4, FALSE), 0)</f>
        <v>0</v>
      </c>
      <c r="K37" s="52">
        <f>IFERROR(VLOOKUP($A37, ワクチン一般接種!$A:$G, K$4, FALSE), 0)</f>
        <v>34197</v>
      </c>
      <c r="L37" s="52">
        <f>IFERROR(VLOOKUP($A37, ワクチン一般接種!$A:$G, L$4, FALSE), 0)</f>
        <v>0</v>
      </c>
      <c r="M37" s="54">
        <f t="shared" si="0"/>
        <v>44328</v>
      </c>
      <c r="N37" s="53">
        <f t="shared" si="1"/>
        <v>230895</v>
      </c>
      <c r="O37" s="53">
        <f t="shared" si="2"/>
        <v>132958</v>
      </c>
    </row>
    <row r="38" spans="1:15" x14ac:dyDescent="0.55000000000000004">
      <c r="A38" s="84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178618</v>
      </c>
      <c r="I38" s="52">
        <f>IFERROR(VLOOKUP($A38, ワクチン一般接種!$A:$G, I$4, FALSE), 0)</f>
        <v>145472</v>
      </c>
      <c r="J38" s="52">
        <f>IFERROR(VLOOKUP($A38, ワクチン一般接種!$A:$G, J$4, FALSE), 0)</f>
        <v>0</v>
      </c>
      <c r="K38" s="52">
        <f>IFERROR(VLOOKUP($A38, ワクチン一般接種!$A:$G, K$4, FALSE), 0)</f>
        <v>33146</v>
      </c>
      <c r="L38" s="52">
        <f>IFERROR(VLOOKUP($A38, ワクチン一般接種!$A:$G, L$4, FALSE), 0)</f>
        <v>0</v>
      </c>
      <c r="M38" s="54">
        <f t="shared" si="0"/>
        <v>44329</v>
      </c>
      <c r="N38" s="53">
        <f t="shared" si="1"/>
        <v>238901</v>
      </c>
      <c r="O38" s="53">
        <f t="shared" si="2"/>
        <v>158856</v>
      </c>
    </row>
    <row r="39" spans="1:15" x14ac:dyDescent="0.55000000000000004">
      <c r="A39" s="84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151152</v>
      </c>
      <c r="I39" s="52">
        <f>IFERROR(VLOOKUP($A39, ワクチン一般接種!$A:$G, I$4, FALSE), 0)</f>
        <v>123626</v>
      </c>
      <c r="J39" s="52">
        <f>IFERROR(VLOOKUP($A39, ワクチン一般接種!$A:$G, J$4, FALSE), 0)</f>
        <v>0</v>
      </c>
      <c r="K39" s="52">
        <f>IFERROR(VLOOKUP($A39, ワクチン一般接種!$A:$G, K$4, FALSE), 0)</f>
        <v>27526</v>
      </c>
      <c r="L39" s="52">
        <f>IFERROR(VLOOKUP($A39, ワクチン一般接種!$A:$G, L$4, FALSE), 0)</f>
        <v>0</v>
      </c>
      <c r="M39" s="54">
        <f t="shared" si="0"/>
        <v>44330</v>
      </c>
      <c r="N39" s="53">
        <f t="shared" si="1"/>
        <v>223119</v>
      </c>
      <c r="O39" s="53">
        <f t="shared" si="2"/>
        <v>170911</v>
      </c>
    </row>
    <row r="40" spans="1:15" x14ac:dyDescent="0.55000000000000004">
      <c r="A40" s="84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153939</v>
      </c>
      <c r="I40" s="52">
        <f>IFERROR(VLOOKUP($A40, ワクチン一般接種!$A:$G, I$4, FALSE), 0)</f>
        <v>132098</v>
      </c>
      <c r="J40" s="52">
        <f>IFERROR(VLOOKUP($A40, ワクチン一般接種!$A:$G, J$4, FALSE), 0)</f>
        <v>0</v>
      </c>
      <c r="K40" s="52">
        <f>IFERROR(VLOOKUP($A40, ワクチン一般接種!$A:$G, K$4, FALSE), 0)</f>
        <v>21841</v>
      </c>
      <c r="L40" s="52">
        <f>IFERROR(VLOOKUP($A40, ワクチン一般接種!$A:$G, L$4, FALSE), 0)</f>
        <v>0</v>
      </c>
      <c r="M40" s="54">
        <f t="shared" si="0"/>
        <v>44331</v>
      </c>
      <c r="N40" s="53">
        <f t="shared" si="1"/>
        <v>132098</v>
      </c>
      <c r="O40" s="53">
        <f t="shared" si="2"/>
        <v>21841</v>
      </c>
    </row>
    <row r="41" spans="1:15" x14ac:dyDescent="0.55000000000000004">
      <c r="A41" s="84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202075</v>
      </c>
      <c r="I41" s="52">
        <f>IFERROR(VLOOKUP($A41, ワクチン一般接種!$A:$G, I$4, FALSE), 0)</f>
        <v>183895</v>
      </c>
      <c r="J41" s="52">
        <f>IFERROR(VLOOKUP($A41, ワクチン一般接種!$A:$G, J$4, FALSE), 0)</f>
        <v>0</v>
      </c>
      <c r="K41" s="52">
        <f>IFERROR(VLOOKUP($A41, ワクチン一般接種!$A:$G, K$4, FALSE), 0)</f>
        <v>18180</v>
      </c>
      <c r="L41" s="52">
        <f>IFERROR(VLOOKUP($A41, ワクチン一般接種!$A:$G, L$4, FALSE), 0)</f>
        <v>0</v>
      </c>
      <c r="M41" s="54">
        <f t="shared" si="0"/>
        <v>44332</v>
      </c>
      <c r="N41" s="53">
        <f t="shared" si="1"/>
        <v>183895</v>
      </c>
      <c r="O41" s="53">
        <f t="shared" si="2"/>
        <v>18180</v>
      </c>
    </row>
    <row r="42" spans="1:15" x14ac:dyDescent="0.55000000000000004">
      <c r="A42" s="84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234191</v>
      </c>
      <c r="I42" s="52">
        <f>IFERROR(VLOOKUP($A42, ワクチン一般接種!$A:$G, I$4, FALSE), 0)</f>
        <v>199223</v>
      </c>
      <c r="J42" s="52">
        <f>IFERROR(VLOOKUP($A42, ワクチン一般接種!$A:$G, J$4, FALSE), 0)</f>
        <v>0</v>
      </c>
      <c r="K42" s="52">
        <f>IFERROR(VLOOKUP($A42, ワクチン一般接種!$A:$G, K$4, FALSE), 0)</f>
        <v>34968</v>
      </c>
      <c r="L42" s="52">
        <f>IFERROR(VLOOKUP($A42, ワクチン一般接種!$A:$G, L$4, FALSE), 0)</f>
        <v>0</v>
      </c>
      <c r="M42" s="54">
        <f t="shared" si="0"/>
        <v>44333</v>
      </c>
      <c r="N42" s="53">
        <f t="shared" si="1"/>
        <v>333066</v>
      </c>
      <c r="O42" s="53">
        <f t="shared" si="2"/>
        <v>250691</v>
      </c>
    </row>
    <row r="43" spans="1:15" x14ac:dyDescent="0.55000000000000004">
      <c r="A43" s="84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284914</v>
      </c>
      <c r="I43" s="52">
        <f>IFERROR(VLOOKUP($A43, ワクチン一般接種!$A:$G, I$4, FALSE), 0)</f>
        <v>238759</v>
      </c>
      <c r="J43" s="52">
        <f>IFERROR(VLOOKUP($A43, ワクチン一般接種!$A:$G, J$4, FALSE), 0)</f>
        <v>0</v>
      </c>
      <c r="K43" s="52">
        <f>IFERROR(VLOOKUP($A43, ワクチン一般接種!$A:$G, K$4, FALSE), 0)</f>
        <v>46155</v>
      </c>
      <c r="L43" s="52">
        <f>IFERROR(VLOOKUP($A43, ワクチン一般接種!$A:$G, L$4, FALSE), 0)</f>
        <v>0</v>
      </c>
      <c r="M43" s="54">
        <f t="shared" si="0"/>
        <v>44334</v>
      </c>
      <c r="N43" s="53">
        <f t="shared" si="1"/>
        <v>333336</v>
      </c>
      <c r="O43" s="53">
        <f t="shared" si="2"/>
        <v>201822</v>
      </c>
    </row>
    <row r="44" spans="1:15" x14ac:dyDescent="0.55000000000000004">
      <c r="A44" s="84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338873</v>
      </c>
      <c r="I44" s="52">
        <f>IFERROR(VLOOKUP($A44, ワクチン一般接種!$A:$G, I$4, FALSE), 0)</f>
        <v>291790</v>
      </c>
      <c r="J44" s="52">
        <f>IFERROR(VLOOKUP($A44, ワクチン一般接種!$A:$G, J$4, FALSE), 0)</f>
        <v>0</v>
      </c>
      <c r="K44" s="52">
        <f>IFERROR(VLOOKUP($A44, ワクチン一般接種!$A:$G, K$4, FALSE), 0)</f>
        <v>47083</v>
      </c>
      <c r="L44" s="52">
        <f>IFERROR(VLOOKUP($A44, ワクチン一般接種!$A:$G, L$4, FALSE), 0)</f>
        <v>0</v>
      </c>
      <c r="M44" s="54">
        <f t="shared" si="0"/>
        <v>44335</v>
      </c>
      <c r="N44" s="53">
        <f t="shared" si="1"/>
        <v>379953</v>
      </c>
      <c r="O44" s="53">
        <f t="shared" si="2"/>
        <v>226786</v>
      </c>
    </row>
    <row r="45" spans="1:15" x14ac:dyDescent="0.55000000000000004">
      <c r="A45" s="84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322280</v>
      </c>
      <c r="I45" s="52">
        <f>IFERROR(VLOOKUP($A45, ワクチン一般接種!$A:$G, I$4, FALSE), 0)</f>
        <v>303532</v>
      </c>
      <c r="J45" s="52">
        <f>IFERROR(VLOOKUP($A45, ワクチン一般接種!$A:$G, J$4, FALSE), 0)</f>
        <v>0</v>
      </c>
      <c r="K45" s="52">
        <f>IFERROR(VLOOKUP($A45, ワクチン一般接種!$A:$G, K$4, FALSE), 0)</f>
        <v>18748</v>
      </c>
      <c r="L45" s="52">
        <f>IFERROR(VLOOKUP($A45, ワクチン一般接種!$A:$G, L$4, FALSE), 0)</f>
        <v>0</v>
      </c>
      <c r="M45" s="54">
        <f t="shared" si="0"/>
        <v>44336</v>
      </c>
      <c r="N45" s="53">
        <f t="shared" si="1"/>
        <v>384954</v>
      </c>
      <c r="O45" s="53">
        <f t="shared" si="2"/>
        <v>127859</v>
      </c>
    </row>
    <row r="46" spans="1:15" x14ac:dyDescent="0.55000000000000004">
      <c r="A46" s="84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298672</v>
      </c>
      <c r="I46" s="52">
        <f>IFERROR(VLOOKUP($A46, ワクチン一般接種!$A:$G, I$4, FALSE), 0)</f>
        <v>262359</v>
      </c>
      <c r="J46" s="52">
        <f>IFERROR(VLOOKUP($A46, ワクチン一般接種!$A:$G, J$4, FALSE), 0)</f>
        <v>0</v>
      </c>
      <c r="K46" s="52">
        <f>IFERROR(VLOOKUP($A46, ワクチン一般接種!$A:$G, K$4, FALSE), 0)</f>
        <v>36313</v>
      </c>
      <c r="L46" s="52">
        <f>IFERROR(VLOOKUP($A46, ワクチン一般接種!$A:$G, L$4, FALSE), 0)</f>
        <v>0</v>
      </c>
      <c r="M46" s="54">
        <f t="shared" si="0"/>
        <v>44337</v>
      </c>
      <c r="N46" s="53">
        <f t="shared" si="1"/>
        <v>362277</v>
      </c>
      <c r="O46" s="53">
        <f t="shared" si="2"/>
        <v>185416</v>
      </c>
    </row>
    <row r="47" spans="1:15" x14ac:dyDescent="0.55000000000000004">
      <c r="A47" s="84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306937</v>
      </c>
      <c r="I47" s="52">
        <f>IFERROR(VLOOKUP($A47, ワクチン一般接種!$A:$G, I$4, FALSE), 0)</f>
        <v>274310</v>
      </c>
      <c r="J47" s="52">
        <f>IFERROR(VLOOKUP($A47, ワクチン一般接種!$A:$G, J$4, FALSE), 0)</f>
        <v>0</v>
      </c>
      <c r="K47" s="52">
        <f>IFERROR(VLOOKUP($A47, ワクチン一般接種!$A:$G, K$4, FALSE), 0)</f>
        <v>32627</v>
      </c>
      <c r="L47" s="52">
        <f>IFERROR(VLOOKUP($A47, ワクチン一般接種!$A:$G, L$4, FALSE), 0)</f>
        <v>0</v>
      </c>
      <c r="M47" s="54">
        <f t="shared" si="0"/>
        <v>44338</v>
      </c>
      <c r="N47" s="53">
        <f t="shared" si="1"/>
        <v>274310</v>
      </c>
      <c r="O47" s="53">
        <f t="shared" si="2"/>
        <v>32627</v>
      </c>
    </row>
    <row r="48" spans="1:15" x14ac:dyDescent="0.55000000000000004">
      <c r="A48" s="84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341304</v>
      </c>
      <c r="I48" s="52">
        <f>IFERROR(VLOOKUP($A48, ワクチン一般接種!$A:$G, I$4, FALSE), 0)</f>
        <v>319314</v>
      </c>
      <c r="J48" s="52">
        <f>IFERROR(VLOOKUP($A48, ワクチン一般接種!$A:$G, J$4, FALSE), 0)</f>
        <v>0</v>
      </c>
      <c r="K48" s="52">
        <f>IFERROR(VLOOKUP($A48, ワクチン一般接種!$A:$G, K$4, FALSE), 0)</f>
        <v>21990</v>
      </c>
      <c r="L48" s="52">
        <f>IFERROR(VLOOKUP($A48, ワクチン一般接種!$A:$G, L$4, FALSE), 0)</f>
        <v>0</v>
      </c>
      <c r="M48" s="54">
        <f t="shared" si="0"/>
        <v>44339</v>
      </c>
      <c r="N48" s="53">
        <f t="shared" si="1"/>
        <v>319314</v>
      </c>
      <c r="O48" s="53">
        <f t="shared" si="2"/>
        <v>21990</v>
      </c>
    </row>
    <row r="49" spans="1:15" x14ac:dyDescent="0.55000000000000004">
      <c r="A49" s="84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434552</v>
      </c>
      <c r="I49" s="52">
        <f>IFERROR(VLOOKUP($A49, ワクチン一般接種!$A:$G, I$4, FALSE), 0)</f>
        <v>416387</v>
      </c>
      <c r="J49" s="52">
        <f>IFERROR(VLOOKUP($A49, ワクチン一般接種!$A:$G, J$4, FALSE), 0)</f>
        <v>9822</v>
      </c>
      <c r="K49" s="52">
        <f>IFERROR(VLOOKUP($A49, ワクチン一般接種!$A:$G, K$4, FALSE), 0)</f>
        <v>8343</v>
      </c>
      <c r="L49" s="52">
        <f>IFERROR(VLOOKUP($A49, ワクチン一般接種!$A:$G, L$4, FALSE), 0)</f>
        <v>0</v>
      </c>
      <c r="M49" s="54">
        <f t="shared" si="0"/>
        <v>44340</v>
      </c>
      <c r="N49" s="53">
        <f t="shared" si="1"/>
        <v>562969</v>
      </c>
      <c r="O49" s="53">
        <f t="shared" si="2"/>
        <v>202172</v>
      </c>
    </row>
    <row r="50" spans="1:15" x14ac:dyDescent="0.55000000000000004">
      <c r="A50" s="84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500211</v>
      </c>
      <c r="I50" s="52">
        <f>IFERROR(VLOOKUP($A50, ワクチン一般接種!$A:$G, I$4, FALSE), 0)</f>
        <v>481392</v>
      </c>
      <c r="J50" s="52">
        <f>IFERROR(VLOOKUP($A50, ワクチン一般接種!$A:$G, J$4, FALSE), 0)</f>
        <v>9781</v>
      </c>
      <c r="K50" s="52">
        <f>IFERROR(VLOOKUP($A50, ワクチン一般接種!$A:$G, K$4, FALSE), 0)</f>
        <v>9038</v>
      </c>
      <c r="L50" s="52">
        <f>IFERROR(VLOOKUP($A50, ワクチン一般接種!$A:$G, L$4, FALSE), 0)</f>
        <v>0</v>
      </c>
      <c r="M50" s="54">
        <f t="shared" si="0"/>
        <v>44341</v>
      </c>
      <c r="N50" s="53">
        <f t="shared" si="1"/>
        <v>578763</v>
      </c>
      <c r="O50" s="53">
        <f t="shared" si="2"/>
        <v>61100</v>
      </c>
    </row>
    <row r="51" spans="1:15" x14ac:dyDescent="0.55000000000000004">
      <c r="A51" s="84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558151</v>
      </c>
      <c r="I51" s="52">
        <f>IFERROR(VLOOKUP($A51, ワクチン一般接種!$A:$G, I$4, FALSE), 0)</f>
        <v>536150</v>
      </c>
      <c r="J51" s="52">
        <f>IFERROR(VLOOKUP($A51, ワクチン一般接種!$A:$G, J$4, FALSE), 0)</f>
        <v>11456</v>
      </c>
      <c r="K51" s="52">
        <f>IFERROR(VLOOKUP($A51, ワクチン一般接種!$A:$G, K$4, FALSE), 0)</f>
        <v>10545</v>
      </c>
      <c r="L51" s="52">
        <f>IFERROR(VLOOKUP($A51, ワクチン一般接種!$A:$G, L$4, FALSE), 0)</f>
        <v>0</v>
      </c>
      <c r="M51" s="54">
        <f t="shared" si="0"/>
        <v>44342</v>
      </c>
      <c r="N51" s="53">
        <f t="shared" si="1"/>
        <v>641021</v>
      </c>
      <c r="O51" s="53">
        <f t="shared" si="2"/>
        <v>59719</v>
      </c>
    </row>
    <row r="52" spans="1:15" x14ac:dyDescent="0.55000000000000004">
      <c r="A52" s="84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565940</v>
      </c>
      <c r="I52" s="52">
        <f>IFERROR(VLOOKUP($A52, ワクチン一般接種!$A:$G, I$4, FALSE), 0)</f>
        <v>516996</v>
      </c>
      <c r="J52" s="52">
        <f>IFERROR(VLOOKUP($A52, ワクチン一般接種!$A:$G, J$4, FALSE), 0)</f>
        <v>12383</v>
      </c>
      <c r="K52" s="52">
        <f>IFERROR(VLOOKUP($A52, ワクチン一般接種!$A:$G, K$4, FALSE), 0)</f>
        <v>36561</v>
      </c>
      <c r="L52" s="52">
        <f>IFERROR(VLOOKUP($A52, ワクチン一般接種!$A:$G, L$4, FALSE), 0)</f>
        <v>0</v>
      </c>
      <c r="M52" s="54">
        <f t="shared" si="0"/>
        <v>44343</v>
      </c>
      <c r="N52" s="53">
        <f t="shared" si="1"/>
        <v>613636</v>
      </c>
      <c r="O52" s="53">
        <f t="shared" si="2"/>
        <v>97453</v>
      </c>
    </row>
    <row r="53" spans="1:15" x14ac:dyDescent="0.55000000000000004">
      <c r="A53" s="84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538229</v>
      </c>
      <c r="I53" s="52">
        <f>IFERROR(VLOOKUP($A53, ワクチン一般接種!$A:$G, I$4, FALSE), 0)</f>
        <v>489160</v>
      </c>
      <c r="J53" s="52">
        <f>IFERROR(VLOOKUP($A53, ワクチン一般接種!$A:$G, J$4, FALSE), 0)</f>
        <v>14255</v>
      </c>
      <c r="K53" s="52">
        <f>IFERROR(VLOOKUP($A53, ワクチン一般接種!$A:$G, K$4, FALSE), 0)</f>
        <v>34814</v>
      </c>
      <c r="L53" s="52">
        <f>IFERROR(VLOOKUP($A53, ワクチン一般接種!$A:$G, L$4, FALSE), 0)</f>
        <v>0</v>
      </c>
      <c r="M53" s="54">
        <f t="shared" si="0"/>
        <v>44344</v>
      </c>
      <c r="N53" s="53">
        <f t="shared" si="1"/>
        <v>591156</v>
      </c>
      <c r="O53" s="53">
        <f t="shared" si="2"/>
        <v>111589</v>
      </c>
    </row>
    <row r="54" spans="1:15" x14ac:dyDescent="0.55000000000000004">
      <c r="A54" s="84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508533</v>
      </c>
      <c r="I54" s="52">
        <f>IFERROR(VLOOKUP($A54, ワクチン一般接種!$A:$G, I$4, FALSE), 0)</f>
        <v>441932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51076</v>
      </c>
      <c r="L54" s="52">
        <f>IFERROR(VLOOKUP($A54, ワクチン一般接種!$A:$G, L$4, FALSE), 0)</f>
        <v>0</v>
      </c>
      <c r="M54" s="54">
        <f t="shared" si="0"/>
        <v>44345</v>
      </c>
      <c r="N54" s="53">
        <f t="shared" si="1"/>
        <v>457457</v>
      </c>
      <c r="O54" s="53">
        <f t="shared" si="2"/>
        <v>51076</v>
      </c>
    </row>
    <row r="55" spans="1:15" x14ac:dyDescent="0.55000000000000004">
      <c r="A55" s="84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514106</v>
      </c>
      <c r="I55" s="52">
        <f>IFERROR(VLOOKUP($A55, ワクチン一般接種!$A:$G, I$4, FALSE), 0)</f>
        <v>436825</v>
      </c>
      <c r="J55" s="52">
        <f>IFERROR(VLOOKUP($A55, ワクチン一般接種!$A:$G, J$4, FALSE), 0)</f>
        <v>15920</v>
      </c>
      <c r="K55" s="52">
        <f>IFERROR(VLOOKUP($A55, ワクチン一般接種!$A:$G, K$4, FALSE), 0)</f>
        <v>61361</v>
      </c>
      <c r="L55" s="52">
        <f>IFERROR(VLOOKUP($A55, ワクチン一般接種!$A:$G, L$4, FALSE), 0)</f>
        <v>0</v>
      </c>
      <c r="M55" s="54">
        <f t="shared" si="0"/>
        <v>44346</v>
      </c>
      <c r="N55" s="53">
        <f t="shared" si="1"/>
        <v>452745</v>
      </c>
      <c r="O55" s="53">
        <f t="shared" si="2"/>
        <v>61361</v>
      </c>
    </row>
    <row r="56" spans="1:15" x14ac:dyDescent="0.55000000000000004">
      <c r="A56" s="84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598416</v>
      </c>
      <c r="I56" s="52">
        <f>IFERROR(VLOOKUP($A56, ワクチン一般接種!$A:$G, I$4, FALSE), 0)</f>
        <v>496237</v>
      </c>
      <c r="J56" s="52">
        <f>IFERROR(VLOOKUP($A56, ワクチン一般接種!$A:$G, J$4, FALSE), 0)</f>
        <v>18300</v>
      </c>
      <c r="K56" s="52">
        <f>IFERROR(VLOOKUP($A56, ワクチン一般接種!$A:$G, K$4, FALSE), 0)</f>
        <v>83879</v>
      </c>
      <c r="L56" s="52">
        <f>IFERROR(VLOOKUP($A56, ワクチン一般接種!$A:$G, L$4, FALSE), 0)</f>
        <v>0</v>
      </c>
      <c r="M56" s="54">
        <f t="shared" si="0"/>
        <v>44347</v>
      </c>
      <c r="N56" s="53">
        <f t="shared" si="1"/>
        <v>646542</v>
      </c>
      <c r="O56" s="53">
        <f t="shared" si="2"/>
        <v>225129</v>
      </c>
    </row>
    <row r="57" spans="1:15" x14ac:dyDescent="0.55000000000000004">
      <c r="A57" s="84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699651</v>
      </c>
      <c r="I57" s="52">
        <f>IFERROR(VLOOKUP($A57, ワクチン一般接種!$A:$G, I$4, FALSE), 0)</f>
        <v>582210</v>
      </c>
      <c r="J57" s="52">
        <f>IFERROR(VLOOKUP($A57, ワクチン一般接種!$A:$G, J$4, FALSE), 0)</f>
        <v>19180</v>
      </c>
      <c r="K57" s="52">
        <f>IFERROR(VLOOKUP($A57, ワクチン一般接種!$A:$G, K$4, FALSE), 0)</f>
        <v>98261</v>
      </c>
      <c r="L57" s="52">
        <f>IFERROR(VLOOKUP($A57, ワクチン一般接種!$A:$G, L$4, FALSE), 0)</f>
        <v>0</v>
      </c>
      <c r="M57" s="54">
        <f t="shared" si="0"/>
        <v>44348</v>
      </c>
      <c r="N57" s="53">
        <f t="shared" si="1"/>
        <v>667777</v>
      </c>
      <c r="O57" s="53">
        <f t="shared" si="2"/>
        <v>190931</v>
      </c>
    </row>
    <row r="58" spans="1:15" x14ac:dyDescent="0.55000000000000004">
      <c r="A58" s="84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748042</v>
      </c>
      <c r="I58" s="52">
        <f>IFERROR(VLOOKUP($A58, ワクチン一般接種!$A:$G, I$4, FALSE), 0)</f>
        <v>603213</v>
      </c>
      <c r="J58" s="52">
        <f>IFERROR(VLOOKUP($A58, ワクチン一般接種!$A:$G, J$4, FALSE), 0)</f>
        <v>19606</v>
      </c>
      <c r="K58" s="52">
        <f>IFERROR(VLOOKUP($A58, ワクチン一般接種!$A:$G, K$4, FALSE), 0)</f>
        <v>125223</v>
      </c>
      <c r="L58" s="52">
        <f>IFERROR(VLOOKUP($A58, ワクチン一般接種!$A:$G, L$4, FALSE), 0)</f>
        <v>0</v>
      </c>
      <c r="M58" s="54">
        <f t="shared" si="0"/>
        <v>44349</v>
      </c>
      <c r="N58" s="53">
        <f t="shared" si="1"/>
        <v>694275</v>
      </c>
      <c r="O58" s="53">
        <f t="shared" si="2"/>
        <v>212893</v>
      </c>
    </row>
    <row r="59" spans="1:15" x14ac:dyDescent="0.55000000000000004">
      <c r="A59" s="84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751094</v>
      </c>
      <c r="I59" s="52">
        <f>IFERROR(VLOOKUP($A59, ワクチン一般接種!$A:$G, I$4, FALSE), 0)</f>
        <v>607410</v>
      </c>
      <c r="J59" s="52">
        <f>IFERROR(VLOOKUP($A59, ワクチン一般接種!$A:$G, J$4, FALSE), 0)</f>
        <v>19975</v>
      </c>
      <c r="K59" s="52">
        <f>IFERROR(VLOOKUP($A59, ワクチン一般接種!$A:$G, K$4, FALSE), 0)</f>
        <v>123709</v>
      </c>
      <c r="L59" s="52">
        <f>IFERROR(VLOOKUP($A59, ワクチン一般接種!$A:$G, L$4, FALSE), 0)</f>
        <v>0</v>
      </c>
      <c r="M59" s="54">
        <f t="shared" si="0"/>
        <v>44350</v>
      </c>
      <c r="N59" s="53">
        <f t="shared" si="1"/>
        <v>687151</v>
      </c>
      <c r="O59" s="53">
        <f t="shared" si="2"/>
        <v>207100</v>
      </c>
    </row>
    <row r="60" spans="1:15" x14ac:dyDescent="0.55000000000000004">
      <c r="A60" s="84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713236</v>
      </c>
      <c r="I60" s="52">
        <f>IFERROR(VLOOKUP($A60, ワクチン一般接種!$A:$G, I$4, FALSE), 0)</f>
        <v>590387</v>
      </c>
      <c r="J60" s="52">
        <f>IFERROR(VLOOKUP($A60, ワクチン一般接種!$A:$G, J$4, FALSE), 0)</f>
        <v>20191</v>
      </c>
      <c r="K60" s="52">
        <f>IFERROR(VLOOKUP($A60, ワクチン一般接種!$A:$G, K$4, FALSE), 0)</f>
        <v>102658</v>
      </c>
      <c r="L60" s="52">
        <f>IFERROR(VLOOKUP($A60, ワクチン一般接種!$A:$G, L$4, FALSE), 0)</f>
        <v>0</v>
      </c>
      <c r="M60" s="54">
        <f t="shared" si="0"/>
        <v>44351</v>
      </c>
      <c r="N60" s="53">
        <f t="shared" si="1"/>
        <v>674141</v>
      </c>
      <c r="O60" s="53">
        <f t="shared" si="2"/>
        <v>198298</v>
      </c>
    </row>
    <row r="61" spans="1:15" x14ac:dyDescent="0.55000000000000004">
      <c r="A61" s="84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705968</v>
      </c>
      <c r="I61" s="52">
        <f>IFERROR(VLOOKUP($A61, ワクチン一般接種!$A:$G, I$4, FALSE), 0)</f>
        <v>568294</v>
      </c>
      <c r="J61" s="52">
        <f>IFERROR(VLOOKUP($A61, ワクチン一般接種!$A:$G, J$4, FALSE), 0)</f>
        <v>20361</v>
      </c>
      <c r="K61" s="52">
        <f>IFERROR(VLOOKUP($A61, ワクチン一般接種!$A:$G, K$4, FALSE), 0)</f>
        <v>117313</v>
      </c>
      <c r="L61" s="52">
        <f>IFERROR(VLOOKUP($A61, ワクチン一般接種!$A:$G, L$4, FALSE), 0)</f>
        <v>0</v>
      </c>
      <c r="M61" s="54">
        <f t="shared" si="0"/>
        <v>44352</v>
      </c>
      <c r="N61" s="53">
        <f t="shared" si="1"/>
        <v>588655</v>
      </c>
      <c r="O61" s="53">
        <f t="shared" si="2"/>
        <v>117313</v>
      </c>
    </row>
    <row r="62" spans="1:15" x14ac:dyDescent="0.55000000000000004">
      <c r="A62" s="84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720955</v>
      </c>
      <c r="I62" s="52">
        <f>IFERROR(VLOOKUP($A62, ワクチン一般接種!$A:$G, I$4, FALSE), 0)</f>
        <v>523528</v>
      </c>
      <c r="J62" s="52">
        <f>IFERROR(VLOOKUP($A62, ワクチン一般接種!$A:$G, J$4, FALSE), 0)</f>
        <v>22787</v>
      </c>
      <c r="K62" s="52">
        <f>IFERROR(VLOOKUP($A62, ワクチン一般接種!$A:$G, K$4, FALSE), 0)</f>
        <v>174640</v>
      </c>
      <c r="L62" s="52">
        <f>IFERROR(VLOOKUP($A62, ワクチン一般接種!$A:$G, L$4, FALSE), 0)</f>
        <v>0</v>
      </c>
      <c r="M62" s="54">
        <f t="shared" si="0"/>
        <v>44353</v>
      </c>
      <c r="N62" s="53">
        <f t="shared" si="1"/>
        <v>546315</v>
      </c>
      <c r="O62" s="53">
        <f t="shared" si="2"/>
        <v>174640</v>
      </c>
    </row>
    <row r="63" spans="1:15" x14ac:dyDescent="0.55000000000000004">
      <c r="A63" s="84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792335</v>
      </c>
      <c r="I63" s="52">
        <f>IFERROR(VLOOKUP($A63, ワクチン一般接種!$A:$G, I$4, FALSE), 0)</f>
        <v>591112</v>
      </c>
      <c r="J63" s="52">
        <f>IFERROR(VLOOKUP($A63, ワクチン一般接種!$A:$G, J$4, FALSE), 0)</f>
        <v>28867</v>
      </c>
      <c r="K63" s="52">
        <f>IFERROR(VLOOKUP($A63, ワクチン一般接種!$A:$G, K$4, FALSE), 0)</f>
        <v>172356</v>
      </c>
      <c r="L63" s="52">
        <f>IFERROR(VLOOKUP($A63, ワクチン一般接種!$A:$G, L$4, FALSE), 0)</f>
        <v>0</v>
      </c>
      <c r="M63" s="54">
        <f t="shared" si="0"/>
        <v>44354</v>
      </c>
      <c r="N63" s="53">
        <f t="shared" si="1"/>
        <v>726560</v>
      </c>
      <c r="O63" s="53">
        <f t="shared" si="2"/>
        <v>305112</v>
      </c>
    </row>
    <row r="64" spans="1:15" x14ac:dyDescent="0.55000000000000004">
      <c r="A64" s="84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877667</v>
      </c>
      <c r="I64" s="52">
        <f>IFERROR(VLOOKUP($A64, ワクチン一般接種!$A:$G, I$4, FALSE), 0)</f>
        <v>640291</v>
      </c>
      <c r="J64" s="52">
        <f>IFERROR(VLOOKUP($A64, ワクチン一般接種!$A:$G, J$4, FALSE), 0)</f>
        <v>29070</v>
      </c>
      <c r="K64" s="52">
        <f>IFERROR(VLOOKUP($A64, ワクチン一般接種!$A:$G, K$4, FALSE), 0)</f>
        <v>208306</v>
      </c>
      <c r="L64" s="52">
        <f>IFERROR(VLOOKUP($A64, ワクチン一般接種!$A:$G, L$4, FALSE), 0)</f>
        <v>0</v>
      </c>
      <c r="M64" s="54">
        <f t="shared" si="0"/>
        <v>44355</v>
      </c>
      <c r="N64" s="53">
        <f t="shared" si="1"/>
        <v>742040</v>
      </c>
      <c r="O64" s="53">
        <f t="shared" si="2"/>
        <v>297549</v>
      </c>
    </row>
    <row r="65" spans="1:15" x14ac:dyDescent="0.55000000000000004">
      <c r="A65" s="84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913783</v>
      </c>
      <c r="I65" s="52">
        <f>IFERROR(VLOOKUP($A65, ワクチン一般接種!$A:$G, I$4, FALSE), 0)</f>
        <v>626629</v>
      </c>
      <c r="J65" s="52">
        <f>IFERROR(VLOOKUP($A65, ワクチン一般接種!$A:$G, J$4, FALSE), 0)</f>
        <v>26913</v>
      </c>
      <c r="K65" s="52">
        <f>IFERROR(VLOOKUP($A65, ワクチン一般接種!$A:$G, K$4, FALSE), 0)</f>
        <v>260241</v>
      </c>
      <c r="L65" s="52">
        <f>IFERROR(VLOOKUP($A65, ワクチン一般接種!$A:$G, L$4, FALSE), 0)</f>
        <v>0</v>
      </c>
      <c r="M65" s="54">
        <f t="shared" si="0"/>
        <v>44356</v>
      </c>
      <c r="N65" s="53">
        <f t="shared" si="1"/>
        <v>722283</v>
      </c>
      <c r="O65" s="53">
        <f t="shared" si="2"/>
        <v>358884</v>
      </c>
    </row>
    <row r="66" spans="1:15" x14ac:dyDescent="0.55000000000000004">
      <c r="A66" s="84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913581</v>
      </c>
      <c r="I66" s="52">
        <f>IFERROR(VLOOKUP($A66, ワクチン一般接種!$A:$G, I$4, FALSE), 0)</f>
        <v>612073</v>
      </c>
      <c r="J66" s="52">
        <f>IFERROR(VLOOKUP($A66, ワクチン一般接種!$A:$G, J$4, FALSE), 0)</f>
        <v>28493</v>
      </c>
      <c r="K66" s="52">
        <f>IFERROR(VLOOKUP($A66, ワクチン一般接種!$A:$G, K$4, FALSE), 0)</f>
        <v>273015</v>
      </c>
      <c r="L66" s="52">
        <f>IFERROR(VLOOKUP($A66, ワクチン一般接種!$A:$G, L$4, FALSE), 0)</f>
        <v>0</v>
      </c>
      <c r="M66" s="54">
        <f t="shared" si="0"/>
        <v>44357</v>
      </c>
      <c r="N66" s="53">
        <f t="shared" si="1"/>
        <v>694535</v>
      </c>
      <c r="O66" s="53">
        <f t="shared" si="2"/>
        <v>355637</v>
      </c>
    </row>
    <row r="67" spans="1:15" x14ac:dyDescent="0.55000000000000004">
      <c r="A67" s="84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882376</v>
      </c>
      <c r="I67" s="52">
        <f>IFERROR(VLOOKUP($A67, ワクチン一般接種!$A:$G, I$4, FALSE), 0)</f>
        <v>614056</v>
      </c>
      <c r="J67" s="52">
        <f>IFERROR(VLOOKUP($A67, ワクチン一般接種!$A:$G, J$4, FALSE), 0)</f>
        <v>28513</v>
      </c>
      <c r="K67" s="52">
        <f>IFERROR(VLOOKUP($A67, ワクチン一般接種!$A:$G, K$4, FALSE), 0)</f>
        <v>239807</v>
      </c>
      <c r="L67" s="52">
        <f>IFERROR(VLOOKUP($A67, ワクチン一般接種!$A:$G, L$4, FALSE), 0)</f>
        <v>0</v>
      </c>
      <c r="M67" s="54">
        <f t="shared" si="0"/>
        <v>44358</v>
      </c>
      <c r="N67" s="53">
        <f t="shared" si="1"/>
        <v>699072</v>
      </c>
      <c r="O67" s="53">
        <f t="shared" si="2"/>
        <v>331287</v>
      </c>
    </row>
    <row r="68" spans="1:15" x14ac:dyDescent="0.55000000000000004">
      <c r="A68" s="84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881023</v>
      </c>
      <c r="I68" s="52">
        <f>IFERROR(VLOOKUP($A68, ワクチン一般接種!$A:$G, I$4, FALSE), 0)</f>
        <v>589745</v>
      </c>
      <c r="J68" s="52">
        <f>IFERROR(VLOOKUP($A68, ワクチン一般接種!$A:$G, J$4, FALSE), 0)</f>
        <v>32722</v>
      </c>
      <c r="K68" s="52">
        <f>IFERROR(VLOOKUP($A68, ワクチン一般接種!$A:$G, K$4, FALSE), 0)</f>
        <v>258556</v>
      </c>
      <c r="L68" s="52">
        <f>IFERROR(VLOOKUP($A68, ワクチン一般接種!$A:$G, L$4, FALSE), 0)</f>
        <v>0</v>
      </c>
      <c r="M68" s="54">
        <f t="shared" si="0"/>
        <v>44359</v>
      </c>
      <c r="N68" s="53">
        <f t="shared" si="1"/>
        <v>622467</v>
      </c>
      <c r="O68" s="53">
        <f t="shared" si="2"/>
        <v>258556</v>
      </c>
    </row>
    <row r="69" spans="1:15" x14ac:dyDescent="0.55000000000000004">
      <c r="A69" s="84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879518</v>
      </c>
      <c r="I69" s="52">
        <f>IFERROR(VLOOKUP($A69, ワクチン一般接種!$A:$G, I$4, FALSE), 0)</f>
        <v>539753</v>
      </c>
      <c r="J69" s="52">
        <f>IFERROR(VLOOKUP($A69, ワクチン一般接種!$A:$G, J$4, FALSE), 0)</f>
        <v>33519</v>
      </c>
      <c r="K69" s="52">
        <f>IFERROR(VLOOKUP($A69, ワクチン一般接種!$A:$G, K$4, FALSE), 0)</f>
        <v>306246</v>
      </c>
      <c r="L69" s="52">
        <f>IFERROR(VLOOKUP($A69, ワクチン一般接種!$A:$G, L$4, FALSE), 0)</f>
        <v>0</v>
      </c>
      <c r="M69" s="54">
        <f t="shared" si="0"/>
        <v>44360</v>
      </c>
      <c r="N69" s="53">
        <f t="shared" si="1"/>
        <v>573272</v>
      </c>
      <c r="O69" s="53">
        <f t="shared" si="2"/>
        <v>306246</v>
      </c>
    </row>
    <row r="70" spans="1:15" x14ac:dyDescent="0.55000000000000004">
      <c r="A70" s="84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930757</v>
      </c>
      <c r="I70" s="52">
        <f>IFERROR(VLOOKUP($A70, ワクチン一般接種!$A:$G, I$4, FALSE), 0)</f>
        <v>522916</v>
      </c>
      <c r="J70" s="52">
        <f>IFERROR(VLOOKUP($A70, ワクチン一般接種!$A:$G, J$4, FALSE), 0)</f>
        <v>29216</v>
      </c>
      <c r="K70" s="52">
        <f>IFERROR(VLOOKUP($A70, ワクチン一般接種!$A:$G, K$4, FALSE), 0)</f>
        <v>378625</v>
      </c>
      <c r="L70" s="52">
        <f>IFERROR(VLOOKUP($A70, ワクチン一般接種!$A:$G, L$4, FALSE), 0)</f>
        <v>0</v>
      </c>
      <c r="M70" s="54">
        <f t="shared" si="0"/>
        <v>44361</v>
      </c>
      <c r="N70" s="53">
        <f t="shared" si="1"/>
        <v>643561</v>
      </c>
      <c r="O70" s="53">
        <f t="shared" si="2"/>
        <v>502161</v>
      </c>
    </row>
    <row r="71" spans="1:15" x14ac:dyDescent="0.55000000000000004">
      <c r="A71" s="84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1027124</v>
      </c>
      <c r="I71" s="52">
        <f>IFERROR(VLOOKUP($A71, ワクチン一般接種!$A:$G, I$4, FALSE), 0)</f>
        <v>563214</v>
      </c>
      <c r="J71" s="52">
        <f>IFERROR(VLOOKUP($A71, ワクチン一般接種!$A:$G, J$4, FALSE), 0)</f>
        <v>28657</v>
      </c>
      <c r="K71" s="52">
        <f>IFERROR(VLOOKUP($A71, ワクチン一般接種!$A:$G, K$4, FALSE), 0)</f>
        <v>435253</v>
      </c>
      <c r="L71" s="52">
        <f>IFERROR(VLOOKUP($A71, ワクチン一般接種!$A:$G, L$4, FALSE), 0)</f>
        <v>0</v>
      </c>
      <c r="M71" s="54">
        <f t="shared" si="0"/>
        <v>44362</v>
      </c>
      <c r="N71" s="53">
        <f t="shared" ref="N71:N134" si="3">IF($A71="", "", D71+E71+I71+J71)</f>
        <v>635286</v>
      </c>
      <c r="O71" s="53">
        <f t="shared" ref="O71:O134" si="4">IF($A71="", "", F71+G71+K71+L71)</f>
        <v>507201</v>
      </c>
    </row>
    <row r="72" spans="1:15" x14ac:dyDescent="0.55000000000000004">
      <c r="A72" s="84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1064493</v>
      </c>
      <c r="I72" s="52">
        <f>IFERROR(VLOOKUP($A72, ワクチン一般接種!$A:$G, I$4, FALSE), 0)</f>
        <v>544426</v>
      </c>
      <c r="J72" s="52">
        <f>IFERROR(VLOOKUP($A72, ワクチン一般接種!$A:$G, J$4, FALSE), 0)</f>
        <v>29347</v>
      </c>
      <c r="K72" s="52">
        <f>IFERROR(VLOOKUP($A72, ワクチン一般接種!$A:$G, K$4, FALSE), 0)</f>
        <v>490720</v>
      </c>
      <c r="L72" s="52">
        <f>IFERROR(VLOOKUP($A72, ワクチン一般接種!$A:$G, L$4, FALSE), 0)</f>
        <v>0</v>
      </c>
      <c r="M72" s="54">
        <f t="shared" ref="M72:M135" si="5">A72</f>
        <v>44363</v>
      </c>
      <c r="N72" s="53">
        <f t="shared" si="3"/>
        <v>620467</v>
      </c>
      <c r="O72" s="53">
        <f t="shared" si="4"/>
        <v>562761</v>
      </c>
    </row>
    <row r="73" spans="1:15" x14ac:dyDescent="0.55000000000000004">
      <c r="A73" s="84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1057604</v>
      </c>
      <c r="I73" s="52">
        <f>IFERROR(VLOOKUP($A73, ワクチン一般接種!$A:$G, I$4, FALSE), 0)</f>
        <v>550130</v>
      </c>
      <c r="J73" s="52">
        <f>IFERROR(VLOOKUP($A73, ワクチン一般接種!$A:$G, J$4, FALSE), 0)</f>
        <v>30846</v>
      </c>
      <c r="K73" s="52">
        <f>IFERROR(VLOOKUP($A73, ワクチン一般接種!$A:$G, K$4, FALSE), 0)</f>
        <v>476628</v>
      </c>
      <c r="L73" s="52">
        <f>IFERROR(VLOOKUP($A73, ワクチン一般接種!$A:$G, L$4, FALSE), 0)</f>
        <v>0</v>
      </c>
      <c r="M73" s="54">
        <f t="shared" si="5"/>
        <v>44364</v>
      </c>
      <c r="N73" s="53">
        <f t="shared" si="3"/>
        <v>632513</v>
      </c>
      <c r="O73" s="53">
        <f t="shared" si="4"/>
        <v>554421</v>
      </c>
    </row>
    <row r="74" spans="1:15" x14ac:dyDescent="0.55000000000000004">
      <c r="A74" s="84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1001800</v>
      </c>
      <c r="I74" s="52">
        <f>IFERROR(VLOOKUP($A74, ワクチン一般接種!$A:$G, I$4, FALSE), 0)</f>
        <v>523633</v>
      </c>
      <c r="J74" s="52">
        <f>IFERROR(VLOOKUP($A74, ワクチン一般接種!$A:$G, J$4, FALSE), 0)</f>
        <v>28376</v>
      </c>
      <c r="K74" s="52">
        <f>IFERROR(VLOOKUP($A74, ワクチン一般接種!$A:$G, K$4, FALSE), 0)</f>
        <v>449791</v>
      </c>
      <c r="L74" s="52">
        <f>IFERROR(VLOOKUP($A74, ワクチン一般接種!$A:$G, L$4, FALSE), 0)</f>
        <v>0</v>
      </c>
      <c r="M74" s="54">
        <f t="shared" si="5"/>
        <v>44365</v>
      </c>
      <c r="N74" s="53">
        <f t="shared" si="3"/>
        <v>604266</v>
      </c>
      <c r="O74" s="53">
        <f t="shared" si="4"/>
        <v>523482</v>
      </c>
    </row>
    <row r="75" spans="1:15" x14ac:dyDescent="0.55000000000000004">
      <c r="A75" s="84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1018694</v>
      </c>
      <c r="I75" s="52">
        <f>IFERROR(VLOOKUP($A75, ワクチン一般接種!$A:$G, I$4, FALSE), 0)</f>
        <v>570191</v>
      </c>
      <c r="J75" s="52">
        <f>IFERROR(VLOOKUP($A75, ワクチン一般接種!$A:$G, J$4, FALSE), 0)</f>
        <v>35875</v>
      </c>
      <c r="K75" s="52">
        <f>IFERROR(VLOOKUP($A75, ワクチン一般接種!$A:$G, K$4, FALSE), 0)</f>
        <v>412628</v>
      </c>
      <c r="L75" s="52">
        <f>IFERROR(VLOOKUP($A75, ワクチン一般接種!$A:$G, L$4, FALSE), 0)</f>
        <v>0</v>
      </c>
      <c r="M75" s="54">
        <f t="shared" si="5"/>
        <v>44366</v>
      </c>
      <c r="N75" s="53">
        <f t="shared" si="3"/>
        <v>606066</v>
      </c>
      <c r="O75" s="53">
        <f t="shared" si="4"/>
        <v>412628</v>
      </c>
    </row>
    <row r="76" spans="1:15" x14ac:dyDescent="0.55000000000000004">
      <c r="A76" s="84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1032522</v>
      </c>
      <c r="I76" s="52">
        <f>IFERROR(VLOOKUP($A76, ワクチン一般接種!$A:$G, I$4, FALSE), 0)</f>
        <v>573603</v>
      </c>
      <c r="J76" s="52">
        <f>IFERROR(VLOOKUP($A76, ワクチン一般接種!$A:$G, J$4, FALSE), 0)</f>
        <v>37168</v>
      </c>
      <c r="K76" s="52">
        <f>IFERROR(VLOOKUP($A76, ワクチン一般接種!$A:$G, K$4, FALSE), 0)</f>
        <v>421751</v>
      </c>
      <c r="L76" s="52">
        <f>IFERROR(VLOOKUP($A76, ワクチン一般接種!$A:$G, L$4, FALSE), 0)</f>
        <v>0</v>
      </c>
      <c r="M76" s="54">
        <f t="shared" si="5"/>
        <v>44367</v>
      </c>
      <c r="N76" s="53">
        <f t="shared" si="3"/>
        <v>610771</v>
      </c>
      <c r="O76" s="53">
        <f t="shared" si="4"/>
        <v>421751</v>
      </c>
    </row>
    <row r="77" spans="1:15" x14ac:dyDescent="0.55000000000000004">
      <c r="A77" s="84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1026434</v>
      </c>
      <c r="I77" s="52">
        <f>IFERROR(VLOOKUP($A77, ワクチン一般接種!$A:$G, I$4, FALSE), 0)</f>
        <v>533591</v>
      </c>
      <c r="J77" s="52">
        <f>IFERROR(VLOOKUP($A77, ワクチン一般接種!$A:$G, J$4, FALSE), 0)</f>
        <v>35615</v>
      </c>
      <c r="K77" s="52">
        <f>IFERROR(VLOOKUP($A77, ワクチン一般接種!$A:$G, K$4, FALSE), 0)</f>
        <v>453997</v>
      </c>
      <c r="L77" s="52">
        <f>IFERROR(VLOOKUP($A77, ワクチン一般接種!$A:$G, L$4, FALSE), 0)</f>
        <v>3231</v>
      </c>
      <c r="M77" s="54">
        <f t="shared" si="5"/>
        <v>44368</v>
      </c>
      <c r="N77" s="53">
        <f t="shared" si="3"/>
        <v>644203</v>
      </c>
      <c r="O77" s="53">
        <f t="shared" si="4"/>
        <v>581011</v>
      </c>
    </row>
    <row r="78" spans="1:15" x14ac:dyDescent="0.55000000000000004">
      <c r="A78" s="84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1127098</v>
      </c>
      <c r="I78" s="52">
        <f>IFERROR(VLOOKUP($A78, ワクチン一般接種!$A:$G, I$4, FALSE), 0)</f>
        <v>545770</v>
      </c>
      <c r="J78" s="52">
        <f>IFERROR(VLOOKUP($A78, ワクチン一般接種!$A:$G, J$4, FALSE), 0)</f>
        <v>36627</v>
      </c>
      <c r="K78" s="52">
        <f>IFERROR(VLOOKUP($A78, ワクチン一般接種!$A:$G, K$4, FALSE), 0)</f>
        <v>541967</v>
      </c>
      <c r="L78" s="52">
        <f>IFERROR(VLOOKUP($A78, ワクチン一般接種!$A:$G, L$4, FALSE), 0)</f>
        <v>2734</v>
      </c>
      <c r="M78" s="54">
        <f t="shared" si="5"/>
        <v>44369</v>
      </c>
      <c r="N78" s="53">
        <f t="shared" si="3"/>
        <v>628816</v>
      </c>
      <c r="O78" s="53">
        <f t="shared" si="4"/>
        <v>592417</v>
      </c>
    </row>
    <row r="79" spans="1:15" x14ac:dyDescent="0.55000000000000004">
      <c r="A79" s="84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1149067</v>
      </c>
      <c r="I79" s="52">
        <f>IFERROR(VLOOKUP($A79, ワクチン一般接種!$A:$G, I$4, FALSE), 0)</f>
        <v>549029</v>
      </c>
      <c r="J79" s="52">
        <f>IFERROR(VLOOKUP($A79, ワクチン一般接種!$A:$G, J$4, FALSE), 0)</f>
        <v>36290</v>
      </c>
      <c r="K79" s="52">
        <f>IFERROR(VLOOKUP($A79, ワクチン一般接種!$A:$G, K$4, FALSE), 0)</f>
        <v>560395</v>
      </c>
      <c r="L79" s="52">
        <f>IFERROR(VLOOKUP($A79, ワクチン一般接種!$A:$G, L$4, FALSE), 0)</f>
        <v>3353</v>
      </c>
      <c r="M79" s="54">
        <f t="shared" si="5"/>
        <v>44370</v>
      </c>
      <c r="N79" s="53">
        <f t="shared" si="3"/>
        <v>636973</v>
      </c>
      <c r="O79" s="53">
        <f t="shared" si="4"/>
        <v>623580</v>
      </c>
    </row>
    <row r="80" spans="1:15" x14ac:dyDescent="0.55000000000000004">
      <c r="A80" s="84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1135961</v>
      </c>
      <c r="I80" s="52">
        <f>IFERROR(VLOOKUP($A80, ワクチン一般接種!$A:$G, I$4, FALSE), 0)</f>
        <v>534581</v>
      </c>
      <c r="J80" s="52">
        <f>IFERROR(VLOOKUP($A80, ワクチン一般接種!$A:$G, J$4, FALSE), 0)</f>
        <v>36330</v>
      </c>
      <c r="K80" s="52">
        <f>IFERROR(VLOOKUP($A80, ワクチン一般接種!$A:$G, K$4, FALSE), 0)</f>
        <v>561751</v>
      </c>
      <c r="L80" s="52">
        <f>IFERROR(VLOOKUP($A80, ワクチン一般接種!$A:$G, L$4, FALSE), 0)</f>
        <v>3299</v>
      </c>
      <c r="M80" s="54">
        <f t="shared" si="5"/>
        <v>44371</v>
      </c>
      <c r="N80" s="53">
        <f t="shared" si="3"/>
        <v>616293</v>
      </c>
      <c r="O80" s="53">
        <f t="shared" si="4"/>
        <v>629089</v>
      </c>
    </row>
    <row r="81" spans="1:15" x14ac:dyDescent="0.55000000000000004">
      <c r="A81" s="84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1137276</v>
      </c>
      <c r="I81" s="52">
        <f>IFERROR(VLOOKUP($A81, ワクチン一般接種!$A:$G, I$4, FALSE), 0)</f>
        <v>531867</v>
      </c>
      <c r="J81" s="52">
        <f>IFERROR(VLOOKUP($A81, ワクチン一般接種!$A:$G, J$4, FALSE), 0)</f>
        <v>38562</v>
      </c>
      <c r="K81" s="52">
        <f>IFERROR(VLOOKUP($A81, ワクチン一般接種!$A:$G, K$4, FALSE), 0)</f>
        <v>563083</v>
      </c>
      <c r="L81" s="52">
        <f>IFERROR(VLOOKUP($A81, ワクチン一般接種!$A:$G, L$4, FALSE), 0)</f>
        <v>3764</v>
      </c>
      <c r="M81" s="54">
        <f t="shared" si="5"/>
        <v>44372</v>
      </c>
      <c r="N81" s="53">
        <f t="shared" si="3"/>
        <v>623724</v>
      </c>
      <c r="O81" s="53">
        <f t="shared" si="4"/>
        <v>641907</v>
      </c>
    </row>
    <row r="82" spans="1:15" x14ac:dyDescent="0.55000000000000004">
      <c r="A82" s="84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1153088</v>
      </c>
      <c r="I82" s="52">
        <f>IFERROR(VLOOKUP($A82, ワクチン一般接種!$A:$G, I$4, FALSE), 0)</f>
        <v>565092</v>
      </c>
      <c r="J82" s="52">
        <f>IFERROR(VLOOKUP($A82, ワクチン一般接種!$A:$G, J$4, FALSE), 0)</f>
        <v>47334</v>
      </c>
      <c r="K82" s="52">
        <f>IFERROR(VLOOKUP($A82, ワクチン一般接種!$A:$G, K$4, FALSE), 0)</f>
        <v>536906</v>
      </c>
      <c r="L82" s="52">
        <f>IFERROR(VLOOKUP($A82, ワクチン一般接種!$A:$G, L$4, FALSE), 0)</f>
        <v>3756</v>
      </c>
      <c r="M82" s="54">
        <f t="shared" si="5"/>
        <v>44373</v>
      </c>
      <c r="N82" s="53">
        <f t="shared" si="3"/>
        <v>612426</v>
      </c>
      <c r="O82" s="53">
        <f t="shared" si="4"/>
        <v>540662</v>
      </c>
    </row>
    <row r="83" spans="1:15" x14ac:dyDescent="0.55000000000000004">
      <c r="A83" s="84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1154462</v>
      </c>
      <c r="I83" s="52">
        <f>IFERROR(VLOOKUP($A83, ワクチン一般接種!$A:$G, I$4, FALSE), 0)</f>
        <v>601786</v>
      </c>
      <c r="J83" s="52">
        <f>IFERROR(VLOOKUP($A83, ワクチン一般接種!$A:$G, J$4, FALSE), 0)</f>
        <v>45967</v>
      </c>
      <c r="K83" s="52">
        <f>IFERROR(VLOOKUP($A83, ワクチン一般接種!$A:$G, K$4, FALSE), 0)</f>
        <v>502101</v>
      </c>
      <c r="L83" s="52">
        <f>IFERROR(VLOOKUP($A83, ワクチン一般接種!$A:$G, L$4, FALSE), 0)</f>
        <v>4608</v>
      </c>
      <c r="M83" s="54">
        <f t="shared" si="5"/>
        <v>44374</v>
      </c>
      <c r="N83" s="53">
        <f t="shared" si="3"/>
        <v>647753</v>
      </c>
      <c r="O83" s="53">
        <f t="shared" si="4"/>
        <v>506709</v>
      </c>
    </row>
    <row r="84" spans="1:15" x14ac:dyDescent="0.55000000000000004">
      <c r="A84" s="84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1060487</v>
      </c>
      <c r="I84" s="52">
        <f>IFERROR(VLOOKUP($A84, ワクチン一般接種!$A:$G, I$4, FALSE), 0)</f>
        <v>475523</v>
      </c>
      <c r="J84" s="52">
        <f>IFERROR(VLOOKUP($A84, ワクチン一般接種!$A:$G, J$4, FALSE), 0)</f>
        <v>27205</v>
      </c>
      <c r="K84" s="52">
        <f>IFERROR(VLOOKUP($A84, ワクチン一般接種!$A:$G, K$4, FALSE), 0)</f>
        <v>539227</v>
      </c>
      <c r="L84" s="52">
        <f>IFERROR(VLOOKUP($A84, ワクチン一般接種!$A:$G, L$4, FALSE), 0)</f>
        <v>18532</v>
      </c>
      <c r="M84" s="54">
        <f t="shared" si="5"/>
        <v>44375</v>
      </c>
      <c r="N84" s="53">
        <f t="shared" si="3"/>
        <v>581837</v>
      </c>
      <c r="O84" s="53">
        <f t="shared" si="4"/>
        <v>638305</v>
      </c>
    </row>
    <row r="85" spans="1:15" x14ac:dyDescent="0.55000000000000004">
      <c r="A85" s="84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1128558</v>
      </c>
      <c r="I85" s="52">
        <f>IFERROR(VLOOKUP($A85, ワクチン一般接種!$A:$G, I$4, FALSE), 0)</f>
        <v>501099</v>
      </c>
      <c r="J85" s="52">
        <f>IFERROR(VLOOKUP($A85, ワクチン一般接種!$A:$G, J$4, FALSE), 0)</f>
        <v>28326</v>
      </c>
      <c r="K85" s="52">
        <f>IFERROR(VLOOKUP($A85, ワクチン一般接種!$A:$G, K$4, FALSE), 0)</f>
        <v>580112</v>
      </c>
      <c r="L85" s="52">
        <f>IFERROR(VLOOKUP($A85, ワクチン一般接種!$A:$G, L$4, FALSE), 0)</f>
        <v>19021</v>
      </c>
      <c r="M85" s="54">
        <f t="shared" si="5"/>
        <v>44376</v>
      </c>
      <c r="N85" s="53">
        <f t="shared" si="3"/>
        <v>568861</v>
      </c>
      <c r="O85" s="53">
        <f t="shared" si="4"/>
        <v>654178</v>
      </c>
    </row>
    <row r="86" spans="1:15" x14ac:dyDescent="0.55000000000000004">
      <c r="A86" s="84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1138741</v>
      </c>
      <c r="I86" s="52">
        <f>IFERROR(VLOOKUP($A86, ワクチン一般接種!$A:$G, I$4, FALSE), 0)</f>
        <v>515229</v>
      </c>
      <c r="J86" s="52">
        <f>IFERROR(VLOOKUP($A86, ワクチン一般接種!$A:$G, J$4, FALSE), 0)</f>
        <v>29781</v>
      </c>
      <c r="K86" s="52">
        <f>IFERROR(VLOOKUP($A86, ワクチン一般接種!$A:$G, K$4, FALSE), 0)</f>
        <v>574720</v>
      </c>
      <c r="L86" s="52">
        <f>IFERROR(VLOOKUP($A86, ワクチン一般接種!$A:$G, L$4, FALSE), 0)</f>
        <v>19011</v>
      </c>
      <c r="M86" s="54">
        <f t="shared" si="5"/>
        <v>44377</v>
      </c>
      <c r="N86" s="53">
        <f t="shared" si="3"/>
        <v>577111</v>
      </c>
      <c r="O86" s="53">
        <f t="shared" si="4"/>
        <v>640809</v>
      </c>
    </row>
    <row r="87" spans="1:15" x14ac:dyDescent="0.55000000000000004">
      <c r="A87" s="84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903762</v>
      </c>
      <c r="I87" s="52">
        <f>IFERROR(VLOOKUP($A87, ワクチン一般接種!$A:$G, I$4, FALSE), 0)</f>
        <v>333881</v>
      </c>
      <c r="J87" s="52">
        <f>IFERROR(VLOOKUP($A87, ワクチン一般接種!$A:$G, J$4, FALSE), 0)</f>
        <v>26518</v>
      </c>
      <c r="K87" s="52">
        <f>IFERROR(VLOOKUP($A87, ワクチン一般接種!$A:$G, K$4, FALSE), 0)</f>
        <v>524026</v>
      </c>
      <c r="L87" s="52">
        <f>IFERROR(VLOOKUP($A87, ワクチン一般接種!$A:$G, L$4, FALSE), 0)</f>
        <v>19337</v>
      </c>
      <c r="M87" s="54">
        <f t="shared" si="5"/>
        <v>44378</v>
      </c>
      <c r="N87" s="53">
        <f t="shared" si="3"/>
        <v>397334</v>
      </c>
      <c r="O87" s="53">
        <f t="shared" si="4"/>
        <v>601225</v>
      </c>
    </row>
    <row r="88" spans="1:15" x14ac:dyDescent="0.55000000000000004">
      <c r="A88" s="84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824917</v>
      </c>
      <c r="I88" s="52">
        <f>IFERROR(VLOOKUP($A88, ワクチン一般接種!$A:$G, I$4, FALSE), 0)</f>
        <v>269840</v>
      </c>
      <c r="J88" s="52">
        <f>IFERROR(VLOOKUP($A88, ワクチン一般接種!$A:$G, J$4, FALSE), 0)</f>
        <v>27549</v>
      </c>
      <c r="K88" s="52">
        <f>IFERROR(VLOOKUP($A88, ワクチン一般接種!$A:$G, K$4, FALSE), 0)</f>
        <v>508563</v>
      </c>
      <c r="L88" s="52">
        <f>IFERROR(VLOOKUP($A88, ワクチン一般接種!$A:$G, L$4, FALSE), 0)</f>
        <v>18965</v>
      </c>
      <c r="M88" s="54">
        <f t="shared" si="5"/>
        <v>44379</v>
      </c>
      <c r="N88" s="53">
        <f t="shared" si="3"/>
        <v>323773</v>
      </c>
      <c r="O88" s="53">
        <f t="shared" si="4"/>
        <v>582968</v>
      </c>
    </row>
    <row r="89" spans="1:15" x14ac:dyDescent="0.55000000000000004">
      <c r="A89" s="84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1090813</v>
      </c>
      <c r="I89" s="52">
        <f>IFERROR(VLOOKUP($A89, ワクチン一般接種!$A:$G, I$4, FALSE), 0)</f>
        <v>532685</v>
      </c>
      <c r="J89" s="52">
        <f>IFERROR(VLOOKUP($A89, ワクチン一般接種!$A:$G, J$4, FALSE), 0)</f>
        <v>41112</v>
      </c>
      <c r="K89" s="52">
        <f>IFERROR(VLOOKUP($A89, ワクチン一般接種!$A:$G, K$4, FALSE), 0)</f>
        <v>498097</v>
      </c>
      <c r="L89" s="52">
        <f>IFERROR(VLOOKUP($A89, ワクチン一般接種!$A:$G, L$4, FALSE), 0)</f>
        <v>18919</v>
      </c>
      <c r="M89" s="54">
        <f t="shared" si="5"/>
        <v>44380</v>
      </c>
      <c r="N89" s="53">
        <f t="shared" si="3"/>
        <v>573797</v>
      </c>
      <c r="O89" s="53">
        <f t="shared" si="4"/>
        <v>517016</v>
      </c>
    </row>
    <row r="90" spans="1:15" x14ac:dyDescent="0.55000000000000004">
      <c r="A90" s="84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1023257</v>
      </c>
      <c r="I90" s="52">
        <f>IFERROR(VLOOKUP($A90, ワクチン一般接種!$A:$G, I$4, FALSE), 0)</f>
        <v>529867</v>
      </c>
      <c r="J90" s="52">
        <f>IFERROR(VLOOKUP($A90, ワクチン一般接種!$A:$G, J$4, FALSE), 0)</f>
        <v>33742</v>
      </c>
      <c r="K90" s="52">
        <f>IFERROR(VLOOKUP($A90, ワクチン一般接種!$A:$G, K$4, FALSE), 0)</f>
        <v>438265</v>
      </c>
      <c r="L90" s="52">
        <f>IFERROR(VLOOKUP($A90, ワクチン一般接種!$A:$G, L$4, FALSE), 0)</f>
        <v>21383</v>
      </c>
      <c r="M90" s="54">
        <f t="shared" si="5"/>
        <v>44381</v>
      </c>
      <c r="N90" s="53">
        <f t="shared" si="3"/>
        <v>563609</v>
      </c>
      <c r="O90" s="53">
        <f t="shared" si="4"/>
        <v>459648</v>
      </c>
    </row>
    <row r="91" spans="1:15" x14ac:dyDescent="0.55000000000000004">
      <c r="A91" s="84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926200</v>
      </c>
      <c r="I91" s="52">
        <f>IFERROR(VLOOKUP($A91, ワクチン一般接種!$A:$G, I$4, FALSE), 0)</f>
        <v>477647</v>
      </c>
      <c r="J91" s="52">
        <f>IFERROR(VLOOKUP($A91, ワクチン一般接種!$A:$G, J$4, FALSE), 0)</f>
        <v>19452</v>
      </c>
      <c r="K91" s="52">
        <f>IFERROR(VLOOKUP($A91, ワクチン一般接種!$A:$G, K$4, FALSE), 0)</f>
        <v>401769</v>
      </c>
      <c r="L91" s="52">
        <f>IFERROR(VLOOKUP($A91, ワクチン一般接種!$A:$G, L$4, FALSE), 0)</f>
        <v>27332</v>
      </c>
      <c r="M91" s="54">
        <f t="shared" si="5"/>
        <v>44382</v>
      </c>
      <c r="N91" s="53">
        <f t="shared" si="3"/>
        <v>560777</v>
      </c>
      <c r="O91" s="53">
        <f t="shared" si="4"/>
        <v>510512</v>
      </c>
    </row>
    <row r="92" spans="1:15" x14ac:dyDescent="0.55000000000000004">
      <c r="A92" s="84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910860</v>
      </c>
      <c r="I92" s="52">
        <f>IFERROR(VLOOKUP($A92, ワクチン一般接種!$A:$G, I$4, FALSE), 0)</f>
        <v>470215</v>
      </c>
      <c r="J92" s="52">
        <f>IFERROR(VLOOKUP($A92, ワクチン一般接種!$A:$G, J$4, FALSE), 0)</f>
        <v>20289</v>
      </c>
      <c r="K92" s="52">
        <f>IFERROR(VLOOKUP($A92, ワクチン一般接種!$A:$G, K$4, FALSE), 0)</f>
        <v>392990</v>
      </c>
      <c r="L92" s="52">
        <f>IFERROR(VLOOKUP($A92, ワクチン一般接種!$A:$G, L$4, FALSE), 0)</f>
        <v>27366</v>
      </c>
      <c r="M92" s="54">
        <f t="shared" si="5"/>
        <v>44383</v>
      </c>
      <c r="N92" s="53">
        <f t="shared" si="3"/>
        <v>537095</v>
      </c>
      <c r="O92" s="53">
        <f t="shared" si="4"/>
        <v>473530</v>
      </c>
    </row>
    <row r="93" spans="1:15" x14ac:dyDescent="0.55000000000000004">
      <c r="A93" s="84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742814</v>
      </c>
      <c r="I93" s="52">
        <f>IFERROR(VLOOKUP($A93, ワクチン一般接種!$A:$G, I$4, FALSE), 0)</f>
        <v>387725</v>
      </c>
      <c r="J93" s="52">
        <f>IFERROR(VLOOKUP($A93, ワクチン一般接種!$A:$G, J$4, FALSE), 0)</f>
        <v>19011</v>
      </c>
      <c r="K93" s="52">
        <f>IFERROR(VLOOKUP($A93, ワクチン一般接種!$A:$G, K$4, FALSE), 0)</f>
        <v>310493</v>
      </c>
      <c r="L93" s="52">
        <f>IFERROR(VLOOKUP($A93, ワクチン一般接種!$A:$G, L$4, FALSE), 0)</f>
        <v>25585</v>
      </c>
      <c r="M93" s="54">
        <f t="shared" si="5"/>
        <v>44384</v>
      </c>
      <c r="N93" s="53">
        <f t="shared" si="3"/>
        <v>437701</v>
      </c>
      <c r="O93" s="53">
        <f t="shared" si="4"/>
        <v>381766</v>
      </c>
    </row>
    <row r="94" spans="1:15" x14ac:dyDescent="0.55000000000000004">
      <c r="A94" s="84">
        <v>44385</v>
      </c>
      <c r="B94" s="51" t="str">
        <f>IFERROR(VLOOKUP($A94, ワクチン医療従事者等!$A:$J, $B$4, FALSE), TEXT(A94, "aaa"))</f>
        <v>木</v>
      </c>
      <c r="C94" s="51">
        <f>IFERROR(VLOOKUP($A94, ワクチン医療従事者等!$A:$J, $C$4, FALSE), 0)</f>
        <v>0</v>
      </c>
      <c r="D94" s="51">
        <f>IFERROR(VLOOKUP($A94, ワクチン医療従事者等!$A:$J, $D$4, FALSE), 0)</f>
        <v>0</v>
      </c>
      <c r="E94" s="51">
        <f>IFERROR(VLOOKUP($A94, ワクチン医療従事者等!$A:$J, $E$4, FALSE), 0)</f>
        <v>0</v>
      </c>
      <c r="F94" s="51">
        <f>IFERROR(VLOOKUP($A94, ワクチン医療従事者等!$A:$J, $F$4, FALSE), 0)</f>
        <v>0</v>
      </c>
      <c r="G94" s="51">
        <f>IFERROR(VLOOKUP($A94, ワクチン医療従事者等!$A:$J, $G$4, FALSE), 0)</f>
        <v>0</v>
      </c>
      <c r="H94" s="52">
        <f>IFERROR(VLOOKUP($A94, ワクチン一般接種!$A:$G, H$4, FALSE), 0)</f>
        <v>0</v>
      </c>
      <c r="I94" s="52">
        <f>IFERROR(VLOOKUP($A94, ワクチン一般接種!$A:$G, I$4, FALSE), 0)</f>
        <v>0</v>
      </c>
      <c r="J94" s="52">
        <f>IFERROR(VLOOKUP($A94, ワクチン一般接種!$A:$G, J$4, FALSE), 0)</f>
        <v>0</v>
      </c>
      <c r="K94" s="52">
        <f>IFERROR(VLOOKUP($A94, ワクチン一般接種!$A:$G, K$4, FALSE), 0)</f>
        <v>0</v>
      </c>
      <c r="L94" s="52">
        <f>IFERROR(VLOOKUP($A94, ワクチン一般接種!$A:$G, L$4, FALSE), 0)</f>
        <v>0</v>
      </c>
      <c r="M94" s="54">
        <f t="shared" si="5"/>
        <v>44385</v>
      </c>
      <c r="N94" s="53">
        <f t="shared" si="3"/>
        <v>0</v>
      </c>
      <c r="O94" s="53">
        <f t="shared" si="4"/>
        <v>0</v>
      </c>
    </row>
    <row r="95" spans="1:15" x14ac:dyDescent="0.55000000000000004">
      <c r="A95" s="84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54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4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54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4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54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4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54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4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54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4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54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4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54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4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54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4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54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4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54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4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54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4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54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4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54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4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54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4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54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4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54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4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54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4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54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4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54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4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54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4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54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4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54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4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54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4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54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4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54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4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54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4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54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4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54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4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54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4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54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4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54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4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54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4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54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4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54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4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54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4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54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4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54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4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54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4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54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4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54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4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54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4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54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4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54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4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54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4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54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4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54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4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54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4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54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4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54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4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54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4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54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4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54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4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54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4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54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4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54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4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54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4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54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4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54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4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54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4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54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4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54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4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54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4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54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4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54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4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54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4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54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4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54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4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54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4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54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4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54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4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54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4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54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4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54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4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54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4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54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4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54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4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54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4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54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4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54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4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54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4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54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4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54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4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54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4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54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4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54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4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54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4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54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4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54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4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54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4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54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4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54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4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54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4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54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4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54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4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54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4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54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4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54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4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54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4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54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4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54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4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54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4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54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4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54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4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54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4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54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4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54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4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54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4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54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4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54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4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54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4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54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4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54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4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54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4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54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4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54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4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54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4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54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4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54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4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54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4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54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4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54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4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54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4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54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4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54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4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54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4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54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4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54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4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54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4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54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4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54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4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54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4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54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4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54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4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54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4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54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4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54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4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54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4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54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4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54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4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54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4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54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4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54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4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54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4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54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4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54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4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54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4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54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4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54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4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54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4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54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4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54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4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54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4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54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4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54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4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54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4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54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4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54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4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54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4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54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4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54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4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54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4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54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4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54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4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54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4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54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4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54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4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54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4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54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4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54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4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54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4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54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4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54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4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54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4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54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4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54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4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54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0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44385</v>
      </c>
      <c r="B3" s="26" t="s">
        <v>153</v>
      </c>
      <c r="C3" s="26">
        <f>IF(D21="", "", D21)</f>
        <v>808499</v>
      </c>
      <c r="D3" s="26">
        <f>IF(C21="", "", C21)</f>
        <v>16054126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16127</v>
      </c>
      <c r="I3" s="26" t="str">
        <f t="shared" si="1"/>
        <v/>
      </c>
      <c r="J3" s="26">
        <f t="shared" si="1"/>
        <v>464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776910</v>
      </c>
      <c r="N3" s="26">
        <f t="shared" si="2"/>
        <v>14892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44385</v>
      </c>
      <c r="B4" s="26" t="s">
        <v>154</v>
      </c>
      <c r="C4" s="26">
        <f>IF(D22="", "", D22)</f>
        <v>3198</v>
      </c>
      <c r="D4" s="26">
        <f>IF(C22="", "", C22)</f>
        <v>791398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107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3086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8"/>
      <c r="O7" s="27"/>
      <c r="P7" s="27"/>
    </row>
    <row r="8" spans="1:17" x14ac:dyDescent="0.55000000000000004">
      <c r="A8" s="116" t="s">
        <v>331</v>
      </c>
      <c r="B8" s="116"/>
      <c r="C8" s="116"/>
      <c r="D8" s="116"/>
      <c r="E8" s="116"/>
      <c r="F8" s="116"/>
      <c r="G8" s="116"/>
      <c r="H8" s="116"/>
      <c r="I8" s="116"/>
      <c r="J8" s="67"/>
      <c r="K8" s="67"/>
      <c r="L8" s="67"/>
      <c r="M8" s="67"/>
      <c r="N8" s="67"/>
      <c r="O8" s="67"/>
      <c r="P8" s="67"/>
      <c r="Q8" s="67"/>
    </row>
    <row r="9" spans="1:17" x14ac:dyDescent="0.55000000000000004">
      <c r="A9" s="4">
        <v>2021</v>
      </c>
      <c r="B9" s="4">
        <v>7</v>
      </c>
      <c r="C9" s="4">
        <v>8</v>
      </c>
      <c r="J9" s="61"/>
      <c r="K9" s="61"/>
      <c r="L9" s="61"/>
      <c r="M9" s="61"/>
      <c r="N9" s="61"/>
      <c r="O9" s="61"/>
      <c r="P9" s="61"/>
      <c r="Q9" s="61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61"/>
      <c r="K10" s="66"/>
      <c r="L10" s="66"/>
      <c r="M10" s="61"/>
      <c r="N10" s="62"/>
      <c r="O10" s="61"/>
      <c r="P10" s="61"/>
      <c r="Q10" s="61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20"/>
      <c r="J11" s="61"/>
      <c r="K11" s="61"/>
      <c r="L11" s="61"/>
      <c r="M11" s="66"/>
      <c r="N11" s="66"/>
      <c r="O11" s="63"/>
      <c r="P11" s="63"/>
      <c r="Q11" s="61"/>
    </row>
    <row r="12" spans="1:17" x14ac:dyDescent="0.55000000000000004">
      <c r="B12" s="27" t="s">
        <v>166</v>
      </c>
      <c r="C12" s="46">
        <v>16054126</v>
      </c>
      <c r="D12" s="46">
        <v>808499</v>
      </c>
      <c r="E12" s="46">
        <v>16127</v>
      </c>
      <c r="F12" s="46">
        <v>464</v>
      </c>
      <c r="G12" s="46">
        <v>776910</v>
      </c>
      <c r="H12" s="46">
        <v>14892</v>
      </c>
      <c r="I12" s="3"/>
      <c r="J12" s="61"/>
      <c r="K12" s="61"/>
      <c r="L12" s="66"/>
      <c r="M12" s="66"/>
      <c r="N12" s="64"/>
      <c r="O12" s="64"/>
      <c r="P12" s="65"/>
      <c r="Q12" s="66"/>
    </row>
    <row r="13" spans="1:17" x14ac:dyDescent="0.55000000000000004">
      <c r="B13" s="27" t="s">
        <v>332</v>
      </c>
      <c r="C13" s="46">
        <v>791398</v>
      </c>
      <c r="D13" s="46">
        <v>3198</v>
      </c>
      <c r="E13" s="46">
        <v>107</v>
      </c>
      <c r="F13" s="46">
        <v>0</v>
      </c>
      <c r="G13" s="46">
        <v>3086</v>
      </c>
      <c r="H13" s="46">
        <v>5</v>
      </c>
      <c r="I13" s="3"/>
      <c r="J13" s="61"/>
      <c r="K13" s="61"/>
      <c r="L13" s="66"/>
      <c r="M13" s="66"/>
      <c r="N13" s="61"/>
      <c r="O13" s="61"/>
      <c r="P13" s="65"/>
      <c r="Q13" s="61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1"/>
      <c r="K14" s="61"/>
      <c r="L14" s="61"/>
      <c r="M14" s="61"/>
      <c r="N14" s="61"/>
      <c r="O14" s="61"/>
      <c r="P14" s="65"/>
      <c r="Q14" s="61"/>
    </row>
    <row r="15" spans="1:17" x14ac:dyDescent="0.55000000000000004">
      <c r="B15" s="44" t="s">
        <v>164</v>
      </c>
      <c r="C15" s="45">
        <f t="shared" ref="C15:H15" si="3">SUM(C12:C14)</f>
        <v>16846353</v>
      </c>
      <c r="D15" s="45">
        <f t="shared" si="3"/>
        <v>811712</v>
      </c>
      <c r="E15" s="45">
        <f t="shared" si="3"/>
        <v>16234</v>
      </c>
      <c r="F15" s="45">
        <f t="shared" si="3"/>
        <v>464</v>
      </c>
      <c r="G15" s="45">
        <f t="shared" si="3"/>
        <v>780011</v>
      </c>
      <c r="H15" s="45">
        <f t="shared" si="3"/>
        <v>14897</v>
      </c>
      <c r="I15" s="29"/>
      <c r="J15" s="61"/>
      <c r="K15" s="61"/>
      <c r="L15" s="66"/>
      <c r="M15" s="66"/>
      <c r="N15" s="64"/>
      <c r="O15" s="64"/>
      <c r="P15" s="65"/>
      <c r="Q15" s="61"/>
    </row>
    <row r="18" spans="1:16" x14ac:dyDescent="0.55000000000000004">
      <c r="C18" s="116" t="s">
        <v>157</v>
      </c>
      <c r="D18" s="120"/>
      <c r="E18" s="116" t="s">
        <v>169</v>
      </c>
      <c r="F18" s="120"/>
      <c r="G18" s="120"/>
      <c r="H18" s="116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6" t="s">
        <v>158</v>
      </c>
      <c r="I19" s="120"/>
      <c r="J19" s="120"/>
      <c r="K19" s="120"/>
      <c r="L19" s="120"/>
      <c r="M19" s="120"/>
      <c r="N19" s="120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16054126</v>
      </c>
      <c r="D21" s="28">
        <f t="shared" si="4"/>
        <v>808499</v>
      </c>
      <c r="E21" s="3"/>
      <c r="F21" s="3"/>
      <c r="G21" s="3"/>
      <c r="H21" s="3"/>
      <c r="I21" s="28">
        <f>E12</f>
        <v>16127</v>
      </c>
      <c r="J21" s="3"/>
      <c r="K21" s="28">
        <f>F12</f>
        <v>464</v>
      </c>
      <c r="L21" s="3"/>
      <c r="M21" s="3"/>
      <c r="N21" s="16">
        <f>G21</f>
        <v>0</v>
      </c>
      <c r="O21" s="28">
        <f t="shared" ref="O21:P23" si="5">G12</f>
        <v>776910</v>
      </c>
      <c r="P21" s="28">
        <f t="shared" si="5"/>
        <v>14892</v>
      </c>
    </row>
    <row r="22" spans="1:16" x14ac:dyDescent="0.55000000000000004">
      <c r="B22" s="26" t="s">
        <v>167</v>
      </c>
      <c r="C22" s="28">
        <f t="shared" si="4"/>
        <v>791398</v>
      </c>
      <c r="D22" s="28">
        <f t="shared" si="4"/>
        <v>3198</v>
      </c>
      <c r="E22" s="3"/>
      <c r="F22" s="3"/>
      <c r="G22" s="3"/>
      <c r="H22" s="3"/>
      <c r="I22" s="28">
        <f>E13</f>
        <v>107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3086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16846353</v>
      </c>
      <c r="D24" s="26">
        <f t="shared" si="6"/>
        <v>811712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16234</v>
      </c>
      <c r="J24" s="26">
        <f t="shared" si="6"/>
        <v>0</v>
      </c>
      <c r="K24" s="26">
        <f t="shared" si="6"/>
        <v>464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780011</v>
      </c>
      <c r="P24" s="26">
        <f t="shared" si="6"/>
        <v>14897</v>
      </c>
    </row>
    <row r="26" spans="1:16" x14ac:dyDescent="0.55000000000000004">
      <c r="F26" s="116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7" customFormat="1" x14ac:dyDescent="0.55000000000000004">
      <c r="A31" s="60"/>
      <c r="F31" s="56"/>
      <c r="G31" s="56"/>
      <c r="H31" s="56"/>
      <c r="I31" s="56"/>
      <c r="J31" s="56"/>
      <c r="K31" s="56"/>
      <c r="L31" s="56"/>
      <c r="M31" s="56"/>
      <c r="N31" s="56"/>
    </row>
    <row r="32" spans="1:16" ht="18.5" customHeight="1" x14ac:dyDescent="0.55000000000000004">
      <c r="G32" s="116" t="s">
        <v>293</v>
      </c>
      <c r="H32" s="116"/>
      <c r="I32" s="116"/>
      <c r="J32" s="116"/>
      <c r="K32" s="116"/>
      <c r="L32" s="116"/>
    </row>
    <row r="33" spans="6:14" x14ac:dyDescent="0.55000000000000004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7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44384</v>
      </c>
      <c r="C5" s="30" t="s">
        <v>7</v>
      </c>
      <c r="D5" s="40">
        <f>IFERROR(INT(TRIM(SUBSTITUTE(VLOOKUP($A5&amp;"*",各都道府県の状況!$A:$I,D$3,FALSE), "※5", ""))), "")</f>
        <v>41596</v>
      </c>
      <c r="E5" s="40">
        <f>IFERROR(INT(TRIM(SUBSTITUTE(VLOOKUP($A5&amp;"*",各都道府県の状況!$A:$I,E$3,FALSE), "※5", ""))), "")</f>
        <v>793618</v>
      </c>
      <c r="F5" s="40">
        <f>IFERROR(INT(TRIM(SUBSTITUTE(VLOOKUP($A5&amp;"*",各都道府県の状況!$A:$I,F$3,FALSE), "※5", ""))), "")</f>
        <v>39685</v>
      </c>
      <c r="G5" s="40">
        <f>IFERROR(INT(TRIM(SUBSTITUTE(VLOOKUP($A5&amp;"*",各都道府県の状況!$A:$I,G$3,FALSE), "※5", ""))), "")</f>
        <v>1411</v>
      </c>
      <c r="H5" s="40">
        <f>IFERROR(INT(TRIM(SUBSTITUTE(VLOOKUP($A5&amp;"*",各都道府県の状況!$A:$I,H$3,FALSE), "※5", ""))), "")</f>
        <v>603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44384</v>
      </c>
      <c r="C6" s="30" t="s">
        <v>11</v>
      </c>
      <c r="D6" s="40">
        <f>IFERROR(INT(TRIM(SUBSTITUTE(VLOOKUP($A6&amp;"*",各都道府県の状況!$A:$I,D$3,FALSE), "※5", ""))), "")</f>
        <v>2531</v>
      </c>
      <c r="E6" s="40">
        <f>IFERROR(INT(TRIM(SUBSTITUTE(VLOOKUP($A6&amp;"*",各都道府県の状況!$A:$I,E$3,FALSE), "※5", ""))), "")</f>
        <v>51918</v>
      </c>
      <c r="F6" s="40">
        <f>IFERROR(INT(TRIM(SUBSTITUTE(VLOOKUP($A6&amp;"*",各都道府県の状況!$A:$I,F$3,FALSE), "※5", ""))), "")</f>
        <v>2448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44384</v>
      </c>
      <c r="C7" s="30" t="s">
        <v>12</v>
      </c>
      <c r="D7" s="40">
        <f>IFERROR(INT(TRIM(SUBSTITUTE(VLOOKUP($A7&amp;"*",各都道府県の状況!$A:$I,D$3,FALSE), "※5", ""))), "")</f>
        <v>1746</v>
      </c>
      <c r="E7" s="40">
        <f>IFERROR(INT(TRIM(SUBSTITUTE(VLOOKUP($A7&amp;"*",各都道府県の状況!$A:$I,E$3,FALSE), "※5", ""))), "")</f>
        <v>87769</v>
      </c>
      <c r="F7" s="40">
        <f>IFERROR(INT(TRIM(SUBSTITUTE(VLOOKUP($A7&amp;"*",各都道府県の状況!$A:$I,F$3,FALSE), "※5", ""))), "")</f>
        <v>1615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44384</v>
      </c>
      <c r="C8" s="30" t="s">
        <v>13</v>
      </c>
      <c r="D8" s="40">
        <f>IFERROR(INT(TRIM(SUBSTITUTE(VLOOKUP($A8&amp;"*",各都道府県の状況!$A:$I,D$3,FALSE), "※5", ""))), "")</f>
        <v>9222</v>
      </c>
      <c r="E8" s="40">
        <f>IFERROR(INT(TRIM(SUBSTITUTE(VLOOKUP($A8&amp;"*",各都道府県の状況!$A:$I,E$3,FALSE), "※5", ""))), "")</f>
        <v>159859</v>
      </c>
      <c r="F8" s="40">
        <f>IFERROR(INT(TRIM(SUBSTITUTE(VLOOKUP($A8&amp;"*",各都道府県の状況!$A:$I,F$3,FALSE), "※5", ""))), "")</f>
        <v>9016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103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44384</v>
      </c>
      <c r="C9" s="30" t="s">
        <v>14</v>
      </c>
      <c r="D9" s="40">
        <f>IFERROR(INT(TRIM(SUBSTITUTE(VLOOKUP($A9&amp;"*",各都道府県の状況!$A:$I,D$3,FALSE), "※5", ""))), "")</f>
        <v>918</v>
      </c>
      <c r="E9" s="40">
        <f>IFERROR(INT(TRIM(SUBSTITUTE(VLOOKUP($A9&amp;"*",各都道府県の状況!$A:$I,E$3,FALSE), "※5", ""))), "")</f>
        <v>16058</v>
      </c>
      <c r="F9" s="40">
        <f>IFERROR(INT(TRIM(SUBSTITUTE(VLOOKUP($A9&amp;"*",各都道府県の状況!$A:$I,F$3,FALSE), "※5", ""))), "")</f>
        <v>842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56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44384</v>
      </c>
      <c r="C10" s="30" t="s">
        <v>15</v>
      </c>
      <c r="D10" s="40">
        <f>IFERROR(INT(TRIM(SUBSTITUTE(VLOOKUP($A10&amp;"*",各都道府県の状況!$A:$I,D$3,FALSE), "※5", ""))), "")</f>
        <v>2030</v>
      </c>
      <c r="E10" s="40">
        <f>IFERROR(INT(TRIM(SUBSTITUTE(VLOOKUP($A10&amp;"*",各都道府県の状況!$A:$I,E$3,FALSE), "※5", ""))), "")</f>
        <v>67124</v>
      </c>
      <c r="F10" s="40">
        <f>IFERROR(INT(TRIM(SUBSTITUTE(VLOOKUP($A10&amp;"*",各都道府県の状況!$A:$I,F$3,FALSE), "※5", ""))), "")</f>
        <v>1969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14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44384</v>
      </c>
      <c r="C11" s="30" t="s">
        <v>16</v>
      </c>
      <c r="D11" s="40">
        <f>IFERROR(INT(TRIM(SUBSTITUTE(VLOOKUP($A11&amp;"*",各都道府県の状況!$A:$I,D$3,FALSE), "※5", ""))), "")</f>
        <v>5012</v>
      </c>
      <c r="E11" s="40">
        <f>IFERROR(INT(TRIM(SUBSTITUTE(VLOOKUP($A11&amp;"*",各都道府県の状況!$A:$I,E$3,FALSE), "※5", ""))), "")</f>
        <v>287016</v>
      </c>
      <c r="F11" s="40">
        <f>IFERROR(INT(TRIM(SUBSTITUTE(VLOOKUP($A11&amp;"*",各都道府県の状況!$A:$I,F$3,FALSE), "※5", ""))), "")</f>
        <v>4688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163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44384</v>
      </c>
      <c r="C12" s="30" t="s">
        <v>17</v>
      </c>
      <c r="D12" s="40">
        <f>IFERROR(INT(TRIM(SUBSTITUTE(VLOOKUP($A12&amp;"*",各都道府県の状況!$A:$I,D$3,FALSE), "※5", ""))), "")</f>
        <v>10704</v>
      </c>
      <c r="E12" s="40">
        <f>IFERROR(INT(TRIM(SUBSTITUTE(VLOOKUP($A12&amp;"*",各都道府県の状況!$A:$I,E$3,FALSE), "※5", ""))), "")</f>
        <v>33776</v>
      </c>
      <c r="F12" s="40">
        <f>IFERROR(INT(TRIM(SUBSTITUTE(VLOOKUP($A12&amp;"*",各都道府県の状況!$A:$I,F$3,FALSE), "※5", ""))), "")</f>
        <v>10304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234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44384</v>
      </c>
      <c r="C13" s="30" t="s">
        <v>18</v>
      </c>
      <c r="D13" s="40">
        <f>IFERROR(INT(TRIM(SUBSTITUTE(VLOOKUP($A13&amp;"*",各都道府県の状況!$A:$I,D$3,FALSE), "※5", ""))), "")</f>
        <v>7173</v>
      </c>
      <c r="E13" s="40">
        <f>IFERROR(INT(TRIM(SUBSTITUTE(VLOOKUP($A13&amp;"*",各都道府県の状況!$A:$I,E$3,FALSE), "※5", ""))), "")</f>
        <v>309466</v>
      </c>
      <c r="F13" s="40">
        <f>IFERROR(INT(TRIM(SUBSTITUTE(VLOOKUP($A13&amp;"*",各都道府県の状況!$A:$I,F$3,FALSE), "※5", ""))), "")</f>
        <v>6873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218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44384</v>
      </c>
      <c r="C14" s="30" t="s">
        <v>19</v>
      </c>
      <c r="D14" s="40">
        <f>IFERROR(INT(TRIM(SUBSTITUTE(VLOOKUP($A14&amp;"*",各都道府県の状況!$A:$I,D$3,FALSE), "※5", ""))), "")</f>
        <v>8060</v>
      </c>
      <c r="E14" s="40">
        <f>IFERROR(INT(TRIM(SUBSTITUTE(VLOOKUP($A14&amp;"*",各都道府県の状況!$A:$I,E$3,FALSE), "※5", ""))), "")</f>
        <v>197785</v>
      </c>
      <c r="F14" s="40">
        <f>IFERROR(INT(TRIM(SUBSTITUTE(VLOOKUP($A14&amp;"*",各都道府県の状況!$A:$I,F$3,FALSE), "※5", ""))), "")</f>
        <v>7869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37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44384</v>
      </c>
      <c r="C15" s="30" t="s">
        <v>20</v>
      </c>
      <c r="D15" s="40">
        <f>IFERROR(INT(TRIM(SUBSTITUTE(VLOOKUP($A15&amp;"*",各都道府県の状況!$A:$I,D$3,FALSE), "※5", ""))), "")</f>
        <v>47314</v>
      </c>
      <c r="E15" s="40">
        <f>IFERROR(INT(TRIM(SUBSTITUTE(VLOOKUP($A15&amp;"*",各都道府県の状況!$A:$I,E$3,FALSE), "※5", ""))), "")</f>
        <v>988591</v>
      </c>
      <c r="F15" s="40">
        <f>IFERROR(INT(TRIM(SUBSTITUTE(VLOOKUP($A15&amp;"*",各都道府県の状況!$A:$I,F$3,FALSE), "※5", ""))), "")</f>
        <v>45144</v>
      </c>
      <c r="G15" s="40">
        <f>IFERROR(INT(TRIM(SUBSTITUTE(VLOOKUP($A15&amp;"*",各都道府県の状況!$A:$I,G$3,FALSE), "※5", ""))), "")</f>
        <v>833</v>
      </c>
      <c r="H15" s="40">
        <f>IFERROR(INT(TRIM(SUBSTITUTE(VLOOKUP($A15&amp;"*",各都道府県の状況!$A:$I,H$3,FALSE), "※5", ""))), "")</f>
        <v>1337</v>
      </c>
      <c r="I15" s="40">
        <f>IFERROR(INT(TRIM(SUBSTITUTE(VLOOKUP($A15&amp;"*",各都道府県の状況!$A:$I,I$3,FALSE), "※5", ""))), "")</f>
        <v>21</v>
      </c>
    </row>
    <row r="16" spans="1:10" x14ac:dyDescent="0.55000000000000004">
      <c r="A16" s="12" t="s">
        <v>192</v>
      </c>
      <c r="B16" s="13">
        <f t="shared" si="0"/>
        <v>44384</v>
      </c>
      <c r="C16" s="30" t="s">
        <v>21</v>
      </c>
      <c r="D16" s="40">
        <f>IFERROR(INT(TRIM(SUBSTITUTE(VLOOKUP($A16&amp;"*",各都道府県の状況!$A:$I,D$3,FALSE), "※5", ""))), "")</f>
        <v>41278</v>
      </c>
      <c r="E16" s="40">
        <f>IFERROR(INT(TRIM(SUBSTITUTE(VLOOKUP($A16&amp;"*",各都道府県の状況!$A:$I,E$3,FALSE), "※5", ""))), "")</f>
        <v>706788</v>
      </c>
      <c r="F16" s="40">
        <f>IFERROR(INT(TRIM(SUBSTITUTE(VLOOKUP($A16&amp;"*",各都道府県の状況!$A:$I,F$3,FALSE), "※5", ""))), "")</f>
        <v>39393</v>
      </c>
      <c r="G16" s="40">
        <f>IFERROR(INT(TRIM(SUBSTITUTE(VLOOKUP($A16&amp;"*",各都道府県の状況!$A:$I,G$3,FALSE), "※5", ""))), "")</f>
        <v>713</v>
      </c>
      <c r="H16" s="40">
        <f>IFERROR(INT(TRIM(SUBSTITUTE(VLOOKUP($A16&amp;"*",各都道府県の状況!$A:$I,H$3,FALSE), "※5", ""))), "")</f>
        <v>1172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44384</v>
      </c>
      <c r="C17" s="30" t="s">
        <v>22</v>
      </c>
      <c r="D17" s="40">
        <f>IFERROR(INT(TRIM(SUBSTITUTE(VLOOKUP($A17&amp;"*",各都道府県の状況!$A:$I,D$3,FALSE), "※5", ""))), "")</f>
        <v>178356</v>
      </c>
      <c r="E17" s="40">
        <f>IFERROR(INT(TRIM(SUBSTITUTE(VLOOKUP($A17&amp;"*",各都道府県の状況!$A:$I,E$3,FALSE), "※5", ""))), "")</f>
        <v>2577996</v>
      </c>
      <c r="F17" s="40">
        <f>IFERROR(INT(TRIM(SUBSTITUTE(VLOOKUP($A17&amp;"*",各都道府県の状況!$A:$I,F$3,FALSE), "※5", ""))), "")</f>
        <v>170752</v>
      </c>
      <c r="G17" s="40">
        <f>IFERROR(INT(TRIM(SUBSTITUTE(VLOOKUP($A17&amp;"*",各都道府県の状況!$A:$I,G$3,FALSE), "※5", ""))), "")</f>
        <v>2244</v>
      </c>
      <c r="H17" s="40">
        <f>IFERROR(INT(TRIM(SUBSTITUTE(VLOOKUP($A17&amp;"*",各都道府県の状況!$A:$I,H$3,FALSE), "※5", ""))), "")</f>
        <v>5360</v>
      </c>
      <c r="I17" s="40">
        <f>IFERROR(INT(TRIM(SUBSTITUTE(VLOOKUP($A17&amp;"*",各都道府県の状況!$A:$I,I$3,FALSE), "※5", ""))), "")</f>
        <v>62</v>
      </c>
    </row>
    <row r="18" spans="1:9" x14ac:dyDescent="0.55000000000000004">
      <c r="A18" s="12" t="s">
        <v>194</v>
      </c>
      <c r="B18" s="13">
        <f t="shared" si="0"/>
        <v>44384</v>
      </c>
      <c r="C18" s="30" t="s">
        <v>23</v>
      </c>
      <c r="D18" s="40">
        <f>IFERROR(INT(TRIM(SUBSTITUTE(VLOOKUP($A18&amp;"*",各都道府県の状況!$A:$I,D$3,FALSE), "※5", ""))), "")</f>
        <v>68940</v>
      </c>
      <c r="E18" s="40">
        <f>IFERROR(INT(TRIM(SUBSTITUTE(VLOOKUP($A18&amp;"*",各都道府県の状況!$A:$I,E$3,FALSE), "※5", ""))), "")</f>
        <v>1063609</v>
      </c>
      <c r="F18" s="40">
        <f>IFERROR(INT(TRIM(SUBSTITUTE(VLOOKUP($A18&amp;"*",各都道府県の状況!$A:$I,F$3,FALSE), "※5", ""))), "")</f>
        <v>66122</v>
      </c>
      <c r="G18" s="40">
        <f>IFERROR(INT(TRIM(SUBSTITUTE(VLOOKUP($A18&amp;"*",各都道府県の状況!$A:$I,G$3,FALSE), "※5", ""))), "")</f>
        <v>956</v>
      </c>
      <c r="H18" s="40">
        <f>IFERROR(INT(TRIM(SUBSTITUTE(VLOOKUP($A18&amp;"*",各都道府県の状況!$A:$I,H$3,FALSE), "※5", ""))), "")</f>
        <v>1862</v>
      </c>
      <c r="I18" s="40">
        <f>IFERROR(INT(TRIM(SUBSTITUTE(VLOOKUP($A18&amp;"*",各都道府県の状況!$A:$I,I$3,FALSE), "※5", ""))), "")</f>
        <v>31</v>
      </c>
    </row>
    <row r="19" spans="1:9" x14ac:dyDescent="0.55000000000000004">
      <c r="A19" s="12" t="s">
        <v>195</v>
      </c>
      <c r="B19" s="13">
        <f t="shared" si="0"/>
        <v>44384</v>
      </c>
      <c r="C19" s="30" t="s">
        <v>24</v>
      </c>
      <c r="D19" s="40">
        <f>IFERROR(INT(TRIM(SUBSTITUTE(VLOOKUP($A19&amp;"*",各都道府県の状況!$A:$I,D$3,FALSE), "※5", ""))), "")</f>
        <v>3448</v>
      </c>
      <c r="E19" s="40">
        <f>IFERROR(INT(TRIM(SUBSTITUTE(VLOOKUP($A19&amp;"*",各都道府県の状況!$A:$I,E$3,FALSE), "※5", ""))), "")</f>
        <v>175819</v>
      </c>
      <c r="F19" s="40">
        <f>IFERROR(INT(TRIM(SUBSTITUTE(VLOOKUP($A19&amp;"*",各都道府県の状況!$A:$I,F$3,FALSE), "※5", ""))), "")</f>
        <v>3334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62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44384</v>
      </c>
      <c r="C20" s="30" t="s">
        <v>25</v>
      </c>
      <c r="D20" s="40">
        <f>IFERROR(INT(TRIM(SUBSTITUTE(VLOOKUP($A20&amp;"*",各都道府県の状況!$A:$I,D$3,FALSE), "※5", ""))), "")</f>
        <v>2051</v>
      </c>
      <c r="E20" s="40">
        <f>IFERROR(INT(TRIM(SUBSTITUTE(VLOOKUP($A20&amp;"*",各都道府県の状況!$A:$I,E$3,FALSE), "※5", ""))), "")</f>
        <v>75161</v>
      </c>
      <c r="F20" s="40">
        <f>IFERROR(INT(TRIM(SUBSTITUTE(VLOOKUP($A20&amp;"*",各都道府県の状況!$A:$I,F$3,FALSE), "※5", ""))), "")</f>
        <v>1994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19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44384</v>
      </c>
      <c r="C21" s="30" t="s">
        <v>26</v>
      </c>
      <c r="D21" s="40">
        <f>IFERROR(INT(TRIM(SUBSTITUTE(VLOOKUP($A21&amp;"*",各都道府県の状況!$A:$I,D$3,FALSE), "※5", ""))), "")</f>
        <v>3981</v>
      </c>
      <c r="E21" s="40">
        <f>IFERROR(INT(TRIM(SUBSTITUTE(VLOOKUP($A21&amp;"*",各都道府県の状況!$A:$I,E$3,FALSE), "※5", ""))), "")</f>
        <v>124978</v>
      </c>
      <c r="F21" s="40">
        <f>IFERROR(INT(TRIM(SUBSTITUTE(VLOOKUP($A21&amp;"*",各都道府県の状況!$A:$I,F$3,FALSE), "※5", ""))), "")</f>
        <v>3808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54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44384</v>
      </c>
      <c r="C22" s="30" t="s">
        <v>27</v>
      </c>
      <c r="D22" s="40">
        <f>IFERROR(INT(TRIM(SUBSTITUTE(VLOOKUP($A22&amp;"*",各都道府県の状況!$A:$I,D$3,FALSE), "※5", ""))), "")</f>
        <v>1341</v>
      </c>
      <c r="E22" s="40">
        <f>IFERROR(INT(TRIM(SUBSTITUTE(VLOOKUP($A22&amp;"*",各都道府県の状況!$A:$I,E$3,FALSE), "※5", ""))), "")</f>
        <v>70963</v>
      </c>
      <c r="F22" s="40">
        <f>IFERROR(INT(TRIM(SUBSTITUTE(VLOOKUP($A22&amp;"*",各都道府県の状況!$A:$I,F$3,FALSE), "※5", ""))), "")</f>
        <v>1196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110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44384</v>
      </c>
      <c r="C23" s="30" t="s">
        <v>28</v>
      </c>
      <c r="D23" s="40">
        <f>IFERROR(INT(TRIM(SUBSTITUTE(VLOOKUP($A23&amp;"*",各都道府県の状況!$A:$I,D$3,FALSE), "※5", ""))), "")</f>
        <v>2135</v>
      </c>
      <c r="E23" s="40">
        <f>IFERROR(INT(TRIM(SUBSTITUTE(VLOOKUP($A23&amp;"*",各都道府県の状況!$A:$I,E$3,FALSE), "※5", ""))), "")</f>
        <v>58651</v>
      </c>
      <c r="F23" s="40">
        <f>IFERROR(INT(TRIM(SUBSTITUTE(VLOOKUP($A23&amp;"*",各都道府県の状況!$A:$I,F$3,FALSE), "※5", ""))), "")</f>
        <v>2060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54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44384</v>
      </c>
      <c r="C24" s="30" t="s">
        <v>29</v>
      </c>
      <c r="D24" s="40">
        <f>IFERROR(INT(TRIM(SUBSTITUTE(VLOOKUP($A24&amp;"*",各都道府県の状況!$A:$I,D$3,FALSE), "※5", ""))), "")</f>
        <v>5049</v>
      </c>
      <c r="E24" s="40">
        <f>IFERROR(INT(TRIM(SUBSTITUTE(VLOOKUP($A24&amp;"*",各都道府県の状況!$A:$I,E$3,FALSE), "※5", ""))), "")</f>
        <v>211143</v>
      </c>
      <c r="F24" s="40">
        <f>IFERROR(INT(TRIM(SUBSTITUTE(VLOOKUP($A24&amp;"*",各都道府県の状況!$A:$I,F$3,FALSE), "※5", ""))), "")</f>
        <v>4994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38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44384</v>
      </c>
      <c r="C25" s="30" t="s">
        <v>30</v>
      </c>
      <c r="D25" s="40">
        <f>IFERROR(INT(TRIM(SUBSTITUTE(VLOOKUP($A25&amp;"*",各都道府県の状況!$A:$I,D$3,FALSE), "※5", ""))), "")</f>
        <v>9476</v>
      </c>
      <c r="E25" s="40">
        <f>IFERROR(INT(TRIM(SUBSTITUTE(VLOOKUP($A25&amp;"*",各都道府県の状況!$A:$I,E$3,FALSE), "※5", ""))), "")</f>
        <v>275656</v>
      </c>
      <c r="F25" s="40">
        <f>IFERROR(INT(TRIM(SUBSTITUTE(VLOOKUP($A25&amp;"*",各都道府県の状況!$A:$I,F$3,FALSE), "※5", ""))), "")</f>
        <v>9237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52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44384</v>
      </c>
      <c r="C26" s="30" t="s">
        <v>31</v>
      </c>
      <c r="D26" s="40">
        <f>IFERROR(INT(TRIM(SUBSTITUTE(VLOOKUP($A26&amp;"*",各都道府県の状況!$A:$I,D$3,FALSE), "※5", ""))), "")</f>
        <v>9468</v>
      </c>
      <c r="E26" s="40">
        <f>IFERROR(INT(TRIM(SUBSTITUTE(VLOOKUP($A26&amp;"*",各都道府県の状況!$A:$I,E$3,FALSE), "※5", ""))), "")</f>
        <v>414845</v>
      </c>
      <c r="F26" s="40">
        <f>IFERROR(INT(TRIM(SUBSTITUTE(VLOOKUP($A26&amp;"*",各都道府県の状況!$A:$I,F$3,FALSE), "※5", ""))), "")</f>
        <v>9057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259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44384</v>
      </c>
      <c r="C27" s="30" t="s">
        <v>32</v>
      </c>
      <c r="D27" s="40">
        <f>IFERROR(INT(TRIM(SUBSTITUTE(VLOOKUP($A27&amp;"*",各都道府県の状況!$A:$I,D$3,FALSE), "※5", ""))), "")</f>
        <v>51295</v>
      </c>
      <c r="E27" s="40">
        <f>IFERROR(INT(TRIM(SUBSTITUTE(VLOOKUP($A27&amp;"*",各都道府県の状況!$A:$I,E$3,FALSE), "※5", ""))), "")</f>
        <v>848367</v>
      </c>
      <c r="F27" s="40">
        <f>IFERROR(INT(TRIM(SUBSTITUTE(VLOOKUP($A27&amp;"*",各都道府県の状況!$A:$I,F$3,FALSE), "※5", ""))), "")</f>
        <v>49741</v>
      </c>
      <c r="G27" s="40">
        <f>IFERROR(INT(TRIM(SUBSTITUTE(VLOOKUP($A27&amp;"*",各都道府県の状況!$A:$I,G$3,FALSE), "※5", ""))), "")</f>
        <v>976</v>
      </c>
      <c r="H27" s="40">
        <f>IFERROR(INT(TRIM(SUBSTITUTE(VLOOKUP($A27&amp;"*",各都道府県の状況!$A:$I,H$3,FALSE), "※5", ""))), "")</f>
        <v>578</v>
      </c>
      <c r="I27" s="40">
        <f>IFERROR(INT(TRIM(SUBSTITUTE(VLOOKUP($A27&amp;"*",各都道府県の状況!$A:$I,I$3,FALSE), "※5", ""))), "")</f>
        <v>12</v>
      </c>
    </row>
    <row r="28" spans="1:9" x14ac:dyDescent="0.55000000000000004">
      <c r="A28" s="12" t="s">
        <v>204</v>
      </c>
      <c r="B28" s="13">
        <f t="shared" si="0"/>
        <v>44384</v>
      </c>
      <c r="C28" s="30" t="s">
        <v>33</v>
      </c>
      <c r="D28" s="40">
        <f>IFERROR(INT(TRIM(SUBSTITUTE(VLOOKUP($A28&amp;"*",各都道府県の状況!$A:$I,D$3,FALSE), "※5", ""))), "")</f>
        <v>5296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5258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65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44384</v>
      </c>
      <c r="C29" s="30" t="s">
        <v>34</v>
      </c>
      <c r="D29" s="40">
        <f>IFERROR(INT(TRIM(SUBSTITUTE(VLOOKUP($A29&amp;"*",各都道府県の状況!$A:$I,D$3,FALSE), "※5", ""))), "")</f>
        <v>5588</v>
      </c>
      <c r="E29" s="40">
        <f>IFERROR(INT(TRIM(SUBSTITUTE(VLOOKUP($A29&amp;"*",各都道府県の状況!$A:$I,E$3,FALSE), "※5", ""))), "")</f>
        <v>156249</v>
      </c>
      <c r="F29" s="40">
        <f>IFERROR(INT(TRIM(SUBSTITUTE(VLOOKUP($A29&amp;"*",各都道府県の状況!$A:$I,F$3,FALSE), "※5", ""))), "")</f>
        <v>5437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61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44384</v>
      </c>
      <c r="C30" s="30" t="s">
        <v>35</v>
      </c>
      <c r="D30" s="40">
        <f>IFERROR(INT(TRIM(SUBSTITUTE(VLOOKUP($A30&amp;"*",各都道府県の状況!$A:$I,D$3,FALSE), "※5", ""))), "")</f>
        <v>16709</v>
      </c>
      <c r="E30" s="40">
        <f>IFERROR(INT(TRIM(SUBSTITUTE(VLOOKUP($A30&amp;"*",各都道府県の状況!$A:$I,E$3,FALSE), "※5", ""))), "")</f>
        <v>288597</v>
      </c>
      <c r="F30" s="40">
        <f>IFERROR(INT(TRIM(SUBSTITUTE(VLOOKUP($A30&amp;"*",各都道府県の状況!$A:$I,F$3,FALSE), "※5", ""))), "")</f>
        <v>16302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137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44384</v>
      </c>
      <c r="C31" s="30" t="s">
        <v>36</v>
      </c>
      <c r="D31" s="40">
        <f>IFERROR(INT(TRIM(SUBSTITUTE(VLOOKUP($A31&amp;"*",各都道府県の状況!$A:$I,D$3,FALSE), "※5", ""))), "")</f>
        <v>104214</v>
      </c>
      <c r="E31" s="40">
        <f>IFERROR(INT(TRIM(SUBSTITUTE(VLOOKUP($A31&amp;"*",各都道府県の状況!$A:$I,E$3,FALSE), "※5", ""))), "")</f>
        <v>2204082</v>
      </c>
      <c r="F31" s="40">
        <f>IFERROR(INT(TRIM(SUBSTITUTE(VLOOKUP($A31&amp;"*",各都道府県の状況!$A:$I,F$3,FALSE), "※5", ""))), "")</f>
        <v>99390</v>
      </c>
      <c r="G31" s="40">
        <f>IFERROR(INT(TRIM(SUBSTITUTE(VLOOKUP($A31&amp;"*",各都道府県の状況!$A:$I,G$3,FALSE), "※5", ""))), "")</f>
        <v>2687</v>
      </c>
      <c r="H31" s="40">
        <f>IFERROR(INT(TRIM(SUBSTITUTE(VLOOKUP($A31&amp;"*",各都道府県の状況!$A:$I,H$3,FALSE), "※5", ""))), "")</f>
        <v>1352</v>
      </c>
      <c r="I31" s="40">
        <f>IFERROR(INT(TRIM(SUBSTITUTE(VLOOKUP($A31&amp;"*",各都道府県の状況!$A:$I,I$3,FALSE), "※5", ""))), "")</f>
        <v>146</v>
      </c>
    </row>
    <row r="32" spans="1:9" x14ac:dyDescent="0.55000000000000004">
      <c r="A32" s="12" t="s">
        <v>208</v>
      </c>
      <c r="B32" s="13">
        <f t="shared" si="0"/>
        <v>44384</v>
      </c>
      <c r="C32" s="30" t="s">
        <v>37</v>
      </c>
      <c r="D32" s="40">
        <f>IFERROR(INT(TRIM(SUBSTITUTE(VLOOKUP($A32&amp;"*",各都道府県の状況!$A:$I,D$3,FALSE), "※5", ""))), "")</f>
        <v>41077</v>
      </c>
      <c r="E32" s="40">
        <f>IFERROR(INT(TRIM(SUBSTITUTE(VLOOKUP($A32&amp;"*",各都道府県の状況!$A:$I,E$3,FALSE), "※5", ""))), "")</f>
        <v>516250</v>
      </c>
      <c r="F32" s="40">
        <f>IFERROR(INT(TRIM(SUBSTITUTE(VLOOKUP($A32&amp;"*",各都道府県の状況!$A:$I,F$3,FALSE), "※5", ""))), "")</f>
        <v>39511</v>
      </c>
      <c r="G32" s="40">
        <f>IFERROR(INT(TRIM(SUBSTITUTE(VLOOKUP($A32&amp;"*",各都道府県の状況!$A:$I,G$3,FALSE), "※5", ""))), "")</f>
        <v>1309</v>
      </c>
      <c r="H32" s="40">
        <f>IFERROR(INT(TRIM(SUBSTITUTE(VLOOKUP($A32&amp;"*",各都道府県の状況!$A:$I,H$3,FALSE), "※5", ""))), "")</f>
        <v>258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44384</v>
      </c>
      <c r="C33" s="30" t="s">
        <v>38</v>
      </c>
      <c r="D33" s="40">
        <f>IFERROR(INT(TRIM(SUBSTITUTE(VLOOKUP($A33&amp;"*",各都道府県の状況!$A:$I,D$3,FALSE), "※5", ""))), "")</f>
        <v>8401</v>
      </c>
      <c r="E33" s="40">
        <f>IFERROR(INT(TRIM(SUBSTITUTE(VLOOKUP($A33&amp;"*",各都道府県の状況!$A:$I,E$3,FALSE), "※5", ""))), "")</f>
        <v>172997</v>
      </c>
      <c r="F33" s="40">
        <f>IFERROR(INT(TRIM(SUBSTITUTE(VLOOKUP($A33&amp;"*",各都道府県の状況!$A:$I,F$3,FALSE), "※5", ""))), "")</f>
        <v>8137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132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44384</v>
      </c>
      <c r="C34" s="30" t="s">
        <v>39</v>
      </c>
      <c r="D34" s="40">
        <f>IFERROR(INT(TRIM(SUBSTITUTE(VLOOKUP($A34&amp;"*",各都道府県の状況!$A:$I,D$3,FALSE), "※5", ""))), "")</f>
        <v>2697</v>
      </c>
      <c r="E34" s="40">
        <f>IFERROR(INT(TRIM(SUBSTITUTE(VLOOKUP($A34&amp;"*",各都道府県の状況!$A:$I,E$3,FALSE), "※5", ""))), "")</f>
        <v>42299</v>
      </c>
      <c r="F34" s="40">
        <f>IFERROR(INT(TRIM(SUBSTITUTE(VLOOKUP($A34&amp;"*",各都道府県の状況!$A:$I,F$3,FALSE), "※5", ""))), "")</f>
        <v>2572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18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44384</v>
      </c>
      <c r="C35" s="30" t="s">
        <v>40</v>
      </c>
      <c r="D35" s="40">
        <f>IFERROR(INT(TRIM(SUBSTITUTE(VLOOKUP($A35&amp;"*",各都道府県の状況!$A:$I,D$3,FALSE), "※5", ""))), "")</f>
        <v>494</v>
      </c>
      <c r="E35" s="40">
        <f>IFERROR(INT(TRIM(SUBSTITUTE(VLOOKUP($A35&amp;"*",各都道府県の状況!$A:$I,E$3,FALSE), "※5", ""))), "")</f>
        <v>85283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27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44384</v>
      </c>
      <c r="C36" s="30" t="s">
        <v>41</v>
      </c>
      <c r="D36" s="40">
        <f>IFERROR(INT(TRIM(SUBSTITUTE(VLOOKUP($A36&amp;"*",各都道府県の状況!$A:$I,D$3,FALSE), "※5", ""))), "")</f>
        <v>555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551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44384</v>
      </c>
      <c r="C37" s="30" t="s">
        <v>42</v>
      </c>
      <c r="D37" s="40">
        <f>IFERROR(INT(TRIM(SUBSTITUTE(VLOOKUP($A37&amp;"*",各都道府県の状況!$A:$I,D$3,FALSE), "※5", ""))), "")</f>
        <v>7603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44384</v>
      </c>
      <c r="C38" s="30" t="s">
        <v>43</v>
      </c>
      <c r="D38" s="40">
        <f>IFERROR(INT(TRIM(SUBSTITUTE(VLOOKUP($A38&amp;"*",各都道府県の状況!$A:$I,D$3,FALSE), "※5", ""))), "")</f>
        <v>11545</v>
      </c>
      <c r="E38" s="40">
        <f>IFERROR(INT(TRIM(SUBSTITUTE(VLOOKUP($A38&amp;"*",各都道府県の状況!$A:$I,E$3,FALSE), "※5", ""))), "")</f>
        <v>561085</v>
      </c>
      <c r="F38" s="40">
        <f>IFERROR(INT(TRIM(SUBSTITUTE(VLOOKUP($A38&amp;"*",各都道府県の状況!$A:$I,F$3,FALSE), "※5", ""))), "")</f>
        <v>11270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87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44384</v>
      </c>
      <c r="C39" s="30" t="s">
        <v>44</v>
      </c>
      <c r="D39" s="40">
        <f>IFERROR(INT(TRIM(SUBSTITUTE(VLOOKUP($A39&amp;"*",各都道府県の状況!$A:$I,D$3,FALSE), "※5", ""))), "")</f>
        <v>3163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3038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45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44384</v>
      </c>
      <c r="C40" s="30" t="s">
        <v>45</v>
      </c>
      <c r="D40" s="40">
        <f>IFERROR(INT(TRIM(SUBSTITUTE(VLOOKUP($A40&amp;"*",各都道府県の状況!$A:$I,D$3,FALSE), "※5", ""))), "")</f>
        <v>1658</v>
      </c>
      <c r="E40" s="40">
        <f>IFERROR(INT(TRIM(SUBSTITUTE(VLOOKUP($A40&amp;"*",各都道府県の状況!$A:$I,E$3,FALSE), "※5", ""))), "")</f>
        <v>65977</v>
      </c>
      <c r="F40" s="40">
        <f>IFERROR(INT(TRIM(SUBSTITUTE(VLOOKUP($A40&amp;"*",各都道府県の状況!$A:$I,F$3,FALSE), "※5", ""))), "")</f>
        <v>1591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44384</v>
      </c>
      <c r="C41" s="30" t="s">
        <v>46</v>
      </c>
      <c r="D41" s="40">
        <f>IFERROR(INT(TRIM(SUBSTITUTE(VLOOKUP($A41&amp;"*",各都道府県の状況!$A:$I,D$3,FALSE), "※5", ""))), "")</f>
        <v>2104</v>
      </c>
      <c r="E41" s="40">
        <f>IFERROR(INT(TRIM(SUBSTITUTE(VLOOKUP($A41&amp;"*",各都道府県の状況!$A:$I,E$3,FALSE), "※5", ""))), "")</f>
        <v>87464</v>
      </c>
      <c r="F41" s="40">
        <f>IFERROR(INT(TRIM(SUBSTITUTE(VLOOKUP($A41&amp;"*",各都道府県の状況!$A:$I,F$3,FALSE), "※5", ""))), "")</f>
        <v>2065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13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44384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97176</v>
      </c>
      <c r="F42" s="40">
        <f>IFERROR(INT(TRIM(SUBSTITUTE(VLOOKUP($A42&amp;"*",各都道府県の状況!$A:$I,F$3,FALSE), "※5", ""))), "")</f>
        <v>2676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44384</v>
      </c>
      <c r="C43" s="30" t="s">
        <v>48</v>
      </c>
      <c r="D43" s="40">
        <f>IFERROR(INT(TRIM(SUBSTITUTE(VLOOKUP($A43&amp;"*",各都道府県の状況!$A:$I,D$3,FALSE), "※5", ""))), "")</f>
        <v>1868</v>
      </c>
      <c r="E43" s="40">
        <f>IFERROR(INT(TRIM(SUBSTITUTE(VLOOKUP($A43&amp;"*",各都道府県の状況!$A:$I,E$3,FALSE), "※5", ""))), "")</f>
        <v>11684</v>
      </c>
      <c r="F43" s="40">
        <f>IFERROR(INT(TRIM(SUBSTITUTE(VLOOKUP($A43&amp;"*",各都道府県の状況!$A:$I,F$3,FALSE), "※5", ""))), "")</f>
        <v>1774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67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44384</v>
      </c>
      <c r="C44" s="30" t="s">
        <v>49</v>
      </c>
      <c r="D44" s="40">
        <f>IFERROR(INT(TRIM(SUBSTITUTE(VLOOKUP($A44&amp;"*",各都道府県の状況!$A:$I,D$3,FALSE), "※5", ""))), "")</f>
        <v>35740</v>
      </c>
      <c r="E44" s="40">
        <f>IFERROR(INT(TRIM(SUBSTITUTE(VLOOKUP($A44&amp;"*",各都道府県の状況!$A:$I,E$3,FALSE), "※5", ""))), "")</f>
        <v>847236</v>
      </c>
      <c r="F44" s="40">
        <f>IFERROR(INT(TRIM(SUBSTITUTE(VLOOKUP($A44&amp;"*",各都道府県の状況!$A:$I,F$3,FALSE), "※5", ""))), "")</f>
        <v>34829</v>
      </c>
      <c r="G44" s="40">
        <f>IFERROR(INT(TRIM(SUBSTITUTE(VLOOKUP($A44&amp;"*",各都道府県の状況!$A:$I,G$3,FALSE), "※5", ""))), "")</f>
        <v>523</v>
      </c>
      <c r="H44" s="40">
        <f>IFERROR(INT(TRIM(SUBSTITUTE(VLOOKUP($A44&amp;"*",各都道府県の状況!$A:$I,H$3,FALSE), "※5", ""))), "")</f>
        <v>345</v>
      </c>
      <c r="I44" s="40">
        <f>IFERROR(INT(TRIM(SUBSTITUTE(VLOOKUP($A44&amp;"*",各都道府県の状況!$A:$I,I$3,FALSE), "※5", ""))), "")</f>
        <v>13</v>
      </c>
    </row>
    <row r="45" spans="1:9" x14ac:dyDescent="0.55000000000000004">
      <c r="A45" s="12" t="s">
        <v>221</v>
      </c>
      <c r="B45" s="13">
        <f t="shared" si="0"/>
        <v>44384</v>
      </c>
      <c r="C45" s="30" t="s">
        <v>50</v>
      </c>
      <c r="D45" s="40">
        <f>IFERROR(INT(TRIM(SUBSTITUTE(VLOOKUP($A45&amp;"*",各都道府県の状況!$A:$I,D$3,FALSE), "※5", ""))), "")</f>
        <v>2569</v>
      </c>
      <c r="E45" s="40">
        <f>IFERROR(INT(TRIM(SUBSTITUTE(VLOOKUP($A45&amp;"*",各都道府県の状況!$A:$I,E$3,FALSE), "※5", ""))), "")</f>
        <v>58164</v>
      </c>
      <c r="F45" s="40">
        <f>IFERROR(INT(TRIM(SUBSTITUTE(VLOOKUP($A45&amp;"*",各都道府県の状況!$A:$I,F$3,FALSE), "※5", ""))), "")</f>
        <v>2563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18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44384</v>
      </c>
      <c r="C46" s="30" t="s">
        <v>51</v>
      </c>
      <c r="D46" s="40">
        <f>IFERROR(INT(TRIM(SUBSTITUTE(VLOOKUP($A46&amp;"*",各都道府県の状況!$A:$I,D$3,FALSE), "※5", ""))), "")</f>
        <v>3219</v>
      </c>
      <c r="E46" s="40">
        <f>IFERROR(INT(TRIM(SUBSTITUTE(VLOOKUP($A46&amp;"*",各都道府県の状況!$A:$I,E$3,FALSE), "※5", ""))), "")</f>
        <v>127564</v>
      </c>
      <c r="F46" s="40">
        <f>IFERROR(INT(TRIM(SUBSTITUTE(VLOOKUP($A46&amp;"*",各都道府県の状況!$A:$I,F$3,FALSE), "※5", ""))), "")</f>
        <v>3092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44384</v>
      </c>
      <c r="C47" s="30" t="s">
        <v>52</v>
      </c>
      <c r="D47" s="40">
        <f>IFERROR(INT(TRIM(SUBSTITUTE(VLOOKUP($A47&amp;"*",各都道府県の状況!$A:$I,D$3,FALSE), "※5", ""))), "")</f>
        <v>6494</v>
      </c>
      <c r="E47" s="40">
        <f>IFERROR(INT(TRIM(SUBSTITUTE(VLOOKUP($A47&amp;"*",各都道府県の状況!$A:$I,E$3,FALSE), "※5", ""))), "")</f>
        <v>82372</v>
      </c>
      <c r="F47" s="40">
        <f>IFERROR(INT(TRIM(SUBSTITUTE(VLOOKUP($A47&amp;"*",各都道府県の状況!$A:$I,F$3,FALSE), "※5", ""))), "")</f>
        <v>6343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32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44384</v>
      </c>
      <c r="C48" s="30" t="s">
        <v>53</v>
      </c>
      <c r="D48" s="40">
        <f>IFERROR(INT(TRIM(SUBSTITUTE(VLOOKUP($A48&amp;"*",各都道府県の状況!$A:$I,D$3,FALSE), "※5", ""))), "")</f>
        <v>3496</v>
      </c>
      <c r="E48" s="40">
        <f>IFERROR(INT(TRIM(SUBSTITUTE(VLOOKUP($A48&amp;"*",各都道府県の状況!$A:$I,E$3,FALSE), "※5", ""))), "")</f>
        <v>172256</v>
      </c>
      <c r="F48" s="40">
        <f>IFERROR(INT(TRIM(SUBSTITUTE(VLOOKUP($A48&amp;"*",各都道府県の状況!$A:$I,F$3,FALSE), "※5", ""))), "")</f>
        <v>3419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13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44384</v>
      </c>
      <c r="C49" s="30" t="s">
        <v>54</v>
      </c>
      <c r="D49" s="40">
        <f>IFERROR(INT(TRIM(SUBSTITUTE(VLOOKUP($A49&amp;"*",各都道府県の状況!$A:$I,D$3,FALSE), "※5", ""))), "")</f>
        <v>3104</v>
      </c>
      <c r="E49" s="40">
        <f>IFERROR(INT(TRIM(SUBSTITUTE(VLOOKUP($A49&amp;"*",各都道府県の状況!$A:$I,E$3,FALSE), "※5", ""))), "")</f>
        <v>44704</v>
      </c>
      <c r="F49" s="40">
        <f>IFERROR(INT(TRIM(SUBSTITUTE(VLOOKUP($A49&amp;"*",各都道府県の状況!$A:$I,F$3,FALSE), "※5", ""))), "")</f>
        <v>3046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21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44384</v>
      </c>
      <c r="C50" s="30" t="s">
        <v>55</v>
      </c>
      <c r="D50" s="40">
        <f>IFERROR(INT(TRIM(SUBSTITUTE(VLOOKUP($A50&amp;"*",各都道府県の状況!$A:$I,D$3,FALSE), "※5", ""))), "")</f>
        <v>3712</v>
      </c>
      <c r="E50" s="40">
        <f>IFERROR(INT(TRIM(SUBSTITUTE(VLOOKUP($A50&amp;"*",各都道府県の状況!$A:$I,E$3,FALSE), "※5", ""))), "")</f>
        <v>112623</v>
      </c>
      <c r="F50" s="40">
        <f>IFERROR(INT(TRIM(SUBSTITUTE(VLOOKUP($A50&amp;"*",各都道府県の状況!$A:$I,F$3,FALSE), "※5", ""))), "")</f>
        <v>3653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53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44384</v>
      </c>
      <c r="C51" s="30" t="s">
        <v>56</v>
      </c>
      <c r="D51" s="40">
        <f>IFERROR(INT(TRIM(SUBSTITUTE(VLOOKUP($A51&amp;"*",各都道府県の状況!$A:$I,D$3,FALSE), "※5", ""))), "")</f>
        <v>21165</v>
      </c>
      <c r="E51" s="40">
        <f>IFERROR(INT(TRIM(SUBSTITUTE(VLOOKUP($A51&amp;"*",各都道府県の状況!$A:$I,E$3,FALSE), "※5", ""))), "")</f>
        <v>256385</v>
      </c>
      <c r="F51" s="40">
        <f>IFERROR(INT(TRIM(SUBSTITUTE(VLOOKUP($A51&amp;"*",各都道府県の状況!$A:$I,F$3,FALSE), "※5", ""))), "")</f>
        <v>20207</v>
      </c>
      <c r="G51" s="40">
        <f>IFERROR(INT(TRIM(SUBSTITUTE(VLOOKUP($A51&amp;"*",各都道府県の状況!$A:$I,G$3,FALSE), "※5", ""))), "")</f>
        <v>196</v>
      </c>
      <c r="H51" s="40">
        <f>IFERROR(INT(TRIM(SUBSTITUTE(VLOOKUP($A51&amp;"*",各都道府県の状況!$A:$I,H$3,FALSE), "※5", ""))), "")</f>
        <v>768</v>
      </c>
      <c r="I51" s="40">
        <f>IFERROR(INT(TRIM(SUBSTITUTE(VLOOKUP($A51&amp;"*",各都道府県の状況!$A:$I,I$3,FALSE), "※5", ""))), "")</f>
        <v>46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333</v>
      </c>
      <c r="D4" s="130" t="s">
        <v>334</v>
      </c>
      <c r="E4" s="132" t="s">
        <v>335</v>
      </c>
      <c r="F4" s="133"/>
      <c r="G4" s="134" t="s">
        <v>336</v>
      </c>
      <c r="H4" s="134" t="s">
        <v>337</v>
      </c>
      <c r="I4" s="19"/>
    </row>
    <row r="5" spans="1:9" ht="13.25" customHeight="1" x14ac:dyDescent="0.55000000000000004">
      <c r="B5" s="127"/>
      <c r="C5" s="129"/>
      <c r="D5" s="131"/>
      <c r="E5" s="108" t="s">
        <v>338</v>
      </c>
      <c r="F5" s="109" t="s">
        <v>339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41596</v>
      </c>
      <c r="D6" s="110">
        <v>793618</v>
      </c>
      <c r="E6" s="111">
        <v>603</v>
      </c>
      <c r="F6" s="111">
        <v>17</v>
      </c>
      <c r="G6" s="110">
        <v>39685</v>
      </c>
      <c r="H6" s="110">
        <v>1411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2531</v>
      </c>
      <c r="D7" s="110">
        <v>51918</v>
      </c>
      <c r="E7" s="111">
        <v>52</v>
      </c>
      <c r="F7" s="111">
        <v>0</v>
      </c>
      <c r="G7" s="110">
        <v>2448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1746</v>
      </c>
      <c r="D8" s="110">
        <v>87769</v>
      </c>
      <c r="E8" s="111">
        <v>84</v>
      </c>
      <c r="F8" s="111">
        <v>1</v>
      </c>
      <c r="G8" s="110">
        <v>1615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9222</v>
      </c>
      <c r="D9" s="110">
        <v>159859</v>
      </c>
      <c r="E9" s="111">
        <v>103</v>
      </c>
      <c r="F9" s="111">
        <v>2</v>
      </c>
      <c r="G9" s="110">
        <v>9016</v>
      </c>
      <c r="H9" s="111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918</v>
      </c>
      <c r="D10" s="110">
        <v>16058</v>
      </c>
      <c r="E10" s="111">
        <v>56</v>
      </c>
      <c r="F10" s="111">
        <v>1</v>
      </c>
      <c r="G10" s="111">
        <v>842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2030</v>
      </c>
      <c r="D11" s="110">
        <v>67124</v>
      </c>
      <c r="E11" s="111">
        <v>14</v>
      </c>
      <c r="F11" s="111">
        <v>1</v>
      </c>
      <c r="G11" s="110">
        <v>1969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5012</v>
      </c>
      <c r="D12" s="110">
        <v>287016</v>
      </c>
      <c r="E12" s="111">
        <v>163</v>
      </c>
      <c r="F12" s="111">
        <v>4</v>
      </c>
      <c r="G12" s="110">
        <v>4688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10704</v>
      </c>
      <c r="D13" s="110">
        <v>33776</v>
      </c>
      <c r="E13" s="111">
        <v>234</v>
      </c>
      <c r="F13" s="111">
        <v>6</v>
      </c>
      <c r="G13" s="110">
        <v>10304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7173</v>
      </c>
      <c r="D14" s="110">
        <v>309466</v>
      </c>
      <c r="E14" s="111">
        <v>218</v>
      </c>
      <c r="F14" s="111">
        <v>8</v>
      </c>
      <c r="G14" s="110">
        <v>6873</v>
      </c>
      <c r="H14" s="111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8060</v>
      </c>
      <c r="D15" s="110">
        <v>197785</v>
      </c>
      <c r="E15" s="111">
        <v>37</v>
      </c>
      <c r="F15" s="111">
        <v>3</v>
      </c>
      <c r="G15" s="110">
        <v>7869</v>
      </c>
      <c r="H15" s="111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47314</v>
      </c>
      <c r="D16" s="110">
        <v>988591</v>
      </c>
      <c r="E16" s="110">
        <v>1337</v>
      </c>
      <c r="F16" s="111">
        <v>21</v>
      </c>
      <c r="G16" s="110">
        <v>45144</v>
      </c>
      <c r="H16" s="111">
        <v>833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41278</v>
      </c>
      <c r="D17" s="110">
        <v>706788</v>
      </c>
      <c r="E17" s="110">
        <v>1172</v>
      </c>
      <c r="F17" s="111">
        <v>16</v>
      </c>
      <c r="G17" s="110">
        <v>39393</v>
      </c>
      <c r="H17" s="111">
        <v>713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178356</v>
      </c>
      <c r="D18" s="110">
        <v>2577996</v>
      </c>
      <c r="E18" s="110">
        <v>5360</v>
      </c>
      <c r="F18" s="111">
        <v>62</v>
      </c>
      <c r="G18" s="110">
        <v>170752</v>
      </c>
      <c r="H18" s="110">
        <v>2244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68940</v>
      </c>
      <c r="D19" s="110">
        <v>1063609</v>
      </c>
      <c r="E19" s="110">
        <v>1862</v>
      </c>
      <c r="F19" s="111">
        <v>31</v>
      </c>
      <c r="G19" s="110">
        <v>66122</v>
      </c>
      <c r="H19" s="111">
        <v>956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3448</v>
      </c>
      <c r="D20" s="110">
        <v>175819</v>
      </c>
      <c r="E20" s="111">
        <v>62</v>
      </c>
      <c r="F20" s="111">
        <v>0</v>
      </c>
      <c r="G20" s="110">
        <v>3334</v>
      </c>
      <c r="H20" s="111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2051</v>
      </c>
      <c r="D21" s="110">
        <v>75161</v>
      </c>
      <c r="E21" s="111">
        <v>19</v>
      </c>
      <c r="F21" s="111">
        <v>1</v>
      </c>
      <c r="G21" s="110">
        <v>1994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3981</v>
      </c>
      <c r="D22" s="110">
        <v>124978</v>
      </c>
      <c r="E22" s="111">
        <v>54</v>
      </c>
      <c r="F22" s="111">
        <v>1</v>
      </c>
      <c r="G22" s="110">
        <v>3808</v>
      </c>
      <c r="H22" s="11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1341</v>
      </c>
      <c r="D23" s="110">
        <v>70963</v>
      </c>
      <c r="E23" s="111">
        <v>110</v>
      </c>
      <c r="F23" s="111">
        <v>1</v>
      </c>
      <c r="G23" s="110">
        <v>1196</v>
      </c>
      <c r="H23" s="111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2135</v>
      </c>
      <c r="D24" s="110">
        <v>58651</v>
      </c>
      <c r="E24" s="111">
        <v>54</v>
      </c>
      <c r="F24" s="111">
        <v>0</v>
      </c>
      <c r="G24" s="110">
        <v>2060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5049</v>
      </c>
      <c r="D25" s="110">
        <v>211143</v>
      </c>
      <c r="E25" s="111">
        <v>38</v>
      </c>
      <c r="F25" s="111">
        <v>0</v>
      </c>
      <c r="G25" s="110">
        <v>4994</v>
      </c>
      <c r="H25" s="111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9476</v>
      </c>
      <c r="D26" s="110">
        <v>275656</v>
      </c>
      <c r="E26" s="111">
        <v>52</v>
      </c>
      <c r="F26" s="111">
        <v>3</v>
      </c>
      <c r="G26" s="110">
        <v>9237</v>
      </c>
      <c r="H26" s="11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9468</v>
      </c>
      <c r="D27" s="110">
        <v>414845</v>
      </c>
      <c r="E27" s="111">
        <v>259</v>
      </c>
      <c r="F27" s="111">
        <v>5</v>
      </c>
      <c r="G27" s="110">
        <v>9057</v>
      </c>
      <c r="H27" s="111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51295</v>
      </c>
      <c r="D28" s="110">
        <v>848367</v>
      </c>
      <c r="E28" s="111">
        <v>578</v>
      </c>
      <c r="F28" s="111">
        <v>12</v>
      </c>
      <c r="G28" s="110">
        <v>49741</v>
      </c>
      <c r="H28" s="111">
        <v>976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5296</v>
      </c>
      <c r="D29" s="110">
        <v>145510</v>
      </c>
      <c r="E29" s="111">
        <v>65</v>
      </c>
      <c r="F29" s="111">
        <v>3</v>
      </c>
      <c r="G29" s="110">
        <v>5258</v>
      </c>
      <c r="H29" s="111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5588</v>
      </c>
      <c r="D30" s="110">
        <v>156249</v>
      </c>
      <c r="E30" s="111">
        <v>61</v>
      </c>
      <c r="F30" s="111">
        <v>3</v>
      </c>
      <c r="G30" s="110">
        <v>5437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16709</v>
      </c>
      <c r="D31" s="110">
        <v>288597</v>
      </c>
      <c r="E31" s="111">
        <v>137</v>
      </c>
      <c r="F31" s="111">
        <v>5</v>
      </c>
      <c r="G31" s="110">
        <v>16302</v>
      </c>
      <c r="H31" s="111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104214</v>
      </c>
      <c r="D32" s="110">
        <v>2204082</v>
      </c>
      <c r="E32" s="110">
        <v>1352</v>
      </c>
      <c r="F32" s="111">
        <v>146</v>
      </c>
      <c r="G32" s="110">
        <v>99390</v>
      </c>
      <c r="H32" s="110">
        <v>2687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41077</v>
      </c>
      <c r="D33" s="110">
        <v>516250</v>
      </c>
      <c r="E33" s="111">
        <v>258</v>
      </c>
      <c r="F33" s="111">
        <v>16</v>
      </c>
      <c r="G33" s="110">
        <v>39511</v>
      </c>
      <c r="H33" s="110">
        <v>1309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8401</v>
      </c>
      <c r="D34" s="110">
        <v>172997</v>
      </c>
      <c r="E34" s="111">
        <v>132</v>
      </c>
      <c r="F34" s="111">
        <v>8</v>
      </c>
      <c r="G34" s="110">
        <v>8137</v>
      </c>
      <c r="H34" s="11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2697</v>
      </c>
      <c r="D35" s="110">
        <v>42299</v>
      </c>
      <c r="E35" s="111">
        <v>18</v>
      </c>
      <c r="F35" s="111">
        <v>3</v>
      </c>
      <c r="G35" s="110">
        <v>2572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494</v>
      </c>
      <c r="D36" s="110">
        <v>85283</v>
      </c>
      <c r="E36" s="111">
        <v>27</v>
      </c>
      <c r="F36" s="111">
        <v>0</v>
      </c>
      <c r="G36" s="111">
        <v>457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555</v>
      </c>
      <c r="D37" s="110">
        <v>31436</v>
      </c>
      <c r="E37" s="111">
        <v>2</v>
      </c>
      <c r="F37" s="111">
        <v>0</v>
      </c>
      <c r="G37" s="111">
        <v>551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7603</v>
      </c>
      <c r="D38" s="110">
        <v>165308</v>
      </c>
      <c r="E38" s="111">
        <v>25</v>
      </c>
      <c r="F38" s="111">
        <v>4</v>
      </c>
      <c r="G38" s="110">
        <v>7439</v>
      </c>
      <c r="H38" s="11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11545</v>
      </c>
      <c r="D39" s="110">
        <v>561085</v>
      </c>
      <c r="E39" s="111">
        <v>87</v>
      </c>
      <c r="F39" s="111">
        <v>8</v>
      </c>
      <c r="G39" s="110">
        <v>11270</v>
      </c>
      <c r="H39" s="111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3163</v>
      </c>
      <c r="D40" s="110">
        <v>124469</v>
      </c>
      <c r="E40" s="111">
        <v>45</v>
      </c>
      <c r="F40" s="111">
        <v>1</v>
      </c>
      <c r="G40" s="110">
        <v>3038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1658</v>
      </c>
      <c r="D41" s="110">
        <v>65977</v>
      </c>
      <c r="E41" s="111">
        <v>4</v>
      </c>
      <c r="F41" s="111">
        <v>0</v>
      </c>
      <c r="G41" s="110">
        <v>1591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2104</v>
      </c>
      <c r="D42" s="110">
        <v>87464</v>
      </c>
      <c r="E42" s="111">
        <v>13</v>
      </c>
      <c r="F42" s="111">
        <v>2</v>
      </c>
      <c r="G42" s="110">
        <v>2065</v>
      </c>
      <c r="H42" s="11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2755</v>
      </c>
      <c r="D43" s="110">
        <v>97176</v>
      </c>
      <c r="E43" s="111">
        <v>4</v>
      </c>
      <c r="F43" s="111">
        <v>2</v>
      </c>
      <c r="G43" s="110">
        <v>2676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1868</v>
      </c>
      <c r="D44" s="110">
        <v>11684</v>
      </c>
      <c r="E44" s="111">
        <v>67</v>
      </c>
      <c r="F44" s="111">
        <v>6</v>
      </c>
      <c r="G44" s="110">
        <v>1774</v>
      </c>
      <c r="H44" s="111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35740</v>
      </c>
      <c r="D45" s="110">
        <v>847236</v>
      </c>
      <c r="E45" s="111">
        <v>345</v>
      </c>
      <c r="F45" s="111">
        <v>13</v>
      </c>
      <c r="G45" s="110">
        <v>34829</v>
      </c>
      <c r="H45" s="111">
        <v>523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2569</v>
      </c>
      <c r="D46" s="110">
        <v>58164</v>
      </c>
      <c r="E46" s="111">
        <v>18</v>
      </c>
      <c r="F46" s="111">
        <v>0</v>
      </c>
      <c r="G46" s="110">
        <v>2563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3219</v>
      </c>
      <c r="D47" s="110">
        <v>127564</v>
      </c>
      <c r="E47" s="111">
        <v>59</v>
      </c>
      <c r="F47" s="111">
        <v>0</v>
      </c>
      <c r="G47" s="110">
        <v>3092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6494</v>
      </c>
      <c r="D48" s="110">
        <v>82372</v>
      </c>
      <c r="E48" s="111">
        <v>32</v>
      </c>
      <c r="F48" s="111">
        <v>1</v>
      </c>
      <c r="G48" s="110">
        <v>6343</v>
      </c>
      <c r="H48" s="111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3496</v>
      </c>
      <c r="D49" s="110">
        <v>172256</v>
      </c>
      <c r="E49" s="111">
        <v>13</v>
      </c>
      <c r="F49" s="111">
        <v>0</v>
      </c>
      <c r="G49" s="110">
        <v>3419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3104</v>
      </c>
      <c r="D50" s="110">
        <v>44704</v>
      </c>
      <c r="E50" s="111">
        <v>21</v>
      </c>
      <c r="F50" s="111">
        <v>0</v>
      </c>
      <c r="G50" s="110">
        <v>3046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3712</v>
      </c>
      <c r="D51" s="110">
        <v>112623</v>
      </c>
      <c r="E51" s="111">
        <v>53</v>
      </c>
      <c r="F51" s="111">
        <v>1</v>
      </c>
      <c r="G51" s="110">
        <v>3653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21165</v>
      </c>
      <c r="D52" s="110">
        <v>256385</v>
      </c>
      <c r="E52" s="111">
        <v>768</v>
      </c>
      <c r="F52" s="111">
        <v>46</v>
      </c>
      <c r="G52" s="110">
        <v>20207</v>
      </c>
      <c r="H52" s="111">
        <v>196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340</v>
      </c>
      <c r="E53" s="111">
        <v>0</v>
      </c>
      <c r="F53" s="112" t="s">
        <v>340</v>
      </c>
      <c r="G53" s="111">
        <v>149</v>
      </c>
      <c r="H53" s="112" t="s">
        <v>340</v>
      </c>
      <c r="I53" s="25"/>
    </row>
    <row r="54" spans="1:9" ht="12" customHeight="1" x14ac:dyDescent="0.55000000000000004">
      <c r="B54" s="21" t="s">
        <v>164</v>
      </c>
      <c r="C54" s="110">
        <v>808499</v>
      </c>
      <c r="D54" s="110">
        <v>16054126</v>
      </c>
      <c r="E54" s="110">
        <v>16127</v>
      </c>
      <c r="F54" s="111">
        <v>464</v>
      </c>
      <c r="G54" s="110">
        <v>776910</v>
      </c>
      <c r="H54" s="110">
        <v>14892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71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4" width="13.83203125" style="77" customWidth="1"/>
    <col min="5" max="5" width="15.83203125" style="77" customWidth="1"/>
    <col min="6" max="6" width="13.83203125" style="77" customWidth="1"/>
    <col min="7" max="7" width="15.75" style="77" customWidth="1"/>
    <col min="8" max="9" width="13.83203125" style="77" customWidth="1"/>
    <col min="10" max="16384" width="8.6640625" style="77"/>
  </cols>
  <sheetData>
    <row r="1" spans="1:9" x14ac:dyDescent="0.55000000000000004">
      <c r="A1" s="77" t="s">
        <v>303</v>
      </c>
    </row>
    <row r="2" spans="1:9" x14ac:dyDescent="0.55000000000000004">
      <c r="G2" s="78" t="s">
        <v>341</v>
      </c>
    </row>
    <row r="3" spans="1:9" x14ac:dyDescent="0.55000000000000004">
      <c r="A3" s="139" t="s">
        <v>296</v>
      </c>
      <c r="B3" s="140" t="s">
        <v>297</v>
      </c>
      <c r="C3" s="136" t="s">
        <v>298</v>
      </c>
      <c r="D3" s="136" t="s">
        <v>299</v>
      </c>
      <c r="E3" s="137"/>
      <c r="F3" s="136" t="s">
        <v>300</v>
      </c>
      <c r="G3" s="137"/>
      <c r="H3" s="95"/>
      <c r="I3" s="95"/>
    </row>
    <row r="4" spans="1:9" x14ac:dyDescent="0.55000000000000004">
      <c r="A4" s="137"/>
      <c r="B4" s="141"/>
      <c r="C4" s="137"/>
      <c r="D4" s="79" t="s">
        <v>301</v>
      </c>
      <c r="E4" s="79" t="s">
        <v>302</v>
      </c>
      <c r="F4" s="79" t="s">
        <v>301</v>
      </c>
      <c r="G4" s="79" t="s">
        <v>302</v>
      </c>
      <c r="H4" s="94"/>
      <c r="I4" s="94"/>
    </row>
    <row r="5" spans="1:9" x14ac:dyDescent="0.55000000000000004">
      <c r="A5" s="138" t="s">
        <v>287</v>
      </c>
      <c r="B5" s="137"/>
      <c r="C5" s="68">
        <f t="shared" ref="C5:C62" si="0">SUM(D5:G5)</f>
        <v>11285858</v>
      </c>
      <c r="D5" s="68">
        <v>6044492</v>
      </c>
      <c r="E5" s="68">
        <v>74610</v>
      </c>
      <c r="F5" s="68">
        <v>5159831</v>
      </c>
      <c r="G5" s="68">
        <v>6925</v>
      </c>
      <c r="H5" s="94"/>
      <c r="I5" s="94"/>
    </row>
    <row r="6" spans="1:9" x14ac:dyDescent="0.55000000000000004">
      <c r="A6" s="104">
        <v>44384</v>
      </c>
      <c r="B6" s="106" t="s">
        <v>306</v>
      </c>
      <c r="C6" s="68">
        <f t="shared" si="0"/>
        <v>76653</v>
      </c>
      <c r="D6" s="68">
        <v>28661</v>
      </c>
      <c r="E6" s="68">
        <v>2304</v>
      </c>
      <c r="F6" s="68">
        <v>44525</v>
      </c>
      <c r="G6" s="68">
        <v>1163</v>
      </c>
      <c r="H6" s="94"/>
      <c r="I6" s="94"/>
    </row>
    <row r="7" spans="1:9" x14ac:dyDescent="0.55000000000000004">
      <c r="A7" s="104">
        <v>44383</v>
      </c>
      <c r="B7" s="106" t="s">
        <v>295</v>
      </c>
      <c r="C7" s="68">
        <f t="shared" si="0"/>
        <v>99765</v>
      </c>
      <c r="D7" s="68">
        <v>45037</v>
      </c>
      <c r="E7" s="68">
        <v>1554</v>
      </c>
      <c r="F7" s="68">
        <v>52475</v>
      </c>
      <c r="G7" s="68">
        <v>699</v>
      </c>
      <c r="H7" s="94"/>
      <c r="I7" s="94"/>
    </row>
    <row r="8" spans="1:9" x14ac:dyDescent="0.55000000000000004">
      <c r="A8" s="104">
        <v>44382</v>
      </c>
      <c r="B8" s="106" t="s">
        <v>294</v>
      </c>
      <c r="C8" s="68">
        <f t="shared" si="0"/>
        <v>145089</v>
      </c>
      <c r="D8" s="68">
        <v>57890</v>
      </c>
      <c r="E8" s="68">
        <v>5788</v>
      </c>
      <c r="F8" s="68">
        <v>79320</v>
      </c>
      <c r="G8" s="68">
        <v>2091</v>
      </c>
      <c r="H8" s="94"/>
      <c r="I8" s="94"/>
    </row>
    <row r="9" spans="1:9" x14ac:dyDescent="0.55000000000000004">
      <c r="A9" s="104">
        <v>44379</v>
      </c>
      <c r="B9" s="106" t="s">
        <v>304</v>
      </c>
      <c r="C9" s="68">
        <f t="shared" si="0"/>
        <v>81824</v>
      </c>
      <c r="D9" s="68">
        <v>25406</v>
      </c>
      <c r="E9" s="68">
        <v>978</v>
      </c>
      <c r="F9" s="68">
        <v>55293</v>
      </c>
      <c r="G9" s="68">
        <v>147</v>
      </c>
      <c r="H9" s="94"/>
      <c r="I9" s="94"/>
    </row>
    <row r="10" spans="1:9" x14ac:dyDescent="0.55000000000000004">
      <c r="A10" s="104">
        <v>44378</v>
      </c>
      <c r="B10" s="106" t="s">
        <v>305</v>
      </c>
      <c r="C10" s="68">
        <f t="shared" si="0"/>
        <v>94797</v>
      </c>
      <c r="D10" s="68">
        <v>36346</v>
      </c>
      <c r="E10" s="68">
        <v>589</v>
      </c>
      <c r="F10" s="68">
        <v>57754</v>
      </c>
      <c r="G10" s="68">
        <v>108</v>
      </c>
      <c r="H10" s="94"/>
      <c r="I10" s="94"/>
    </row>
    <row r="11" spans="1:9" x14ac:dyDescent="0.55000000000000004">
      <c r="A11" s="104">
        <v>44377</v>
      </c>
      <c r="B11" s="106" t="s">
        <v>306</v>
      </c>
      <c r="C11" s="68">
        <f t="shared" si="0"/>
        <v>79179</v>
      </c>
      <c r="D11" s="68">
        <v>30313</v>
      </c>
      <c r="E11" s="68">
        <v>1788</v>
      </c>
      <c r="F11" s="68">
        <v>46697</v>
      </c>
      <c r="G11" s="68">
        <v>381</v>
      </c>
      <c r="H11" s="94"/>
      <c r="I11" s="94"/>
    </row>
    <row r="12" spans="1:9" x14ac:dyDescent="0.55000000000000004">
      <c r="A12" s="104">
        <v>44376</v>
      </c>
      <c r="B12" s="106" t="s">
        <v>295</v>
      </c>
      <c r="C12" s="68">
        <f t="shared" si="0"/>
        <v>94481</v>
      </c>
      <c r="D12" s="68">
        <v>36069</v>
      </c>
      <c r="E12" s="68">
        <v>3367</v>
      </c>
      <c r="F12" s="68">
        <v>53790</v>
      </c>
      <c r="G12" s="68">
        <v>1255</v>
      </c>
      <c r="H12" s="94"/>
      <c r="I12" s="94"/>
    </row>
    <row r="13" spans="1:9" x14ac:dyDescent="0.55000000000000004">
      <c r="A13" s="104">
        <v>44375</v>
      </c>
      <c r="B13" s="106" t="s">
        <v>294</v>
      </c>
      <c r="C13" s="68">
        <f t="shared" si="0"/>
        <v>159655</v>
      </c>
      <c r="D13" s="68">
        <v>71303</v>
      </c>
      <c r="E13" s="68">
        <v>7806</v>
      </c>
      <c r="F13" s="68">
        <v>80018</v>
      </c>
      <c r="G13" s="68">
        <v>528</v>
      </c>
      <c r="H13" s="94"/>
      <c r="I13" s="94"/>
    </row>
    <row r="14" spans="1:9" x14ac:dyDescent="0.55000000000000004">
      <c r="A14" s="104">
        <v>44372</v>
      </c>
      <c r="B14" s="106" t="s">
        <v>309</v>
      </c>
      <c r="C14" s="68">
        <f t="shared" si="0"/>
        <v>128355</v>
      </c>
      <c r="D14" s="68">
        <v>47766</v>
      </c>
      <c r="E14" s="68">
        <v>5529</v>
      </c>
      <c r="F14" s="68">
        <v>74926</v>
      </c>
      <c r="G14" s="68">
        <v>134</v>
      </c>
      <c r="H14" s="94"/>
      <c r="I14" s="94"/>
    </row>
    <row r="15" spans="1:9" x14ac:dyDescent="0.55000000000000004">
      <c r="A15" s="104">
        <v>44371</v>
      </c>
      <c r="B15" s="106" t="s">
        <v>320</v>
      </c>
      <c r="C15" s="68">
        <f t="shared" si="0"/>
        <v>109421</v>
      </c>
      <c r="D15" s="68">
        <v>43798</v>
      </c>
      <c r="E15" s="68">
        <v>1584</v>
      </c>
      <c r="F15" s="68">
        <v>63930</v>
      </c>
      <c r="G15" s="68">
        <v>109</v>
      </c>
      <c r="H15" s="94"/>
      <c r="I15" s="94"/>
    </row>
    <row r="16" spans="1:9" x14ac:dyDescent="0.55000000000000004">
      <c r="A16" s="104">
        <v>44370</v>
      </c>
      <c r="B16" s="106" t="s">
        <v>306</v>
      </c>
      <c r="C16" s="68">
        <f t="shared" si="0"/>
        <v>111486</v>
      </c>
      <c r="D16" s="68">
        <v>46971</v>
      </c>
      <c r="E16" s="68">
        <v>4683</v>
      </c>
      <c r="F16" s="68">
        <v>59733</v>
      </c>
      <c r="G16" s="68">
        <v>99</v>
      </c>
      <c r="H16" s="94"/>
      <c r="I16" s="94"/>
    </row>
    <row r="17" spans="1:9" x14ac:dyDescent="0.55000000000000004">
      <c r="A17" s="104">
        <v>44369</v>
      </c>
      <c r="B17" s="106" t="s">
        <v>295</v>
      </c>
      <c r="C17" s="68">
        <f t="shared" si="0"/>
        <v>94135</v>
      </c>
      <c r="D17" s="68">
        <v>44473</v>
      </c>
      <c r="E17" s="68">
        <v>1946</v>
      </c>
      <c r="F17" s="68">
        <v>47609</v>
      </c>
      <c r="G17" s="68">
        <v>107</v>
      </c>
      <c r="H17" s="94"/>
      <c r="I17" s="94"/>
    </row>
    <row r="18" spans="1:9" x14ac:dyDescent="0.55000000000000004">
      <c r="A18" s="104">
        <v>44368</v>
      </c>
      <c r="B18" s="106" t="s">
        <v>294</v>
      </c>
      <c r="C18" s="68">
        <f t="shared" si="0"/>
        <v>198780</v>
      </c>
      <c r="D18" s="68">
        <v>67154</v>
      </c>
      <c r="E18" s="68">
        <v>7843</v>
      </c>
      <c r="F18" s="68">
        <v>123679</v>
      </c>
      <c r="G18" s="68">
        <v>104</v>
      </c>
      <c r="H18" s="94"/>
      <c r="I18" s="94"/>
    </row>
    <row r="19" spans="1:9" x14ac:dyDescent="0.55000000000000004">
      <c r="A19" s="104">
        <v>44365</v>
      </c>
      <c r="B19" s="106" t="s">
        <v>304</v>
      </c>
      <c r="C19" s="68">
        <f t="shared" si="0"/>
        <v>125948</v>
      </c>
      <c r="D19" s="68">
        <v>50112</v>
      </c>
      <c r="E19" s="68">
        <v>2145</v>
      </c>
      <c r="F19" s="68">
        <v>73691</v>
      </c>
      <c r="G19" s="68">
        <v>0</v>
      </c>
      <c r="H19" s="94"/>
      <c r="I19" s="94"/>
    </row>
    <row r="20" spans="1:9" x14ac:dyDescent="0.55000000000000004">
      <c r="A20" s="104">
        <v>44364</v>
      </c>
      <c r="B20" s="106" t="s">
        <v>320</v>
      </c>
      <c r="C20" s="68">
        <f t="shared" si="0"/>
        <v>129330</v>
      </c>
      <c r="D20" s="68">
        <v>46926</v>
      </c>
      <c r="E20" s="68">
        <v>4611</v>
      </c>
      <c r="F20" s="68">
        <v>77793</v>
      </c>
      <c r="G20" s="68">
        <v>0</v>
      </c>
      <c r="H20" s="94"/>
      <c r="I20" s="94"/>
    </row>
    <row r="21" spans="1:9" x14ac:dyDescent="0.55000000000000004">
      <c r="A21" s="104">
        <v>44363</v>
      </c>
      <c r="B21" s="106" t="s">
        <v>306</v>
      </c>
      <c r="C21" s="68">
        <f t="shared" si="0"/>
        <v>118735</v>
      </c>
      <c r="D21" s="68">
        <v>43912</v>
      </c>
      <c r="E21" s="68">
        <v>2782</v>
      </c>
      <c r="F21" s="68">
        <v>72041</v>
      </c>
      <c r="G21" s="68">
        <v>0</v>
      </c>
      <c r="H21" s="94"/>
      <c r="I21" s="94"/>
    </row>
    <row r="22" spans="1:9" x14ac:dyDescent="0.55000000000000004">
      <c r="A22" s="104">
        <v>44362</v>
      </c>
      <c r="B22" s="106" t="s">
        <v>295</v>
      </c>
      <c r="C22" s="68">
        <f t="shared" si="0"/>
        <v>115363</v>
      </c>
      <c r="D22" s="68">
        <v>40459</v>
      </c>
      <c r="E22" s="68">
        <v>2956</v>
      </c>
      <c r="F22" s="68">
        <v>71948</v>
      </c>
      <c r="G22" s="68">
        <v>0</v>
      </c>
      <c r="H22" s="94"/>
      <c r="I22" s="94"/>
    </row>
    <row r="23" spans="1:9" x14ac:dyDescent="0.55000000000000004">
      <c r="A23" s="104">
        <v>44361</v>
      </c>
      <c r="B23" s="106" t="s">
        <v>294</v>
      </c>
      <c r="C23" s="68">
        <f t="shared" si="0"/>
        <v>214965</v>
      </c>
      <c r="D23" s="68">
        <v>85819</v>
      </c>
      <c r="E23" s="68">
        <v>5610</v>
      </c>
      <c r="F23" s="68">
        <v>123536</v>
      </c>
      <c r="G23" s="68">
        <v>0</v>
      </c>
      <c r="H23" s="94"/>
      <c r="I23" s="94"/>
    </row>
    <row r="24" spans="1:9" x14ac:dyDescent="0.55000000000000004">
      <c r="A24" s="104">
        <v>44358</v>
      </c>
      <c r="B24" s="106" t="s">
        <v>304</v>
      </c>
      <c r="C24" s="68">
        <f t="shared" si="0"/>
        <v>147983</v>
      </c>
      <c r="D24" s="68">
        <v>54834</v>
      </c>
      <c r="E24" s="68">
        <v>1669</v>
      </c>
      <c r="F24" s="68">
        <v>91480</v>
      </c>
      <c r="G24" s="68">
        <v>0</v>
      </c>
      <c r="H24" s="94"/>
      <c r="I24" s="94"/>
    </row>
    <row r="25" spans="1:9" x14ac:dyDescent="0.55000000000000004">
      <c r="A25" s="104">
        <v>44357</v>
      </c>
      <c r="B25" s="106" t="s">
        <v>305</v>
      </c>
      <c r="C25" s="68">
        <f t="shared" si="0"/>
        <v>136591</v>
      </c>
      <c r="D25" s="68">
        <v>52250</v>
      </c>
      <c r="E25" s="68">
        <v>1719</v>
      </c>
      <c r="F25" s="68">
        <v>82622</v>
      </c>
      <c r="G25" s="68">
        <v>0</v>
      </c>
      <c r="H25" s="94"/>
      <c r="I25" s="94"/>
    </row>
    <row r="26" spans="1:9" x14ac:dyDescent="0.55000000000000004">
      <c r="A26" s="104">
        <v>44356</v>
      </c>
      <c r="B26" s="106" t="s">
        <v>306</v>
      </c>
      <c r="C26" s="68">
        <f t="shared" si="0"/>
        <v>167384</v>
      </c>
      <c r="D26" s="68">
        <v>67694</v>
      </c>
      <c r="E26" s="68">
        <v>1047</v>
      </c>
      <c r="F26" s="68">
        <v>98643</v>
      </c>
      <c r="G26" s="68">
        <v>0</v>
      </c>
      <c r="H26" s="94"/>
      <c r="I26" s="94"/>
    </row>
    <row r="27" spans="1:9" x14ac:dyDescent="0.55000000000000004">
      <c r="A27" s="104">
        <v>44355</v>
      </c>
      <c r="B27" s="106" t="s">
        <v>295</v>
      </c>
      <c r="C27" s="68">
        <f t="shared" si="0"/>
        <v>161922</v>
      </c>
      <c r="D27" s="68">
        <v>71689</v>
      </c>
      <c r="E27" s="68">
        <v>990</v>
      </c>
      <c r="F27" s="68">
        <v>89243</v>
      </c>
      <c r="G27" s="68">
        <v>0</v>
      </c>
      <c r="H27" s="94"/>
      <c r="I27" s="94"/>
    </row>
    <row r="28" spans="1:9" x14ac:dyDescent="0.55000000000000004">
      <c r="A28" s="104">
        <v>44354</v>
      </c>
      <c r="B28" s="106" t="s">
        <v>294</v>
      </c>
      <c r="C28" s="68">
        <f t="shared" si="0"/>
        <v>239337</v>
      </c>
      <c r="D28" s="68">
        <v>104435</v>
      </c>
      <c r="E28" s="68">
        <v>2146</v>
      </c>
      <c r="F28" s="68">
        <v>132756</v>
      </c>
      <c r="G28" s="68">
        <v>0</v>
      </c>
      <c r="H28" s="94"/>
      <c r="I28" s="94"/>
    </row>
    <row r="29" spans="1:9" x14ac:dyDescent="0.55000000000000004">
      <c r="A29" s="104">
        <v>44351</v>
      </c>
      <c r="B29" s="106" t="s">
        <v>304</v>
      </c>
      <c r="C29" s="68">
        <f t="shared" si="0"/>
        <v>159203</v>
      </c>
      <c r="D29" s="68">
        <v>62634</v>
      </c>
      <c r="E29" s="68">
        <v>929</v>
      </c>
      <c r="F29" s="68">
        <v>95640</v>
      </c>
      <c r="G29" s="68">
        <v>0</v>
      </c>
      <c r="H29" s="94"/>
      <c r="I29" s="94"/>
    </row>
    <row r="30" spans="1:9" x14ac:dyDescent="0.55000000000000004">
      <c r="A30" s="71">
        <v>44350</v>
      </c>
      <c r="B30" s="107" t="s">
        <v>305</v>
      </c>
      <c r="C30" s="68">
        <f t="shared" si="0"/>
        <v>143157</v>
      </c>
      <c r="D30" s="68">
        <v>59654</v>
      </c>
      <c r="E30" s="68">
        <v>112</v>
      </c>
      <c r="F30" s="68">
        <v>83391</v>
      </c>
      <c r="G30" s="68">
        <v>0</v>
      </c>
      <c r="H30" s="94"/>
      <c r="I30" s="94"/>
    </row>
    <row r="31" spans="1:9" x14ac:dyDescent="0.55000000000000004">
      <c r="A31" s="71">
        <v>44349</v>
      </c>
      <c r="B31" s="107" t="s">
        <v>306</v>
      </c>
      <c r="C31" s="68">
        <f t="shared" si="0"/>
        <v>159126</v>
      </c>
      <c r="D31" s="68">
        <v>71140</v>
      </c>
      <c r="E31" s="68">
        <v>316</v>
      </c>
      <c r="F31" s="68">
        <v>87670</v>
      </c>
      <c r="G31" s="68">
        <v>0</v>
      </c>
      <c r="H31" s="94"/>
      <c r="I31" s="94"/>
    </row>
    <row r="32" spans="1:9" x14ac:dyDescent="0.55000000000000004">
      <c r="A32" s="71">
        <v>44348</v>
      </c>
      <c r="B32" s="107" t="s">
        <v>295</v>
      </c>
      <c r="C32" s="68">
        <f t="shared" si="0"/>
        <v>159057</v>
      </c>
      <c r="D32" s="68">
        <v>66264</v>
      </c>
      <c r="E32" s="68">
        <v>123</v>
      </c>
      <c r="F32" s="68">
        <v>92670</v>
      </c>
      <c r="G32" s="68">
        <v>0</v>
      </c>
      <c r="H32" s="94"/>
      <c r="I32" s="94"/>
    </row>
    <row r="33" spans="1:9" x14ac:dyDescent="0.55000000000000004">
      <c r="A33" s="71">
        <v>44347</v>
      </c>
      <c r="B33" s="107" t="s">
        <v>294</v>
      </c>
      <c r="C33" s="68">
        <f t="shared" si="0"/>
        <v>273255</v>
      </c>
      <c r="D33" s="68">
        <v>131423</v>
      </c>
      <c r="E33" s="68">
        <v>582</v>
      </c>
      <c r="F33" s="68">
        <v>141250</v>
      </c>
      <c r="G33" s="68">
        <v>0</v>
      </c>
      <c r="H33" s="94"/>
      <c r="I33" s="94"/>
    </row>
    <row r="34" spans="1:9" x14ac:dyDescent="0.55000000000000004">
      <c r="A34" s="71">
        <v>44344</v>
      </c>
      <c r="B34" s="107" t="s">
        <v>304</v>
      </c>
      <c r="C34" s="68">
        <f t="shared" si="0"/>
        <v>164516</v>
      </c>
      <c r="D34" s="68">
        <v>87584</v>
      </c>
      <c r="E34" s="68">
        <v>157</v>
      </c>
      <c r="F34" s="68">
        <v>76775</v>
      </c>
      <c r="G34" s="68">
        <v>0</v>
      </c>
      <c r="H34" s="94"/>
      <c r="I34" s="94"/>
    </row>
    <row r="35" spans="1:9" x14ac:dyDescent="0.55000000000000004">
      <c r="A35" s="71">
        <v>44343</v>
      </c>
      <c r="B35" s="107" t="s">
        <v>305</v>
      </c>
      <c r="C35" s="68">
        <f t="shared" si="0"/>
        <v>145149</v>
      </c>
      <c r="D35" s="68">
        <v>84217</v>
      </c>
      <c r="E35" s="68">
        <v>40</v>
      </c>
      <c r="F35" s="68">
        <v>60892</v>
      </c>
      <c r="G35" s="68">
        <v>0</v>
      </c>
      <c r="H35" s="94"/>
      <c r="I35" s="94"/>
    </row>
    <row r="36" spans="1:9" x14ac:dyDescent="0.55000000000000004">
      <c r="A36" s="71">
        <v>44342</v>
      </c>
      <c r="B36" s="107" t="s">
        <v>306</v>
      </c>
      <c r="C36" s="68">
        <f t="shared" si="0"/>
        <v>142589</v>
      </c>
      <c r="D36" s="68">
        <v>93243</v>
      </c>
      <c r="E36" s="68">
        <v>172</v>
      </c>
      <c r="F36" s="68">
        <v>49174</v>
      </c>
      <c r="G36" s="68">
        <v>0</v>
      </c>
      <c r="H36" s="94"/>
      <c r="I36" s="94"/>
    </row>
    <row r="37" spans="1:9" x14ac:dyDescent="0.55000000000000004">
      <c r="A37" s="71">
        <v>44341</v>
      </c>
      <c r="B37" s="107" t="s">
        <v>295</v>
      </c>
      <c r="C37" s="68">
        <f t="shared" si="0"/>
        <v>139652</v>
      </c>
      <c r="D37" s="68">
        <v>87114</v>
      </c>
      <c r="E37" s="68">
        <v>476</v>
      </c>
      <c r="F37" s="68">
        <v>52062</v>
      </c>
      <c r="G37" s="68">
        <v>0</v>
      </c>
      <c r="H37" s="94"/>
      <c r="I37" s="94"/>
    </row>
    <row r="38" spans="1:9" x14ac:dyDescent="0.55000000000000004">
      <c r="A38" s="71">
        <v>44340</v>
      </c>
      <c r="B38" s="107" t="s">
        <v>294</v>
      </c>
      <c r="C38" s="68">
        <f t="shared" si="0"/>
        <v>330589</v>
      </c>
      <c r="D38" s="68">
        <v>136491</v>
      </c>
      <c r="E38" s="68">
        <v>269</v>
      </c>
      <c r="F38" s="68">
        <v>193829</v>
      </c>
      <c r="G38" s="68">
        <v>0</v>
      </c>
      <c r="H38" s="94"/>
      <c r="I38" s="94"/>
    </row>
    <row r="39" spans="1:9" x14ac:dyDescent="0.55000000000000004">
      <c r="A39" s="71">
        <v>44337</v>
      </c>
      <c r="B39" s="107" t="s">
        <v>304</v>
      </c>
      <c r="C39" s="68">
        <f t="shared" si="0"/>
        <v>249021</v>
      </c>
      <c r="D39" s="68">
        <v>99918</v>
      </c>
      <c r="E39" s="68"/>
      <c r="F39" s="68">
        <v>149103</v>
      </c>
      <c r="G39" s="68"/>
      <c r="H39" s="94"/>
      <c r="I39" s="94"/>
    </row>
    <row r="40" spans="1:9" x14ac:dyDescent="0.55000000000000004">
      <c r="A40" s="71">
        <v>44336</v>
      </c>
      <c r="B40" s="107" t="s">
        <v>305</v>
      </c>
      <c r="C40" s="68">
        <f t="shared" si="0"/>
        <v>190533</v>
      </c>
      <c r="D40" s="68">
        <v>81422</v>
      </c>
      <c r="E40" s="68"/>
      <c r="F40" s="68">
        <v>109111</v>
      </c>
      <c r="G40" s="68"/>
      <c r="H40" s="94"/>
      <c r="I40" s="94"/>
    </row>
    <row r="41" spans="1:9" x14ac:dyDescent="0.55000000000000004">
      <c r="A41" s="71">
        <v>44335</v>
      </c>
      <c r="B41" s="107" t="s">
        <v>306</v>
      </c>
      <c r="C41" s="68">
        <f t="shared" si="0"/>
        <v>267866</v>
      </c>
      <c r="D41" s="68">
        <v>88163</v>
      </c>
      <c r="E41" s="68"/>
      <c r="F41" s="68">
        <v>179703</v>
      </c>
      <c r="G41" s="68"/>
      <c r="H41" s="94"/>
      <c r="I41" s="94"/>
    </row>
    <row r="42" spans="1:9" x14ac:dyDescent="0.55000000000000004">
      <c r="A42" s="71">
        <v>44334</v>
      </c>
      <c r="B42" s="107" t="s">
        <v>295</v>
      </c>
      <c r="C42" s="68">
        <f t="shared" si="0"/>
        <v>250244</v>
      </c>
      <c r="D42" s="68">
        <v>94577</v>
      </c>
      <c r="E42" s="68"/>
      <c r="F42" s="68">
        <v>155667</v>
      </c>
      <c r="G42" s="68"/>
      <c r="H42" s="94"/>
      <c r="I42" s="94"/>
    </row>
    <row r="43" spans="1:9" x14ac:dyDescent="0.55000000000000004">
      <c r="A43" s="71">
        <v>44333</v>
      </c>
      <c r="B43" s="107" t="s">
        <v>294</v>
      </c>
      <c r="C43" s="68">
        <f t="shared" si="0"/>
        <v>349566</v>
      </c>
      <c r="D43" s="68">
        <v>133843</v>
      </c>
      <c r="E43" s="68"/>
      <c r="F43" s="68">
        <v>215723</v>
      </c>
      <c r="G43" s="68"/>
      <c r="H43" s="94"/>
      <c r="I43" s="94"/>
    </row>
    <row r="44" spans="1:9" x14ac:dyDescent="0.55000000000000004">
      <c r="A44" s="71">
        <v>44330</v>
      </c>
      <c r="B44" s="107" t="s">
        <v>304</v>
      </c>
      <c r="C44" s="68">
        <f t="shared" si="0"/>
        <v>242878</v>
      </c>
      <c r="D44" s="68">
        <v>99493</v>
      </c>
      <c r="E44" s="68"/>
      <c r="F44" s="68">
        <v>143385</v>
      </c>
      <c r="G44" s="68"/>
      <c r="H44" s="94"/>
      <c r="I44" s="94"/>
    </row>
    <row r="45" spans="1:9" x14ac:dyDescent="0.55000000000000004">
      <c r="A45" s="71">
        <v>44329</v>
      </c>
      <c r="B45" s="107" t="s">
        <v>305</v>
      </c>
      <c r="C45" s="68">
        <f t="shared" si="0"/>
        <v>219139</v>
      </c>
      <c r="D45" s="68">
        <v>93429</v>
      </c>
      <c r="E45" s="68"/>
      <c r="F45" s="68">
        <v>125710</v>
      </c>
      <c r="G45" s="68"/>
      <c r="H45" s="94"/>
      <c r="I45" s="94"/>
    </row>
    <row r="46" spans="1:9" x14ac:dyDescent="0.55000000000000004">
      <c r="A46" s="71">
        <v>44328</v>
      </c>
      <c r="B46" s="107" t="s">
        <v>306</v>
      </c>
      <c r="C46" s="68">
        <f t="shared" si="0"/>
        <v>181720</v>
      </c>
      <c r="D46" s="68">
        <v>82959</v>
      </c>
      <c r="E46" s="68"/>
      <c r="F46" s="68">
        <v>98761</v>
      </c>
      <c r="G46" s="68"/>
      <c r="H46" s="94"/>
      <c r="I46" s="94"/>
    </row>
    <row r="47" spans="1:9" x14ac:dyDescent="0.55000000000000004">
      <c r="A47" s="71">
        <v>44327</v>
      </c>
      <c r="B47" s="107" t="s">
        <v>307</v>
      </c>
      <c r="C47" s="68">
        <f t="shared" si="0"/>
        <v>168738</v>
      </c>
      <c r="D47" s="68">
        <v>90287</v>
      </c>
      <c r="E47" s="68"/>
      <c r="F47" s="68">
        <v>78451</v>
      </c>
      <c r="G47" s="68"/>
      <c r="H47" s="94"/>
      <c r="I47" s="94"/>
    </row>
    <row r="48" spans="1:9" x14ac:dyDescent="0.55000000000000004">
      <c r="A48" s="71">
        <v>44326</v>
      </c>
      <c r="B48" s="107" t="s">
        <v>294</v>
      </c>
      <c r="C48" s="68">
        <f t="shared" si="0"/>
        <v>223504</v>
      </c>
      <c r="D48" s="68">
        <v>155255</v>
      </c>
      <c r="E48" s="68"/>
      <c r="F48" s="68">
        <v>68249</v>
      </c>
      <c r="G48" s="68"/>
      <c r="H48" s="94"/>
      <c r="I48" s="94"/>
    </row>
    <row r="49" spans="1:9" x14ac:dyDescent="0.55000000000000004">
      <c r="A49" s="71">
        <v>44323</v>
      </c>
      <c r="B49" s="107" t="s">
        <v>304</v>
      </c>
      <c r="C49" s="68">
        <f t="shared" si="0"/>
        <v>140344</v>
      </c>
      <c r="D49" s="68">
        <v>97165</v>
      </c>
      <c r="E49" s="68"/>
      <c r="F49" s="68">
        <v>43179</v>
      </c>
      <c r="G49" s="68"/>
      <c r="H49" s="94"/>
      <c r="I49" s="94"/>
    </row>
    <row r="50" spans="1:9" x14ac:dyDescent="0.55000000000000004">
      <c r="A50" s="71">
        <v>44322</v>
      </c>
      <c r="B50" s="107" t="s">
        <v>305</v>
      </c>
      <c r="C50" s="68">
        <f t="shared" si="0"/>
        <v>331914</v>
      </c>
      <c r="D50" s="68">
        <v>268978</v>
      </c>
      <c r="E50" s="68"/>
      <c r="F50" s="68">
        <v>62936</v>
      </c>
      <c r="G50" s="68"/>
      <c r="H50" s="94"/>
      <c r="I50" s="94"/>
    </row>
    <row r="51" spans="1:9" x14ac:dyDescent="0.55000000000000004">
      <c r="A51" s="71">
        <v>44316</v>
      </c>
      <c r="B51" s="107" t="s">
        <v>304</v>
      </c>
      <c r="C51" s="68">
        <f t="shared" si="0"/>
        <v>274907</v>
      </c>
      <c r="D51" s="68">
        <v>227667</v>
      </c>
      <c r="E51" s="68"/>
      <c r="F51" s="68">
        <v>47240</v>
      </c>
      <c r="G51" s="68"/>
      <c r="H51" s="94"/>
      <c r="I51" s="94"/>
    </row>
    <row r="52" spans="1:9" x14ac:dyDescent="0.55000000000000004">
      <c r="A52" s="71">
        <v>44314</v>
      </c>
      <c r="B52" s="107" t="s">
        <v>306</v>
      </c>
      <c r="C52" s="68">
        <f t="shared" si="0"/>
        <v>238273</v>
      </c>
      <c r="D52" s="68">
        <v>194005</v>
      </c>
      <c r="E52" s="68"/>
      <c r="F52" s="68">
        <v>44268</v>
      </c>
      <c r="G52" s="68"/>
      <c r="H52" s="94"/>
      <c r="I52" s="94"/>
    </row>
    <row r="53" spans="1:9" x14ac:dyDescent="0.55000000000000004">
      <c r="A53" s="71">
        <v>44313</v>
      </c>
      <c r="B53" s="107" t="s">
        <v>295</v>
      </c>
      <c r="C53" s="68">
        <f t="shared" si="0"/>
        <v>203174</v>
      </c>
      <c r="D53" s="68">
        <v>172069</v>
      </c>
      <c r="E53" s="68"/>
      <c r="F53" s="68">
        <v>31105</v>
      </c>
      <c r="G53" s="68"/>
      <c r="H53" s="94"/>
      <c r="I53" s="94"/>
    </row>
    <row r="54" spans="1:9" x14ac:dyDescent="0.55000000000000004">
      <c r="A54" s="71">
        <v>44312</v>
      </c>
      <c r="B54" s="107" t="s">
        <v>308</v>
      </c>
      <c r="C54" s="68">
        <f t="shared" si="0"/>
        <v>263328</v>
      </c>
      <c r="D54" s="68">
        <v>221677</v>
      </c>
      <c r="E54" s="68"/>
      <c r="F54" s="68">
        <v>41651</v>
      </c>
      <c r="G54" s="68"/>
      <c r="H54" s="94"/>
      <c r="I54" s="94"/>
    </row>
    <row r="55" spans="1:9" x14ac:dyDescent="0.55000000000000004">
      <c r="A55" s="71">
        <v>44309</v>
      </c>
      <c r="B55" s="107" t="s">
        <v>309</v>
      </c>
      <c r="C55" s="68">
        <f t="shared" si="0"/>
        <v>177672</v>
      </c>
      <c r="D55" s="68">
        <v>147989</v>
      </c>
      <c r="E55" s="68"/>
      <c r="F55" s="68">
        <v>29683</v>
      </c>
      <c r="G55" s="68"/>
      <c r="H55" s="94"/>
      <c r="I55" s="94"/>
    </row>
    <row r="56" spans="1:9" x14ac:dyDescent="0.55000000000000004">
      <c r="A56" s="71">
        <v>44308</v>
      </c>
      <c r="B56" s="107" t="s">
        <v>310</v>
      </c>
      <c r="C56" s="68">
        <f t="shared" si="0"/>
        <v>150489</v>
      </c>
      <c r="D56" s="68">
        <v>128634</v>
      </c>
      <c r="E56" s="68"/>
      <c r="F56" s="68">
        <v>21855</v>
      </c>
      <c r="G56" s="68"/>
      <c r="H56" s="94"/>
      <c r="I56" s="94"/>
    </row>
    <row r="57" spans="1:9" x14ac:dyDescent="0.55000000000000004">
      <c r="A57" s="71">
        <v>44307</v>
      </c>
      <c r="B57" s="107" t="s">
        <v>311</v>
      </c>
      <c r="C57" s="68">
        <f t="shared" si="0"/>
        <v>152884</v>
      </c>
      <c r="D57" s="68">
        <v>126188</v>
      </c>
      <c r="E57" s="68"/>
      <c r="F57" s="68">
        <v>26696</v>
      </c>
      <c r="G57" s="68"/>
      <c r="H57" s="94"/>
      <c r="I57" s="94"/>
    </row>
    <row r="58" spans="1:9" x14ac:dyDescent="0.55000000000000004">
      <c r="A58" s="71">
        <v>44306</v>
      </c>
      <c r="B58" s="107" t="s">
        <v>295</v>
      </c>
      <c r="C58" s="68">
        <f t="shared" si="0"/>
        <v>126419</v>
      </c>
      <c r="D58" s="68">
        <v>98622</v>
      </c>
      <c r="E58" s="68"/>
      <c r="F58" s="68">
        <v>27797</v>
      </c>
      <c r="G58" s="68"/>
      <c r="H58" s="94"/>
      <c r="I58" s="94"/>
    </row>
    <row r="59" spans="1:9" x14ac:dyDescent="0.55000000000000004">
      <c r="A59" s="81">
        <v>44305</v>
      </c>
      <c r="B59" s="70" t="str">
        <f t="shared" ref="B59:B64" si="1">"("&amp;TEXT(A59,"aaa")&amp;")"</f>
        <v>(月)</v>
      </c>
      <c r="C59" s="68">
        <f t="shared" si="0"/>
        <v>119032</v>
      </c>
      <c r="D59" s="68">
        <v>64725</v>
      </c>
      <c r="E59" s="68"/>
      <c r="F59" s="68">
        <v>54307</v>
      </c>
      <c r="G59" s="68"/>
      <c r="H59" s="94"/>
      <c r="I59" s="94"/>
    </row>
    <row r="60" spans="1:9" x14ac:dyDescent="0.55000000000000004">
      <c r="A60" s="71">
        <v>44302</v>
      </c>
      <c r="B60" s="70" t="str">
        <f t="shared" si="1"/>
        <v>(金)</v>
      </c>
      <c r="C60" s="68">
        <f t="shared" si="0"/>
        <v>69687</v>
      </c>
      <c r="D60" s="68">
        <v>29696</v>
      </c>
      <c r="E60" s="68"/>
      <c r="F60" s="68">
        <v>39991</v>
      </c>
      <c r="G60" s="68"/>
      <c r="H60" s="94"/>
      <c r="I60" s="94"/>
    </row>
    <row r="61" spans="1:9" x14ac:dyDescent="0.55000000000000004">
      <c r="A61" s="71">
        <v>44301</v>
      </c>
      <c r="B61" s="70" t="str">
        <f t="shared" si="1"/>
        <v>(木)</v>
      </c>
      <c r="C61" s="68">
        <f t="shared" si="0"/>
        <v>52620</v>
      </c>
      <c r="D61" s="68">
        <v>16637</v>
      </c>
      <c r="E61" s="68"/>
      <c r="F61" s="68">
        <v>35983</v>
      </c>
      <c r="G61" s="68"/>
      <c r="H61" s="94"/>
      <c r="I61" s="94"/>
    </row>
    <row r="62" spans="1:9" x14ac:dyDescent="0.55000000000000004">
      <c r="A62" s="71">
        <v>44300</v>
      </c>
      <c r="B62" s="70" t="str">
        <f t="shared" si="1"/>
        <v>(水)</v>
      </c>
      <c r="C62" s="68">
        <f t="shared" si="0"/>
        <v>50996</v>
      </c>
      <c r="D62" s="68">
        <v>9569</v>
      </c>
      <c r="E62" s="68"/>
      <c r="F62" s="68">
        <v>41427</v>
      </c>
      <c r="G62" s="68"/>
      <c r="H62" s="94"/>
      <c r="I62" s="94"/>
    </row>
    <row r="63" spans="1:9" x14ac:dyDescent="0.55000000000000004">
      <c r="A63" s="69">
        <v>44299</v>
      </c>
      <c r="B63" s="70" t="str">
        <f t="shared" si="1"/>
        <v>(火)</v>
      </c>
      <c r="C63" s="68">
        <f t="shared" ref="C63:C64" si="2">SUM(D63:G63)</f>
        <v>53986</v>
      </c>
      <c r="D63" s="68">
        <v>13896</v>
      </c>
      <c r="E63" s="68"/>
      <c r="F63" s="68">
        <v>40090</v>
      </c>
      <c r="G63" s="68"/>
      <c r="H63" s="94"/>
      <c r="I63" s="94"/>
    </row>
    <row r="64" spans="1:9" x14ac:dyDescent="0.55000000000000004">
      <c r="A64" s="69">
        <v>44298</v>
      </c>
      <c r="B64" s="70" t="str">
        <f t="shared" si="1"/>
        <v>(月)</v>
      </c>
      <c r="C64" s="68">
        <f t="shared" si="2"/>
        <v>96936</v>
      </c>
      <c r="D64" s="68">
        <v>26850</v>
      </c>
      <c r="E64" s="68"/>
      <c r="F64" s="68">
        <v>70086</v>
      </c>
      <c r="G64" s="68"/>
      <c r="H64" s="94"/>
      <c r="I64" s="94"/>
    </row>
    <row r="65" spans="1:11" x14ac:dyDescent="0.55000000000000004">
      <c r="A65" s="92"/>
      <c r="B65" s="93"/>
      <c r="C65" s="93"/>
      <c r="D65" s="93"/>
      <c r="E65" s="93"/>
      <c r="F65" s="93"/>
      <c r="G65" s="94"/>
      <c r="H65" s="94"/>
    </row>
    <row r="66" spans="1:11" x14ac:dyDescent="0.55000000000000004">
      <c r="A66" s="95" t="s">
        <v>325</v>
      </c>
      <c r="B66" s="94"/>
      <c r="C66" s="94"/>
      <c r="D66" s="94"/>
      <c r="E66" s="94"/>
      <c r="F66" s="94"/>
      <c r="G66" s="95"/>
      <c r="H66" s="94"/>
    </row>
    <row r="67" spans="1:11" x14ac:dyDescent="0.55000000000000004">
      <c r="A67" s="77" t="s">
        <v>321</v>
      </c>
      <c r="B67" s="95"/>
      <c r="C67" s="95"/>
      <c r="D67" s="95"/>
      <c r="E67" s="95"/>
      <c r="F67" s="95"/>
      <c r="H67" s="94"/>
    </row>
    <row r="68" spans="1:11" x14ac:dyDescent="0.55000000000000004">
      <c r="A68" s="77" t="s">
        <v>322</v>
      </c>
      <c r="H68" s="94"/>
    </row>
    <row r="69" spans="1:11" x14ac:dyDescent="0.55000000000000004">
      <c r="A69" s="77" t="s">
        <v>323</v>
      </c>
      <c r="H69" s="94"/>
    </row>
    <row r="70" spans="1:11" x14ac:dyDescent="0.55000000000000004">
      <c r="A70" s="77" t="s">
        <v>324</v>
      </c>
      <c r="H70" s="94"/>
      <c r="I70" s="96"/>
      <c r="J70" s="96"/>
      <c r="K70" s="96"/>
    </row>
    <row r="71" spans="1:11" x14ac:dyDescent="0.55000000000000004">
      <c r="H71" s="9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6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3" width="13.83203125" style="77" customWidth="1"/>
    <col min="4" max="11" width="15.58203125" style="77" customWidth="1"/>
    <col min="12" max="16384" width="8.6640625" style="77"/>
  </cols>
  <sheetData>
    <row r="1" spans="1:11" x14ac:dyDescent="0.55000000000000004">
      <c r="A1" s="97" t="s">
        <v>326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55000000000000004">
      <c r="A2" s="97"/>
      <c r="B2" s="97"/>
      <c r="C2" s="97"/>
      <c r="D2" s="97"/>
      <c r="E2" s="97"/>
      <c r="F2" s="97"/>
      <c r="G2" s="97"/>
      <c r="H2" s="97"/>
      <c r="I2" s="97"/>
      <c r="J2" s="97"/>
      <c r="K2" s="98" t="s">
        <v>341</v>
      </c>
    </row>
    <row r="3" spans="1:11" x14ac:dyDescent="0.55000000000000004">
      <c r="A3" s="140" t="s">
        <v>327</v>
      </c>
      <c r="B3" s="140" t="s">
        <v>297</v>
      </c>
      <c r="C3" s="140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40"/>
      <c r="B5" s="140"/>
      <c r="C5" s="140"/>
      <c r="D5" s="99" t="s">
        <v>301</v>
      </c>
      <c r="E5" s="99" t="s">
        <v>302</v>
      </c>
      <c r="F5" s="99" t="s">
        <v>301</v>
      </c>
      <c r="G5" s="99" t="s">
        <v>302</v>
      </c>
      <c r="H5" s="99" t="s">
        <v>301</v>
      </c>
      <c r="I5" s="99" t="s">
        <v>302</v>
      </c>
      <c r="J5" s="99" t="s">
        <v>301</v>
      </c>
      <c r="K5" s="99" t="s">
        <v>302</v>
      </c>
    </row>
    <row r="6" spans="1:11" x14ac:dyDescent="0.55000000000000004">
      <c r="A6" s="138" t="s">
        <v>287</v>
      </c>
      <c r="B6" s="136"/>
      <c r="C6" s="68">
        <f t="shared" ref="C6:C69" ca="1" si="0">SUM(D6:G6)</f>
        <v>43561298</v>
      </c>
      <c r="D6" s="68">
        <f ca="1">SUM(OFFSET(D$6,1,0,MAX($A$6:$A93)-DATE(2021,4,12)+1,1))</f>
        <v>27355424</v>
      </c>
      <c r="E6" s="68">
        <f ca="1">SUM(OFFSET(E$6,1,0,MAX($A$6:$A93)-DATE(2021,4,12)+1,1))</f>
        <v>1206834</v>
      </c>
      <c r="F6" s="68">
        <f ca="1">SUM(OFFSET(F$6,1,0,MAX($A$6:$A93)-DATE(2021,4,12)+1,1))</f>
        <v>14758844</v>
      </c>
      <c r="G6" s="68">
        <f ca="1">SUM(OFFSET(G$6,1,0,MAX($A$6:$A93)-DATE(2021,4,12)+1,1))</f>
        <v>240196</v>
      </c>
      <c r="H6" s="68">
        <f ca="1">SUM(OFFSET(H$6,1,0,MAX($A$6:$A93)-DATE(2021,4,12)+1,1))</f>
        <v>24619505</v>
      </c>
      <c r="I6" s="68">
        <f ca="1">SUM(OFFSET(I$6,1,0,MAX($A$6:$A93)-DATE(2021,4,12)+1,1))</f>
        <v>751403</v>
      </c>
      <c r="J6" s="68">
        <f ca="1">SUM(OFFSET(J$6,1,0,MAX($A$6:$A93)-DATE(2021,4,12)+1,1))</f>
        <v>14108884</v>
      </c>
      <c r="K6" s="68">
        <f ca="1">SUM(OFFSET(K$6,1,0,MAX($A$6:$A93)-DATE(2021,4,12)+1,1))</f>
        <v>225986</v>
      </c>
    </row>
    <row r="7" spans="1:11" x14ac:dyDescent="0.55000000000000004">
      <c r="A7" s="104">
        <v>44384</v>
      </c>
      <c r="B7" s="105" t="str">
        <f t="shared" ref="B7:B14" si="1">"(" &amp; TEXT(A7,"aaa") &amp; ")"</f>
        <v>(水)</v>
      </c>
      <c r="C7" s="68">
        <f t="shared" si="0"/>
        <v>742814</v>
      </c>
      <c r="D7" s="68">
        <v>387725</v>
      </c>
      <c r="E7" s="68">
        <v>19011</v>
      </c>
      <c r="F7" s="68">
        <v>310493</v>
      </c>
      <c r="G7" s="68">
        <v>25585</v>
      </c>
      <c r="H7" s="68">
        <v>254024</v>
      </c>
      <c r="I7" s="68">
        <v>869</v>
      </c>
      <c r="J7" s="68">
        <v>295032</v>
      </c>
      <c r="K7" s="68">
        <v>24050</v>
      </c>
    </row>
    <row r="8" spans="1:11" x14ac:dyDescent="0.55000000000000004">
      <c r="A8" s="104">
        <v>44383</v>
      </c>
      <c r="B8" s="107" t="str">
        <f t="shared" si="1"/>
        <v>(火)</v>
      </c>
      <c r="C8" s="68">
        <f t="shared" si="0"/>
        <v>910860</v>
      </c>
      <c r="D8" s="68">
        <v>470215</v>
      </c>
      <c r="E8" s="68">
        <v>20289</v>
      </c>
      <c r="F8" s="68">
        <v>392990</v>
      </c>
      <c r="G8" s="68">
        <v>27366</v>
      </c>
      <c r="H8" s="68">
        <v>314272</v>
      </c>
      <c r="I8" s="68">
        <v>756</v>
      </c>
      <c r="J8" s="68">
        <v>375134</v>
      </c>
      <c r="K8" s="68">
        <v>25779</v>
      </c>
    </row>
    <row r="9" spans="1:11" x14ac:dyDescent="0.55000000000000004">
      <c r="A9" s="104">
        <v>44382</v>
      </c>
      <c r="B9" s="105" t="str">
        <f t="shared" si="1"/>
        <v>(月)</v>
      </c>
      <c r="C9" s="68">
        <f t="shared" si="0"/>
        <v>926200</v>
      </c>
      <c r="D9" s="68">
        <v>477647</v>
      </c>
      <c r="E9" s="68">
        <v>19452</v>
      </c>
      <c r="F9" s="68">
        <v>401769</v>
      </c>
      <c r="G9" s="68">
        <v>27332</v>
      </c>
      <c r="H9" s="68">
        <v>331124</v>
      </c>
      <c r="I9" s="68">
        <v>691</v>
      </c>
      <c r="J9" s="68">
        <v>384818</v>
      </c>
      <c r="K9" s="68">
        <v>25778</v>
      </c>
    </row>
    <row r="10" spans="1:11" x14ac:dyDescent="0.55000000000000004">
      <c r="A10" s="104">
        <v>44381</v>
      </c>
      <c r="B10" s="107" t="str">
        <f t="shared" si="1"/>
        <v>(日)</v>
      </c>
      <c r="C10" s="68">
        <f t="shared" si="0"/>
        <v>1023257</v>
      </c>
      <c r="D10" s="68">
        <v>529867</v>
      </c>
      <c r="E10" s="68">
        <v>33742</v>
      </c>
      <c r="F10" s="68">
        <v>438265</v>
      </c>
      <c r="G10" s="68">
        <v>21383</v>
      </c>
      <c r="H10" s="68">
        <v>366418</v>
      </c>
      <c r="I10" s="68">
        <v>4012</v>
      </c>
      <c r="J10" s="68">
        <v>415978</v>
      </c>
      <c r="K10" s="68">
        <v>20274</v>
      </c>
    </row>
    <row r="11" spans="1:11" x14ac:dyDescent="0.55000000000000004">
      <c r="A11" s="104">
        <v>44380</v>
      </c>
      <c r="B11" s="105" t="str">
        <f t="shared" si="1"/>
        <v>(土)</v>
      </c>
      <c r="C11" s="68">
        <f t="shared" si="0"/>
        <v>1090813</v>
      </c>
      <c r="D11" s="68">
        <v>532685</v>
      </c>
      <c r="E11" s="68">
        <v>41112</v>
      </c>
      <c r="F11" s="68">
        <v>498097</v>
      </c>
      <c r="G11" s="68">
        <v>18919</v>
      </c>
      <c r="H11" s="68">
        <v>379060</v>
      </c>
      <c r="I11" s="68">
        <v>8823</v>
      </c>
      <c r="J11" s="68">
        <v>474589</v>
      </c>
      <c r="K11" s="68">
        <v>17704</v>
      </c>
    </row>
    <row r="12" spans="1:11" x14ac:dyDescent="0.55000000000000004">
      <c r="A12" s="104">
        <v>44379</v>
      </c>
      <c r="B12" s="107" t="str">
        <f t="shared" si="1"/>
        <v>(金)</v>
      </c>
      <c r="C12" s="68">
        <f t="shared" si="0"/>
        <v>824917</v>
      </c>
      <c r="D12" s="68">
        <v>269840</v>
      </c>
      <c r="E12" s="68">
        <v>27549</v>
      </c>
      <c r="F12" s="68">
        <v>508563</v>
      </c>
      <c r="G12" s="68">
        <v>18965</v>
      </c>
      <c r="H12" s="68">
        <v>193526</v>
      </c>
      <c r="I12" s="68">
        <v>6846</v>
      </c>
      <c r="J12" s="68">
        <v>487746</v>
      </c>
      <c r="K12" s="68">
        <v>17734</v>
      </c>
    </row>
    <row r="13" spans="1:11" x14ac:dyDescent="0.55000000000000004">
      <c r="A13" s="104">
        <v>44378</v>
      </c>
      <c r="B13" s="105" t="str">
        <f t="shared" si="1"/>
        <v>(木)</v>
      </c>
      <c r="C13" s="68">
        <f t="shared" si="0"/>
        <v>903762</v>
      </c>
      <c r="D13" s="68">
        <v>333881</v>
      </c>
      <c r="E13" s="68">
        <v>26518</v>
      </c>
      <c r="F13" s="68">
        <v>524026</v>
      </c>
      <c r="G13" s="68">
        <v>19337</v>
      </c>
      <c r="H13" s="68">
        <v>262125</v>
      </c>
      <c r="I13" s="68">
        <v>7161</v>
      </c>
      <c r="J13" s="68">
        <v>505831</v>
      </c>
      <c r="K13" s="68">
        <v>18092</v>
      </c>
    </row>
    <row r="14" spans="1:11" x14ac:dyDescent="0.55000000000000004">
      <c r="A14" s="104">
        <v>44377</v>
      </c>
      <c r="B14" s="107" t="str">
        <f t="shared" si="1"/>
        <v>(水)</v>
      </c>
      <c r="C14" s="68">
        <f t="shared" si="0"/>
        <v>1138741</v>
      </c>
      <c r="D14" s="68">
        <v>515229</v>
      </c>
      <c r="E14" s="68">
        <v>29781</v>
      </c>
      <c r="F14" s="68">
        <v>574720</v>
      </c>
      <c r="G14" s="68">
        <v>19011</v>
      </c>
      <c r="H14" s="68">
        <v>420048</v>
      </c>
      <c r="I14" s="68">
        <v>10607</v>
      </c>
      <c r="J14" s="68">
        <v>554367</v>
      </c>
      <c r="K14" s="68">
        <v>17902</v>
      </c>
    </row>
    <row r="15" spans="1:11" x14ac:dyDescent="0.55000000000000004">
      <c r="A15" s="104">
        <v>44376</v>
      </c>
      <c r="B15" s="105" t="str">
        <f>"(" &amp; TEXT(A15,"aaa") &amp; ")"</f>
        <v>(火)</v>
      </c>
      <c r="C15" s="68">
        <f>SUM(D15:G15)</f>
        <v>1128558</v>
      </c>
      <c r="D15" s="68">
        <v>501099</v>
      </c>
      <c r="E15" s="68">
        <v>28326</v>
      </c>
      <c r="F15" s="68">
        <v>580112</v>
      </c>
      <c r="G15" s="68">
        <v>19021</v>
      </c>
      <c r="H15" s="68">
        <v>414479</v>
      </c>
      <c r="I15" s="68">
        <v>10492</v>
      </c>
      <c r="J15" s="68">
        <v>561399</v>
      </c>
      <c r="K15" s="68">
        <v>17858</v>
      </c>
    </row>
    <row r="16" spans="1:11" x14ac:dyDescent="0.55000000000000004">
      <c r="A16" s="104">
        <v>44375</v>
      </c>
      <c r="B16" s="107" t="str">
        <f t="shared" ref="B16:B40" si="2">"(" &amp; TEXT(A16,"aaa") &amp; ")"</f>
        <v>(月)</v>
      </c>
      <c r="C16" s="68">
        <f t="shared" si="0"/>
        <v>1060487</v>
      </c>
      <c r="D16" s="68">
        <v>475523</v>
      </c>
      <c r="E16" s="68">
        <v>27205</v>
      </c>
      <c r="F16" s="68">
        <v>539227</v>
      </c>
      <c r="G16" s="68">
        <v>18532</v>
      </c>
      <c r="H16" s="68">
        <v>398394</v>
      </c>
      <c r="I16" s="68">
        <v>12060</v>
      </c>
      <c r="J16" s="68">
        <v>522802</v>
      </c>
      <c r="K16" s="68">
        <v>17415</v>
      </c>
    </row>
    <row r="17" spans="1:11" x14ac:dyDescent="0.55000000000000004">
      <c r="A17" s="104">
        <v>44374</v>
      </c>
      <c r="B17" s="107" t="str">
        <f t="shared" si="2"/>
        <v>(日)</v>
      </c>
      <c r="C17" s="68">
        <f t="shared" si="0"/>
        <v>1154462</v>
      </c>
      <c r="D17" s="68">
        <v>601786</v>
      </c>
      <c r="E17" s="68">
        <v>45967</v>
      </c>
      <c r="F17" s="68">
        <v>502101</v>
      </c>
      <c r="G17" s="68">
        <v>4608</v>
      </c>
      <c r="H17" s="68">
        <v>500115</v>
      </c>
      <c r="I17" s="68">
        <v>14817</v>
      </c>
      <c r="J17" s="68">
        <v>484313</v>
      </c>
      <c r="K17" s="68">
        <v>4345</v>
      </c>
    </row>
    <row r="18" spans="1:11" x14ac:dyDescent="0.55000000000000004">
      <c r="A18" s="104">
        <v>44373</v>
      </c>
      <c r="B18" s="107" t="str">
        <f t="shared" si="2"/>
        <v>(土)</v>
      </c>
      <c r="C18" s="68">
        <f t="shared" si="0"/>
        <v>1153088</v>
      </c>
      <c r="D18" s="68">
        <v>565092</v>
      </c>
      <c r="E18" s="68">
        <v>47334</v>
      </c>
      <c r="F18" s="68">
        <v>536906</v>
      </c>
      <c r="G18" s="68">
        <v>3756</v>
      </c>
      <c r="H18" s="68">
        <v>477809</v>
      </c>
      <c r="I18" s="68">
        <v>18375</v>
      </c>
      <c r="J18" s="68">
        <v>518376</v>
      </c>
      <c r="K18" s="68">
        <v>3496</v>
      </c>
    </row>
    <row r="19" spans="1:11" x14ac:dyDescent="0.55000000000000004">
      <c r="A19" s="104">
        <v>44372</v>
      </c>
      <c r="B19" s="107" t="str">
        <f t="shared" si="2"/>
        <v>(金)</v>
      </c>
      <c r="C19" s="68">
        <f t="shared" si="0"/>
        <v>1137276</v>
      </c>
      <c r="D19" s="68">
        <v>531867</v>
      </c>
      <c r="E19" s="68">
        <v>38562</v>
      </c>
      <c r="F19" s="68">
        <v>563083</v>
      </c>
      <c r="G19" s="68">
        <v>3764</v>
      </c>
      <c r="H19" s="68">
        <v>438385</v>
      </c>
      <c r="I19" s="68">
        <v>13949</v>
      </c>
      <c r="J19" s="68">
        <v>542073</v>
      </c>
      <c r="K19" s="68">
        <v>3569</v>
      </c>
    </row>
    <row r="20" spans="1:11" x14ac:dyDescent="0.55000000000000004">
      <c r="A20" s="104">
        <v>44371</v>
      </c>
      <c r="B20" s="107" t="str">
        <f t="shared" si="2"/>
        <v>(木)</v>
      </c>
      <c r="C20" s="68">
        <f t="shared" si="0"/>
        <v>1135961</v>
      </c>
      <c r="D20" s="68">
        <v>534581</v>
      </c>
      <c r="E20" s="68">
        <v>36330</v>
      </c>
      <c r="F20" s="68">
        <v>561751</v>
      </c>
      <c r="G20" s="68">
        <v>3299</v>
      </c>
      <c r="H20" s="68">
        <v>476174</v>
      </c>
      <c r="I20" s="68">
        <v>13904</v>
      </c>
      <c r="J20" s="68">
        <v>545999</v>
      </c>
      <c r="K20" s="68">
        <v>3149</v>
      </c>
    </row>
    <row r="21" spans="1:11" x14ac:dyDescent="0.55000000000000004">
      <c r="A21" s="104">
        <v>44370</v>
      </c>
      <c r="B21" s="107" t="str">
        <f t="shared" si="2"/>
        <v>(水)</v>
      </c>
      <c r="C21" s="68">
        <f t="shared" si="0"/>
        <v>1149067</v>
      </c>
      <c r="D21" s="68">
        <v>549029</v>
      </c>
      <c r="E21" s="68">
        <v>36290</v>
      </c>
      <c r="F21" s="68">
        <v>560395</v>
      </c>
      <c r="G21" s="68">
        <v>3353</v>
      </c>
      <c r="H21" s="68">
        <v>496845</v>
      </c>
      <c r="I21" s="68">
        <v>14715</v>
      </c>
      <c r="J21" s="68">
        <v>544936</v>
      </c>
      <c r="K21" s="68">
        <v>3155</v>
      </c>
    </row>
    <row r="22" spans="1:11" x14ac:dyDescent="0.55000000000000004">
      <c r="A22" s="104">
        <v>44369</v>
      </c>
      <c r="B22" s="107" t="str">
        <f t="shared" si="2"/>
        <v>(火)</v>
      </c>
      <c r="C22" s="68">
        <f t="shared" si="0"/>
        <v>1127098</v>
      </c>
      <c r="D22" s="68">
        <v>545770</v>
      </c>
      <c r="E22" s="68">
        <v>36627</v>
      </c>
      <c r="F22" s="68">
        <v>541967</v>
      </c>
      <c r="G22" s="68">
        <v>2734</v>
      </c>
      <c r="H22" s="68">
        <v>498750</v>
      </c>
      <c r="I22" s="68">
        <v>17621</v>
      </c>
      <c r="J22" s="68">
        <v>528062</v>
      </c>
      <c r="K22" s="68">
        <v>2587</v>
      </c>
    </row>
    <row r="23" spans="1:11" x14ac:dyDescent="0.55000000000000004">
      <c r="A23" s="104">
        <v>44368</v>
      </c>
      <c r="B23" s="107" t="str">
        <f t="shared" si="2"/>
        <v>(月)</v>
      </c>
      <c r="C23" s="68">
        <f t="shared" si="0"/>
        <v>1026434</v>
      </c>
      <c r="D23" s="68">
        <v>533591</v>
      </c>
      <c r="E23" s="68">
        <v>35615</v>
      </c>
      <c r="F23" s="68">
        <v>453997</v>
      </c>
      <c r="G23" s="68">
        <v>3231</v>
      </c>
      <c r="H23" s="68">
        <v>492885</v>
      </c>
      <c r="I23" s="68">
        <v>18226</v>
      </c>
      <c r="J23" s="68">
        <v>442144</v>
      </c>
      <c r="K23" s="68">
        <v>3099</v>
      </c>
    </row>
    <row r="24" spans="1:11" x14ac:dyDescent="0.55000000000000004">
      <c r="A24" s="104">
        <v>44367</v>
      </c>
      <c r="B24" s="107" t="str">
        <f t="shared" si="2"/>
        <v>(日)</v>
      </c>
      <c r="C24" s="68">
        <f t="shared" si="0"/>
        <v>1032522</v>
      </c>
      <c r="D24" s="68">
        <v>573603</v>
      </c>
      <c r="E24" s="68">
        <v>37168</v>
      </c>
      <c r="F24" s="68">
        <v>421751</v>
      </c>
      <c r="G24" s="68">
        <v>0</v>
      </c>
      <c r="H24" s="68">
        <v>520898</v>
      </c>
      <c r="I24" s="68">
        <v>23058</v>
      </c>
      <c r="J24" s="68">
        <v>410133</v>
      </c>
      <c r="K24" s="68">
        <v>0</v>
      </c>
    </row>
    <row r="25" spans="1:11" x14ac:dyDescent="0.55000000000000004">
      <c r="A25" s="104">
        <v>44366</v>
      </c>
      <c r="B25" s="107" t="str">
        <f t="shared" si="2"/>
        <v>(土)</v>
      </c>
      <c r="C25" s="68">
        <f t="shared" si="0"/>
        <v>1018694</v>
      </c>
      <c r="D25" s="68">
        <v>570191</v>
      </c>
      <c r="E25" s="68">
        <v>35875</v>
      </c>
      <c r="F25" s="68">
        <v>412628</v>
      </c>
      <c r="G25" s="68">
        <v>0</v>
      </c>
      <c r="H25" s="68">
        <v>523386</v>
      </c>
      <c r="I25" s="68">
        <v>24304</v>
      </c>
      <c r="J25" s="68">
        <v>400389</v>
      </c>
      <c r="K25" s="68">
        <v>0</v>
      </c>
    </row>
    <row r="26" spans="1:11" x14ac:dyDescent="0.55000000000000004">
      <c r="A26" s="104">
        <v>44365</v>
      </c>
      <c r="B26" s="107" t="str">
        <f t="shared" si="2"/>
        <v>(金)</v>
      </c>
      <c r="C26" s="68">
        <f t="shared" si="0"/>
        <v>1001800</v>
      </c>
      <c r="D26" s="68">
        <v>523633</v>
      </c>
      <c r="E26" s="68">
        <v>28376</v>
      </c>
      <c r="F26" s="68">
        <v>449791</v>
      </c>
      <c r="G26" s="68">
        <v>0</v>
      </c>
      <c r="H26" s="68">
        <v>489376</v>
      </c>
      <c r="I26" s="68">
        <v>19645</v>
      </c>
      <c r="J26" s="68">
        <v>436842</v>
      </c>
      <c r="K26" s="68">
        <v>0</v>
      </c>
    </row>
    <row r="27" spans="1:11" x14ac:dyDescent="0.55000000000000004">
      <c r="A27" s="104">
        <v>44364</v>
      </c>
      <c r="B27" s="107" t="str">
        <f t="shared" si="2"/>
        <v>(木)</v>
      </c>
      <c r="C27" s="68">
        <f t="shared" si="0"/>
        <v>1057604</v>
      </c>
      <c r="D27" s="68">
        <v>550130</v>
      </c>
      <c r="E27" s="68">
        <v>30846</v>
      </c>
      <c r="F27" s="68">
        <v>476628</v>
      </c>
      <c r="G27" s="68">
        <v>0</v>
      </c>
      <c r="H27" s="68">
        <v>518544</v>
      </c>
      <c r="I27" s="68">
        <v>24049</v>
      </c>
      <c r="J27" s="68">
        <v>464056</v>
      </c>
      <c r="K27" s="68">
        <v>0</v>
      </c>
    </row>
    <row r="28" spans="1:11" x14ac:dyDescent="0.55000000000000004">
      <c r="A28" s="104">
        <v>44363</v>
      </c>
      <c r="B28" s="107" t="str">
        <f t="shared" si="2"/>
        <v>(水)</v>
      </c>
      <c r="C28" s="68">
        <f t="shared" si="0"/>
        <v>1064493</v>
      </c>
      <c r="D28" s="68">
        <v>544426</v>
      </c>
      <c r="E28" s="68">
        <v>29347</v>
      </c>
      <c r="F28" s="68">
        <v>490720</v>
      </c>
      <c r="G28" s="68">
        <v>0</v>
      </c>
      <c r="H28" s="68">
        <v>515751</v>
      </c>
      <c r="I28" s="68">
        <v>25512</v>
      </c>
      <c r="J28" s="68">
        <v>478184</v>
      </c>
      <c r="K28" s="68">
        <v>0</v>
      </c>
    </row>
    <row r="29" spans="1:11" x14ac:dyDescent="0.55000000000000004">
      <c r="A29" s="104">
        <v>44362</v>
      </c>
      <c r="B29" s="107" t="str">
        <f t="shared" si="2"/>
        <v>(火)</v>
      </c>
      <c r="C29" s="68">
        <f t="shared" si="0"/>
        <v>1027124</v>
      </c>
      <c r="D29" s="80">
        <v>563214</v>
      </c>
      <c r="E29" s="80">
        <v>28657</v>
      </c>
      <c r="F29" s="80">
        <v>435253</v>
      </c>
      <c r="G29" s="68">
        <v>0</v>
      </c>
      <c r="H29" s="80">
        <v>536867</v>
      </c>
      <c r="I29" s="80">
        <v>26007</v>
      </c>
      <c r="J29" s="80">
        <v>424199</v>
      </c>
      <c r="K29" s="68">
        <v>0</v>
      </c>
    </row>
    <row r="30" spans="1:11" x14ac:dyDescent="0.55000000000000004">
      <c r="A30" s="104">
        <v>44361</v>
      </c>
      <c r="B30" s="107" t="str">
        <f t="shared" si="2"/>
        <v>(月)</v>
      </c>
      <c r="C30" s="68">
        <f t="shared" si="0"/>
        <v>930757</v>
      </c>
      <c r="D30" s="80">
        <v>522916</v>
      </c>
      <c r="E30" s="80">
        <v>29216</v>
      </c>
      <c r="F30" s="80">
        <v>378625</v>
      </c>
      <c r="G30" s="68">
        <v>0</v>
      </c>
      <c r="H30" s="80">
        <v>499971</v>
      </c>
      <c r="I30" s="80">
        <v>26851</v>
      </c>
      <c r="J30" s="80">
        <v>369309</v>
      </c>
      <c r="K30" s="68">
        <v>0</v>
      </c>
    </row>
    <row r="31" spans="1:11" x14ac:dyDescent="0.55000000000000004">
      <c r="A31" s="104">
        <v>44360</v>
      </c>
      <c r="B31" s="107" t="str">
        <f t="shared" si="2"/>
        <v>(日)</v>
      </c>
      <c r="C31" s="68">
        <f t="shared" si="0"/>
        <v>879518</v>
      </c>
      <c r="D31" s="80">
        <v>539753</v>
      </c>
      <c r="E31" s="80">
        <v>33519</v>
      </c>
      <c r="F31" s="80">
        <v>306246</v>
      </c>
      <c r="G31" s="68">
        <v>0</v>
      </c>
      <c r="H31" s="80">
        <v>511287</v>
      </c>
      <c r="I31" s="80">
        <v>30572</v>
      </c>
      <c r="J31" s="80">
        <v>297643</v>
      </c>
      <c r="K31" s="68">
        <v>0</v>
      </c>
    </row>
    <row r="32" spans="1:11" x14ac:dyDescent="0.55000000000000004">
      <c r="A32" s="104">
        <v>44359</v>
      </c>
      <c r="B32" s="107" t="str">
        <f t="shared" si="2"/>
        <v>(土)</v>
      </c>
      <c r="C32" s="68">
        <f t="shared" si="0"/>
        <v>881023</v>
      </c>
      <c r="D32" s="80">
        <v>589745</v>
      </c>
      <c r="E32" s="80">
        <v>32722</v>
      </c>
      <c r="F32" s="80">
        <v>258556</v>
      </c>
      <c r="G32" s="68">
        <v>0</v>
      </c>
      <c r="H32" s="80">
        <v>561764</v>
      </c>
      <c r="I32" s="80">
        <v>30164</v>
      </c>
      <c r="J32" s="80">
        <v>250181</v>
      </c>
      <c r="K32" s="68">
        <v>0</v>
      </c>
    </row>
    <row r="33" spans="1:11" x14ac:dyDescent="0.55000000000000004">
      <c r="A33" s="104">
        <v>44358</v>
      </c>
      <c r="B33" s="107" t="str">
        <f t="shared" si="2"/>
        <v>(金)</v>
      </c>
      <c r="C33" s="68">
        <f t="shared" si="0"/>
        <v>882376</v>
      </c>
      <c r="D33" s="80">
        <v>614056</v>
      </c>
      <c r="E33" s="80">
        <v>28513</v>
      </c>
      <c r="F33" s="80">
        <v>239807</v>
      </c>
      <c r="G33" s="68">
        <v>0</v>
      </c>
      <c r="H33" s="80">
        <v>589933</v>
      </c>
      <c r="I33" s="80">
        <v>26591</v>
      </c>
      <c r="J33" s="80">
        <v>232223</v>
      </c>
      <c r="K33" s="68">
        <v>0</v>
      </c>
    </row>
    <row r="34" spans="1:11" x14ac:dyDescent="0.55000000000000004">
      <c r="A34" s="104">
        <v>44357</v>
      </c>
      <c r="B34" s="107" t="str">
        <f t="shared" si="2"/>
        <v>(木)</v>
      </c>
      <c r="C34" s="68">
        <f t="shared" si="0"/>
        <v>913581</v>
      </c>
      <c r="D34" s="80">
        <v>612073</v>
      </c>
      <c r="E34" s="80">
        <v>28493</v>
      </c>
      <c r="F34" s="80">
        <v>273015</v>
      </c>
      <c r="G34" s="68">
        <v>0</v>
      </c>
      <c r="H34" s="80">
        <v>590235</v>
      </c>
      <c r="I34" s="80">
        <v>26584</v>
      </c>
      <c r="J34" s="80">
        <v>265002</v>
      </c>
      <c r="K34" s="68">
        <v>0</v>
      </c>
    </row>
    <row r="35" spans="1:11" x14ac:dyDescent="0.55000000000000004">
      <c r="A35" s="104">
        <v>44356</v>
      </c>
      <c r="B35" s="107" t="str">
        <f t="shared" si="2"/>
        <v>(水)</v>
      </c>
      <c r="C35" s="68">
        <f t="shared" si="0"/>
        <v>913783</v>
      </c>
      <c r="D35" s="80">
        <v>626629</v>
      </c>
      <c r="E35" s="80">
        <v>26913</v>
      </c>
      <c r="F35" s="80">
        <v>260241</v>
      </c>
      <c r="G35" s="68">
        <v>0</v>
      </c>
      <c r="H35" s="80">
        <v>604813</v>
      </c>
      <c r="I35" s="80">
        <v>25129</v>
      </c>
      <c r="J35" s="80">
        <v>252410</v>
      </c>
      <c r="K35" s="68">
        <v>0</v>
      </c>
    </row>
    <row r="36" spans="1:11" x14ac:dyDescent="0.55000000000000004">
      <c r="A36" s="104">
        <v>44355</v>
      </c>
      <c r="B36" s="107" t="str">
        <f t="shared" si="2"/>
        <v>(火)</v>
      </c>
      <c r="C36" s="68">
        <f t="shared" si="0"/>
        <v>877667</v>
      </c>
      <c r="D36" s="80">
        <v>640291</v>
      </c>
      <c r="E36" s="80">
        <v>29070</v>
      </c>
      <c r="F36" s="80">
        <v>208306</v>
      </c>
      <c r="G36" s="68">
        <v>0</v>
      </c>
      <c r="H36" s="80">
        <v>620188</v>
      </c>
      <c r="I36" s="80">
        <v>27277</v>
      </c>
      <c r="J36" s="80">
        <v>202235</v>
      </c>
      <c r="K36" s="68">
        <v>0</v>
      </c>
    </row>
    <row r="37" spans="1:11" x14ac:dyDescent="0.55000000000000004">
      <c r="A37" s="104">
        <v>44354</v>
      </c>
      <c r="B37" s="107" t="str">
        <f t="shared" si="2"/>
        <v>(月)</v>
      </c>
      <c r="C37" s="68">
        <f t="shared" si="0"/>
        <v>792335</v>
      </c>
      <c r="D37" s="80">
        <v>591112</v>
      </c>
      <c r="E37" s="80">
        <v>28867</v>
      </c>
      <c r="F37" s="80">
        <v>172356</v>
      </c>
      <c r="G37" s="68">
        <v>0</v>
      </c>
      <c r="H37" s="80">
        <v>573498</v>
      </c>
      <c r="I37" s="80">
        <v>27087</v>
      </c>
      <c r="J37" s="80">
        <v>166765</v>
      </c>
      <c r="K37" s="68">
        <v>0</v>
      </c>
    </row>
    <row r="38" spans="1:11" x14ac:dyDescent="0.55000000000000004">
      <c r="A38" s="71">
        <v>44353</v>
      </c>
      <c r="B38" s="107" t="str">
        <f t="shared" si="2"/>
        <v>(日)</v>
      </c>
      <c r="C38" s="68">
        <f t="shared" si="0"/>
        <v>720955</v>
      </c>
      <c r="D38" s="80">
        <v>523528</v>
      </c>
      <c r="E38" s="80">
        <v>22787</v>
      </c>
      <c r="F38" s="80">
        <v>174640</v>
      </c>
      <c r="G38" s="68">
        <v>0</v>
      </c>
      <c r="H38" s="80">
        <v>504288</v>
      </c>
      <c r="I38" s="80">
        <v>21401</v>
      </c>
      <c r="J38" s="80">
        <v>169957</v>
      </c>
      <c r="K38" s="68">
        <v>0</v>
      </c>
    </row>
    <row r="39" spans="1:11" x14ac:dyDescent="0.55000000000000004">
      <c r="A39" s="71">
        <v>44352</v>
      </c>
      <c r="B39" s="107" t="str">
        <f t="shared" si="2"/>
        <v>(土)</v>
      </c>
      <c r="C39" s="68">
        <f t="shared" si="0"/>
        <v>705968</v>
      </c>
      <c r="D39" s="80">
        <v>568294</v>
      </c>
      <c r="E39" s="80">
        <v>20361</v>
      </c>
      <c r="F39" s="80">
        <v>117313</v>
      </c>
      <c r="G39" s="68">
        <v>0</v>
      </c>
      <c r="H39" s="80">
        <v>548559</v>
      </c>
      <c r="I39" s="80">
        <v>18721</v>
      </c>
      <c r="J39" s="80">
        <v>112286</v>
      </c>
      <c r="K39" s="68">
        <v>0</v>
      </c>
    </row>
    <row r="40" spans="1:11" x14ac:dyDescent="0.55000000000000004">
      <c r="A40" s="71">
        <v>44351</v>
      </c>
      <c r="B40" s="107" t="str">
        <f t="shared" si="2"/>
        <v>(金)</v>
      </c>
      <c r="C40" s="68">
        <f t="shared" si="0"/>
        <v>713236</v>
      </c>
      <c r="D40" s="80">
        <v>590387</v>
      </c>
      <c r="E40" s="80">
        <v>20191</v>
      </c>
      <c r="F40" s="80">
        <v>102658</v>
      </c>
      <c r="G40" s="68">
        <v>0</v>
      </c>
      <c r="H40" s="80">
        <v>571987</v>
      </c>
      <c r="I40" s="80">
        <v>18664</v>
      </c>
      <c r="J40" s="80">
        <v>97527</v>
      </c>
      <c r="K40" s="68">
        <v>0</v>
      </c>
    </row>
    <row r="41" spans="1:11" x14ac:dyDescent="0.55000000000000004">
      <c r="A41" s="71">
        <v>44350</v>
      </c>
      <c r="B41" s="107" t="str">
        <f>"(" &amp; TEXT(A41,"aaa") &amp; ")"</f>
        <v>(木)</v>
      </c>
      <c r="C41" s="68">
        <f t="shared" si="0"/>
        <v>751094</v>
      </c>
      <c r="D41" s="80">
        <v>607410</v>
      </c>
      <c r="E41" s="80">
        <v>19975</v>
      </c>
      <c r="F41" s="80">
        <v>123709</v>
      </c>
      <c r="G41" s="68">
        <v>0</v>
      </c>
      <c r="H41" s="80">
        <v>589964</v>
      </c>
      <c r="I41" s="80">
        <v>18688</v>
      </c>
      <c r="J41" s="80">
        <v>118505</v>
      </c>
      <c r="K41" s="68">
        <v>0</v>
      </c>
    </row>
    <row r="42" spans="1:11" x14ac:dyDescent="0.55000000000000004">
      <c r="A42" s="71">
        <v>44349</v>
      </c>
      <c r="B42" s="107" t="str">
        <f t="shared" ref="B42:B93" si="3">"(" &amp; TEXT(A42,"aaa") &amp; ")"</f>
        <v>(水)</v>
      </c>
      <c r="C42" s="68">
        <f t="shared" si="0"/>
        <v>748042</v>
      </c>
      <c r="D42" s="80">
        <v>603213</v>
      </c>
      <c r="E42" s="80">
        <v>19606</v>
      </c>
      <c r="F42" s="80">
        <v>125223</v>
      </c>
      <c r="G42" s="68">
        <v>0</v>
      </c>
      <c r="H42" s="80">
        <v>586660</v>
      </c>
      <c r="I42" s="80">
        <v>18315</v>
      </c>
      <c r="J42" s="80">
        <v>119944</v>
      </c>
      <c r="K42" s="68">
        <v>0</v>
      </c>
    </row>
    <row r="43" spans="1:11" x14ac:dyDescent="0.55000000000000004">
      <c r="A43" s="71">
        <v>44348</v>
      </c>
      <c r="B43" s="107" t="str">
        <f t="shared" si="3"/>
        <v>(火)</v>
      </c>
      <c r="C43" s="68">
        <f t="shared" si="0"/>
        <v>699651</v>
      </c>
      <c r="D43" s="80">
        <v>582210</v>
      </c>
      <c r="E43" s="80">
        <v>19180</v>
      </c>
      <c r="F43" s="80">
        <v>98261</v>
      </c>
      <c r="G43" s="68">
        <v>0</v>
      </c>
      <c r="H43" s="80">
        <v>566806</v>
      </c>
      <c r="I43" s="80">
        <v>17985</v>
      </c>
      <c r="J43" s="80">
        <v>93574</v>
      </c>
      <c r="K43" s="68">
        <v>0</v>
      </c>
    </row>
    <row r="44" spans="1:11" x14ac:dyDescent="0.55000000000000004">
      <c r="A44" s="71">
        <v>44347</v>
      </c>
      <c r="B44" s="107" t="str">
        <f t="shared" si="3"/>
        <v>(月)</v>
      </c>
      <c r="C44" s="68">
        <f t="shared" si="0"/>
        <v>598416</v>
      </c>
      <c r="D44" s="80">
        <v>496237</v>
      </c>
      <c r="E44" s="80">
        <v>18300</v>
      </c>
      <c r="F44" s="80">
        <v>83879</v>
      </c>
      <c r="G44" s="68">
        <v>0</v>
      </c>
      <c r="H44" s="80">
        <v>481049</v>
      </c>
      <c r="I44" s="80">
        <v>17042</v>
      </c>
      <c r="J44" s="80">
        <v>74708</v>
      </c>
      <c r="K44" s="68">
        <v>0</v>
      </c>
    </row>
    <row r="45" spans="1:11" x14ac:dyDescent="0.55000000000000004">
      <c r="A45" s="71">
        <v>44346</v>
      </c>
      <c r="B45" s="107" t="str">
        <f t="shared" si="3"/>
        <v>(日)</v>
      </c>
      <c r="C45" s="68">
        <f t="shared" si="0"/>
        <v>514106</v>
      </c>
      <c r="D45" s="80">
        <v>436825</v>
      </c>
      <c r="E45" s="80">
        <v>15920</v>
      </c>
      <c r="F45" s="80">
        <v>61361</v>
      </c>
      <c r="G45" s="68">
        <v>0</v>
      </c>
      <c r="H45" s="80">
        <v>423518</v>
      </c>
      <c r="I45" s="80">
        <v>15008</v>
      </c>
      <c r="J45" s="80">
        <v>57813</v>
      </c>
      <c r="K45" s="68">
        <v>0</v>
      </c>
    </row>
    <row r="46" spans="1:11" x14ac:dyDescent="0.55000000000000004">
      <c r="A46" s="71">
        <v>44345</v>
      </c>
      <c r="B46" s="107" t="str">
        <f t="shared" si="3"/>
        <v>(土)</v>
      </c>
      <c r="C46" s="68">
        <f t="shared" si="0"/>
        <v>508533</v>
      </c>
      <c r="D46" s="80">
        <v>441932</v>
      </c>
      <c r="E46" s="80">
        <v>15525</v>
      </c>
      <c r="F46" s="80">
        <v>51076</v>
      </c>
      <c r="G46" s="68">
        <v>0</v>
      </c>
      <c r="H46" s="80">
        <v>426511</v>
      </c>
      <c r="I46" s="80">
        <v>14555</v>
      </c>
      <c r="J46" s="80">
        <v>45246</v>
      </c>
      <c r="K46" s="68">
        <v>0</v>
      </c>
    </row>
    <row r="47" spans="1:11" x14ac:dyDescent="0.55000000000000004">
      <c r="A47" s="71">
        <v>44344</v>
      </c>
      <c r="B47" s="107" t="str">
        <f t="shared" si="3"/>
        <v>(金)</v>
      </c>
      <c r="C47" s="68">
        <f t="shared" si="0"/>
        <v>538229</v>
      </c>
      <c r="D47" s="80">
        <v>489160</v>
      </c>
      <c r="E47" s="80">
        <v>14255</v>
      </c>
      <c r="F47" s="80">
        <v>34814</v>
      </c>
      <c r="G47" s="68">
        <v>0</v>
      </c>
      <c r="H47" s="80">
        <v>470824</v>
      </c>
      <c r="I47" s="80">
        <v>13386</v>
      </c>
      <c r="J47" s="80">
        <v>27882</v>
      </c>
      <c r="K47" s="68">
        <v>0</v>
      </c>
    </row>
    <row r="48" spans="1:11" x14ac:dyDescent="0.55000000000000004">
      <c r="A48" s="71">
        <v>44343</v>
      </c>
      <c r="B48" s="107" t="str">
        <f t="shared" si="3"/>
        <v>(木)</v>
      </c>
      <c r="C48" s="68">
        <f t="shared" si="0"/>
        <v>565940</v>
      </c>
      <c r="D48" s="80">
        <v>516996</v>
      </c>
      <c r="E48" s="80">
        <v>12383</v>
      </c>
      <c r="F48" s="80">
        <v>36561</v>
      </c>
      <c r="G48" s="68">
        <v>0</v>
      </c>
      <c r="H48" s="80">
        <v>497772</v>
      </c>
      <c r="I48" s="80">
        <v>11673</v>
      </c>
      <c r="J48" s="80">
        <v>30509</v>
      </c>
      <c r="K48" s="68">
        <v>0</v>
      </c>
    </row>
    <row r="49" spans="1:11" x14ac:dyDescent="0.55000000000000004">
      <c r="A49" s="71">
        <v>44342</v>
      </c>
      <c r="B49" s="107" t="str">
        <f t="shared" si="3"/>
        <v>(水)</v>
      </c>
      <c r="C49" s="68">
        <f t="shared" si="0"/>
        <v>558151</v>
      </c>
      <c r="D49" s="80">
        <v>536150</v>
      </c>
      <c r="E49" s="80">
        <v>11456</v>
      </c>
      <c r="F49" s="80">
        <v>10545</v>
      </c>
      <c r="G49" s="68">
        <v>0</v>
      </c>
      <c r="H49" s="80">
        <v>516028</v>
      </c>
      <c r="I49" s="80">
        <v>10698</v>
      </c>
      <c r="J49" s="80">
        <v>8767</v>
      </c>
      <c r="K49" s="68">
        <v>0</v>
      </c>
    </row>
    <row r="50" spans="1:11" x14ac:dyDescent="0.55000000000000004">
      <c r="A50" s="71">
        <v>44341</v>
      </c>
      <c r="B50" s="107" t="str">
        <f t="shared" si="3"/>
        <v>(火)</v>
      </c>
      <c r="C50" s="68">
        <f t="shared" si="0"/>
        <v>500211</v>
      </c>
      <c r="D50" s="80">
        <v>481392</v>
      </c>
      <c r="E50" s="80">
        <v>9781</v>
      </c>
      <c r="F50" s="80">
        <v>9038</v>
      </c>
      <c r="G50" s="68">
        <v>0</v>
      </c>
      <c r="H50" s="80">
        <v>463750</v>
      </c>
      <c r="I50" s="80">
        <v>9249</v>
      </c>
      <c r="J50" s="80">
        <v>7281</v>
      </c>
      <c r="K50" s="68">
        <v>0</v>
      </c>
    </row>
    <row r="51" spans="1:11" x14ac:dyDescent="0.55000000000000004">
      <c r="A51" s="71">
        <v>44340</v>
      </c>
      <c r="B51" s="107" t="str">
        <f t="shared" si="3"/>
        <v>(月)</v>
      </c>
      <c r="C51" s="68">
        <f t="shared" si="0"/>
        <v>434552</v>
      </c>
      <c r="D51" s="80">
        <v>416387</v>
      </c>
      <c r="E51" s="80">
        <v>9822</v>
      </c>
      <c r="F51" s="80">
        <v>8343</v>
      </c>
      <c r="G51" s="68">
        <v>0</v>
      </c>
      <c r="H51" s="80">
        <v>402120</v>
      </c>
      <c r="I51" s="80">
        <v>9264</v>
      </c>
      <c r="J51" s="80">
        <v>6649</v>
      </c>
      <c r="K51" s="68">
        <v>0</v>
      </c>
    </row>
    <row r="52" spans="1:11" x14ac:dyDescent="0.55000000000000004">
      <c r="A52" s="71">
        <v>44339</v>
      </c>
      <c r="B52" s="107" t="str">
        <f t="shared" si="3"/>
        <v>(日)</v>
      </c>
      <c r="C52" s="68">
        <f t="shared" si="0"/>
        <v>341304</v>
      </c>
      <c r="D52" s="80">
        <v>319314</v>
      </c>
      <c r="E52" s="80">
        <v>0</v>
      </c>
      <c r="F52" s="80">
        <v>21990</v>
      </c>
      <c r="G52" s="68">
        <v>0</v>
      </c>
      <c r="H52" s="80">
        <v>309344</v>
      </c>
      <c r="I52" s="80">
        <v>0</v>
      </c>
      <c r="J52" s="80">
        <v>19751</v>
      </c>
      <c r="K52" s="68">
        <v>0</v>
      </c>
    </row>
    <row r="53" spans="1:11" x14ac:dyDescent="0.55000000000000004">
      <c r="A53" s="71">
        <v>44338</v>
      </c>
      <c r="B53" s="107" t="str">
        <f t="shared" si="3"/>
        <v>(土)</v>
      </c>
      <c r="C53" s="68">
        <f t="shared" si="0"/>
        <v>306937</v>
      </c>
      <c r="D53" s="80">
        <v>274310</v>
      </c>
      <c r="E53" s="80">
        <v>0</v>
      </c>
      <c r="F53" s="80">
        <v>32627</v>
      </c>
      <c r="G53" s="68">
        <v>0</v>
      </c>
      <c r="H53" s="80">
        <v>262764</v>
      </c>
      <c r="I53" s="80">
        <v>0</v>
      </c>
      <c r="J53" s="80">
        <v>22146</v>
      </c>
      <c r="K53" s="68">
        <v>0</v>
      </c>
    </row>
    <row r="54" spans="1:11" x14ac:dyDescent="0.55000000000000004">
      <c r="A54" s="71">
        <v>44337</v>
      </c>
      <c r="B54" s="107" t="str">
        <f t="shared" si="3"/>
        <v>(金)</v>
      </c>
      <c r="C54" s="68">
        <f t="shared" si="0"/>
        <v>298672</v>
      </c>
      <c r="D54" s="80">
        <v>262359</v>
      </c>
      <c r="E54" s="80">
        <v>0</v>
      </c>
      <c r="F54" s="80">
        <v>36313</v>
      </c>
      <c r="G54" s="68">
        <v>0</v>
      </c>
      <c r="H54" s="80">
        <v>247024</v>
      </c>
      <c r="I54" s="80">
        <v>0</v>
      </c>
      <c r="J54" s="80">
        <v>22136</v>
      </c>
      <c r="K54" s="68">
        <v>0</v>
      </c>
    </row>
    <row r="55" spans="1:11" x14ac:dyDescent="0.55000000000000004">
      <c r="A55" s="71">
        <v>44336</v>
      </c>
      <c r="B55" s="107" t="str">
        <f t="shared" si="3"/>
        <v>(木)</v>
      </c>
      <c r="C55" s="68">
        <f t="shared" si="0"/>
        <v>322280</v>
      </c>
      <c r="D55" s="80">
        <v>303532</v>
      </c>
      <c r="E55" s="80">
        <v>0</v>
      </c>
      <c r="F55" s="80">
        <v>18748</v>
      </c>
      <c r="G55" s="68">
        <v>0</v>
      </c>
      <c r="H55" s="80">
        <v>286492</v>
      </c>
      <c r="I55" s="80">
        <v>0</v>
      </c>
      <c r="J55" s="80">
        <v>12658</v>
      </c>
      <c r="K55" s="68">
        <v>0</v>
      </c>
    </row>
    <row r="56" spans="1:11" x14ac:dyDescent="0.55000000000000004">
      <c r="A56" s="71">
        <v>44335</v>
      </c>
      <c r="B56" s="107" t="str">
        <f t="shared" si="3"/>
        <v>(水)</v>
      </c>
      <c r="C56" s="68">
        <f t="shared" si="0"/>
        <v>338873</v>
      </c>
      <c r="D56" s="80">
        <v>291790</v>
      </c>
      <c r="E56" s="80">
        <v>0</v>
      </c>
      <c r="F56" s="80">
        <v>47083</v>
      </c>
      <c r="G56" s="68">
        <v>0</v>
      </c>
      <c r="H56" s="80">
        <v>276308</v>
      </c>
      <c r="I56" s="80">
        <v>0</v>
      </c>
      <c r="J56" s="80">
        <v>30588</v>
      </c>
      <c r="K56" s="68">
        <v>0</v>
      </c>
    </row>
    <row r="57" spans="1:11" x14ac:dyDescent="0.55000000000000004">
      <c r="A57" s="71">
        <v>44334</v>
      </c>
      <c r="B57" s="107" t="str">
        <f t="shared" si="3"/>
        <v>(火)</v>
      </c>
      <c r="C57" s="68">
        <f t="shared" si="0"/>
        <v>284914</v>
      </c>
      <c r="D57" s="80">
        <v>238759</v>
      </c>
      <c r="E57" s="80">
        <v>0</v>
      </c>
      <c r="F57" s="80">
        <v>46155</v>
      </c>
      <c r="G57" s="68">
        <v>0</v>
      </c>
      <c r="H57" s="80">
        <v>225557</v>
      </c>
      <c r="I57" s="80">
        <v>0</v>
      </c>
      <c r="J57" s="80">
        <v>32101</v>
      </c>
      <c r="K57" s="68">
        <v>0</v>
      </c>
    </row>
    <row r="58" spans="1:11" x14ac:dyDescent="0.55000000000000004">
      <c r="A58" s="71">
        <v>44333</v>
      </c>
      <c r="B58" s="107" t="str">
        <f t="shared" si="3"/>
        <v>(月)</v>
      </c>
      <c r="C58" s="68">
        <f t="shared" si="0"/>
        <v>234191</v>
      </c>
      <c r="D58" s="80">
        <v>199223</v>
      </c>
      <c r="E58" s="80">
        <v>0</v>
      </c>
      <c r="F58" s="80">
        <v>34968</v>
      </c>
      <c r="G58" s="68">
        <v>0</v>
      </c>
      <c r="H58" s="80">
        <v>188034</v>
      </c>
      <c r="I58" s="80">
        <v>0</v>
      </c>
      <c r="J58" s="80">
        <v>23736</v>
      </c>
      <c r="K58" s="68">
        <v>0</v>
      </c>
    </row>
    <row r="59" spans="1:11" x14ac:dyDescent="0.55000000000000004">
      <c r="A59" s="71">
        <v>44332</v>
      </c>
      <c r="B59" s="107" t="str">
        <f t="shared" si="3"/>
        <v>(日)</v>
      </c>
      <c r="C59" s="68">
        <f t="shared" si="0"/>
        <v>202075</v>
      </c>
      <c r="D59" s="80">
        <v>183895</v>
      </c>
      <c r="E59" s="80">
        <v>0</v>
      </c>
      <c r="F59" s="80">
        <v>18180</v>
      </c>
      <c r="G59" s="68">
        <v>0</v>
      </c>
      <c r="H59" s="80">
        <v>177403</v>
      </c>
      <c r="I59" s="80">
        <v>0</v>
      </c>
      <c r="J59" s="80">
        <v>14414</v>
      </c>
      <c r="K59" s="68">
        <v>0</v>
      </c>
    </row>
    <row r="60" spans="1:11" x14ac:dyDescent="0.55000000000000004">
      <c r="A60" s="71">
        <v>44331</v>
      </c>
      <c r="B60" s="107" t="str">
        <f t="shared" si="3"/>
        <v>(土)</v>
      </c>
      <c r="C60" s="68">
        <f t="shared" si="0"/>
        <v>153939</v>
      </c>
      <c r="D60" s="80">
        <v>132098</v>
      </c>
      <c r="E60" s="80">
        <v>0</v>
      </c>
      <c r="F60" s="80">
        <v>21841</v>
      </c>
      <c r="G60" s="68">
        <v>0</v>
      </c>
      <c r="H60" s="80">
        <v>123191</v>
      </c>
      <c r="I60" s="80">
        <v>0</v>
      </c>
      <c r="J60" s="80">
        <v>14335</v>
      </c>
      <c r="K60" s="68">
        <v>0</v>
      </c>
    </row>
    <row r="61" spans="1:11" x14ac:dyDescent="0.55000000000000004">
      <c r="A61" s="71">
        <v>44330</v>
      </c>
      <c r="B61" s="107" t="str">
        <f t="shared" si="3"/>
        <v>(金)</v>
      </c>
      <c r="C61" s="68">
        <f t="shared" si="0"/>
        <v>151152</v>
      </c>
      <c r="D61" s="80">
        <v>123626</v>
      </c>
      <c r="E61" s="80">
        <v>0</v>
      </c>
      <c r="F61" s="80">
        <v>27526</v>
      </c>
      <c r="G61" s="68">
        <v>0</v>
      </c>
      <c r="H61" s="80">
        <v>111168</v>
      </c>
      <c r="I61" s="80">
        <v>0</v>
      </c>
      <c r="J61" s="80">
        <v>15441</v>
      </c>
      <c r="K61" s="68">
        <v>0</v>
      </c>
    </row>
    <row r="62" spans="1:11" x14ac:dyDescent="0.55000000000000004">
      <c r="A62" s="71">
        <v>44329</v>
      </c>
      <c r="B62" s="107" t="str">
        <f t="shared" si="3"/>
        <v>(木)</v>
      </c>
      <c r="C62" s="68">
        <f t="shared" si="0"/>
        <v>178618</v>
      </c>
      <c r="D62" s="80">
        <v>145472</v>
      </c>
      <c r="E62" s="80">
        <v>0</v>
      </c>
      <c r="F62" s="80">
        <v>33146</v>
      </c>
      <c r="G62" s="68">
        <v>0</v>
      </c>
      <c r="H62" s="80">
        <v>132912</v>
      </c>
      <c r="I62" s="80">
        <v>0</v>
      </c>
      <c r="J62" s="80">
        <v>22114</v>
      </c>
      <c r="K62" s="68">
        <v>0</v>
      </c>
    </row>
    <row r="63" spans="1:11" x14ac:dyDescent="0.55000000000000004">
      <c r="A63" s="71">
        <v>44328</v>
      </c>
      <c r="B63" s="107" t="str">
        <f t="shared" si="3"/>
        <v>(水)</v>
      </c>
      <c r="C63" s="68">
        <f t="shared" si="0"/>
        <v>182133</v>
      </c>
      <c r="D63" s="80">
        <v>147936</v>
      </c>
      <c r="E63" s="80">
        <v>0</v>
      </c>
      <c r="F63" s="80">
        <v>34197</v>
      </c>
      <c r="G63" s="68">
        <v>0</v>
      </c>
      <c r="H63" s="80">
        <v>135739</v>
      </c>
      <c r="I63" s="80">
        <v>0</v>
      </c>
      <c r="J63" s="80">
        <v>23274</v>
      </c>
      <c r="K63" s="68">
        <v>0</v>
      </c>
    </row>
    <row r="64" spans="1:11" x14ac:dyDescent="0.55000000000000004">
      <c r="A64" s="71">
        <v>44327</v>
      </c>
      <c r="B64" s="107" t="str">
        <f t="shared" si="3"/>
        <v>(火)</v>
      </c>
      <c r="C64" s="68">
        <f t="shared" si="0"/>
        <v>146451</v>
      </c>
      <c r="D64" s="80">
        <v>117701</v>
      </c>
      <c r="E64" s="80">
        <v>0</v>
      </c>
      <c r="F64" s="80">
        <v>28750</v>
      </c>
      <c r="G64" s="68">
        <v>0</v>
      </c>
      <c r="H64" s="80">
        <v>106048</v>
      </c>
      <c r="I64" s="80">
        <v>0</v>
      </c>
      <c r="J64" s="80">
        <v>19509</v>
      </c>
      <c r="K64" s="68">
        <v>0</v>
      </c>
    </row>
    <row r="65" spans="1:11" x14ac:dyDescent="0.55000000000000004">
      <c r="A65" s="71">
        <v>44326</v>
      </c>
      <c r="B65" s="107" t="str">
        <f t="shared" si="3"/>
        <v>(月)</v>
      </c>
      <c r="C65" s="68">
        <f t="shared" si="0"/>
        <v>112684</v>
      </c>
      <c r="D65" s="80">
        <v>93949</v>
      </c>
      <c r="E65" s="80">
        <v>0</v>
      </c>
      <c r="F65" s="80">
        <v>18735</v>
      </c>
      <c r="G65" s="68">
        <v>0</v>
      </c>
      <c r="H65" s="80">
        <v>83641</v>
      </c>
      <c r="I65" s="80">
        <v>0</v>
      </c>
      <c r="J65" s="80">
        <v>12403</v>
      </c>
      <c r="K65" s="68">
        <v>0</v>
      </c>
    </row>
    <row r="66" spans="1:11" x14ac:dyDescent="0.55000000000000004">
      <c r="A66" s="71">
        <v>44325</v>
      </c>
      <c r="B66" s="107" t="str">
        <f t="shared" si="3"/>
        <v>(日)</v>
      </c>
      <c r="C66" s="68">
        <f t="shared" si="0"/>
        <v>77320</v>
      </c>
      <c r="D66" s="80">
        <v>70318</v>
      </c>
      <c r="E66" s="80">
        <v>0</v>
      </c>
      <c r="F66" s="80">
        <v>7002</v>
      </c>
      <c r="G66" s="68">
        <v>0</v>
      </c>
      <c r="H66" s="80">
        <v>65973</v>
      </c>
      <c r="I66" s="80">
        <v>0</v>
      </c>
      <c r="J66" s="80">
        <v>5648</v>
      </c>
      <c r="K66" s="68">
        <v>0</v>
      </c>
    </row>
    <row r="67" spans="1:11" x14ac:dyDescent="0.55000000000000004">
      <c r="A67" s="71">
        <v>44324</v>
      </c>
      <c r="B67" s="107" t="str">
        <f t="shared" si="3"/>
        <v>(土)</v>
      </c>
      <c r="C67" s="68">
        <f t="shared" si="0"/>
        <v>61232</v>
      </c>
      <c r="D67" s="80">
        <v>54931</v>
      </c>
      <c r="E67" s="80">
        <v>0</v>
      </c>
      <c r="F67" s="80">
        <v>6301</v>
      </c>
      <c r="G67" s="68">
        <v>0</v>
      </c>
      <c r="H67" s="80">
        <v>48276</v>
      </c>
      <c r="I67" s="80">
        <v>0</v>
      </c>
      <c r="J67" s="80">
        <v>3841</v>
      </c>
      <c r="K67" s="68">
        <v>0</v>
      </c>
    </row>
    <row r="68" spans="1:11" x14ac:dyDescent="0.55000000000000004">
      <c r="A68" s="71">
        <v>44323</v>
      </c>
      <c r="B68" s="107" t="str">
        <f t="shared" si="3"/>
        <v>(金)</v>
      </c>
      <c r="C68" s="68">
        <f t="shared" si="0"/>
        <v>44871</v>
      </c>
      <c r="D68" s="80">
        <v>38022</v>
      </c>
      <c r="E68" s="80">
        <v>0</v>
      </c>
      <c r="F68" s="80">
        <v>6849</v>
      </c>
      <c r="G68" s="68">
        <v>0</v>
      </c>
      <c r="H68" s="80">
        <v>30886</v>
      </c>
      <c r="I68" s="80">
        <v>0</v>
      </c>
      <c r="J68" s="80">
        <v>4371</v>
      </c>
      <c r="K68" s="68">
        <v>0</v>
      </c>
    </row>
    <row r="69" spans="1:11" x14ac:dyDescent="0.55000000000000004">
      <c r="A69" s="71">
        <v>44322</v>
      </c>
      <c r="B69" s="107" t="str">
        <f t="shared" si="3"/>
        <v>(木)</v>
      </c>
      <c r="C69" s="68">
        <f t="shared" si="0"/>
        <v>44917</v>
      </c>
      <c r="D69" s="80">
        <v>38718</v>
      </c>
      <c r="E69" s="80">
        <v>0</v>
      </c>
      <c r="F69" s="80">
        <v>6199</v>
      </c>
      <c r="G69" s="68">
        <v>0</v>
      </c>
      <c r="H69" s="80">
        <v>32391</v>
      </c>
      <c r="I69" s="80">
        <v>0</v>
      </c>
      <c r="J69" s="80">
        <v>4538</v>
      </c>
      <c r="K69" s="68">
        <v>0</v>
      </c>
    </row>
    <row r="70" spans="1:11" x14ac:dyDescent="0.55000000000000004">
      <c r="A70" s="71">
        <v>44321</v>
      </c>
      <c r="B70" s="107" t="str">
        <f t="shared" si="3"/>
        <v>(水)</v>
      </c>
      <c r="C70" s="68">
        <f t="shared" ref="C70:C133" si="4">SUM(D70:G70)</f>
        <v>9896</v>
      </c>
      <c r="D70" s="80">
        <v>9038</v>
      </c>
      <c r="E70" s="80">
        <v>0</v>
      </c>
      <c r="F70" s="80">
        <v>858</v>
      </c>
      <c r="G70" s="68">
        <v>0</v>
      </c>
      <c r="H70" s="80">
        <v>8106</v>
      </c>
      <c r="I70" s="80">
        <v>0</v>
      </c>
      <c r="J70" s="80">
        <v>736</v>
      </c>
      <c r="K70" s="68">
        <v>0</v>
      </c>
    </row>
    <row r="71" spans="1:11" x14ac:dyDescent="0.55000000000000004">
      <c r="A71" s="71">
        <v>44320</v>
      </c>
      <c r="B71" s="107" t="str">
        <f t="shared" si="3"/>
        <v>(火)</v>
      </c>
      <c r="C71" s="68">
        <f t="shared" si="4"/>
        <v>8354</v>
      </c>
      <c r="D71" s="80">
        <v>7604</v>
      </c>
      <c r="E71" s="80">
        <v>0</v>
      </c>
      <c r="F71" s="80">
        <v>750</v>
      </c>
      <c r="G71" s="68">
        <v>0</v>
      </c>
      <c r="H71" s="80">
        <v>6567</v>
      </c>
      <c r="I71" s="80">
        <v>0</v>
      </c>
      <c r="J71" s="80">
        <v>541</v>
      </c>
      <c r="K71" s="68">
        <v>0</v>
      </c>
    </row>
    <row r="72" spans="1:11" x14ac:dyDescent="0.55000000000000004">
      <c r="A72" s="71">
        <v>44319</v>
      </c>
      <c r="B72" s="107" t="str">
        <f t="shared" si="3"/>
        <v>(月)</v>
      </c>
      <c r="C72" s="68">
        <f t="shared" si="4"/>
        <v>7526</v>
      </c>
      <c r="D72" s="80">
        <v>6706</v>
      </c>
      <c r="E72" s="80">
        <v>0</v>
      </c>
      <c r="F72" s="80">
        <v>820</v>
      </c>
      <c r="G72" s="68">
        <v>0</v>
      </c>
      <c r="H72" s="80">
        <v>5701</v>
      </c>
      <c r="I72" s="80">
        <v>0</v>
      </c>
      <c r="J72" s="80">
        <v>785</v>
      </c>
      <c r="K72" s="68">
        <v>0</v>
      </c>
    </row>
    <row r="73" spans="1:11" x14ac:dyDescent="0.55000000000000004">
      <c r="A73" s="71">
        <v>44318</v>
      </c>
      <c r="B73" s="107" t="str">
        <f t="shared" si="3"/>
        <v>(日)</v>
      </c>
      <c r="C73" s="68">
        <f t="shared" si="4"/>
        <v>22624</v>
      </c>
      <c r="D73" s="80">
        <v>22624</v>
      </c>
      <c r="E73" s="80">
        <v>0</v>
      </c>
      <c r="F73" s="80">
        <v>0</v>
      </c>
      <c r="G73" s="68">
        <v>0</v>
      </c>
      <c r="H73" s="80">
        <v>20118</v>
      </c>
      <c r="I73" s="80">
        <v>0</v>
      </c>
      <c r="J73" s="80">
        <v>0</v>
      </c>
      <c r="K73" s="68">
        <v>0</v>
      </c>
    </row>
    <row r="74" spans="1:11" x14ac:dyDescent="0.55000000000000004">
      <c r="A74" s="71">
        <v>44317</v>
      </c>
      <c r="B74" s="107" t="str">
        <f t="shared" si="3"/>
        <v>(土)</v>
      </c>
      <c r="C74" s="68">
        <f t="shared" si="4"/>
        <v>33116</v>
      </c>
      <c r="D74" s="80">
        <v>33116</v>
      </c>
      <c r="E74" s="80">
        <v>0</v>
      </c>
      <c r="F74" s="80">
        <v>0</v>
      </c>
      <c r="G74" s="68">
        <v>0</v>
      </c>
      <c r="H74" s="80">
        <v>22300</v>
      </c>
      <c r="I74" s="80">
        <v>0</v>
      </c>
      <c r="J74" s="80">
        <v>0</v>
      </c>
      <c r="K74" s="68">
        <v>0</v>
      </c>
    </row>
    <row r="75" spans="1:11" x14ac:dyDescent="0.55000000000000004">
      <c r="A75" s="71">
        <v>44316</v>
      </c>
      <c r="B75" s="107" t="str">
        <f t="shared" si="3"/>
        <v>(金)</v>
      </c>
      <c r="C75" s="68">
        <f t="shared" si="4"/>
        <v>49994</v>
      </c>
      <c r="D75" s="80">
        <v>49994</v>
      </c>
      <c r="E75" s="80">
        <v>0</v>
      </c>
      <c r="F75" s="80">
        <v>0</v>
      </c>
      <c r="G75" s="68">
        <v>0</v>
      </c>
      <c r="H75" s="80">
        <v>25539</v>
      </c>
      <c r="I75" s="80">
        <v>0</v>
      </c>
      <c r="J75" s="80">
        <v>0</v>
      </c>
      <c r="K75" s="68">
        <v>0</v>
      </c>
    </row>
    <row r="76" spans="1:11" x14ac:dyDescent="0.55000000000000004">
      <c r="A76" s="71">
        <v>44315</v>
      </c>
      <c r="B76" s="107" t="str">
        <f>"(" &amp; TEXT(A76,"aaa") &amp; ")"</f>
        <v>(木)</v>
      </c>
      <c r="C76" s="68">
        <f t="shared" si="4"/>
        <v>17092</v>
      </c>
      <c r="D76" s="80">
        <v>17092</v>
      </c>
      <c r="E76" s="80">
        <v>0</v>
      </c>
      <c r="F76" s="80">
        <v>0</v>
      </c>
      <c r="G76" s="68">
        <v>0</v>
      </c>
      <c r="H76" s="80">
        <v>12713</v>
      </c>
      <c r="I76" s="80">
        <v>0</v>
      </c>
      <c r="J76" s="80">
        <v>0</v>
      </c>
      <c r="K76" s="68">
        <v>0</v>
      </c>
    </row>
    <row r="77" spans="1:11" x14ac:dyDescent="0.55000000000000004">
      <c r="A77" s="71">
        <v>44314</v>
      </c>
      <c r="B77" s="107" t="str">
        <f t="shared" si="3"/>
        <v>(水)</v>
      </c>
      <c r="C77" s="68">
        <f t="shared" si="4"/>
        <v>66570</v>
      </c>
      <c r="D77" s="80">
        <v>66570</v>
      </c>
      <c r="E77" s="80">
        <v>0</v>
      </c>
      <c r="F77" s="80">
        <v>0</v>
      </c>
      <c r="G77" s="68">
        <v>0</v>
      </c>
      <c r="H77" s="80">
        <v>35101</v>
      </c>
      <c r="I77" s="80">
        <v>0</v>
      </c>
      <c r="J77" s="80">
        <v>0</v>
      </c>
      <c r="K77" s="68">
        <v>0</v>
      </c>
    </row>
    <row r="78" spans="1:11" x14ac:dyDescent="0.55000000000000004">
      <c r="A78" s="71">
        <v>44313</v>
      </c>
      <c r="B78" s="107" t="str">
        <f t="shared" si="3"/>
        <v>(火)</v>
      </c>
      <c r="C78" s="68">
        <f t="shared" si="4"/>
        <v>62905</v>
      </c>
      <c r="D78" s="80">
        <v>62905</v>
      </c>
      <c r="E78" s="80">
        <v>0</v>
      </c>
      <c r="F78" s="80">
        <v>0</v>
      </c>
      <c r="G78" s="68">
        <v>0</v>
      </c>
      <c r="H78" s="80">
        <v>35986</v>
      </c>
      <c r="I78" s="80">
        <v>0</v>
      </c>
      <c r="J78" s="80">
        <v>0</v>
      </c>
      <c r="K78" s="68">
        <v>0</v>
      </c>
    </row>
    <row r="79" spans="1:11" x14ac:dyDescent="0.55000000000000004">
      <c r="A79" s="71">
        <v>44312</v>
      </c>
      <c r="B79" s="107" t="str">
        <f t="shared" si="3"/>
        <v>(月)</v>
      </c>
      <c r="C79" s="68">
        <f t="shared" si="4"/>
        <v>47332</v>
      </c>
      <c r="D79" s="80">
        <v>47332</v>
      </c>
      <c r="E79" s="80">
        <v>0</v>
      </c>
      <c r="F79" s="80">
        <v>0</v>
      </c>
      <c r="G79" s="68">
        <v>0</v>
      </c>
      <c r="H79" s="80">
        <v>26483</v>
      </c>
      <c r="I79" s="80">
        <v>0</v>
      </c>
      <c r="J79" s="80">
        <v>0</v>
      </c>
      <c r="K79" s="68">
        <v>0</v>
      </c>
    </row>
    <row r="80" spans="1:11" x14ac:dyDescent="0.55000000000000004">
      <c r="A80" s="71">
        <v>44311</v>
      </c>
      <c r="B80" s="107" t="str">
        <f t="shared" si="3"/>
        <v>(日)</v>
      </c>
      <c r="C80" s="68">
        <f t="shared" si="4"/>
        <v>20683</v>
      </c>
      <c r="D80" s="80">
        <v>20683</v>
      </c>
      <c r="E80" s="80">
        <v>0</v>
      </c>
      <c r="F80" s="80">
        <v>0</v>
      </c>
      <c r="G80" s="68">
        <v>0</v>
      </c>
      <c r="H80" s="80">
        <v>15127</v>
      </c>
      <c r="I80" s="80">
        <v>0</v>
      </c>
      <c r="J80" s="80">
        <v>0</v>
      </c>
      <c r="K80" s="68">
        <v>0</v>
      </c>
    </row>
    <row r="81" spans="1:11" x14ac:dyDescent="0.55000000000000004">
      <c r="A81" s="71">
        <v>44310</v>
      </c>
      <c r="B81" s="107" t="str">
        <f t="shared" si="3"/>
        <v>(土)</v>
      </c>
      <c r="C81" s="68">
        <f t="shared" si="4"/>
        <v>26791</v>
      </c>
      <c r="D81" s="80">
        <v>26791</v>
      </c>
      <c r="E81" s="80">
        <v>0</v>
      </c>
      <c r="F81" s="80">
        <v>0</v>
      </c>
      <c r="G81" s="68">
        <v>0</v>
      </c>
      <c r="H81" s="80">
        <v>15199</v>
      </c>
      <c r="I81" s="80">
        <v>0</v>
      </c>
      <c r="J81" s="80">
        <v>0</v>
      </c>
      <c r="K81" s="68">
        <v>0</v>
      </c>
    </row>
    <row r="82" spans="1:11" x14ac:dyDescent="0.55000000000000004">
      <c r="A82" s="71">
        <v>44309</v>
      </c>
      <c r="B82" s="107" t="str">
        <f t="shared" si="3"/>
        <v>(金)</v>
      </c>
      <c r="C82" s="68">
        <f t="shared" si="4"/>
        <v>40319</v>
      </c>
      <c r="D82" s="80">
        <v>40319</v>
      </c>
      <c r="E82" s="80">
        <v>0</v>
      </c>
      <c r="F82" s="80">
        <v>0</v>
      </c>
      <c r="G82" s="68">
        <v>0</v>
      </c>
      <c r="H82" s="80">
        <v>17130</v>
      </c>
      <c r="I82" s="80">
        <v>0</v>
      </c>
      <c r="J82" s="80">
        <v>0</v>
      </c>
      <c r="K82" s="68">
        <v>0</v>
      </c>
    </row>
    <row r="83" spans="1:11" x14ac:dyDescent="0.55000000000000004">
      <c r="A83" s="71">
        <v>44308</v>
      </c>
      <c r="B83" s="107" t="str">
        <f t="shared" si="3"/>
        <v>(木)</v>
      </c>
      <c r="C83" s="68">
        <f t="shared" si="4"/>
        <v>44622</v>
      </c>
      <c r="D83" s="80">
        <v>44622</v>
      </c>
      <c r="E83" s="80">
        <v>0</v>
      </c>
      <c r="F83" s="80">
        <v>0</v>
      </c>
      <c r="G83" s="68">
        <v>0</v>
      </c>
      <c r="H83" s="80">
        <v>23577</v>
      </c>
      <c r="I83" s="80">
        <v>0</v>
      </c>
      <c r="J83" s="80">
        <v>0</v>
      </c>
      <c r="K83" s="68">
        <v>0</v>
      </c>
    </row>
    <row r="84" spans="1:11" x14ac:dyDescent="0.55000000000000004">
      <c r="A84" s="71">
        <v>44307</v>
      </c>
      <c r="B84" s="107" t="str">
        <f t="shared" si="3"/>
        <v>(水)</v>
      </c>
      <c r="C84" s="68">
        <f t="shared" si="4"/>
        <v>46197</v>
      </c>
      <c r="D84" s="80">
        <v>46197</v>
      </c>
      <c r="E84" s="80">
        <v>0</v>
      </c>
      <c r="F84" s="80">
        <v>0</v>
      </c>
      <c r="G84" s="68">
        <v>0</v>
      </c>
      <c r="H84" s="80">
        <v>25132</v>
      </c>
      <c r="I84" s="80">
        <v>0</v>
      </c>
      <c r="J84" s="80">
        <v>0</v>
      </c>
      <c r="K84" s="68">
        <v>0</v>
      </c>
    </row>
    <row r="85" spans="1:11" x14ac:dyDescent="0.55000000000000004">
      <c r="A85" s="71">
        <v>44306</v>
      </c>
      <c r="B85" s="107" t="str">
        <f t="shared" si="3"/>
        <v>(火)</v>
      </c>
      <c r="C85" s="68">
        <f t="shared" si="4"/>
        <v>39477</v>
      </c>
      <c r="D85" s="80">
        <v>39477</v>
      </c>
      <c r="E85" s="80">
        <v>0</v>
      </c>
      <c r="F85" s="80">
        <v>0</v>
      </c>
      <c r="G85" s="68">
        <v>0</v>
      </c>
      <c r="H85" s="80">
        <v>21217</v>
      </c>
      <c r="I85" s="80">
        <v>0</v>
      </c>
      <c r="J85" s="80">
        <v>0</v>
      </c>
      <c r="K85" s="68">
        <v>0</v>
      </c>
    </row>
    <row r="86" spans="1:11" x14ac:dyDescent="0.55000000000000004">
      <c r="A86" s="71">
        <v>44305</v>
      </c>
      <c r="B86" s="107" t="str">
        <f t="shared" si="3"/>
        <v>(月)</v>
      </c>
      <c r="C86" s="68">
        <f t="shared" si="4"/>
        <v>26569</v>
      </c>
      <c r="D86" s="80">
        <v>26569</v>
      </c>
      <c r="E86" s="80">
        <v>0</v>
      </c>
      <c r="F86" s="80">
        <v>0</v>
      </c>
      <c r="G86" s="68">
        <v>0</v>
      </c>
      <c r="H86" s="80">
        <v>13478</v>
      </c>
      <c r="I86" s="80">
        <v>0</v>
      </c>
      <c r="J86" s="80">
        <v>0</v>
      </c>
      <c r="K86" s="68">
        <v>0</v>
      </c>
    </row>
    <row r="87" spans="1:11" x14ac:dyDescent="0.55000000000000004">
      <c r="A87" s="71">
        <v>44304</v>
      </c>
      <c r="B87" s="107" t="str">
        <f t="shared" si="3"/>
        <v>(日)</v>
      </c>
      <c r="C87" s="68">
        <f t="shared" si="4"/>
        <v>8057</v>
      </c>
      <c r="D87" s="80">
        <v>8057</v>
      </c>
      <c r="E87" s="80">
        <v>0</v>
      </c>
      <c r="F87" s="80">
        <v>0</v>
      </c>
      <c r="G87" s="68">
        <v>0</v>
      </c>
      <c r="H87" s="80">
        <v>5625</v>
      </c>
      <c r="I87" s="80">
        <v>0</v>
      </c>
      <c r="J87" s="80">
        <v>0</v>
      </c>
      <c r="K87" s="68">
        <v>0</v>
      </c>
    </row>
    <row r="88" spans="1:11" x14ac:dyDescent="0.55000000000000004">
      <c r="A88" s="71">
        <v>44303</v>
      </c>
      <c r="B88" s="107" t="str">
        <f t="shared" si="3"/>
        <v>(土)</v>
      </c>
      <c r="C88" s="68">
        <f t="shared" si="4"/>
        <v>7097</v>
      </c>
      <c r="D88" s="80">
        <v>7097</v>
      </c>
      <c r="E88" s="80">
        <v>0</v>
      </c>
      <c r="F88" s="80">
        <v>0</v>
      </c>
      <c r="G88" s="68">
        <v>0</v>
      </c>
      <c r="H88" s="80">
        <v>3590</v>
      </c>
      <c r="I88" s="80">
        <v>0</v>
      </c>
      <c r="J88" s="80">
        <v>0</v>
      </c>
      <c r="K88" s="68">
        <v>0</v>
      </c>
    </row>
    <row r="89" spans="1:11" x14ac:dyDescent="0.55000000000000004">
      <c r="A89" s="71">
        <v>44302</v>
      </c>
      <c r="B89" s="107" t="str">
        <f t="shared" si="3"/>
        <v>(金)</v>
      </c>
      <c r="C89" s="68">
        <f t="shared" si="4"/>
        <v>8722</v>
      </c>
      <c r="D89" s="80">
        <v>8722</v>
      </c>
      <c r="E89" s="80">
        <v>0</v>
      </c>
      <c r="F89" s="80">
        <v>0</v>
      </c>
      <c r="G89" s="68">
        <v>0</v>
      </c>
      <c r="H89" s="80">
        <v>3276</v>
      </c>
      <c r="I89" s="80">
        <v>0</v>
      </c>
      <c r="J89" s="80">
        <v>0</v>
      </c>
      <c r="K89" s="68">
        <v>0</v>
      </c>
    </row>
    <row r="90" spans="1:11" x14ac:dyDescent="0.55000000000000004">
      <c r="A90" s="71">
        <v>44301</v>
      </c>
      <c r="B90" s="107" t="str">
        <f t="shared" si="3"/>
        <v>(木)</v>
      </c>
      <c r="C90" s="68">
        <f t="shared" si="4"/>
        <v>7658</v>
      </c>
      <c r="D90" s="80">
        <v>7658</v>
      </c>
      <c r="E90" s="80">
        <v>0</v>
      </c>
      <c r="F90" s="80">
        <v>0</v>
      </c>
      <c r="G90" s="68">
        <v>0</v>
      </c>
      <c r="H90" s="80">
        <v>4190</v>
      </c>
      <c r="I90" s="80">
        <v>0</v>
      </c>
      <c r="J90" s="80">
        <v>0</v>
      </c>
      <c r="K90" s="68">
        <v>0</v>
      </c>
    </row>
    <row r="91" spans="1:11" x14ac:dyDescent="0.55000000000000004">
      <c r="A91" s="71">
        <v>44300</v>
      </c>
      <c r="B91" s="107" t="str">
        <f t="shared" si="3"/>
        <v>(水)</v>
      </c>
      <c r="C91" s="68">
        <f t="shared" si="4"/>
        <v>4515</v>
      </c>
      <c r="D91" s="80">
        <v>4515</v>
      </c>
      <c r="E91" s="80">
        <v>0</v>
      </c>
      <c r="F91" s="80">
        <v>0</v>
      </c>
      <c r="G91" s="68">
        <v>0</v>
      </c>
      <c r="H91" s="80">
        <v>3109</v>
      </c>
      <c r="I91" s="80">
        <v>0</v>
      </c>
      <c r="J91" s="80">
        <v>0</v>
      </c>
      <c r="K91" s="68">
        <v>0</v>
      </c>
    </row>
    <row r="92" spans="1:11" x14ac:dyDescent="0.55000000000000004">
      <c r="A92" s="71">
        <v>44299</v>
      </c>
      <c r="B92" s="107" t="str">
        <f t="shared" si="3"/>
        <v>(火)</v>
      </c>
      <c r="C92" s="68">
        <f>SUM(D92:G92)</f>
        <v>3853</v>
      </c>
      <c r="D92" s="80">
        <v>3853</v>
      </c>
      <c r="E92" s="80">
        <v>0</v>
      </c>
      <c r="F92" s="80">
        <v>0</v>
      </c>
      <c r="G92" s="68">
        <v>0</v>
      </c>
      <c r="H92" s="80">
        <v>2865</v>
      </c>
      <c r="I92" s="80">
        <v>0</v>
      </c>
      <c r="J92" s="80">
        <v>0</v>
      </c>
      <c r="K92" s="68">
        <v>0</v>
      </c>
    </row>
    <row r="93" spans="1:11" x14ac:dyDescent="0.55000000000000004">
      <c r="A93" s="71">
        <v>44298</v>
      </c>
      <c r="B93" s="107" t="str">
        <f t="shared" si="3"/>
        <v>(月)</v>
      </c>
      <c r="C93" s="68">
        <f>SUM(D93:G93)</f>
        <v>4610</v>
      </c>
      <c r="D93" s="100">
        <v>4610</v>
      </c>
      <c r="E93" s="100">
        <v>0</v>
      </c>
      <c r="F93" s="100">
        <v>0</v>
      </c>
      <c r="G93" s="100">
        <v>0</v>
      </c>
      <c r="H93" s="100">
        <v>3445</v>
      </c>
      <c r="I93" s="100">
        <v>0</v>
      </c>
      <c r="J93" s="100">
        <v>0</v>
      </c>
      <c r="K93" s="100">
        <v>0</v>
      </c>
    </row>
    <row r="94" spans="1:11" x14ac:dyDescent="0.55000000000000004">
      <c r="A94" s="97"/>
      <c r="B94" s="97"/>
      <c r="C94" s="97"/>
      <c r="D94" s="97"/>
      <c r="E94" s="97"/>
      <c r="F94" s="97"/>
      <c r="G94" s="97"/>
      <c r="H94" s="97"/>
      <c r="I94" s="97"/>
      <c r="J94" s="97"/>
      <c r="K94" s="97"/>
    </row>
    <row r="95" spans="1:11" x14ac:dyDescent="0.55000000000000004">
      <c r="A95" s="97" t="s">
        <v>330</v>
      </c>
      <c r="B95" s="97"/>
    </row>
    <row r="96" spans="1:11" x14ac:dyDescent="0.55000000000000004">
      <c r="A96" s="101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2021-07-08T15:38:49Z</dcterms:modified>
</cp:coreProperties>
</file>