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0DF493F-DCA7-4B06-9516-E71E17ADCFDA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V一般接種" sheetId="8" r:id="rId8"/>
    <sheet name="V医療従事者等" sheetId="9" r:id="rId9"/>
    <sheet name="V職域接種" sheetId="10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O7" i="7"/>
  <c r="N7" i="7"/>
  <c r="M7" i="7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B7" i="7" l="1"/>
  <c r="B265" i="7"/>
  <c r="C263" i="7"/>
  <c r="B257" i="7"/>
  <c r="C255" i="7"/>
  <c r="B249" i="7"/>
  <c r="C247" i="7"/>
  <c r="B241" i="7"/>
  <c r="C239" i="7"/>
  <c r="B233" i="7"/>
  <c r="C231" i="7"/>
  <c r="B225" i="7"/>
  <c r="C223" i="7"/>
  <c r="B217" i="7"/>
  <c r="C215" i="7"/>
  <c r="B209" i="7"/>
  <c r="C207" i="7"/>
  <c r="B201" i="7"/>
  <c r="C199" i="7"/>
  <c r="B193" i="7"/>
  <c r="C191" i="7"/>
  <c r="B185" i="7"/>
  <c r="C183" i="7"/>
  <c r="B177" i="7"/>
  <c r="C175" i="7"/>
  <c r="B169" i="7"/>
  <c r="C167" i="7"/>
  <c r="B161" i="7"/>
  <c r="C159" i="7"/>
  <c r="B153" i="7"/>
  <c r="C151" i="7"/>
  <c r="B145" i="7"/>
  <c r="C143" i="7"/>
  <c r="B137" i="7"/>
  <c r="C135" i="7"/>
  <c r="B129" i="7"/>
  <c r="C127" i="7"/>
  <c r="B121" i="7"/>
  <c r="C119" i="7"/>
  <c r="B113" i="7"/>
  <c r="C111" i="7"/>
  <c r="B105" i="7"/>
  <c r="C103" i="7"/>
  <c r="B97" i="7"/>
  <c r="C95" i="7"/>
  <c r="B49" i="7"/>
  <c r="C47" i="7"/>
  <c r="B41" i="7"/>
  <c r="C39" i="7"/>
  <c r="B33" i="7"/>
  <c r="C31" i="7"/>
  <c r="B25" i="7"/>
  <c r="C23" i="7"/>
  <c r="B17" i="7"/>
  <c r="B9" i="7"/>
  <c r="B196" i="7"/>
  <c r="C194" i="7"/>
  <c r="B188" i="7"/>
  <c r="C186" i="7"/>
  <c r="B180" i="7"/>
  <c r="C178" i="7"/>
  <c r="B172" i="7"/>
  <c r="C170" i="7"/>
  <c r="B164" i="7"/>
  <c r="C162" i="7"/>
  <c r="B156" i="7"/>
  <c r="C154" i="7"/>
  <c r="B148" i="7"/>
  <c r="C146" i="7"/>
  <c r="B140" i="7"/>
  <c r="C138" i="7"/>
  <c r="B132" i="7"/>
  <c r="C130" i="7"/>
  <c r="B124" i="7"/>
  <c r="C122" i="7"/>
  <c r="B116" i="7"/>
  <c r="C114" i="7"/>
  <c r="B108" i="7"/>
  <c r="C106" i="7"/>
  <c r="B100" i="7"/>
  <c r="C98" i="7"/>
  <c r="B92" i="7"/>
  <c r="C90" i="7"/>
  <c r="B84" i="7"/>
  <c r="C82" i="7"/>
  <c r="B76" i="7"/>
  <c r="C74" i="7"/>
  <c r="B68" i="7"/>
  <c r="C66" i="7"/>
  <c r="B60" i="7"/>
  <c r="C58" i="7"/>
  <c r="B52" i="7"/>
  <c r="C50" i="7"/>
  <c r="B44" i="7"/>
  <c r="C42" i="7"/>
  <c r="B36" i="7"/>
  <c r="C34" i="7"/>
  <c r="B28" i="7"/>
  <c r="C26" i="7"/>
  <c r="B20" i="7"/>
  <c r="C18" i="7"/>
  <c r="B12" i="7"/>
  <c r="C10" i="7"/>
  <c r="C7" i="7"/>
  <c r="B119" i="7"/>
  <c r="C117" i="7"/>
  <c r="B111" i="7"/>
  <c r="C109" i="7"/>
  <c r="B103" i="7"/>
  <c r="C101" i="7"/>
  <c r="B95" i="7"/>
  <c r="C93" i="7"/>
  <c r="B87" i="7"/>
  <c r="C85" i="7"/>
  <c r="B79" i="7"/>
  <c r="C77" i="7"/>
  <c r="B71" i="7"/>
  <c r="C69" i="7"/>
  <c r="B63" i="7"/>
  <c r="C61" i="7"/>
  <c r="B55" i="7"/>
  <c r="C53" i="7"/>
  <c r="B47" i="7"/>
  <c r="C45" i="7"/>
  <c r="B39" i="7"/>
  <c r="C37" i="7"/>
  <c r="B31" i="7"/>
  <c r="C29" i="7"/>
  <c r="B23" i="7"/>
  <c r="C21" i="7"/>
  <c r="B15" i="7"/>
  <c r="C13" i="7"/>
  <c r="B269" i="7"/>
  <c r="B261" i="7"/>
  <c r="C259" i="7"/>
  <c r="B253" i="7"/>
  <c r="C251" i="7"/>
  <c r="B245" i="7"/>
  <c r="C243" i="7"/>
  <c r="B237" i="7"/>
  <c r="B229" i="7"/>
  <c r="B221" i="7"/>
  <c r="B205" i="7"/>
  <c r="C203" i="7"/>
  <c r="B197" i="7"/>
  <c r="C195" i="7"/>
  <c r="B189" i="7"/>
  <c r="C187" i="7"/>
  <c r="B173" i="7"/>
  <c r="C171" i="7"/>
  <c r="B165" i="7"/>
  <c r="C163" i="7"/>
  <c r="B157" i="7"/>
  <c r="B149" i="7"/>
  <c r="C147" i="7"/>
  <c r="B141" i="7"/>
  <c r="B133" i="7"/>
  <c r="B125" i="7"/>
  <c r="B117" i="7"/>
  <c r="C115" i="7"/>
  <c r="B109" i="7"/>
  <c r="C107" i="7"/>
  <c r="B101" i="7"/>
  <c r="C99" i="7"/>
  <c r="B93" i="7"/>
  <c r="C91" i="7"/>
  <c r="B85" i="7"/>
  <c r="C83" i="7"/>
  <c r="B77" i="7"/>
  <c r="C75" i="7"/>
  <c r="B69" i="7"/>
  <c r="C67" i="7"/>
  <c r="B61" i="7"/>
  <c r="C59" i="7"/>
  <c r="B53" i="7"/>
  <c r="C51" i="7"/>
  <c r="B45" i="7"/>
  <c r="C43" i="7"/>
  <c r="B37" i="7"/>
  <c r="C35" i="7"/>
  <c r="B29" i="7"/>
  <c r="C27" i="7"/>
  <c r="B21" i="7"/>
  <c r="C19" i="7"/>
  <c r="B13" i="7"/>
  <c r="C270" i="7"/>
  <c r="B264" i="7"/>
  <c r="C262" i="7"/>
  <c r="B256" i="7"/>
  <c r="C254" i="7"/>
  <c r="B248" i="7"/>
  <c r="C246" i="7"/>
  <c r="B240" i="7"/>
  <c r="C238" i="7"/>
  <c r="B232" i="7"/>
  <c r="C230" i="7"/>
  <c r="B224" i="7"/>
  <c r="C222" i="7"/>
  <c r="B216" i="7"/>
  <c r="C214" i="7"/>
  <c r="B208" i="7"/>
  <c r="C206" i="7"/>
  <c r="B200" i="7"/>
  <c r="C198" i="7"/>
  <c r="B192" i="7"/>
  <c r="C190" i="7"/>
  <c r="B184" i="7"/>
  <c r="C182" i="7"/>
  <c r="B176" i="7"/>
  <c r="C174" i="7"/>
  <c r="B168" i="7"/>
  <c r="C166" i="7"/>
  <c r="B160" i="7"/>
  <c r="C158" i="7"/>
  <c r="B152" i="7"/>
  <c r="C150" i="7"/>
  <c r="B144" i="7"/>
  <c r="C142" i="7"/>
  <c r="B136" i="7"/>
  <c r="C134" i="7"/>
  <c r="B128" i="7"/>
  <c r="C126" i="7"/>
  <c r="B120" i="7"/>
  <c r="C118" i="7"/>
  <c r="B112" i="7"/>
  <c r="C110" i="7"/>
  <c r="B104" i="7"/>
  <c r="C102" i="7"/>
  <c r="B96" i="7"/>
  <c r="C94" i="7"/>
  <c r="B88" i="7"/>
  <c r="C86" i="7"/>
  <c r="B80" i="7"/>
  <c r="C78" i="7"/>
  <c r="B72" i="7"/>
  <c r="C70" i="7"/>
  <c r="B64" i="7"/>
  <c r="C62" i="7"/>
  <c r="B56" i="7"/>
  <c r="C54" i="7"/>
  <c r="B48" i="7"/>
  <c r="C46" i="7"/>
  <c r="B40" i="7"/>
  <c r="C38" i="7"/>
  <c r="B32" i="7"/>
  <c r="C30" i="7"/>
  <c r="B24" i="7"/>
  <c r="C22" i="7"/>
  <c r="B16" i="7"/>
  <c r="C14" i="7"/>
  <c r="B8" i="7"/>
  <c r="B267" i="7"/>
  <c r="C265" i="7"/>
  <c r="B259" i="7"/>
  <c r="C257" i="7"/>
  <c r="B251" i="7"/>
  <c r="C249" i="7"/>
  <c r="B243" i="7"/>
  <c r="C241" i="7"/>
  <c r="B235" i="7"/>
  <c r="C233" i="7"/>
  <c r="B227" i="7"/>
  <c r="C225" i="7"/>
  <c r="B219" i="7"/>
  <c r="C217" i="7"/>
  <c r="B211" i="7"/>
  <c r="C209" i="7"/>
  <c r="B203" i="7"/>
  <c r="C201" i="7"/>
  <c r="B195" i="7"/>
  <c r="C193" i="7"/>
  <c r="B187" i="7"/>
  <c r="C185" i="7"/>
  <c r="B179" i="7"/>
  <c r="C177" i="7"/>
  <c r="B171" i="7"/>
  <c r="C169" i="7"/>
  <c r="B163" i="7"/>
  <c r="C161" i="7"/>
  <c r="B155" i="7"/>
  <c r="C153" i="7"/>
  <c r="B147" i="7"/>
  <c r="C145" i="7"/>
  <c r="B139" i="7"/>
  <c r="C137" i="7"/>
  <c r="B131" i="7"/>
  <c r="C129" i="7"/>
  <c r="B123" i="7"/>
  <c r="B268" i="7"/>
  <c r="B260" i="7"/>
  <c r="C250" i="7"/>
  <c r="C226" i="7"/>
  <c r="C210" i="7"/>
  <c r="C266" i="7"/>
  <c r="C242" i="7"/>
  <c r="C218" i="7"/>
  <c r="B212" i="7"/>
  <c r="B244" i="7"/>
  <c r="B236" i="7"/>
  <c r="B220" i="7"/>
  <c r="C202" i="7"/>
  <c r="B252" i="7"/>
  <c r="C234" i="7"/>
  <c r="B228" i="7"/>
  <c r="B204" i="7"/>
  <c r="C258" i="7"/>
  <c r="B270" i="7"/>
  <c r="C268" i="7"/>
  <c r="B262" i="7"/>
  <c r="C260" i="7"/>
  <c r="B254" i="7"/>
  <c r="C252" i="7"/>
  <c r="B246" i="7"/>
  <c r="C244" i="7"/>
  <c r="B238" i="7"/>
  <c r="C236" i="7"/>
  <c r="B230" i="7"/>
  <c r="C228" i="7"/>
  <c r="B222" i="7"/>
  <c r="C220" i="7"/>
  <c r="B214" i="7"/>
  <c r="C212" i="7"/>
  <c r="B206" i="7"/>
  <c r="C204" i="7"/>
  <c r="B198" i="7"/>
  <c r="C196" i="7"/>
  <c r="B190" i="7"/>
  <c r="C188" i="7"/>
  <c r="B182" i="7"/>
  <c r="C180" i="7"/>
  <c r="B174" i="7"/>
  <c r="C172" i="7"/>
  <c r="B166" i="7"/>
  <c r="C164" i="7"/>
  <c r="B158" i="7"/>
  <c r="C156" i="7"/>
  <c r="B150" i="7"/>
  <c r="C148" i="7"/>
  <c r="B142" i="7"/>
  <c r="C140" i="7"/>
  <c r="B134" i="7"/>
  <c r="C132" i="7"/>
  <c r="B126" i="7"/>
  <c r="C124" i="7"/>
  <c r="B118" i="7"/>
  <c r="C116" i="7"/>
  <c r="B110" i="7"/>
  <c r="C108" i="7"/>
  <c r="B102" i="7"/>
  <c r="C100" i="7"/>
  <c r="B94" i="7"/>
  <c r="C92" i="7"/>
  <c r="B86" i="7"/>
  <c r="C84" i="7"/>
  <c r="B78" i="7"/>
  <c r="C76" i="7"/>
  <c r="B70" i="7"/>
  <c r="C68" i="7"/>
  <c r="B62" i="7"/>
  <c r="C60" i="7"/>
  <c r="B54" i="7"/>
  <c r="C52" i="7"/>
  <c r="B46" i="7"/>
  <c r="C44" i="7"/>
  <c r="B38" i="7"/>
  <c r="C36" i="7"/>
  <c r="B30" i="7"/>
  <c r="C28" i="7"/>
  <c r="B22" i="7"/>
  <c r="C20" i="7"/>
  <c r="B14" i="7"/>
  <c r="C12" i="7"/>
  <c r="B89" i="7"/>
  <c r="C87" i="7"/>
  <c r="B81" i="7"/>
  <c r="C79" i="7"/>
  <c r="B73" i="7"/>
  <c r="C71" i="7"/>
  <c r="B65" i="7"/>
  <c r="C63" i="7"/>
  <c r="B57" i="7"/>
  <c r="C55" i="7"/>
  <c r="C15" i="7"/>
  <c r="C269" i="7"/>
  <c r="C261" i="7"/>
  <c r="B255" i="7"/>
  <c r="B247" i="7"/>
  <c r="C237" i="7"/>
  <c r="B231" i="7"/>
  <c r="C221" i="7"/>
  <c r="C213" i="7"/>
  <c r="B207" i="7"/>
  <c r="C197" i="7"/>
  <c r="B191" i="7"/>
  <c r="C181" i="7"/>
  <c r="B175" i="7"/>
  <c r="C165" i="7"/>
  <c r="B159" i="7"/>
  <c r="C149" i="7"/>
  <c r="C141" i="7"/>
  <c r="B135" i="7"/>
  <c r="B127" i="7"/>
  <c r="B266" i="7"/>
  <c r="C264" i="7"/>
  <c r="B258" i="7"/>
  <c r="C256" i="7"/>
  <c r="B250" i="7"/>
  <c r="C248" i="7"/>
  <c r="B242" i="7"/>
  <c r="C240" i="7"/>
  <c r="B234" i="7"/>
  <c r="C232" i="7"/>
  <c r="B226" i="7"/>
  <c r="C224" i="7"/>
  <c r="B218" i="7"/>
  <c r="C216" i="7"/>
  <c r="B210" i="7"/>
  <c r="C208" i="7"/>
  <c r="B202" i="7"/>
  <c r="C200" i="7"/>
  <c r="B194" i="7"/>
  <c r="C192" i="7"/>
  <c r="B186" i="7"/>
  <c r="C184" i="7"/>
  <c r="B178" i="7"/>
  <c r="C176" i="7"/>
  <c r="B170" i="7"/>
  <c r="C168" i="7"/>
  <c r="B162" i="7"/>
  <c r="C160" i="7"/>
  <c r="B154" i="7"/>
  <c r="C152" i="7"/>
  <c r="B146" i="7"/>
  <c r="C144" i="7"/>
  <c r="B138" i="7"/>
  <c r="C136" i="7"/>
  <c r="B130" i="7"/>
  <c r="C128" i="7"/>
  <c r="B122" i="7"/>
  <c r="C120" i="7"/>
  <c r="B114" i="7"/>
  <c r="C112" i="7"/>
  <c r="B106" i="7"/>
  <c r="C104" i="7"/>
  <c r="B98" i="7"/>
  <c r="C96" i="7"/>
  <c r="B90" i="7"/>
  <c r="C88" i="7"/>
  <c r="B82" i="7"/>
  <c r="C80" i="7"/>
  <c r="B74" i="7"/>
  <c r="C72" i="7"/>
  <c r="B66" i="7"/>
  <c r="C64" i="7"/>
  <c r="B58" i="7"/>
  <c r="C56" i="7"/>
  <c r="B50" i="7"/>
  <c r="C48" i="7"/>
  <c r="B42" i="7"/>
  <c r="C40" i="7"/>
  <c r="B34" i="7"/>
  <c r="C32" i="7"/>
  <c r="B26" i="7"/>
  <c r="C24" i="7"/>
  <c r="B18" i="7"/>
  <c r="C16" i="7"/>
  <c r="B10" i="7"/>
  <c r="C8" i="7"/>
  <c r="B263" i="7"/>
  <c r="C253" i="7"/>
  <c r="C245" i="7"/>
  <c r="B239" i="7"/>
  <c r="C229" i="7"/>
  <c r="B223" i="7"/>
  <c r="B215" i="7"/>
  <c r="C205" i="7"/>
  <c r="B199" i="7"/>
  <c r="C189" i="7"/>
  <c r="B183" i="7"/>
  <c r="C173" i="7"/>
  <c r="B167" i="7"/>
  <c r="C157" i="7"/>
  <c r="B151" i="7"/>
  <c r="B143" i="7"/>
  <c r="C133" i="7"/>
  <c r="C125" i="7"/>
  <c r="C267" i="7"/>
  <c r="C235" i="7"/>
  <c r="C227" i="7"/>
  <c r="C219" i="7"/>
  <c r="B213" i="7"/>
  <c r="C211" i="7"/>
  <c r="B181" i="7"/>
  <c r="C179" i="7"/>
  <c r="C155" i="7"/>
  <c r="C139" i="7"/>
  <c r="C131" i="7"/>
  <c r="C123" i="7"/>
  <c r="C11" i="7"/>
  <c r="C121" i="7"/>
  <c r="B115" i="7"/>
  <c r="C113" i="7"/>
  <c r="B107" i="7"/>
  <c r="C105" i="7"/>
  <c r="B99" i="7"/>
  <c r="C97" i="7"/>
  <c r="B91" i="7"/>
  <c r="C89" i="7"/>
  <c r="B83" i="7"/>
  <c r="C81" i="7"/>
  <c r="B75" i="7"/>
  <c r="C73" i="7"/>
  <c r="B67" i="7"/>
  <c r="C65" i="7"/>
  <c r="B59" i="7"/>
  <c r="C57" i="7"/>
  <c r="B51" i="7"/>
  <c r="C49" i="7"/>
  <c r="B43" i="7"/>
  <c r="C41" i="7"/>
  <c r="B35" i="7"/>
  <c r="C33" i="7"/>
  <c r="B27" i="7"/>
  <c r="C25" i="7"/>
  <c r="B19" i="7"/>
  <c r="C17" i="7"/>
  <c r="B11" i="7"/>
  <c r="C9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<sst xmlns="http://schemas.openxmlformats.org/spreadsheetml/2006/main" count="33501" uniqueCount="348">
  <si>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</si>
  <si>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</si>
  <si>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</si>
  <si>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</si>
  <si>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</si>
  <si>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</si>
  <si>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</si>
  <si>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</si>
  <si>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</si>
  <si>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</si>
  <si>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</si>
  <si>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</si>
  <si>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</si>
  <si>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</si>
  <si>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</si>
  <si>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</si>
  <si>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</si>
  <si>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</si>
  <si>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</si>
  <si>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</si>
  <si>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</si>
  <si>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</si>
  <si>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</si>
  <si>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</si>
  <si>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</si>
  <si>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</si>
  <si>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</si>
  <si>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</si>
  <si>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</si>
  <si>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</si>
  <si>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</si>
  <si>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</si>
  <si>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</si>
  <si>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</si>
  <si>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</si>
  <si>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</si>
  <si>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</si>
  <si>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</si>
  <si>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</si>
  <si>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</si>
  <si>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</si>
  <si>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</si>
  <si>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</si>
  <si>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</si>
  <si>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</si>
  <si>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</si>
  <si>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</si>
  <si>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</si>
  <si>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</si>
  <si>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</si>
  <si>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</si>
  <si>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</si>
  <si>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</si>
  <si>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</si>
  <si>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</si>
  <si>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</si>
  <si>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</si>
  <si>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</si>
  <si>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</si>
  <si>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</si>
  <si>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</si>
  <si>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</si>
  <si>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</si>
  <si>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</si>
  <si>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</si>
  <si>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</si>
  <si>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</si>
  <si>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</si>
  <si>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</si>
  <si>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</si>
  <si>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</si>
  <si>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</si>
  <si>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</si>
  <si>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</si>
  <si>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</si>
  <si>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</si>
  <si>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</si>
  <si>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</si>
  <si>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</si>
  <si>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</si>
  <si>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</si>
  <si>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</si>
  <si>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</si>
  <si>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</si>
  <si>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</si>
  <si>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</si>
  <si>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</si>
  <si>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</si>
  <si>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</si>
  <si>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</si>
  <si>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</si>
  <si>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</si>
  <si>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</si>
  <si>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</si>
  <si>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</si>
  <si>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</si>
  <si>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</si>
  <si>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</si>
  <si>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</si>
  <si>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</si>
  <si>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</si>
  <si>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</si>
  <si>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</si>
  <si>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</si>
  <si>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</si>
  <si>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</si>
  <si>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</si>
  <si>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</si>
  <si>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</si>
  <si>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</si>
  <si>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</si>
  <si>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</si>
  <si>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</si>
  <si>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</si>
  <si>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</si>
  <si>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</si>
  <si>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</si>
  <si>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</si>
  <si>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</si>
  <si>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</si>
  <si>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</si>
  <si>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</si>
  <si>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</si>
  <si>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</si>
  <si>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</si>
  <si>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</si>
  <si>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</si>
  <si>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</si>
  <si>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</si>
  <si>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</si>
  <si>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</si>
  <si>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</si>
  <si>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</si>
  <si>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</si>
  <si>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</si>
  <si>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</si>
  <si>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</si>
  <si>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</si>
  <si>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</si>
  <si>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</si>
  <si>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</si>
  <si>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</si>
  <si>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</si>
  <si>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</si>
  <si>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</si>
  <si>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</si>
  <si>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</si>
  <si>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</si>
  <si>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</si>
  <si>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</si>
  <si>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</si>
  <si>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</si>
  <si>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</si>
  <si>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</si>
  <si>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</si>
  <si>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</si>
  <si>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</si>
  <si>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</si>
  <si>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</si>
  <si>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</si>
  <si>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</si>
  <si>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</si>
  <si>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</si>
  <si>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</si>
  <si>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</si>
  <si>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</si>
  <si>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</si>
  <si>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</si>
  <si>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</si>
  <si>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</si>
  <si>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</si>
  <si>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</si>
  <si>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</si>
  <si>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</si>
  <si>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</si>
  <si>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</si>
  <si>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</si>
  <si>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</si>
  <si>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</si>
  <si>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</si>
  <si>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</si>
  <si>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</si>
  <si>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</si>
  <si>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</si>
  <si>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</si>
  <si>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</si>
  <si>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</si>
  <si>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</si>
  <si>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</si>
  <si>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</si>
  <si>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</si>
  <si>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</si>
  <si>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</si>
  <si>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</si>
  <si>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</si>
  <si>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</si>
  <si>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</si>
  <si>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</si>
  <si>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</si>
  <si>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</si>
  <si>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</si>
  <si>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</si>
  <si>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</si>
  <si>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</si>
  <si>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</si>
  <si>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</si>
  <si>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</si>
  <si>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</si>
  <si>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</si>
  <si>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</si>
  <si>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</si>
  <si>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</si>
  <si>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</si>
  <si>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</si>
  <si>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</si>
  <si>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</si>
  <si>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</si>
  <si>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</si>
  <si>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</si>
  <si>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</si>
  <si>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</si>
  <si>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</si>
  <si>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</si>
  <si>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</si>
  <si>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</si>
  <si>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</si>
  <si>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</si>
  <si>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</si>
  <si>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</si>
  <si>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</si>
  <si>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</si>
  <si>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</si>
  <si>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</si>
  <si>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</si>
  <si>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</si>
  <si>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</si>
  <si>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</si>
  <si>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</si>
  <si>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</si>
  <si>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</si>
  <si>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</si>
  <si>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</si>
  <si>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</si>
  <si>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</si>
  <si>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</si>
  <si>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</si>
  <si>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</si>
  <si>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</si>
  <si>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</si>
  <si>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</si>
  <si>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</si>
  <si>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</si>
  <si>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</si>
  <si>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</si>
  <si>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</si>
  <si>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</si>
  <si>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</si>
  <si>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</si>
  <si>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</si>
  <si>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</si>
  <si>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</si>
  <si>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</si>
  <si>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</si>
  <si>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</si>
  <si>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</si>
  <si>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</si>
  <si>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</si>
  <si>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</si>
  <si>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</si>
  <si>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</si>
  <si>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</si>
  <si>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</si>
  <si>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</si>
  <si>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</si>
  <si>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</si>
  <si>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</si>
  <si>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</si>
  <si>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</si>
  <si>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</si>
  <si>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</si>
  <si>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</si>
  <si>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</si>
  <si>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</si>
  <si>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</si>
  <si>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</si>
  <si>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</si>
  <si>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</si>
  <si>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</si>
  <si>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</si>
  <si>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</si>
  <si>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</si>
  <si>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</si>
  <si>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</si>
  <si>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</si>
  <si>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</si>
  <si>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</si>
  <si>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</si>
  <si>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</si>
  <si>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</si>
  <si>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</si>
  <si>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</si>
  <si>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</si>
  <si>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</si>
  <si>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</si>
  <si>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</si>
  <si>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</si>
  <si>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</si>
  <si>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</si>
  <si>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</si>
  <si>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</si>
  <si>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</si>
  <si>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</si>
  <si>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</si>
  <si>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</si>
  <si>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</si>
  <si>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</si>
  <si>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</si>
  <si>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</si>
  <si>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</si>
  <si>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</si>
  <si>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</si>
  <si>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</si>
  <si>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</si>
  <si>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</si>
  <si>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</si>
  <si>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</si>
  <si>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</si>
  <si>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</si>
  <si>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</si>
  <si>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</si>
  <si>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</si>
  <si>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</si>
  <si>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</si>
  <si>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（８月４日公表時点）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</si>
  <si>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</si>
  <si>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</si>
  <si>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これまでのワクチン総接種回数（さかのぼっての更新あり・職域と一般接種に重複あり）</t>
    <rPh sb="22" eb="24">
      <t>コウシン</t>
    </rPh>
    <rPh sb="27" eb="29">
      <t>ショクイキ</t>
    </rPh>
    <rPh sb="30" eb="32">
      <t>イッパン</t>
    </rPh>
    <rPh sb="32" eb="34">
      <t>セッシュ</t>
    </rPh>
    <rPh sb="35" eb="37">
      <t>チョウフク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</si>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</sst>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3" fillId="6" borderId="1" xfId="0" applyNumberFormat="1" applyFont="1" applyFill="1" applyBorder="1" applyAlignment="1">
      <alignment horizontal="center" vertical="top" wrapText="1"/>
    </xf>
    <xf numFmtId="180" fontId="24" fillId="0" borderId="1" xfId="0" applyNumberFormat="1" applyFont="1" applyBorder="1" applyAlignment="1">
      <alignment horizontal="center" vertical="top" shrinkToFit="1"/>
    </xf>
    <xf numFmtId="180" fontId="22" fillId="0" borderId="0" xfId="0" applyNumberFormat="1" applyFont="1" applyAlignment="1">
      <alignment horizontal="center" vertical="center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19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2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6" fillId="0" borderId="6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15" xfId="0" applyNumberFormat="1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center" vertical="center" wrapText="1"/>
    </xf>
    <xf numFmtId="14" fontId="6" fillId="0" borderId="17" xfId="0" applyNumberFormat="1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16"/>
  <sheetViews>
    <sheetView workbookViewId="0">
      <pane ySplit="1" topLeftCell="A1601" activePane="bottomLeft" state="frozen"/>
      <selection activeCell="A23878" sqref="A23878:H23924"/>
      <selection pane="bottomLeft" activeCell="A23878" sqref="A23878:H2392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98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9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9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9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9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9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9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9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9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9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9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9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9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9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9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9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9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9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9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9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9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9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9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9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9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9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9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9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9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9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9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9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9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9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9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9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9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9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9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9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9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9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9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9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9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9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9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9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9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9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9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9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9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9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9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9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9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9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9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9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9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9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9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9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9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9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9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9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9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9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9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9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9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9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9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9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9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9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9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9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9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9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9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9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9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9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9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9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9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9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9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9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9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9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9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9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9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9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9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9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9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9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9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9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9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9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9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9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9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9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9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9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9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9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9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9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9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9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9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9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9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9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9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9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9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9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9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9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9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9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9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9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9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9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9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9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9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9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9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9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9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9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9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9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9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9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9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9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9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9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9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9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9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9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9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9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9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9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9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9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9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9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9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9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9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9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9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9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9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9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9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9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9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9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9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9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9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9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9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9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9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9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9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9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9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9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9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9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9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9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9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9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9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9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9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9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9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9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9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9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9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9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9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9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9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9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9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9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9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9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9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9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9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9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9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9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9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9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9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9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9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9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9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9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9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9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9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9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9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9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9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9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9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9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9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9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9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9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9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9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9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9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9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9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9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9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9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9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9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9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9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9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9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9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9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9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9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9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9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9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9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9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9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9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9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9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9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9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9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9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9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9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9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9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9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9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9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9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9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9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9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9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9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9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9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9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9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9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9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9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9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9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9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9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9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9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9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9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9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9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9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9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9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9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9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9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9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9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9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9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9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9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9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9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9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9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9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9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9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9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9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9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9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9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9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9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9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9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9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9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9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9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9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9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9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9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9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9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9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9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9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9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9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9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9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9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9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9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9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9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9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9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9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9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9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9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9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9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9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9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9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9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9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9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9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9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9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9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9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9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9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9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9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9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9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9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9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9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9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9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9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9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9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9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9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9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9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9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9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9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9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9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9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9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9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9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9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9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9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9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9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9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9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9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9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9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9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9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9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9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9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9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9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9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9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9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9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9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9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9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9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9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9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9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9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9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9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9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9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9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9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9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9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9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9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9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9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9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9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9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9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9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9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9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9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9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9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9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9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9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9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9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9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9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9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9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9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9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9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9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9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9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9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9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9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9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9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9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9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9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9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9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9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9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9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9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9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9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9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9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9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9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9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9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9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9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9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9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9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9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9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9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9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9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9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9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9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9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9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9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9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9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9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9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9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9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9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9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9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9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9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9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9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9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9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9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9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9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9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9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9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9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9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9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9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9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9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9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9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9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9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9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9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9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9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9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9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9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9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9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9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9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9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9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9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9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9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9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9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9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9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9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9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9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9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9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9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9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9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9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9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9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9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9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9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9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9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9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9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9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9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9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9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9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9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9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9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9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9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9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9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9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9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9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9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9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9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9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9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9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9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9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9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9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9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9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9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9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9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9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9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9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9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9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9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9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9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9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9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9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9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9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9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9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9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9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9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9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9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9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9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9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9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9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9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9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9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9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9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9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9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9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9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9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9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9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9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9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9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9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9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9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9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9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9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9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9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9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9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9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9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9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9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9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9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9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9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9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9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9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9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9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9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9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9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9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9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9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9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9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9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9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9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9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9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9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9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9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9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9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9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9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9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9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9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9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9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9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9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9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9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9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9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9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9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9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9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9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9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9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9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9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9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9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9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9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9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9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9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9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9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9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9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9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9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9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9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9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9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9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9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9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9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9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9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9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9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9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9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9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9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9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9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9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9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9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9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9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9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9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9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9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9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9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9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9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9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9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9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9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9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9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9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9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9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9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9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9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9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9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9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9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9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9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9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9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9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9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9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9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9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9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9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9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9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9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9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9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9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9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9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9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9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9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9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9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9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9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9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9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9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9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9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9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9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9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9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9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9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9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9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9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9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9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9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9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9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9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9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9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9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9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9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9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9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9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9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9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9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9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9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9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9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9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9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9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9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9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9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9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9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9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9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9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9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9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9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9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9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9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9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9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9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9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9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9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9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9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9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9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9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9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9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9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9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9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9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9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9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9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9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9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9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9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9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9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9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9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9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9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9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9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9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9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9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9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9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9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9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9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9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9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9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9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9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9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9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9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9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9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9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9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9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9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9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9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9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9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9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9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9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9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9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9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9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9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9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9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9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9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9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9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9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9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9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9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9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9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9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9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9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9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9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9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9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9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9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9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9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9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9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9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9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9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9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9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9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9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31605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18153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14679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25916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41420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8670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8874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100880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153585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192233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192930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209781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41034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25682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288089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259327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289855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21575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301368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43736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25193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7451</v>
      </c>
      <c r="P1320" s="27">
        <v>835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8436</v>
      </c>
      <c r="P1323" s="27">
        <v>759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9757</v>
      </c>
      <c r="P1326" s="27">
        <v>931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315456</v>
      </c>
      <c r="P1329" s="27">
        <v>70827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143949</v>
      </c>
      <c r="P1332" s="27">
        <v>52621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61669</v>
      </c>
      <c r="P1335" s="27">
        <v>7159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74062</v>
      </c>
      <c r="P1338" s="27">
        <v>7940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258718</v>
      </c>
      <c r="P1341" s="27">
        <v>95010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217942</v>
      </c>
      <c r="P1344" s="27">
        <v>119825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241146</v>
      </c>
      <c r="P1347" s="27">
        <v>148040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248363</v>
      </c>
      <c r="P1350" s="27">
        <v>174803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233421</v>
      </c>
      <c r="P1353" s="27">
        <v>188354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137036</v>
      </c>
      <c r="P1356" s="27">
        <v>34061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186272</v>
      </c>
      <c r="P1359" s="27">
        <v>21712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341414</v>
      </c>
      <c r="P1362" s="27">
        <v>266111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342961</v>
      </c>
      <c r="P1365" s="27">
        <v>220868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391087</v>
      </c>
      <c r="P1368" s="27">
        <v>248295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397981</v>
      </c>
      <c r="P1371" s="27">
        <v>135194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374741</v>
      </c>
      <c r="P1374" s="27">
        <v>206076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282190</v>
      </c>
      <c r="P1377" s="27">
        <v>43941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324480</v>
      </c>
      <c r="P1380" s="27">
        <v>24575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578136</v>
      </c>
      <c r="P1383" s="27">
        <v>203964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597245</v>
      </c>
      <c r="P1386" s="27">
        <v>62802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659536</v>
      </c>
      <c r="P1389" s="27">
        <v>61370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630374</v>
      </c>
      <c r="P1392" s="27">
        <v>104516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609371</v>
      </c>
      <c r="P1395" s="27">
        <v>120354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469760</v>
      </c>
      <c r="P1398" s="27">
        <v>58661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459849</v>
      </c>
      <c r="P1401" s="27">
        <v>64907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659511</v>
      </c>
      <c r="P1404" s="27">
        <v>234190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701314</v>
      </c>
      <c r="P1407" s="27">
        <v>201829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726421</v>
      </c>
      <c r="P1410" s="27">
        <v>224155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718267</v>
      </c>
      <c r="P1413" s="27">
        <v>217860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704969</v>
      </c>
      <c r="P1416" s="27">
        <v>210318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609905</v>
      </c>
      <c r="P1419" s="27">
        <v>124581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557863</v>
      </c>
      <c r="P1422" s="27">
        <v>178100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759340</v>
      </c>
      <c r="P1425" s="27">
        <v>316072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780133</v>
      </c>
      <c r="P1428" s="27">
        <v>312769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759698</v>
      </c>
      <c r="P1431" s="27">
        <v>374155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730662</v>
      </c>
      <c r="P1434" s="27">
        <v>373142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738202</v>
      </c>
      <c r="P1437" s="27">
        <v>348200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647557</v>
      </c>
      <c r="P1440" s="27">
        <v>269541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590500</v>
      </c>
      <c r="P1443" s="27">
        <v>314118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679007</v>
      </c>
      <c r="P1446" s="27">
        <v>528343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676956</v>
      </c>
      <c r="P1449" s="27">
        <v>539764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661812</v>
      </c>
      <c r="P1452" s="27">
        <v>592947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677099</v>
      </c>
      <c r="P1455" s="27">
        <v>585443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653589</v>
      </c>
      <c r="P1458" s="27">
        <v>557737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643162</v>
      </c>
      <c r="P1461" s="27">
        <v>434162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641800</v>
      </c>
      <c r="P1464" s="27">
        <v>434451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711905</v>
      </c>
      <c r="P1467" s="27">
        <v>618073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705447</v>
      </c>
      <c r="P1470" s="27">
        <v>643118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711558</v>
      </c>
      <c r="P1473" s="27">
        <v>674457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688909</v>
      </c>
      <c r="P1476" s="27">
        <v>681153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678991</v>
      </c>
      <c r="P1479" s="27">
        <v>684459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679062</v>
      </c>
      <c r="P1482" s="27">
        <v>580750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714366</v>
      </c>
      <c r="P1485" s="27">
        <v>536005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682395</v>
      </c>
      <c r="P1488" s="27">
        <v>708646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682670</v>
      </c>
      <c r="P1491" s="27">
        <v>741055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700380</v>
      </c>
      <c r="P1494" s="27">
        <v>728533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502492</v>
      </c>
      <c r="P1497" s="27">
        <v>698707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435679</v>
      </c>
      <c r="P1500" s="27">
        <v>707008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732107</v>
      </c>
      <c r="P1503" s="27">
        <v>609714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723689</v>
      </c>
      <c r="P1506" s="27">
        <v>549901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790543</v>
      </c>
      <c r="P1509" s="27">
        <v>658324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811736</v>
      </c>
      <c r="P1512" s="27">
        <v>669416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830684</v>
      </c>
      <c r="P1515" s="27">
        <v>641528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815309</v>
      </c>
      <c r="P1518" s="27">
        <v>641898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805373</v>
      </c>
      <c r="P1521" s="27">
        <v>639215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833591</v>
      </c>
      <c r="P1524" s="27">
        <v>626230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630531</v>
      </c>
      <c r="P1527" s="27">
        <v>638810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689612</v>
      </c>
      <c r="P1530" s="27">
        <v>681202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702582</v>
      </c>
      <c r="P1533" s="27">
        <v>664981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688736</v>
      </c>
      <c r="P1536" s="27">
        <v>671429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676251</v>
      </c>
      <c r="P1539" s="27">
        <v>646801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698771</v>
      </c>
      <c r="P1542" s="27">
        <v>631667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685431</v>
      </c>
      <c r="P1545" s="27">
        <v>648098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524383</v>
      </c>
      <c r="P1548" s="27">
        <v>672713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388603</v>
      </c>
      <c r="P1551" s="27">
        <v>643532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630475</v>
      </c>
      <c r="P1554" s="27">
        <v>656250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565388</v>
      </c>
      <c r="P1557" s="27">
        <v>698039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246862</v>
      </c>
      <c r="P1560" s="27">
        <v>303386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182542</v>
      </c>
      <c r="P1563" s="27">
        <v>229033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369531</v>
      </c>
      <c r="P1566" s="27">
        <v>750072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344191</v>
      </c>
      <c r="P1569" s="27">
        <v>699993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440847</v>
      </c>
      <c r="P1572" s="27">
        <v>776283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482450</v>
      </c>
      <c r="P1575" s="27">
        <v>768607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476721</v>
      </c>
      <c r="P1578" s="27">
        <v>778392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473610</v>
      </c>
      <c r="P1581" s="27">
        <v>752455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488782</v>
      </c>
      <c r="P1584" s="27">
        <v>744008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525475</v>
      </c>
      <c r="P1587" s="27">
        <v>768807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6724996</v>
      </c>
      <c r="P1590" s="27">
        <v>1982098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409153</v>
      </c>
      <c r="P1593" s="27">
        <v>494278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401510</v>
      </c>
      <c r="P1596" s="27">
        <v>490534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370505</v>
      </c>
      <c r="P1599" s="27">
        <v>449146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275301</v>
      </c>
      <c r="P1602" s="27">
        <v>340657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>
        <v>0</v>
      </c>
      <c r="P1605">
        <v>0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>
        <v>0</v>
      </c>
      <c r="P1606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>
        <v>0</v>
      </c>
      <c r="P160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>
        <v>0</v>
      </c>
      <c r="P1608">
        <v>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>
        <v>0</v>
      </c>
      <c r="P1609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>
        <v>0</v>
      </c>
      <c r="P1610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>
        <v>0</v>
      </c>
      <c r="P1611">
        <v>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>
        <v>0</v>
      </c>
      <c r="P1612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>
        <v>0</v>
      </c>
      <c r="P1613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>
        <v>0</v>
      </c>
      <c r="P1614">
        <v>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>
        <v>0</v>
      </c>
      <c r="P1615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>
        <v>0</v>
      </c>
      <c r="P161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924"/>
  <sheetViews>
    <sheetView workbookViewId="0">
      <pane xSplit="1" ySplit="1" topLeftCell="B23913" activePane="bottomRight" state="frozen"/>
      <selection activeCell="A1608" sqref="A1608:P1610"/>
      <selection pane="topRight" activeCell="A1608" sqref="A1608:P1610"/>
      <selection pane="bottomLeft" activeCell="A1608" sqref="A1608:P1610"/>
      <selection pane="bottomRight" activeCell="A23878" sqref="A23878:H2392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9.6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44417</v>
      </c>
      <c r="B3" s="26" t="s">
        <v>153</v>
      </c>
      <c r="C3" s="26">
        <f>IF(D21="", "", D21)</f>
        <v>1027692</v>
      </c>
      <c r="D3" s="26">
        <f>IF(C21="", "", C21)</f>
        <v>18249276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123044</v>
      </c>
      <c r="I3" s="26" t="str">
        <f t="shared" si="1"/>
        <v/>
      </c>
      <c r="J3" s="26">
        <f t="shared" si="1"/>
        <v>1190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886500</v>
      </c>
      <c r="N3" s="26">
        <f t="shared" si="2"/>
        <v>15273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44417</v>
      </c>
      <c r="B4" s="26" t="s">
        <v>154</v>
      </c>
      <c r="C4" s="26">
        <f>IF(D22="", "", D22)</f>
        <v>3589</v>
      </c>
      <c r="D4" s="26">
        <f>IF(C22="", "", C22)</f>
        <v>914625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185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3397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48"/>
      <c r="O7" s="27"/>
      <c r="P7" s="27"/>
    </row>
    <row r="8" spans="1:17" x14ac:dyDescent="0.55000000000000004">
      <c r="A8" s="117" t="s">
        <v>332</v>
      </c>
      <c r="B8" s="117"/>
      <c r="C8" s="117"/>
      <c r="D8" s="117"/>
      <c r="E8" s="117"/>
      <c r="F8" s="117"/>
      <c r="G8" s="117"/>
      <c r="H8" s="117"/>
      <c r="I8" s="117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9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1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18249276</v>
      </c>
      <c r="D12" s="46">
        <v>1027692</v>
      </c>
      <c r="E12" s="46">
        <v>123044</v>
      </c>
      <c r="F12" s="46">
        <v>1190</v>
      </c>
      <c r="G12" s="46">
        <v>886500</v>
      </c>
      <c r="H12" s="46">
        <v>15273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328</v>
      </c>
      <c r="C13" s="46">
        <v>914625</v>
      </c>
      <c r="D13" s="46">
        <v>3589</v>
      </c>
      <c r="E13" s="46">
        <v>185</v>
      </c>
      <c r="F13" s="46">
        <v>0</v>
      </c>
      <c r="G13" s="46">
        <v>3397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19164730</v>
      </c>
      <c r="D15" s="45">
        <f t="shared" si="3"/>
        <v>1031296</v>
      </c>
      <c r="E15" s="45">
        <f t="shared" si="3"/>
        <v>123229</v>
      </c>
      <c r="F15" s="45">
        <f t="shared" si="3"/>
        <v>1190</v>
      </c>
      <c r="G15" s="45">
        <f t="shared" si="3"/>
        <v>889912</v>
      </c>
      <c r="H15" s="45">
        <f t="shared" si="3"/>
        <v>15280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7" t="s">
        <v>157</v>
      </c>
      <c r="D18" s="119"/>
      <c r="E18" s="117" t="s">
        <v>169</v>
      </c>
      <c r="F18" s="119"/>
      <c r="G18" s="119"/>
      <c r="H18" s="117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7" t="s">
        <v>158</v>
      </c>
      <c r="I19" s="119"/>
      <c r="J19" s="119"/>
      <c r="K19" s="119"/>
      <c r="L19" s="119"/>
      <c r="M19" s="119"/>
      <c r="N19" s="119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18249276</v>
      </c>
      <c r="D21" s="28">
        <f t="shared" si="4"/>
        <v>1027692</v>
      </c>
      <c r="E21" s="3"/>
      <c r="F21" s="3"/>
      <c r="G21" s="3"/>
      <c r="H21" s="3"/>
      <c r="I21" s="28">
        <f>E12</f>
        <v>123044</v>
      </c>
      <c r="J21" s="3"/>
      <c r="K21" s="28">
        <f>F12</f>
        <v>1190</v>
      </c>
      <c r="L21" s="3"/>
      <c r="M21" s="3"/>
      <c r="N21" s="16">
        <f>G21</f>
        <v>0</v>
      </c>
      <c r="O21" s="28">
        <f t="shared" ref="O21:P23" si="5">G12</f>
        <v>886500</v>
      </c>
      <c r="P21" s="28">
        <f t="shared" si="5"/>
        <v>15273</v>
      </c>
    </row>
    <row r="22" spans="1:16" x14ac:dyDescent="0.55000000000000004">
      <c r="B22" s="26" t="s">
        <v>167</v>
      </c>
      <c r="C22" s="28">
        <f t="shared" si="4"/>
        <v>914625</v>
      </c>
      <c r="D22" s="28">
        <f t="shared" si="4"/>
        <v>3589</v>
      </c>
      <c r="E22" s="3"/>
      <c r="F22" s="3"/>
      <c r="G22" s="3"/>
      <c r="H22" s="3"/>
      <c r="I22" s="28">
        <f>E13</f>
        <v>185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3397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19164730</v>
      </c>
      <c r="D24" s="26">
        <f t="shared" si="6"/>
        <v>1031296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123229</v>
      </c>
      <c r="J24" s="26">
        <f t="shared" si="6"/>
        <v>0</v>
      </c>
      <c r="K24" s="26">
        <f t="shared" si="6"/>
        <v>1190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889912</v>
      </c>
      <c r="P24" s="26">
        <f t="shared" si="6"/>
        <v>15280</v>
      </c>
    </row>
    <row r="26" spans="1:16" x14ac:dyDescent="0.55000000000000004">
      <c r="F26" s="117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18" t="s">
        <v>280</v>
      </c>
      <c r="G27" s="118"/>
      <c r="H27" s="118"/>
      <c r="I27" s="118"/>
      <c r="J27" s="118"/>
      <c r="K27" s="118"/>
      <c r="L27" s="118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18" t="s">
        <v>281</v>
      </c>
      <c r="G30" s="118"/>
      <c r="H30" s="118"/>
      <c r="I30" s="118"/>
      <c r="J30" s="118"/>
      <c r="K30" s="118"/>
      <c r="L30" s="118"/>
      <c r="M30" s="118"/>
      <c r="N30" s="118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8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44416</v>
      </c>
      <c r="C5" s="30" t="s">
        <v>7</v>
      </c>
      <c r="D5" s="40">
        <f>IFERROR(INT(TRIM(SUBSTITUTE(VLOOKUP($A5&amp;"*",各都道府県の状況!$A:$I,D$3,FALSE), "※5", ""))), "")</f>
        <v>46765</v>
      </c>
      <c r="E5" s="40">
        <f>IFERROR(INT(TRIM(SUBSTITUTE(VLOOKUP($A5&amp;"*",各都道府県の状況!$A:$I,E$3,FALSE), "※5", ""))), "")</f>
        <v>885538</v>
      </c>
      <c r="F5" s="40">
        <f>IFERROR(INT(TRIM(SUBSTITUTE(VLOOKUP($A5&amp;"*",各都道府県の状況!$A:$I,F$3,FALSE), "※5", ""))), "")</f>
        <v>42546</v>
      </c>
      <c r="G5" s="40">
        <f>IFERROR(INT(TRIM(SUBSTITUTE(VLOOKUP($A5&amp;"*",各都道府県の状況!$A:$I,G$3,FALSE), "※5", ""))), "")</f>
        <v>1428</v>
      </c>
      <c r="H5" s="40">
        <f>IFERROR(INT(TRIM(SUBSTITUTE(VLOOKUP($A5&amp;"*",各都道府県の状況!$A:$I,H$3,FALSE), "※5", ""))), "")</f>
        <v>2711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44416</v>
      </c>
      <c r="C6" s="30" t="s">
        <v>11</v>
      </c>
      <c r="D6" s="40">
        <f>IFERROR(INT(TRIM(SUBSTITUTE(VLOOKUP($A6&amp;"*",各都道府県の状況!$A:$I,D$3,FALSE), "※5", ""))), "")</f>
        <v>2872</v>
      </c>
      <c r="E6" s="40">
        <f>IFERROR(INT(TRIM(SUBSTITUTE(VLOOKUP($A6&amp;"*",各都道府県の状況!$A:$I,E$3,FALSE), "※5", ""))), "")</f>
        <v>58519</v>
      </c>
      <c r="F6" s="40">
        <f>IFERROR(INT(TRIM(SUBSTITUTE(VLOOKUP($A6&amp;"*",各都道府県の状況!$A:$I,F$3,FALSE), "※5", ""))), "")</f>
        <v>2630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210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44416</v>
      </c>
      <c r="C7" s="30" t="s">
        <v>12</v>
      </c>
      <c r="D7" s="40">
        <f>IFERROR(INT(TRIM(SUBSTITUTE(VLOOKUP($A7&amp;"*",各都道府県の状況!$A:$I,D$3,FALSE), "※5", ""))), "")</f>
        <v>2166</v>
      </c>
      <c r="E7" s="40">
        <f>IFERROR(INT(TRIM(SUBSTITUTE(VLOOKUP($A7&amp;"*",各都道府県の状況!$A:$I,E$3,FALSE), "※5", ""))), "")</f>
        <v>96587</v>
      </c>
      <c r="F7" s="40">
        <f>IFERROR(INT(TRIM(SUBSTITUTE(VLOOKUP($A7&amp;"*",各都道府県の状況!$A:$I,F$3,FALSE), "※5", ""))), "")</f>
        <v>1920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199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44416</v>
      </c>
      <c r="C8" s="30" t="s">
        <v>13</v>
      </c>
      <c r="D8" s="40">
        <f>IFERROR(INT(TRIM(SUBSTITUTE(VLOOKUP($A8&amp;"*",各都道府県の状況!$A:$I,D$3,FALSE), "※5", ""))), "")</f>
        <v>10559</v>
      </c>
      <c r="E8" s="40">
        <f>IFERROR(INT(TRIM(SUBSTITUTE(VLOOKUP($A8&amp;"*",各都道府県の状況!$A:$I,E$3,FALSE), "※5", ""))), "")</f>
        <v>177540</v>
      </c>
      <c r="F8" s="40">
        <f>IFERROR(INT(TRIM(SUBSTITUTE(VLOOKUP($A8&amp;"*",各都道府県の状況!$A:$I,F$3,FALSE), "※5", ""))), "")</f>
        <v>9703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702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44416</v>
      </c>
      <c r="C9" s="30" t="s">
        <v>14</v>
      </c>
      <c r="D9" s="40">
        <f>IFERROR(INT(TRIM(SUBSTITUTE(VLOOKUP($A9&amp;"*",各都道府県の状況!$A:$I,D$3,FALSE), "※5", ""))), "")</f>
        <v>1087</v>
      </c>
      <c r="E9" s="40">
        <f>IFERROR(INT(TRIM(SUBSTITUTE(VLOOKUP($A9&amp;"*",各都道府県の状況!$A:$I,E$3,FALSE), "※5", ""))), "")</f>
        <v>17804</v>
      </c>
      <c r="F9" s="40">
        <f>IFERROR(INT(TRIM(SUBSTITUTE(VLOOKUP($A9&amp;"*",各都道府県の状況!$A:$I,F$3,FALSE), "※5", ""))), "")</f>
        <v>987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79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44416</v>
      </c>
      <c r="C10" s="30" t="s">
        <v>15</v>
      </c>
      <c r="D10" s="40">
        <f>IFERROR(INT(TRIM(SUBSTITUTE(VLOOKUP($A10&amp;"*",各都道府県の状況!$A:$I,D$3,FALSE), "※5", ""))), "")</f>
        <v>2359</v>
      </c>
      <c r="E10" s="40">
        <f>IFERROR(INT(TRIM(SUBSTITUTE(VLOOKUP($A10&amp;"*",各都道府県の状況!$A:$I,E$3,FALSE), "※5", ""))), "")</f>
        <v>73416</v>
      </c>
      <c r="F10" s="40">
        <f>IFERROR(INT(TRIM(SUBSTITUTE(VLOOKUP($A10&amp;"*",各都道府県の状況!$A:$I,F$3,FALSE), "※5", ""))), "")</f>
        <v>2071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241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44416</v>
      </c>
      <c r="C11" s="30" t="s">
        <v>16</v>
      </c>
      <c r="D11" s="40">
        <f>IFERROR(INT(TRIM(SUBSTITUTE(VLOOKUP($A11&amp;"*",各都道府県の状況!$A:$I,D$3,FALSE), "※5", ""))), "")</f>
        <v>6481</v>
      </c>
      <c r="E11" s="40">
        <f>IFERROR(INT(TRIM(SUBSTITUTE(VLOOKUP($A11&amp;"*",各都道府県の状況!$A:$I,E$3,FALSE), "※5", ""))), "")</f>
        <v>325144</v>
      </c>
      <c r="F11" s="40">
        <f>IFERROR(INT(TRIM(SUBSTITUTE(VLOOKUP($A11&amp;"*",各都道府県の状況!$A:$I,F$3,FALSE), "※5", ""))), "")</f>
        <v>5469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850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44416</v>
      </c>
      <c r="C12" s="30" t="s">
        <v>17</v>
      </c>
      <c r="D12" s="40">
        <f>IFERROR(INT(TRIM(SUBSTITUTE(VLOOKUP($A12&amp;"*",各都道府県の状況!$A:$I,D$3,FALSE), "※5", ""))), "")</f>
        <v>14344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12192</v>
      </c>
      <c r="G12" s="40">
        <f>IFERROR(INT(TRIM(SUBSTITUTE(VLOOKUP($A12&amp;"*",各都道府県の状況!$A:$I,G$3,FALSE), "※5", ""))), "")</f>
        <v>170</v>
      </c>
      <c r="H12" s="40">
        <f>IFERROR(INT(TRIM(SUBSTITUTE(VLOOKUP($A12&amp;"*",各都道府県の状況!$A:$I,H$3,FALSE), "※5", ""))), "")</f>
        <v>1982</v>
      </c>
      <c r="I12" s="40">
        <f>IFERROR(INT(TRIM(SUBSTITUTE(VLOOKUP($A12&amp;"*",各都道府県の状況!$A:$I,I$3,FALSE), "※5", ""))), "")</f>
        <v>21</v>
      </c>
    </row>
    <row r="13" spans="1:10" x14ac:dyDescent="0.55000000000000004">
      <c r="A13" s="12" t="s">
        <v>189</v>
      </c>
      <c r="B13" s="13">
        <f t="shared" si="0"/>
        <v>44416</v>
      </c>
      <c r="C13" s="30" t="s">
        <v>18</v>
      </c>
      <c r="D13" s="40">
        <f>IFERROR(INT(TRIM(SUBSTITUTE(VLOOKUP($A13&amp;"*",各都道府県の状況!$A:$I,D$3,FALSE), "※5", ""))), "")</f>
        <v>9314</v>
      </c>
      <c r="E13" s="40">
        <f>IFERROR(INT(TRIM(SUBSTITUTE(VLOOKUP($A13&amp;"*",各都道府県の状況!$A:$I,E$3,FALSE), "※5", ""))), "")</f>
        <v>359880</v>
      </c>
      <c r="F13" s="40">
        <f>IFERROR(INT(TRIM(SUBSTITUTE(VLOOKUP($A13&amp;"*",各都道府県の状況!$A:$I,F$3,FALSE), "※5", ""))), "")</f>
        <v>7872</v>
      </c>
      <c r="G13" s="40">
        <f>IFERROR(INT(TRIM(SUBSTITUTE(VLOOKUP($A13&amp;"*",各都道府県の状況!$A:$I,G$3,FALSE), "※5", ""))), "")</f>
        <v>89</v>
      </c>
      <c r="H13" s="40">
        <f>IFERROR(INT(TRIM(SUBSTITUTE(VLOOKUP($A13&amp;"*",各都道府県の状況!$A:$I,H$3,FALSE), "※5", ""))), "")</f>
        <v>1353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44416</v>
      </c>
      <c r="C14" s="30" t="s">
        <v>19</v>
      </c>
      <c r="D14" s="40">
        <f>IFERROR(INT(TRIM(SUBSTITUTE(VLOOKUP($A14&amp;"*",各都道府県の状況!$A:$I,D$3,FALSE), "※5", ""))), "")</f>
        <v>9864</v>
      </c>
      <c r="E14" s="40">
        <f>IFERROR(INT(TRIM(SUBSTITUTE(VLOOKUP($A14&amp;"*",各都道府県の状況!$A:$I,E$3,FALSE), "※5", ""))), "")</f>
        <v>221885</v>
      </c>
      <c r="F14" s="40">
        <f>IFERROR(INT(TRIM(SUBSTITUTE(VLOOKUP($A14&amp;"*",各都道府県の状況!$A:$I,F$3,FALSE), "※5", ""))), "")</f>
        <v>8508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1138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44416</v>
      </c>
      <c r="C15" s="30" t="s">
        <v>20</v>
      </c>
      <c r="D15" s="40">
        <f>IFERROR(INT(TRIM(SUBSTITUTE(VLOOKUP($A15&amp;"*",各都道府県の状況!$A:$I,D$3,FALSE), "※5", ""))), "")</f>
        <v>66123</v>
      </c>
      <c r="E15" s="40">
        <f>IFERROR(INT(TRIM(SUBSTITUTE(VLOOKUP($A15&amp;"*",各都道府県の状況!$A:$I,E$3,FALSE), "※5", ""))), "")</f>
        <v>1135226</v>
      </c>
      <c r="F15" s="40">
        <f>IFERROR(INT(TRIM(SUBSTITUTE(VLOOKUP($A15&amp;"*",各都道府県の状況!$A:$I,F$3,FALSE), "※5", ""))), "")</f>
        <v>50687</v>
      </c>
      <c r="G15" s="40">
        <f>IFERROR(INT(TRIM(SUBSTITUTE(VLOOKUP($A15&amp;"*",各都道府県の状況!$A:$I,G$3,FALSE), "※5", ""))), "")</f>
        <v>854</v>
      </c>
      <c r="H15" s="40">
        <f>IFERROR(INT(TRIM(SUBSTITUTE(VLOOKUP($A15&amp;"*",各都道府県の状況!$A:$I,H$3,FALSE), "※5", ""))), "")</f>
        <v>14582</v>
      </c>
      <c r="I15" s="40">
        <f>IFERROR(INT(TRIM(SUBSTITUTE(VLOOKUP($A15&amp;"*",各都道府県の状況!$A:$I,I$3,FALSE), "※5", ""))), "")</f>
        <v>87</v>
      </c>
    </row>
    <row r="16" spans="1:10" x14ac:dyDescent="0.55000000000000004">
      <c r="A16" s="12" t="s">
        <v>192</v>
      </c>
      <c r="B16" s="13">
        <f t="shared" si="0"/>
        <v>44416</v>
      </c>
      <c r="C16" s="30" t="s">
        <v>21</v>
      </c>
      <c r="D16" s="40">
        <f>IFERROR(INT(TRIM(SUBSTITUTE(VLOOKUP($A16&amp;"*",各都道府県の状況!$A:$I,D$3,FALSE), "※5", ""))), "")</f>
        <v>56413</v>
      </c>
      <c r="E16" s="40">
        <f>IFERROR(INT(TRIM(SUBSTITUTE(VLOOKUP($A16&amp;"*",各都道府県の状況!$A:$I,E$3,FALSE), "※5", ""))), "")</f>
        <v>820617</v>
      </c>
      <c r="F16" s="40">
        <f>IFERROR(INT(TRIM(SUBSTITUTE(VLOOKUP($A16&amp;"*",各都道府県の状況!$A:$I,F$3,FALSE), "※5", ""))), "")</f>
        <v>47946</v>
      </c>
      <c r="G16" s="40">
        <f>IFERROR(INT(TRIM(SUBSTITUTE(VLOOKUP($A16&amp;"*",各都道府県の状況!$A:$I,G$3,FALSE), "※5", ""))), "")</f>
        <v>736</v>
      </c>
      <c r="H16" s="40">
        <f>IFERROR(INT(TRIM(SUBSTITUTE(VLOOKUP($A16&amp;"*",各都道府県の状況!$A:$I,H$3,FALSE), "※5", ""))), "")</f>
        <v>7731</v>
      </c>
      <c r="I16" s="40">
        <f>IFERROR(INT(TRIM(SUBSTITUTE(VLOOKUP($A16&amp;"*",各都道府県の状況!$A:$I,I$3,FALSE), "※5", ""))), "")</f>
        <v>55</v>
      </c>
    </row>
    <row r="17" spans="1:9" x14ac:dyDescent="0.55000000000000004">
      <c r="A17" s="12" t="s">
        <v>193</v>
      </c>
      <c r="B17" s="13">
        <f t="shared" si="0"/>
        <v>44416</v>
      </c>
      <c r="C17" s="30" t="s">
        <v>22</v>
      </c>
      <c r="D17" s="40">
        <f>IFERROR(INT(TRIM(SUBSTITUTE(VLOOKUP($A17&amp;"*",各都道府県の状況!$A:$I,D$3,FALSE), "※5", ""))), "")</f>
        <v>249285</v>
      </c>
      <c r="E17" s="40">
        <f>IFERROR(INT(TRIM(SUBSTITUTE(VLOOKUP($A17&amp;"*",各都道府県の状況!$A:$I,E$3,FALSE), "※5", ""))), "")</f>
        <v>2910857</v>
      </c>
      <c r="F17" s="40">
        <f>IFERROR(INT(TRIM(SUBSTITUTE(VLOOKUP($A17&amp;"*",各都道府県の状況!$A:$I,F$3,FALSE), "※5", ""))), "")</f>
        <v>210493</v>
      </c>
      <c r="G17" s="40">
        <f>IFERROR(INT(TRIM(SUBSTITUTE(VLOOKUP($A17&amp;"*",各都道府県の状況!$A:$I,G$3,FALSE), "※5", ""))), "")</f>
        <v>2311</v>
      </c>
      <c r="H17" s="40">
        <f>IFERROR(INT(TRIM(SUBSTITUTE(VLOOKUP($A17&amp;"*",各都道府県の状況!$A:$I,H$3,FALSE), "※5", ""))), "")</f>
        <v>36481</v>
      </c>
      <c r="I17" s="40">
        <f>IFERROR(INT(TRIM(SUBSTITUTE(VLOOKUP($A17&amp;"*",各都道府県の状況!$A:$I,I$3,FALSE), "※5", ""))), "")</f>
        <v>151</v>
      </c>
    </row>
    <row r="18" spans="1:9" x14ac:dyDescent="0.55000000000000004">
      <c r="A18" s="12" t="s">
        <v>194</v>
      </c>
      <c r="B18" s="13">
        <f t="shared" si="0"/>
        <v>44416</v>
      </c>
      <c r="C18" s="30" t="s">
        <v>23</v>
      </c>
      <c r="D18" s="40">
        <f>IFERROR(INT(TRIM(SUBSTITUTE(VLOOKUP($A18&amp;"*",各都道府県の状況!$A:$I,D$3,FALSE), "※5", ""))), "")</f>
        <v>96754</v>
      </c>
      <c r="E18" s="40">
        <f>IFERROR(INT(TRIM(SUBSTITUTE(VLOOKUP($A18&amp;"*",各都道府県の状況!$A:$I,E$3,FALSE), "※5", ""))), "")</f>
        <v>1224026</v>
      </c>
      <c r="F18" s="40">
        <f>IFERROR(INT(TRIM(SUBSTITUTE(VLOOKUP($A18&amp;"*",各都道府県の状況!$A:$I,F$3,FALSE), "※5", ""))), "")</f>
        <v>82109</v>
      </c>
      <c r="G18" s="40">
        <f>IFERROR(INT(TRIM(SUBSTITUTE(VLOOKUP($A18&amp;"*",各都道府県の状況!$A:$I,G$3,FALSE), "※5", ""))), "")</f>
        <v>1005</v>
      </c>
      <c r="H18" s="40">
        <f>IFERROR(INT(TRIM(SUBSTITUTE(VLOOKUP($A18&amp;"*",各都道府県の状況!$A:$I,H$3,FALSE), "※5", ""))), "")</f>
        <v>13640</v>
      </c>
      <c r="I18" s="40">
        <f>IFERROR(INT(TRIM(SUBSTITUTE(VLOOKUP($A18&amp;"*",各都道府県の状況!$A:$I,I$3,FALSE), "※5", ""))), "")</f>
        <v>142</v>
      </c>
    </row>
    <row r="19" spans="1:9" x14ac:dyDescent="0.55000000000000004">
      <c r="A19" s="12" t="s">
        <v>195</v>
      </c>
      <c r="B19" s="13">
        <f t="shared" si="0"/>
        <v>44416</v>
      </c>
      <c r="C19" s="30" t="s">
        <v>24</v>
      </c>
      <c r="D19" s="40">
        <f>IFERROR(INT(TRIM(SUBSTITUTE(VLOOKUP($A19&amp;"*",各都道府県の状況!$A:$I,D$3,FALSE), "※5", ""))), "")</f>
        <v>4550</v>
      </c>
      <c r="E19" s="40">
        <f>IFERROR(INT(TRIM(SUBSTITUTE(VLOOKUP($A19&amp;"*",各都道府県の状況!$A:$I,E$3,FALSE), "※5", ""))), "")</f>
        <v>204137</v>
      </c>
      <c r="F19" s="40">
        <f>IFERROR(INT(TRIM(SUBSTITUTE(VLOOKUP($A19&amp;"*",各都道府県の状況!$A:$I,F$3,FALSE), "※5", ""))), "")</f>
        <v>3896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600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44416</v>
      </c>
      <c r="C20" s="30" t="s">
        <v>25</v>
      </c>
      <c r="D20" s="40">
        <f>IFERROR(INT(TRIM(SUBSTITUTE(VLOOKUP($A20&amp;"*",各都道府県の状況!$A:$I,D$3,FALSE), "※5", ""))), "")</f>
        <v>2581</v>
      </c>
      <c r="E20" s="40">
        <f>IFERROR(INT(TRIM(SUBSTITUTE(VLOOKUP($A20&amp;"*",各都道府県の状況!$A:$I,E$3,FALSE), "※5", ""))), "")</f>
        <v>84658</v>
      </c>
      <c r="F20" s="40">
        <f>IFERROR(INT(TRIM(SUBSTITUTE(VLOOKUP($A20&amp;"*",各都道府県の状況!$A:$I,F$3,FALSE), "※5", ""))), "")</f>
        <v>2190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353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44416</v>
      </c>
      <c r="C21" s="30" t="s">
        <v>26</v>
      </c>
      <c r="D21" s="40">
        <f>IFERROR(INT(TRIM(SUBSTITUTE(VLOOKUP($A21&amp;"*",各都道府県の状況!$A:$I,D$3,FALSE), "※5", ""))), "")</f>
        <v>5732</v>
      </c>
      <c r="E21" s="40">
        <f>IFERROR(INT(TRIM(SUBSTITUTE(VLOOKUP($A21&amp;"*",各都道府県の状況!$A:$I,E$3,FALSE), "※5", ""))), "")</f>
        <v>141298</v>
      </c>
      <c r="F21" s="40">
        <f>IFERROR(INT(TRIM(SUBSTITUTE(VLOOKUP($A21&amp;"*",各都道府県の状況!$A:$I,F$3,FALSE), "※5", ""))), "")</f>
        <v>4723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887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44416</v>
      </c>
      <c r="C22" s="30" t="s">
        <v>27</v>
      </c>
      <c r="D22" s="40">
        <f>IFERROR(INT(TRIM(SUBSTITUTE(VLOOKUP($A22&amp;"*",各都道府県の状況!$A:$I,D$3,FALSE), "※5", ""))), "")</f>
        <v>1851</v>
      </c>
      <c r="E22" s="40">
        <f>IFERROR(INT(TRIM(SUBSTITUTE(VLOOKUP($A22&amp;"*",各都道府県の状況!$A:$I,E$3,FALSE), "※5", ""))), "")</f>
        <v>84249</v>
      </c>
      <c r="F22" s="40">
        <f>IFERROR(INT(TRIM(SUBSTITUTE(VLOOKUP($A22&amp;"*",各都道府県の状況!$A:$I,F$3,FALSE), "※5", ""))), "")</f>
        <v>1528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287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44416</v>
      </c>
      <c r="C23" s="30" t="s">
        <v>28</v>
      </c>
      <c r="D23" s="40">
        <f>IFERROR(INT(TRIM(SUBSTITUTE(VLOOKUP($A23&amp;"*",各都道府県の状況!$A:$I,D$3,FALSE), "※5", ""))), "")</f>
        <v>2666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2293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357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44416</v>
      </c>
      <c r="C24" s="30" t="s">
        <v>29</v>
      </c>
      <c r="D24" s="40">
        <f>IFERROR(INT(TRIM(SUBSTITUTE(VLOOKUP($A24&amp;"*",各都道府県の状況!$A:$I,D$3,FALSE), "※5", ""))), "")</f>
        <v>5688</v>
      </c>
      <c r="E24" s="40">
        <f>IFERROR(INT(TRIM(SUBSTITUTE(VLOOKUP($A24&amp;"*",各都道府県の状況!$A:$I,E$3,FALSE), "※5", ""))), "")</f>
        <v>233083</v>
      </c>
      <c r="F24" s="40">
        <f>IFERROR(INT(TRIM(SUBSTITUTE(VLOOKUP($A24&amp;"*",各都道府県の状況!$A:$I,F$3,FALSE), "※5", ""))), "")</f>
        <v>5242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418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44416</v>
      </c>
      <c r="C25" s="30" t="s">
        <v>30</v>
      </c>
      <c r="D25" s="40">
        <f>IFERROR(INT(TRIM(SUBSTITUTE(VLOOKUP($A25&amp;"*",各都道府県の状況!$A:$I,D$3,FALSE), "※5", ""))), "")</f>
        <v>10145</v>
      </c>
      <c r="E25" s="40">
        <f>IFERROR(INT(TRIM(SUBSTITUTE(VLOOKUP($A25&amp;"*",各都道府県の状況!$A:$I,E$3,FALSE), "※5", ""))), "")</f>
        <v>303028</v>
      </c>
      <c r="F25" s="40">
        <f>IFERROR(INT(TRIM(SUBSTITUTE(VLOOKUP($A25&amp;"*",各都道府県の状況!$A:$I,F$3,FALSE), "※5", ""))), "")</f>
        <v>9562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394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44416</v>
      </c>
      <c r="C26" s="30" t="s">
        <v>31</v>
      </c>
      <c r="D26" s="40">
        <f>IFERROR(INT(TRIM(SUBSTITUTE(VLOOKUP($A26&amp;"*",各都道府県の状況!$A:$I,D$3,FALSE), "※5", ""))), "")</f>
        <v>12169</v>
      </c>
      <c r="E26" s="40">
        <f>IFERROR(INT(TRIM(SUBSTITUTE(VLOOKUP($A26&amp;"*",各都道府県の状況!$A:$I,E$3,FALSE), "※5", ""))), "")</f>
        <v>465943</v>
      </c>
      <c r="F26" s="40">
        <f>IFERROR(INT(TRIM(SUBSTITUTE(VLOOKUP($A26&amp;"*",各都道府県の状況!$A:$I,F$3,FALSE), "※5", ""))), "")</f>
        <v>10358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1654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44416</v>
      </c>
      <c r="C27" s="30" t="s">
        <v>32</v>
      </c>
      <c r="D27" s="40">
        <f>IFERROR(INT(TRIM(SUBSTITUTE(VLOOKUP($A27&amp;"*",各都道府県の状況!$A:$I,D$3,FALSE), "※5", ""))), "")</f>
        <v>56218</v>
      </c>
      <c r="E27" s="40">
        <f>IFERROR(INT(TRIM(SUBSTITUTE(VLOOKUP($A27&amp;"*",各都道府県の状況!$A:$I,E$3,FALSE), "※5", ""))), "")</f>
        <v>938412</v>
      </c>
      <c r="F27" s="40">
        <f>IFERROR(INT(TRIM(SUBSTITUTE(VLOOKUP($A27&amp;"*",各都道府県の状況!$A:$I,F$3,FALSE), "※5", ""))), "")</f>
        <v>52224</v>
      </c>
      <c r="G27" s="40">
        <f>IFERROR(INT(TRIM(SUBSTITUTE(VLOOKUP($A27&amp;"*",各都道府県の状況!$A:$I,G$3,FALSE), "※5", ""))), "")</f>
        <v>1013</v>
      </c>
      <c r="H27" s="40">
        <f>IFERROR(INT(TRIM(SUBSTITUTE(VLOOKUP($A27&amp;"*",各都道府県の状況!$A:$I,H$3,FALSE), "※5", ""))), "")</f>
        <v>2981</v>
      </c>
      <c r="I27" s="40">
        <f>IFERROR(INT(TRIM(SUBSTITUTE(VLOOKUP($A27&amp;"*",各都道府県の状況!$A:$I,I$3,FALSE), "※5", ""))), "")</f>
        <v>13</v>
      </c>
    </row>
    <row r="28" spans="1:9" x14ac:dyDescent="0.55000000000000004">
      <c r="A28" s="12" t="s">
        <v>204</v>
      </c>
      <c r="B28" s="13">
        <f t="shared" si="0"/>
        <v>44416</v>
      </c>
      <c r="C28" s="30" t="s">
        <v>33</v>
      </c>
      <c r="D28" s="40">
        <f>IFERROR(INT(TRIM(SUBSTITUTE(VLOOKUP($A28&amp;"*",各都道府県の状況!$A:$I,D$3,FALSE), "※5", ""))), "")</f>
        <v>6283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5675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650</v>
      </c>
      <c r="I28" s="40">
        <f>IFERROR(INT(TRIM(SUBSTITUTE(VLOOKUP($A28&amp;"*",各都道府県の状況!$A:$I,I$3,FALSE), "※5", ""))), "")</f>
        <v>8</v>
      </c>
    </row>
    <row r="29" spans="1:9" x14ac:dyDescent="0.55000000000000004">
      <c r="A29" s="12" t="s">
        <v>205</v>
      </c>
      <c r="B29" s="13">
        <f t="shared" si="0"/>
        <v>44416</v>
      </c>
      <c r="C29" s="30" t="s">
        <v>34</v>
      </c>
      <c r="D29" s="40">
        <f>IFERROR(INT(TRIM(SUBSTITUTE(VLOOKUP($A29&amp;"*",各都道府県の状況!$A:$I,D$3,FALSE), "※5", ""))), "")</f>
        <v>6678</v>
      </c>
      <c r="E29" s="40">
        <f>IFERROR(INT(TRIM(SUBSTITUTE(VLOOKUP($A29&amp;"*",各都道府県の状況!$A:$I,E$3,FALSE), "※5", ""))), "")</f>
        <v>176830</v>
      </c>
      <c r="F29" s="40">
        <f>IFERROR(INT(TRIM(SUBSTITUTE(VLOOKUP($A29&amp;"*",各都道府県の状況!$A:$I,F$3,FALSE), "※5", ""))), "")</f>
        <v>5863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721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44416</v>
      </c>
      <c r="C30" s="30" t="s">
        <v>35</v>
      </c>
      <c r="D30" s="40">
        <f>IFERROR(INT(TRIM(SUBSTITUTE(VLOOKUP($A30&amp;"*",各都道府県の状況!$A:$I,D$3,FALSE), "※5", ""))), "")</f>
        <v>20251</v>
      </c>
      <c r="E30" s="40">
        <f>IFERROR(INT(TRIM(SUBSTITUTE(VLOOKUP($A30&amp;"*",各都道府県の状況!$A:$I,E$3,FALSE), "※5", ""))), "")</f>
        <v>323201</v>
      </c>
      <c r="F30" s="40">
        <f>IFERROR(INT(TRIM(SUBSTITUTE(VLOOKUP($A30&amp;"*",各都道府県の状況!$A:$I,F$3,FALSE), "※5", ""))), "")</f>
        <v>17704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1965</v>
      </c>
      <c r="I30" s="40">
        <f>IFERROR(INT(TRIM(SUBSTITUTE(VLOOKUP($A30&amp;"*",各都道府県の状況!$A:$I,I$3,FALSE), "※5", ""))), "")</f>
        <v>53</v>
      </c>
    </row>
    <row r="31" spans="1:9" x14ac:dyDescent="0.55000000000000004">
      <c r="A31" s="12" t="s">
        <v>207</v>
      </c>
      <c r="B31" s="13">
        <f t="shared" si="0"/>
        <v>44416</v>
      </c>
      <c r="C31" s="30" t="s">
        <v>36</v>
      </c>
      <c r="D31" s="40">
        <f>IFERROR(INT(TRIM(SUBSTITUTE(VLOOKUP($A31&amp;"*",各都道府県の状況!$A:$I,D$3,FALSE), "※5", ""))), "")</f>
        <v>122458</v>
      </c>
      <c r="E31" s="40">
        <f>IFERROR(INT(TRIM(SUBSTITUTE(VLOOKUP($A31&amp;"*",各都道府県の状況!$A:$I,E$3,FALSE), "※5", ""))), "")</f>
        <v>2574165</v>
      </c>
      <c r="F31" s="40">
        <f>IFERROR(INT(TRIM(SUBSTITUTE(VLOOKUP($A31&amp;"*",各都道府県の状況!$A:$I,F$3,FALSE), "※5", ""))), "")</f>
        <v>108128</v>
      </c>
      <c r="G31" s="40">
        <f>IFERROR(INT(TRIM(SUBSTITUTE(VLOOKUP($A31&amp;"*",各都道府県の状況!$A:$I,G$3,FALSE), "※5", ""))), "")</f>
        <v>2733</v>
      </c>
      <c r="H31" s="40">
        <f>IFERROR(INT(TRIM(SUBSTITUTE(VLOOKUP($A31&amp;"*",各都道府県の状況!$A:$I,H$3,FALSE), "※5", ""))), "")</f>
        <v>10509</v>
      </c>
      <c r="I31" s="40">
        <f>IFERROR(INT(TRIM(SUBSTITUTE(VLOOKUP($A31&amp;"*",各都道府県の状況!$A:$I,I$3,FALSE), "※5", ""))), "")</f>
        <v>374</v>
      </c>
    </row>
    <row r="32" spans="1:9" x14ac:dyDescent="0.55000000000000004">
      <c r="A32" s="12" t="s">
        <v>208</v>
      </c>
      <c r="B32" s="13">
        <f t="shared" si="0"/>
        <v>44416</v>
      </c>
      <c r="C32" s="30" t="s">
        <v>37</v>
      </c>
      <c r="D32" s="40">
        <f>IFERROR(INT(TRIM(SUBSTITUTE(VLOOKUP($A32&amp;"*",各都道府県の状況!$A:$I,D$3,FALSE), "※5", ""))), "")</f>
        <v>46767</v>
      </c>
      <c r="E32" s="40">
        <f>IFERROR(INT(TRIM(SUBSTITUTE(VLOOKUP($A32&amp;"*",各都道府県の状況!$A:$I,E$3,FALSE), "※5", ""))), "")</f>
        <v>574263</v>
      </c>
      <c r="F32" s="40">
        <f>IFERROR(INT(TRIM(SUBSTITUTE(VLOOKUP($A32&amp;"*",各都道府県の状況!$A:$I,F$3,FALSE), "※5", ""))), "")</f>
        <v>42393</v>
      </c>
      <c r="G32" s="40">
        <f>IFERROR(INT(TRIM(SUBSTITUTE(VLOOKUP($A32&amp;"*",各都道府県の状況!$A:$I,G$3,FALSE), "※5", ""))), "")</f>
        <v>1320</v>
      </c>
      <c r="H32" s="40">
        <f>IFERROR(INT(TRIM(SUBSTITUTE(VLOOKUP($A32&amp;"*",各都道府県の状況!$A:$I,H$3,FALSE), "※5", ""))), "")</f>
        <v>3054</v>
      </c>
      <c r="I32" s="40">
        <f>IFERROR(INT(TRIM(SUBSTITUTE(VLOOKUP($A32&amp;"*",各都道府県の状況!$A:$I,I$3,FALSE), "※5", ""))), "")</f>
        <v>27</v>
      </c>
    </row>
    <row r="33" spans="1:9" x14ac:dyDescent="0.55000000000000004">
      <c r="A33" s="12" t="s">
        <v>209</v>
      </c>
      <c r="B33" s="13">
        <f t="shared" si="0"/>
        <v>44416</v>
      </c>
      <c r="C33" s="30" t="s">
        <v>38</v>
      </c>
      <c r="D33" s="40">
        <f>IFERROR(INT(TRIM(SUBSTITUTE(VLOOKUP($A33&amp;"*",各都道府県の状況!$A:$I,D$3,FALSE), "※5", ""))), "")</f>
        <v>9717</v>
      </c>
      <c r="E33" s="40">
        <f>IFERROR(INT(TRIM(SUBSTITUTE(VLOOKUP($A33&amp;"*",各都道府県の状況!$A:$I,E$3,FALSE), "※5", ""))), "")</f>
        <v>191995</v>
      </c>
      <c r="F33" s="40">
        <f>IFERROR(INT(TRIM(SUBSTITUTE(VLOOKUP($A33&amp;"*",各都道府県の状況!$A:$I,F$3,FALSE), "※5", ""))), "")</f>
        <v>8820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764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44416</v>
      </c>
      <c r="C34" s="30" t="s">
        <v>39</v>
      </c>
      <c r="D34" s="40">
        <f>IFERROR(INT(TRIM(SUBSTITUTE(VLOOKUP($A34&amp;"*",各都道府県の状況!$A:$I,D$3,FALSE), "※5", ""))), "")</f>
        <v>3233</v>
      </c>
      <c r="E34" s="40">
        <f>IFERROR(INT(TRIM(SUBSTITUTE(VLOOKUP($A34&amp;"*",各都道府県の状況!$A:$I,E$3,FALSE), "※5", ""))), "")</f>
        <v>47141</v>
      </c>
      <c r="F34" s="40">
        <f>IFERROR(INT(TRIM(SUBSTITUTE(VLOOKUP($A34&amp;"*",各都道府県の状況!$A:$I,F$3,FALSE), "※5", ""))), "")</f>
        <v>2836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274</v>
      </c>
      <c r="I34" s="40">
        <f>IFERROR(INT(TRIM(SUBSTITUTE(VLOOKUP($A34&amp;"*",各都道府県の状況!$A:$I,I$3,FALSE), "※5", ""))), "")</f>
        <v>21</v>
      </c>
    </row>
    <row r="35" spans="1:9" x14ac:dyDescent="0.55000000000000004">
      <c r="A35" s="12" t="s">
        <v>211</v>
      </c>
      <c r="B35" s="13">
        <f t="shared" si="0"/>
        <v>44416</v>
      </c>
      <c r="C35" s="30" t="s">
        <v>40</v>
      </c>
      <c r="D35" s="40">
        <f>IFERROR(INT(TRIM(SUBSTITUTE(VLOOKUP($A35&amp;"*",各都道府県の状況!$A:$I,D$3,FALSE), "※5", ""))), "")</f>
        <v>988</v>
      </c>
      <c r="E35" s="40">
        <f>IFERROR(INT(TRIM(SUBSTITUTE(VLOOKUP($A35&amp;"*",各都道府県の状況!$A:$I,E$3,FALSE), "※5", ""))), "")</f>
        <v>104485</v>
      </c>
      <c r="F35" s="40">
        <f>IFERROR(INT(TRIM(SUBSTITUTE(VLOOKUP($A35&amp;"*",各都道府県の状況!$A:$I,F$3,FALSE), "※5", ""))), "")</f>
        <v>653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308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44416</v>
      </c>
      <c r="C36" s="30" t="s">
        <v>41</v>
      </c>
      <c r="D36" s="40">
        <f>IFERROR(INT(TRIM(SUBSTITUTE(VLOOKUP($A36&amp;"*",各都道府県の状況!$A:$I,D$3,FALSE), "※5", ""))), "")</f>
        <v>802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706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44416</v>
      </c>
      <c r="C37" s="30" t="s">
        <v>42</v>
      </c>
      <c r="D37" s="40">
        <f>IFERROR(INT(TRIM(SUBSTITUTE(VLOOKUP($A37&amp;"*",各都道府県の状況!$A:$I,D$3,FALSE), "※5", ""))), "")</f>
        <v>8935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44416</v>
      </c>
      <c r="C38" s="30" t="s">
        <v>43</v>
      </c>
      <c r="D38" s="40">
        <f>IFERROR(INT(TRIM(SUBSTITUTE(VLOOKUP($A38&amp;"*",各都道府県の状況!$A:$I,D$3,FALSE), "※5", ""))), "")</f>
        <v>12741</v>
      </c>
      <c r="E38" s="40">
        <f>IFERROR(INT(TRIM(SUBSTITUTE(VLOOKUP($A38&amp;"*",各都道府県の状況!$A:$I,E$3,FALSE), "※5", ""))), "")</f>
        <v>594849</v>
      </c>
      <c r="F38" s="40">
        <f>IFERROR(INT(TRIM(SUBSTITUTE(VLOOKUP($A38&amp;"*",各都道府県の状況!$A:$I,F$3,FALSE), "※5", ""))), "")</f>
        <v>11873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534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44416</v>
      </c>
      <c r="C39" s="30" t="s">
        <v>44</v>
      </c>
      <c r="D39" s="40">
        <f>IFERROR(INT(TRIM(SUBSTITUTE(VLOOKUP($A39&amp;"*",各都道府県の状況!$A:$I,D$3,FALSE), "※5", ""))), "")</f>
        <v>3444</v>
      </c>
      <c r="E39" s="40">
        <f>IFERROR(INT(TRIM(SUBSTITUTE(VLOOKUP($A39&amp;"*",各都道府県の状況!$A:$I,E$3,FALSE), "※5", ""))), "")</f>
        <v>133190</v>
      </c>
      <c r="F39" s="40">
        <f>IFERROR(INT(TRIM(SUBSTITUTE(VLOOKUP($A39&amp;"*",各都道府県の状況!$A:$I,F$3,FALSE), "※5", ""))), "")</f>
        <v>3172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192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44416</v>
      </c>
      <c r="C40" s="30" t="s">
        <v>45</v>
      </c>
      <c r="D40" s="40">
        <f>IFERROR(INT(TRIM(SUBSTITUTE(VLOOKUP($A40&amp;"*",各都道府県の状況!$A:$I,D$3,FALSE), "※5", ""))), "")</f>
        <v>1857</v>
      </c>
      <c r="E40" s="40">
        <f>IFERROR(INT(TRIM(SUBSTITUTE(VLOOKUP($A40&amp;"*",各都道府県の状況!$A:$I,E$3,FALSE), "※5", ""))), "")</f>
        <v>74840</v>
      </c>
      <c r="F40" s="40">
        <f>IFERROR(INT(TRIM(SUBSTITUTE(VLOOKUP($A40&amp;"*",各都道府県の状況!$A:$I,F$3,FALSE), "※5", ""))), "")</f>
        <v>1704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90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44416</v>
      </c>
      <c r="C41" s="30" t="s">
        <v>46</v>
      </c>
      <c r="D41" s="40">
        <f>IFERROR(INT(TRIM(SUBSTITUTE(VLOOKUP($A41&amp;"*",各都道府県の状況!$A:$I,D$3,FALSE), "※5", ""))), "")</f>
        <v>2574</v>
      </c>
      <c r="E41" s="40">
        <f>IFERROR(INT(TRIM(SUBSTITUTE(VLOOKUP($A41&amp;"*",各都道府県の状況!$A:$I,E$3,FALSE), "※5", ""))), "")</f>
        <v>97579</v>
      </c>
      <c r="F41" s="40">
        <f>IFERROR(INT(TRIM(SUBSTITUTE(VLOOKUP($A41&amp;"*",各都道府県の状況!$A:$I,F$3,FALSE), "※5", ""))), "")</f>
        <v>2205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339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44416</v>
      </c>
      <c r="C42" s="30" t="s">
        <v>47</v>
      </c>
      <c r="D42" s="40">
        <f>IFERROR(INT(TRIM(SUBSTITUTE(VLOOKUP($A42&amp;"*",各都道府県の状況!$A:$I,D$3,FALSE), "※5", ""))), "")</f>
        <v>3169</v>
      </c>
      <c r="E42" s="40">
        <f>IFERROR(INT(TRIM(SUBSTITUTE(VLOOKUP($A42&amp;"*",各都道府県の状況!$A:$I,E$3,FALSE), "※5", ""))), "")</f>
        <v>109289</v>
      </c>
      <c r="F42" s="40">
        <f>IFERROR(INT(TRIM(SUBSTITUTE(VLOOKUP($A42&amp;"*",各都道府県の状況!$A:$I,F$3,FALSE), "※5", ""))), "")</f>
        <v>2805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287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44416</v>
      </c>
      <c r="C43" s="30" t="s">
        <v>48</v>
      </c>
      <c r="D43" s="40">
        <f>IFERROR(INT(TRIM(SUBSTITUTE(VLOOKUP($A43&amp;"*",各都道府県の状況!$A:$I,D$3,FALSE), "※5", ""))), "")</f>
        <v>2185</v>
      </c>
      <c r="E43" s="40">
        <f>IFERROR(INT(TRIM(SUBSTITUTE(VLOOKUP($A43&amp;"*",各都道府県の状況!$A:$I,E$3,FALSE), "※5", ""))), "")</f>
        <v>65164</v>
      </c>
      <c r="F43" s="40">
        <f>IFERROR(INT(TRIM(SUBSTITUTE(VLOOKUP($A43&amp;"*",各都道府県の状況!$A:$I,F$3,FALSE), "※5", ""))), "")</f>
        <v>2047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109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44416</v>
      </c>
      <c r="C44" s="30" t="s">
        <v>49</v>
      </c>
      <c r="D44" s="40">
        <f>IFERROR(INT(TRIM(SUBSTITUTE(VLOOKUP($A44&amp;"*",各都道府県の状況!$A:$I,D$3,FALSE), "※5", ""))), "")</f>
        <v>44424</v>
      </c>
      <c r="E44" s="40">
        <f>IFERROR(INT(TRIM(SUBSTITUTE(VLOOKUP($A44&amp;"*",各都道府県の状況!$A:$I,E$3,FALSE), "※5", ""))), "")</f>
        <v>958790</v>
      </c>
      <c r="F44" s="40">
        <f>IFERROR(INT(TRIM(SUBSTITUTE(VLOOKUP($A44&amp;"*",各都道府県の状況!$A:$I,F$3,FALSE), "※5", ""))), "")</f>
        <v>37549</v>
      </c>
      <c r="G44" s="40">
        <f>IFERROR(INT(TRIM(SUBSTITUTE(VLOOKUP($A44&amp;"*",各都道府県の状況!$A:$I,G$3,FALSE), "※5", ""))), "")</f>
        <v>537</v>
      </c>
      <c r="H44" s="40">
        <f>IFERROR(INT(TRIM(SUBSTITUTE(VLOOKUP($A44&amp;"*",各都道府県の状況!$A:$I,H$3,FALSE), "※5", ""))), "")</f>
        <v>5637</v>
      </c>
      <c r="I44" s="40">
        <f>IFERROR(INT(TRIM(SUBSTITUTE(VLOOKUP($A44&amp;"*",各都道府県の状況!$A:$I,I$3,FALSE), "※5", ""))), "")</f>
        <v>12</v>
      </c>
    </row>
    <row r="45" spans="1:9" x14ac:dyDescent="0.55000000000000004">
      <c r="A45" s="12" t="s">
        <v>221</v>
      </c>
      <c r="B45" s="13">
        <f t="shared" si="0"/>
        <v>44416</v>
      </c>
      <c r="C45" s="30" t="s">
        <v>50</v>
      </c>
      <c r="D45" s="40">
        <f>IFERROR(INT(TRIM(SUBSTITUTE(VLOOKUP($A45&amp;"*",各都道府県の状況!$A:$I,D$3,FALSE), "※5", ""))), "")</f>
        <v>2982</v>
      </c>
      <c r="E45" s="40">
        <f>IFERROR(INT(TRIM(SUBSTITUTE(VLOOKUP($A45&amp;"*",各都道府県の状況!$A:$I,E$3,FALSE), "※5", ""))), "")</f>
        <v>67994</v>
      </c>
      <c r="F45" s="40">
        <f>IFERROR(INT(TRIM(SUBSTITUTE(VLOOKUP($A45&amp;"*",各都道府県の状況!$A:$I,F$3,FALSE), "※5", ""))), "")</f>
        <v>2714</v>
      </c>
      <c r="G45" s="40">
        <f>IFERROR(INT(TRIM(SUBSTITUTE(VLOOKUP($A45&amp;"*",各都道府県の状況!$A:$I,G$3,FALSE), "※5", ""))), "")</f>
        <v>25</v>
      </c>
      <c r="H45" s="40">
        <f>IFERROR(INT(TRIM(SUBSTITUTE(VLOOKUP($A45&amp;"*",各都道府県の状況!$A:$I,H$3,FALSE), "※5", ""))), "")</f>
        <v>233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44416</v>
      </c>
      <c r="C46" s="30" t="s">
        <v>51</v>
      </c>
      <c r="D46" s="40">
        <f>IFERROR(INT(TRIM(SUBSTITUTE(VLOOKUP($A46&amp;"*",各都道府県の状況!$A:$I,D$3,FALSE), "※5", ""))), "")</f>
        <v>3767</v>
      </c>
      <c r="E46" s="40">
        <f>IFERROR(INT(TRIM(SUBSTITUTE(VLOOKUP($A46&amp;"*",各都道府県の状況!$A:$I,E$3,FALSE), "※5", ""))), "")</f>
        <v>140509</v>
      </c>
      <c r="F46" s="40">
        <f>IFERROR(INT(TRIM(SUBSTITUTE(VLOOKUP($A46&amp;"*",各都道府県の状況!$A:$I,F$3,FALSE), "※5", ""))), "")</f>
        <v>3334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364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44416</v>
      </c>
      <c r="C47" s="30" t="s">
        <v>52</v>
      </c>
      <c r="D47" s="40">
        <f>IFERROR(INT(TRIM(SUBSTITUTE(VLOOKUP($A47&amp;"*",各都道府県の状況!$A:$I,D$3,FALSE), "※5", ""))), "")</f>
        <v>7810</v>
      </c>
      <c r="E47" s="40">
        <f>IFERROR(INT(TRIM(SUBSTITUTE(VLOOKUP($A47&amp;"*",各都道府県の状況!$A:$I,E$3,FALSE), "※5", ""))), "")</f>
        <v>89825</v>
      </c>
      <c r="F47" s="40">
        <f>IFERROR(INT(TRIM(SUBSTITUTE(VLOOKUP($A47&amp;"*",各都道府県の状況!$A:$I,F$3,FALSE), "※5", ""))), "")</f>
        <v>6785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904</v>
      </c>
      <c r="I47" s="40">
        <f>IFERROR(INT(TRIM(SUBSTITUTE(VLOOKUP($A47&amp;"*",各都道府県の状況!$A:$I,I$3,FALSE), "※5", ""))), "")</f>
        <v>6</v>
      </c>
    </row>
    <row r="48" spans="1:9" x14ac:dyDescent="0.55000000000000004">
      <c r="A48" s="12" t="s">
        <v>224</v>
      </c>
      <c r="B48" s="13">
        <f t="shared" si="0"/>
        <v>44416</v>
      </c>
      <c r="C48" s="30" t="s">
        <v>53</v>
      </c>
      <c r="D48" s="40">
        <f>IFERROR(INT(TRIM(SUBSTITUTE(VLOOKUP($A48&amp;"*",各都道府県の状況!$A:$I,D$3,FALSE), "※5", ""))), "")</f>
        <v>3932</v>
      </c>
      <c r="E48" s="40">
        <f>IFERROR(INT(TRIM(SUBSTITUTE(VLOOKUP($A48&amp;"*",各都道府県の状況!$A:$I,E$3,FALSE), "※5", ""))), "")</f>
        <v>192826</v>
      </c>
      <c r="F48" s="40">
        <f>IFERROR(INT(TRIM(SUBSTITUTE(VLOOKUP($A48&amp;"*",各都道府県の状況!$A:$I,F$3,FALSE), "※5", ""))), "")</f>
        <v>3580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288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44416</v>
      </c>
      <c r="C49" s="30" t="s">
        <v>54</v>
      </c>
      <c r="D49" s="40">
        <f>IFERROR(INT(TRIM(SUBSTITUTE(VLOOKUP($A49&amp;"*",各都道府県の状況!$A:$I,D$3,FALSE), "※5", ""))), "")</f>
        <v>3398</v>
      </c>
      <c r="E49" s="40">
        <f>IFERROR(INT(TRIM(SUBSTITUTE(VLOOKUP($A49&amp;"*",各都道府県の状況!$A:$I,E$3,FALSE), "※5", ""))), "")</f>
        <v>46942</v>
      </c>
      <c r="F49" s="40">
        <f>IFERROR(INT(TRIM(SUBSTITUTE(VLOOKUP($A49&amp;"*",各都道府県の状況!$A:$I,F$3,FALSE), "※5", ""))), "")</f>
        <v>3150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243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44416</v>
      </c>
      <c r="C50" s="30" t="s">
        <v>55</v>
      </c>
      <c r="D50" s="40">
        <f>IFERROR(INT(TRIM(SUBSTITUTE(VLOOKUP($A50&amp;"*",各都道府県の状況!$A:$I,D$3,FALSE), "※5", ""))), "")</f>
        <v>4421</v>
      </c>
      <c r="E50" s="40">
        <f>IFERROR(INT(TRIM(SUBSTITUTE(VLOOKUP($A50&amp;"*",各都道府県の状況!$A:$I,E$3,FALSE), "※5", ""))), "")</f>
        <v>123230</v>
      </c>
      <c r="F50" s="40">
        <f>IFERROR(INT(TRIM(SUBSTITUTE(VLOOKUP($A50&amp;"*",各都道府県の状況!$A:$I,F$3,FALSE), "※5", ""))), "")</f>
        <v>3920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397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44416</v>
      </c>
      <c r="C51" s="30" t="s">
        <v>56</v>
      </c>
      <c r="D51" s="40">
        <f>IFERROR(INT(TRIM(SUBSTITUTE(VLOOKUP($A51&amp;"*",各都道府県の状況!$A:$I,D$3,FALSE), "※5", ""))), "")</f>
        <v>28741</v>
      </c>
      <c r="E51" s="40">
        <f>IFERROR(INT(TRIM(SUBSTITUTE(VLOOKUP($A51&amp;"*",各都道府県の状況!$A:$I,E$3,FALSE), "※5", ""))), "")</f>
        <v>296869</v>
      </c>
      <c r="F51" s="40">
        <f>IFERROR(INT(TRIM(SUBSTITUTE(VLOOKUP($A51&amp;"*",各都道府県の状況!$A:$I,F$3,FALSE), "※5", ""))), "")</f>
        <v>23774</v>
      </c>
      <c r="G51" s="40">
        <f>IFERROR(INT(TRIM(SUBSTITUTE(VLOOKUP($A51&amp;"*",各都道府県の状況!$A:$I,G$3,FALSE), "※5", ""))), "")</f>
        <v>239</v>
      </c>
      <c r="H51" s="40">
        <f>IFERROR(INT(TRIM(SUBSTITUTE(VLOOKUP($A51&amp;"*",各都道府県の状況!$A:$I,H$3,FALSE), "※5", ""))), "")</f>
        <v>4659</v>
      </c>
      <c r="I51" s="40">
        <f>IFERROR(INT(TRIM(SUBSTITUTE(VLOOKUP($A51&amp;"*",各都道府県の状況!$A:$I,I$3,FALSE), "※5", ""))), "")</f>
        <v>82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15" activePane="bottomLeft" state="frozen"/>
      <selection pane="bottomLeft" activeCell="C122" sqref="A6:C122"/>
    </sheetView>
  </sheetViews>
  <sheetFormatPr defaultRowHeight="18" x14ac:dyDescent="0.55000000000000004"/>
  <cols>
    <col min="1" max="1" width="8.6640625" style="54"/>
    <col min="2" max="2" width="9.1640625" style="50" bestFit="1" customWidth="1"/>
    <col min="3" max="3" width="8.6640625" style="50"/>
    <col min="4" max="4" width="11.08203125" style="83" bestFit="1" customWidth="1"/>
    <col min="5" max="5" width="7.5" style="57" bestFit="1" customWidth="1"/>
    <col min="6" max="9" width="8.6640625" style="58"/>
    <col min="10" max="10" width="8.6640625" style="50"/>
    <col min="11" max="11" width="8.6640625" style="71"/>
    <col min="12" max="12" width="8.6640625" style="50"/>
    <col min="13" max="13" width="8.6640625" style="71"/>
    <col min="14" max="15" width="8.6640625" style="102"/>
    <col min="16" max="16384" width="8.6640625" style="50"/>
  </cols>
  <sheetData>
    <row r="1" spans="1:17" s="74" customFormat="1" x14ac:dyDescent="0.55000000000000004">
      <c r="A1" s="122" t="s">
        <v>292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x14ac:dyDescent="0.55000000000000004">
      <c r="A2" s="117" t="s">
        <v>316</v>
      </c>
      <c r="B2" s="117"/>
      <c r="C2" s="117"/>
      <c r="D2" s="124" t="s">
        <v>336</v>
      </c>
      <c r="E2" s="124"/>
      <c r="F2" s="124"/>
      <c r="G2" s="124"/>
      <c r="H2" s="124"/>
      <c r="I2" s="124"/>
      <c r="J2" s="124"/>
      <c r="K2" s="124"/>
      <c r="L2" s="124"/>
    </row>
    <row r="3" spans="1:17" x14ac:dyDescent="0.55000000000000004">
      <c r="A3" s="27"/>
      <c r="B3" s="27"/>
      <c r="C3" s="27"/>
      <c r="D3" s="123" t="s">
        <v>312</v>
      </c>
      <c r="E3" s="123"/>
      <c r="F3" s="123"/>
      <c r="G3" s="123"/>
      <c r="H3" s="123"/>
      <c r="I3" s="72"/>
      <c r="J3" s="125"/>
      <c r="K3" s="125"/>
      <c r="L3" s="125"/>
      <c r="M3" s="125"/>
      <c r="N3" s="125"/>
      <c r="O3" s="125"/>
    </row>
    <row r="4" spans="1:17" s="74" customFormat="1" x14ac:dyDescent="0.55000000000000004">
      <c r="A4" s="117"/>
      <c r="B4" s="117"/>
      <c r="C4" s="117"/>
      <c r="D4" s="80"/>
      <c r="E4" s="75">
        <v>2</v>
      </c>
      <c r="F4" s="75">
        <v>4</v>
      </c>
      <c r="G4" s="75">
        <v>5</v>
      </c>
      <c r="H4" s="75">
        <v>6</v>
      </c>
      <c r="I4" s="75">
        <v>7</v>
      </c>
      <c r="J4" s="75">
        <v>4</v>
      </c>
      <c r="K4" s="75">
        <v>5</v>
      </c>
      <c r="L4" s="75">
        <v>6</v>
      </c>
      <c r="M4" s="73">
        <v>7</v>
      </c>
      <c r="N4" s="104">
        <v>4</v>
      </c>
      <c r="O4" s="104">
        <v>5</v>
      </c>
      <c r="P4" s="27"/>
      <c r="Q4" s="27"/>
    </row>
    <row r="5" spans="1:17" s="74" customFormat="1" x14ac:dyDescent="0.55000000000000004">
      <c r="D5" s="80"/>
      <c r="E5" s="75"/>
      <c r="F5" s="126" t="s">
        <v>282</v>
      </c>
      <c r="G5" s="126"/>
      <c r="H5" s="126" t="s">
        <v>313</v>
      </c>
      <c r="I5" s="126"/>
      <c r="J5" s="126" t="s">
        <v>282</v>
      </c>
      <c r="K5" s="126"/>
      <c r="L5" s="126" t="s">
        <v>313</v>
      </c>
      <c r="M5" s="126"/>
      <c r="N5" s="103" t="s">
        <v>282</v>
      </c>
      <c r="O5" s="103" t="s">
        <v>283</v>
      </c>
    </row>
    <row r="6" spans="1:17" x14ac:dyDescent="0.55000000000000004">
      <c r="A6" s="86" t="s">
        <v>290</v>
      </c>
      <c r="B6" s="87" t="s">
        <v>282</v>
      </c>
      <c r="C6" s="87" t="s">
        <v>283</v>
      </c>
      <c r="D6" s="81" t="s">
        <v>290</v>
      </c>
      <c r="E6" s="85" t="s">
        <v>289</v>
      </c>
      <c r="F6" s="77" t="s">
        <v>314</v>
      </c>
      <c r="G6" s="77" t="s">
        <v>315</v>
      </c>
      <c r="H6" s="77" t="s">
        <v>314</v>
      </c>
      <c r="I6" s="77" t="s">
        <v>315</v>
      </c>
      <c r="J6" s="77" t="s">
        <v>314</v>
      </c>
      <c r="K6" s="77" t="s">
        <v>315</v>
      </c>
      <c r="L6" s="77" t="s">
        <v>314</v>
      </c>
      <c r="M6" s="77" t="s">
        <v>315</v>
      </c>
      <c r="N6" s="77" t="s">
        <v>315</v>
      </c>
      <c r="O6" s="77" t="s">
        <v>315</v>
      </c>
    </row>
    <row r="7" spans="1:17" x14ac:dyDescent="0.55000000000000004">
      <c r="A7" s="100">
        <f t="shared" ref="A7:A70" si="0">D7</f>
        <v>44298</v>
      </c>
      <c r="B7" s="53">
        <f t="shared" ref="B7:B70" si="1">IF($D7="","",IF(F7+G7+J7+K7+N7=0, 0, F7+G7+J7+K7+N7))</f>
        <v>31605</v>
      </c>
      <c r="C7" s="53">
        <f t="shared" ref="C7:C70" si="2">IF($D7="", "", IF(H7+I7+L7+M7+O7=0, 0, H7+I7+L7+M7+O7))</f>
        <v>70086</v>
      </c>
      <c r="D7" s="82">
        <v>44298</v>
      </c>
      <c r="E7" s="51" t="str">
        <f>IFERROR(VLOOKUP($D7, V医療従事者等!$A:$J, $E$4, FALSE), TEXT(D7, "aaa"))</f>
        <v>(月)</v>
      </c>
      <c r="F7" s="51">
        <f>IFERROR(VLOOKUP($D7, V医療従事者等!$A:$J, $F$4, FALSE), 0)</f>
        <v>26850</v>
      </c>
      <c r="G7" s="51">
        <f>IFERROR(VLOOKUP($D7, V医療従事者等!$A:$J, $G$4, FALSE), 0)</f>
        <v>0</v>
      </c>
      <c r="H7" s="51">
        <f>IFERROR(VLOOKUP($D7, V医療従事者等!$A:$J, $H$4, FALSE), 0)</f>
        <v>70086</v>
      </c>
      <c r="I7" s="51">
        <f>IFERROR(VLOOKUP($D7, V医療従事者等!$A:$J, $I$4, FALSE), 0)</f>
        <v>0</v>
      </c>
      <c r="J7" s="52">
        <f>IFERROR(VLOOKUP($D7, V一般接種!$A:$G, J$4, FALSE), 0)</f>
        <v>4755</v>
      </c>
      <c r="K7" s="52">
        <f>IFERROR(VLOOKUP($D7, V一般接種!$A:$G, K$4, FALSE), 0)</f>
        <v>0</v>
      </c>
      <c r="L7" s="52">
        <f>IFERROR(VLOOKUP($D7, V一般接種!$A:$G, L$4, FALSE), 0)</f>
        <v>0</v>
      </c>
      <c r="M7" s="84">
        <f>IFERROR(VLOOKUP($D7, V一般接種!$A:$G, M$4, FALSE), 0)</f>
        <v>0</v>
      </c>
      <c r="N7" s="52">
        <f>IFERROR(VLOOKUP($D7, V職域接種!$C:$G, N$4, FALSE), 0)</f>
        <v>0</v>
      </c>
      <c r="O7" s="52">
        <f>IFERROR(VLOOKUP($D7, V職域接種!$C:$G, O$4, FALSE), 0)</f>
        <v>0</v>
      </c>
    </row>
    <row r="8" spans="1:17" x14ac:dyDescent="0.55000000000000004">
      <c r="A8" s="100">
        <f t="shared" si="0"/>
        <v>44299</v>
      </c>
      <c r="B8" s="53">
        <f t="shared" si="1"/>
        <v>18153</v>
      </c>
      <c r="C8" s="53">
        <f t="shared" si="2"/>
        <v>40090</v>
      </c>
      <c r="D8" s="82">
        <v>44299</v>
      </c>
      <c r="E8" s="51" t="str">
        <f>IFERROR(VLOOKUP($D8, V医療従事者等!$A:$J, $E$4, FALSE), TEXT(D8, "aaa"))</f>
        <v>(火)</v>
      </c>
      <c r="F8" s="51">
        <f>IFERROR(VLOOKUP($D8, V医療従事者等!$A:$J, $F$4, FALSE), 0)</f>
        <v>13896</v>
      </c>
      <c r="G8" s="51">
        <f>IFERROR(VLOOKUP($D8, V医療従事者等!$A:$J, $G$4, FALSE), 0)</f>
        <v>0</v>
      </c>
      <c r="H8" s="51">
        <f>IFERROR(VLOOKUP($D8, V医療従事者等!$A:$J, $H$4, FALSE), 0)</f>
        <v>40090</v>
      </c>
      <c r="I8" s="51">
        <f>IFERROR(VLOOKUP($D8, V医療従事者等!$A:$J, $I$4, FALSE), 0)</f>
        <v>0</v>
      </c>
      <c r="J8" s="52">
        <f>IFERROR(VLOOKUP($D8, V一般接種!$A:$G, J$4, FALSE), 0)</f>
        <v>4257</v>
      </c>
      <c r="K8" s="52">
        <f>IFERROR(VLOOKUP($D8, V一般接種!$A:$G, K$4, FALSE), 0)</f>
        <v>0</v>
      </c>
      <c r="L8" s="52">
        <f>IFERROR(VLOOKUP($D8, V一般接種!$A:$G, L$4, FALSE), 0)</f>
        <v>0</v>
      </c>
      <c r="M8" s="52">
        <f>IFERROR(VLOOKUP($D8, V一般接種!$A:$G, M$4, FALSE), 0)</f>
        <v>0</v>
      </c>
      <c r="N8" s="52">
        <f>IFERROR(VLOOKUP($D8, V職域接種!$C:$G, N$4, FALSE), 0)</f>
        <v>0</v>
      </c>
      <c r="O8" s="52">
        <f>IFERROR(VLOOKUP($D8, V職域接種!$C:$G, O$4, FALSE), 0)</f>
        <v>0</v>
      </c>
    </row>
    <row r="9" spans="1:17" x14ac:dyDescent="0.55000000000000004">
      <c r="A9" s="100">
        <f t="shared" si="0"/>
        <v>44300</v>
      </c>
      <c r="B9" s="53">
        <f t="shared" si="1"/>
        <v>14679</v>
      </c>
      <c r="C9" s="53">
        <f t="shared" si="2"/>
        <v>41427</v>
      </c>
      <c r="D9" s="82">
        <v>44300</v>
      </c>
      <c r="E9" s="51" t="str">
        <f>IFERROR(VLOOKUP($D9, V医療従事者等!$A:$J, $E$4, FALSE), TEXT(D9, "aaa"))</f>
        <v>(水)</v>
      </c>
      <c r="F9" s="51">
        <f>IFERROR(VLOOKUP($D9, V医療従事者等!$A:$J, $F$4, FALSE), 0)</f>
        <v>9569</v>
      </c>
      <c r="G9" s="51">
        <f>IFERROR(VLOOKUP($D9, V医療従事者等!$A:$J, $G$4, FALSE), 0)</f>
        <v>0</v>
      </c>
      <c r="H9" s="51">
        <f>IFERROR(VLOOKUP($D9, V医療従事者等!$A:$J, $H$4, FALSE), 0)</f>
        <v>41427</v>
      </c>
      <c r="I9" s="51">
        <f>IFERROR(VLOOKUP($D9, V医療従事者等!$A:$J, $I$4, FALSE), 0)</f>
        <v>0</v>
      </c>
      <c r="J9" s="52">
        <f>IFERROR(VLOOKUP($D9, V一般接種!$A:$G, J$4, FALSE), 0)</f>
        <v>5110</v>
      </c>
      <c r="K9" s="52">
        <f>IFERROR(VLOOKUP($D9, V一般接種!$A:$G, K$4, FALSE), 0)</f>
        <v>0</v>
      </c>
      <c r="L9" s="52">
        <f>IFERROR(VLOOKUP($D9, V一般接種!$A:$G, L$4, FALSE), 0)</f>
        <v>0</v>
      </c>
      <c r="M9" s="52">
        <f>IFERROR(VLOOKUP($D9, V一般接種!$A:$G, M$4, FALSE), 0)</f>
        <v>0</v>
      </c>
      <c r="N9" s="52">
        <f>IFERROR(VLOOKUP($D9, V職域接種!$C:$G, N$4, FALSE), 0)</f>
        <v>0</v>
      </c>
      <c r="O9" s="52">
        <f>IFERROR(VLOOKUP($D9, V職域接種!$C:$G, O$4, FALSE), 0)</f>
        <v>0</v>
      </c>
    </row>
    <row r="10" spans="1:17" x14ac:dyDescent="0.55000000000000004">
      <c r="A10" s="100">
        <f t="shared" si="0"/>
        <v>44301</v>
      </c>
      <c r="B10" s="53">
        <f t="shared" si="1"/>
        <v>25916</v>
      </c>
      <c r="C10" s="53">
        <f t="shared" si="2"/>
        <v>35983</v>
      </c>
      <c r="D10" s="82">
        <v>44301</v>
      </c>
      <c r="E10" s="51" t="str">
        <f>IFERROR(VLOOKUP($D10, V医療従事者等!$A:$J, $E$4, FALSE), TEXT(D10, "aaa"))</f>
        <v>(木)</v>
      </c>
      <c r="F10" s="51">
        <f>IFERROR(VLOOKUP($D10, V医療従事者等!$A:$J, $F$4, FALSE), 0)</f>
        <v>16637</v>
      </c>
      <c r="G10" s="51">
        <f>IFERROR(VLOOKUP($D10, V医療従事者等!$A:$J, $G$4, FALSE), 0)</f>
        <v>0</v>
      </c>
      <c r="H10" s="51">
        <f>IFERROR(VLOOKUP($D10, V医療従事者等!$A:$J, $H$4, FALSE), 0)</f>
        <v>35983</v>
      </c>
      <c r="I10" s="51">
        <f>IFERROR(VLOOKUP($D10, V医療従事者等!$A:$J, $I$4, FALSE), 0)</f>
        <v>0</v>
      </c>
      <c r="J10" s="52">
        <f>IFERROR(VLOOKUP($D10, V一般接種!$A:$G, J$4, FALSE), 0)</f>
        <v>9279</v>
      </c>
      <c r="K10" s="52">
        <f>IFERROR(VLOOKUP($D10, V一般接種!$A:$G, K$4, FALSE), 0)</f>
        <v>0</v>
      </c>
      <c r="L10" s="52">
        <f>IFERROR(VLOOKUP($D10, V一般接種!$A:$G, L$4, FALSE), 0)</f>
        <v>0</v>
      </c>
      <c r="M10" s="52">
        <f>IFERROR(VLOOKUP($D10, V一般接種!$A:$G, M$4, FALSE), 0)</f>
        <v>0</v>
      </c>
      <c r="N10" s="52">
        <f>IFERROR(VLOOKUP($D10, V職域接種!$C:$G, N$4, FALSE), 0)</f>
        <v>0</v>
      </c>
      <c r="O10" s="52">
        <f>IFERROR(VLOOKUP($D10, V職域接種!$C:$G, O$4, FALSE), 0)</f>
        <v>0</v>
      </c>
    </row>
    <row r="11" spans="1:17" x14ac:dyDescent="0.55000000000000004">
      <c r="A11" s="100">
        <f t="shared" si="0"/>
        <v>44302</v>
      </c>
      <c r="B11" s="53">
        <f t="shared" si="1"/>
        <v>41420</v>
      </c>
      <c r="C11" s="53">
        <f t="shared" si="2"/>
        <v>39991</v>
      </c>
      <c r="D11" s="82">
        <v>44302</v>
      </c>
      <c r="E11" s="51" t="str">
        <f>IFERROR(VLOOKUP($D11, V医療従事者等!$A:$J, $E$4, FALSE), TEXT(D11, "aaa"))</f>
        <v>(金)</v>
      </c>
      <c r="F11" s="51">
        <f>IFERROR(VLOOKUP($D11, V医療従事者等!$A:$J, $F$4, FALSE), 0)</f>
        <v>29696</v>
      </c>
      <c r="G11" s="51">
        <f>IFERROR(VLOOKUP($D11, V医療従事者等!$A:$J, $G$4, FALSE), 0)</f>
        <v>0</v>
      </c>
      <c r="H11" s="51">
        <f>IFERROR(VLOOKUP($D11, V医療従事者等!$A:$J, $H$4, FALSE), 0)</f>
        <v>39991</v>
      </c>
      <c r="I11" s="51">
        <f>IFERROR(VLOOKUP($D11, V医療従事者等!$A:$J, $I$4, FALSE), 0)</f>
        <v>0</v>
      </c>
      <c r="J11" s="52">
        <f>IFERROR(VLOOKUP($D11, V一般接種!$A:$G, J$4, FALSE), 0)</f>
        <v>11724</v>
      </c>
      <c r="K11" s="52">
        <f>IFERROR(VLOOKUP($D11, V一般接種!$A:$G, K$4, FALSE), 0)</f>
        <v>0</v>
      </c>
      <c r="L11" s="52">
        <f>IFERROR(VLOOKUP($D11, V一般接種!$A:$G, L$4, FALSE), 0)</f>
        <v>0</v>
      </c>
      <c r="M11" s="52">
        <f>IFERROR(VLOOKUP($D11, V一般接種!$A:$G, M$4, FALSE), 0)</f>
        <v>0</v>
      </c>
      <c r="N11" s="52">
        <f>IFERROR(VLOOKUP($D11, V職域接種!$C:$G, N$4, FALSE), 0)</f>
        <v>0</v>
      </c>
      <c r="O11" s="52">
        <f>IFERROR(VLOOKUP($D11, V職域接種!$C:$G, O$4, FALSE), 0)</f>
        <v>0</v>
      </c>
    </row>
    <row r="12" spans="1:17" x14ac:dyDescent="0.55000000000000004">
      <c r="A12" s="100">
        <f t="shared" si="0"/>
        <v>44303</v>
      </c>
      <c r="B12" s="53">
        <f t="shared" si="1"/>
        <v>8670</v>
      </c>
      <c r="C12" s="53">
        <f t="shared" si="2"/>
        <v>0</v>
      </c>
      <c r="D12" s="82">
        <v>44303</v>
      </c>
      <c r="E12" s="51" t="str">
        <f>IFERROR(VLOOKUP($D12, V医療従事者等!$A:$J, $E$4, FALSE), TEXT(D12, "aaa"))</f>
        <v>土</v>
      </c>
      <c r="F12" s="51">
        <f>IFERROR(VLOOKUP($D12, V医療従事者等!$A:$J, $F$4, FALSE), 0)</f>
        <v>0</v>
      </c>
      <c r="G12" s="51">
        <f>IFERROR(VLOOKUP($D12, V医療従事者等!$A:$J, $G$4, FALSE), 0)</f>
        <v>0</v>
      </c>
      <c r="H12" s="51">
        <f>IFERROR(VLOOKUP($D12, V医療従事者等!$A:$J, $H$4, FALSE), 0)</f>
        <v>0</v>
      </c>
      <c r="I12" s="51">
        <f>IFERROR(VLOOKUP($D12, V医療従事者等!$A:$J, $I$4, FALSE), 0)</f>
        <v>0</v>
      </c>
      <c r="J12" s="52">
        <f>IFERROR(VLOOKUP($D12, V一般接種!$A:$G, J$4, FALSE), 0)</f>
        <v>8670</v>
      </c>
      <c r="K12" s="52">
        <f>IFERROR(VLOOKUP($D12, V一般接種!$A:$G, K$4, FALSE), 0)</f>
        <v>0</v>
      </c>
      <c r="L12" s="52">
        <f>IFERROR(VLOOKUP($D12, V一般接種!$A:$G, L$4, FALSE), 0)</f>
        <v>0</v>
      </c>
      <c r="M12" s="52">
        <f>IFERROR(VLOOKUP($D12, V一般接種!$A:$G, M$4, FALSE), 0)</f>
        <v>0</v>
      </c>
      <c r="N12" s="52">
        <f>IFERROR(VLOOKUP($D12, V職域接種!$C:$G, N$4, FALSE), 0)</f>
        <v>0</v>
      </c>
      <c r="O12" s="52">
        <f>IFERROR(VLOOKUP($D12, V職域接種!$C:$G, O$4, FALSE), 0)</f>
        <v>0</v>
      </c>
    </row>
    <row r="13" spans="1:17" x14ac:dyDescent="0.55000000000000004">
      <c r="A13" s="100">
        <f t="shared" si="0"/>
        <v>44304</v>
      </c>
      <c r="B13" s="53">
        <f t="shared" si="1"/>
        <v>8874</v>
      </c>
      <c r="C13" s="53">
        <f t="shared" si="2"/>
        <v>0</v>
      </c>
      <c r="D13" s="82">
        <v>44304</v>
      </c>
      <c r="E13" s="51" t="str">
        <f>IFERROR(VLOOKUP($D13, V医療従事者等!$A:$J, $E$4, FALSE), TEXT(D13, "aaa"))</f>
        <v>日</v>
      </c>
      <c r="F13" s="51">
        <f>IFERROR(VLOOKUP($D13, V医療従事者等!$A:$J, $F$4, FALSE), 0)</f>
        <v>0</v>
      </c>
      <c r="G13" s="51">
        <f>IFERROR(VLOOKUP($D13, V医療従事者等!$A:$J, $G$4, FALSE), 0)</f>
        <v>0</v>
      </c>
      <c r="H13" s="51">
        <f>IFERROR(VLOOKUP($D13, V医療従事者等!$A:$J, $H$4, FALSE), 0)</f>
        <v>0</v>
      </c>
      <c r="I13" s="51">
        <f>IFERROR(VLOOKUP($D13, V医療従事者等!$A:$J, $I$4, FALSE), 0)</f>
        <v>0</v>
      </c>
      <c r="J13" s="52">
        <f>IFERROR(VLOOKUP($D13, V一般接種!$A:$G, J$4, FALSE), 0)</f>
        <v>8874</v>
      </c>
      <c r="K13" s="52">
        <f>IFERROR(VLOOKUP($D13, V一般接種!$A:$G, K$4, FALSE), 0)</f>
        <v>0</v>
      </c>
      <c r="L13" s="52">
        <f>IFERROR(VLOOKUP($D13, V一般接種!$A:$G, L$4, FALSE), 0)</f>
        <v>0</v>
      </c>
      <c r="M13" s="52">
        <f>IFERROR(VLOOKUP($D13, V一般接種!$A:$G, M$4, FALSE), 0)</f>
        <v>0</v>
      </c>
      <c r="N13" s="52">
        <f>IFERROR(VLOOKUP($D13, V職域接種!$C:$G, N$4, FALSE), 0)</f>
        <v>0</v>
      </c>
      <c r="O13" s="52">
        <f>IFERROR(VLOOKUP($D13, V職域接種!$C:$G, O$4, FALSE), 0)</f>
        <v>0</v>
      </c>
    </row>
    <row r="14" spans="1:17" x14ac:dyDescent="0.55000000000000004">
      <c r="A14" s="100">
        <f t="shared" si="0"/>
        <v>44305</v>
      </c>
      <c r="B14" s="53">
        <f t="shared" si="1"/>
        <v>100880</v>
      </c>
      <c r="C14" s="53">
        <f t="shared" si="2"/>
        <v>54307</v>
      </c>
      <c r="D14" s="82">
        <v>44305</v>
      </c>
      <c r="E14" s="51" t="str">
        <f>IFERROR(VLOOKUP($D14, V医療従事者等!$A:$J, $E$4, FALSE), TEXT(D14, "aaa"))</f>
        <v>(月)</v>
      </c>
      <c r="F14" s="51">
        <f>IFERROR(VLOOKUP($D14, V医療従事者等!$A:$J, $F$4, FALSE), 0)</f>
        <v>64725</v>
      </c>
      <c r="G14" s="51">
        <f>IFERROR(VLOOKUP($D14, V医療従事者等!$A:$J, $G$4, FALSE), 0)</f>
        <v>0</v>
      </c>
      <c r="H14" s="51">
        <f>IFERROR(VLOOKUP($D14, V医療従事者等!$A:$J, $H$4, FALSE), 0)</f>
        <v>54307</v>
      </c>
      <c r="I14" s="51">
        <f>IFERROR(VLOOKUP($D14, V医療従事者等!$A:$J, $I$4, FALSE), 0)</f>
        <v>0</v>
      </c>
      <c r="J14" s="52">
        <f>IFERROR(VLOOKUP($D14, V一般接種!$A:$G, J$4, FALSE), 0)</f>
        <v>36155</v>
      </c>
      <c r="K14" s="52">
        <f>IFERROR(VLOOKUP($D14, V一般接種!$A:$G, K$4, FALSE), 0)</f>
        <v>0</v>
      </c>
      <c r="L14" s="52">
        <f>IFERROR(VLOOKUP($D14, V一般接種!$A:$G, L$4, FALSE), 0)</f>
        <v>0</v>
      </c>
      <c r="M14" s="52">
        <f>IFERROR(VLOOKUP($D14, V一般接種!$A:$G, M$4, FALSE), 0)</f>
        <v>0</v>
      </c>
      <c r="N14" s="52">
        <f>IFERROR(VLOOKUP($D14, V職域接種!$C:$G, N$4, FALSE), 0)</f>
        <v>0</v>
      </c>
      <c r="O14" s="52">
        <f>IFERROR(VLOOKUP($D14, V職域接種!$C:$G, O$4, FALSE), 0)</f>
        <v>0</v>
      </c>
    </row>
    <row r="15" spans="1:17" x14ac:dyDescent="0.55000000000000004">
      <c r="A15" s="100">
        <f t="shared" si="0"/>
        <v>44306</v>
      </c>
      <c r="B15" s="53">
        <f t="shared" si="1"/>
        <v>153585</v>
      </c>
      <c r="C15" s="53">
        <f t="shared" si="2"/>
        <v>27797</v>
      </c>
      <c r="D15" s="82">
        <v>44306</v>
      </c>
      <c r="E15" s="51" t="str">
        <f>IFERROR(VLOOKUP($D15, V医療従事者等!$A:$J, $E$4, FALSE), TEXT(D15, "aaa"))</f>
        <v>(火)</v>
      </c>
      <c r="F15" s="51">
        <f>IFERROR(VLOOKUP($D15, V医療従事者等!$A:$J, $F$4, FALSE), 0)</f>
        <v>98622</v>
      </c>
      <c r="G15" s="51">
        <f>IFERROR(VLOOKUP($D15, V医療従事者等!$A:$J, $G$4, FALSE), 0)</f>
        <v>0</v>
      </c>
      <c r="H15" s="51">
        <f>IFERROR(VLOOKUP($D15, V医療従事者等!$A:$J, $H$4, FALSE), 0)</f>
        <v>27797</v>
      </c>
      <c r="I15" s="51">
        <f>IFERROR(VLOOKUP($D15, V医療従事者等!$A:$J, $I$4, FALSE), 0)</f>
        <v>0</v>
      </c>
      <c r="J15" s="52">
        <f>IFERROR(VLOOKUP($D15, V一般接種!$A:$G, J$4, FALSE), 0)</f>
        <v>54963</v>
      </c>
      <c r="K15" s="52">
        <f>IFERROR(VLOOKUP($D15, V一般接種!$A:$G, K$4, FALSE), 0)</f>
        <v>0</v>
      </c>
      <c r="L15" s="52">
        <f>IFERROR(VLOOKUP($D15, V一般接種!$A:$G, L$4, FALSE), 0)</f>
        <v>0</v>
      </c>
      <c r="M15" s="52">
        <f>IFERROR(VLOOKUP($D15, V一般接種!$A:$G, M$4, FALSE), 0)</f>
        <v>0</v>
      </c>
      <c r="N15" s="52">
        <f>IFERROR(VLOOKUP($D15, V職域接種!$C:$G, N$4, FALSE), 0)</f>
        <v>0</v>
      </c>
      <c r="O15" s="52">
        <f>IFERROR(VLOOKUP($D15, V職域接種!$C:$G, O$4, FALSE), 0)</f>
        <v>0</v>
      </c>
    </row>
    <row r="16" spans="1:17" x14ac:dyDescent="0.55000000000000004">
      <c r="A16" s="100">
        <f t="shared" si="0"/>
        <v>44307</v>
      </c>
      <c r="B16" s="53">
        <f t="shared" si="1"/>
        <v>192233</v>
      </c>
      <c r="C16" s="53">
        <f t="shared" si="2"/>
        <v>26696</v>
      </c>
      <c r="D16" s="82">
        <v>44307</v>
      </c>
      <c r="E16" s="51" t="str">
        <f>IFERROR(VLOOKUP($D16, V医療従事者等!$A:$J, $E$4, FALSE), TEXT(D16, "aaa"))</f>
        <v>(水)</v>
      </c>
      <c r="F16" s="51">
        <f>IFERROR(VLOOKUP($D16, V医療従事者等!$A:$J, $F$4, FALSE), 0)</f>
        <v>126188</v>
      </c>
      <c r="G16" s="51">
        <f>IFERROR(VLOOKUP($D16, V医療従事者等!$A:$J, $G$4, FALSE), 0)</f>
        <v>0</v>
      </c>
      <c r="H16" s="51">
        <f>IFERROR(VLOOKUP($D16, V医療従事者等!$A:$J, $H$4, FALSE), 0)</f>
        <v>26696</v>
      </c>
      <c r="I16" s="51">
        <f>IFERROR(VLOOKUP($D16, V医療従事者等!$A:$J, $I$4, FALSE), 0)</f>
        <v>0</v>
      </c>
      <c r="J16" s="52">
        <f>IFERROR(VLOOKUP($D16, V一般接種!$A:$G, J$4, FALSE), 0)</f>
        <v>66045</v>
      </c>
      <c r="K16" s="52">
        <f>IFERROR(VLOOKUP($D16, V一般接種!$A:$G, K$4, FALSE), 0)</f>
        <v>0</v>
      </c>
      <c r="L16" s="52">
        <f>IFERROR(VLOOKUP($D16, V一般接種!$A:$G, L$4, FALSE), 0)</f>
        <v>0</v>
      </c>
      <c r="M16" s="52">
        <f>IFERROR(VLOOKUP($D16, V一般接種!$A:$G, M$4, FALSE), 0)</f>
        <v>0</v>
      </c>
      <c r="N16" s="52">
        <f>IFERROR(VLOOKUP($D16, V職域接種!$C:$G, N$4, FALSE), 0)</f>
        <v>0</v>
      </c>
      <c r="O16" s="52">
        <f>IFERROR(VLOOKUP($D16, V職域接種!$C:$G, O$4, FALSE), 0)</f>
        <v>0</v>
      </c>
    </row>
    <row r="17" spans="1:15" x14ac:dyDescent="0.55000000000000004">
      <c r="A17" s="100">
        <f t="shared" si="0"/>
        <v>44308</v>
      </c>
      <c r="B17" s="53">
        <f t="shared" si="1"/>
        <v>192930</v>
      </c>
      <c r="C17" s="53">
        <f t="shared" si="2"/>
        <v>21855</v>
      </c>
      <c r="D17" s="82">
        <v>44308</v>
      </c>
      <c r="E17" s="51" t="str">
        <f>IFERROR(VLOOKUP($D17, V医療従事者等!$A:$J, $E$4, FALSE), TEXT(D17, "aaa"))</f>
        <v>(木)</v>
      </c>
      <c r="F17" s="51">
        <f>IFERROR(VLOOKUP($D17, V医療従事者等!$A:$J, $F$4, FALSE), 0)</f>
        <v>128634</v>
      </c>
      <c r="G17" s="51">
        <f>IFERROR(VLOOKUP($D17, V医療従事者等!$A:$J, $G$4, FALSE), 0)</f>
        <v>0</v>
      </c>
      <c r="H17" s="51">
        <f>IFERROR(VLOOKUP($D17, V医療従事者等!$A:$J, $H$4, FALSE), 0)</f>
        <v>21855</v>
      </c>
      <c r="I17" s="51">
        <f>IFERROR(VLOOKUP($D17, V医療従事者等!$A:$J, $I$4, FALSE), 0)</f>
        <v>0</v>
      </c>
      <c r="J17" s="52">
        <f>IFERROR(VLOOKUP($D17, V一般接種!$A:$G, J$4, FALSE), 0)</f>
        <v>64296</v>
      </c>
      <c r="K17" s="52">
        <f>IFERROR(VLOOKUP($D17, V一般接種!$A:$G, K$4, FALSE), 0)</f>
        <v>0</v>
      </c>
      <c r="L17" s="52">
        <f>IFERROR(VLOOKUP($D17, V一般接種!$A:$G, L$4, FALSE), 0)</f>
        <v>0</v>
      </c>
      <c r="M17" s="52">
        <f>IFERROR(VLOOKUP($D17, V一般接種!$A:$G, M$4, FALSE), 0)</f>
        <v>0</v>
      </c>
      <c r="N17" s="52">
        <f>IFERROR(VLOOKUP($D17, V職域接種!$C:$G, N$4, FALSE), 0)</f>
        <v>0</v>
      </c>
      <c r="O17" s="52">
        <f>IFERROR(VLOOKUP($D17, V職域接種!$C:$G, O$4, FALSE), 0)</f>
        <v>0</v>
      </c>
    </row>
    <row r="18" spans="1:15" x14ac:dyDescent="0.55000000000000004">
      <c r="A18" s="100">
        <f t="shared" si="0"/>
        <v>44309</v>
      </c>
      <c r="B18" s="53">
        <f t="shared" si="1"/>
        <v>209781</v>
      </c>
      <c r="C18" s="53">
        <f t="shared" si="2"/>
        <v>29683</v>
      </c>
      <c r="D18" s="82">
        <v>44309</v>
      </c>
      <c r="E18" s="51" t="str">
        <f>IFERROR(VLOOKUP($D18, V医療従事者等!$A:$J, $E$4, FALSE), TEXT(D18, "aaa"))</f>
        <v>(金)</v>
      </c>
      <c r="F18" s="51">
        <f>IFERROR(VLOOKUP($D18, V医療従事者等!$A:$J, $F$4, FALSE), 0)</f>
        <v>147989</v>
      </c>
      <c r="G18" s="51">
        <f>IFERROR(VLOOKUP($D18, V医療従事者等!$A:$J, $G$4, FALSE), 0)</f>
        <v>0</v>
      </c>
      <c r="H18" s="51">
        <f>IFERROR(VLOOKUP($D18, V医療従事者等!$A:$J, $H$4, FALSE), 0)</f>
        <v>29683</v>
      </c>
      <c r="I18" s="51">
        <f>IFERROR(VLOOKUP($D18, V医療従事者等!$A:$J, $I$4, FALSE), 0)</f>
        <v>0</v>
      </c>
      <c r="J18" s="52">
        <f>IFERROR(VLOOKUP($D18, V一般接種!$A:$G, J$4, FALSE), 0)</f>
        <v>61792</v>
      </c>
      <c r="K18" s="52">
        <f>IFERROR(VLOOKUP($D18, V一般接種!$A:$G, K$4, FALSE), 0)</f>
        <v>0</v>
      </c>
      <c r="L18" s="52">
        <f>IFERROR(VLOOKUP($D18, V一般接種!$A:$G, L$4, FALSE), 0)</f>
        <v>0</v>
      </c>
      <c r="M18" s="52">
        <f>IFERROR(VLOOKUP($D18, V一般接種!$A:$G, M$4, FALSE), 0)</f>
        <v>0</v>
      </c>
      <c r="N18" s="52">
        <f>IFERROR(VLOOKUP($D18, V職域接種!$C:$G, N$4, FALSE), 0)</f>
        <v>0</v>
      </c>
      <c r="O18" s="52">
        <f>IFERROR(VLOOKUP($D18, V職域接種!$C:$G, O$4, FALSE), 0)</f>
        <v>0</v>
      </c>
    </row>
    <row r="19" spans="1:15" x14ac:dyDescent="0.55000000000000004">
      <c r="A19" s="100">
        <f t="shared" si="0"/>
        <v>44310</v>
      </c>
      <c r="B19" s="53">
        <f t="shared" si="1"/>
        <v>41034</v>
      </c>
      <c r="C19" s="53">
        <f t="shared" si="2"/>
        <v>0</v>
      </c>
      <c r="D19" s="82">
        <v>44310</v>
      </c>
      <c r="E19" s="51" t="str">
        <f>IFERROR(VLOOKUP($D19, V医療従事者等!$A:$J, $E$4, FALSE), TEXT(D19, "aaa"))</f>
        <v>土</v>
      </c>
      <c r="F19" s="51">
        <f>IFERROR(VLOOKUP($D19, V医療従事者等!$A:$J, $F$4, FALSE), 0)</f>
        <v>0</v>
      </c>
      <c r="G19" s="51">
        <f>IFERROR(VLOOKUP($D19, V医療従事者等!$A:$J, $G$4, FALSE), 0)</f>
        <v>0</v>
      </c>
      <c r="H19" s="51">
        <f>IFERROR(VLOOKUP($D19, V医療従事者等!$A:$J, $H$4, FALSE), 0)</f>
        <v>0</v>
      </c>
      <c r="I19" s="51">
        <f>IFERROR(VLOOKUP($D19, V医療従事者等!$A:$J, $I$4, FALSE), 0)</f>
        <v>0</v>
      </c>
      <c r="J19" s="52">
        <f>IFERROR(VLOOKUP($D19, V一般接種!$A:$G, J$4, FALSE), 0)</f>
        <v>41034</v>
      </c>
      <c r="K19" s="52">
        <f>IFERROR(VLOOKUP($D19, V一般接種!$A:$G, K$4, FALSE), 0)</f>
        <v>0</v>
      </c>
      <c r="L19" s="52">
        <f>IFERROR(VLOOKUP($D19, V一般接種!$A:$G, L$4, FALSE), 0)</f>
        <v>0</v>
      </c>
      <c r="M19" s="52">
        <f>IFERROR(VLOOKUP($D19, V一般接種!$A:$G, M$4, FALSE), 0)</f>
        <v>0</v>
      </c>
      <c r="N19" s="52">
        <f>IFERROR(VLOOKUP($D19, V職域接種!$C:$G, N$4, FALSE), 0)</f>
        <v>0</v>
      </c>
      <c r="O19" s="52">
        <f>IFERROR(VLOOKUP($D19, V職域接種!$C:$G, O$4, FALSE), 0)</f>
        <v>0</v>
      </c>
    </row>
    <row r="20" spans="1:15" x14ac:dyDescent="0.55000000000000004">
      <c r="A20" s="100">
        <f t="shared" si="0"/>
        <v>44311</v>
      </c>
      <c r="B20" s="53">
        <f t="shared" si="1"/>
        <v>25682</v>
      </c>
      <c r="C20" s="53">
        <f t="shared" si="2"/>
        <v>0</v>
      </c>
      <c r="D20" s="82">
        <v>44311</v>
      </c>
      <c r="E20" s="51" t="str">
        <f>IFERROR(VLOOKUP($D20, V医療従事者等!$A:$J, $E$4, FALSE), TEXT(D20, "aaa"))</f>
        <v>日</v>
      </c>
      <c r="F20" s="51">
        <f>IFERROR(VLOOKUP($D20, V医療従事者等!$A:$J, $F$4, FALSE), 0)</f>
        <v>0</v>
      </c>
      <c r="G20" s="51">
        <f>IFERROR(VLOOKUP($D20, V医療従事者等!$A:$J, $G$4, FALSE), 0)</f>
        <v>0</v>
      </c>
      <c r="H20" s="51">
        <f>IFERROR(VLOOKUP($D20, V医療従事者等!$A:$J, $H$4, FALSE), 0)</f>
        <v>0</v>
      </c>
      <c r="I20" s="51">
        <f>IFERROR(VLOOKUP($D20, V医療従事者等!$A:$J, $I$4, FALSE), 0)</f>
        <v>0</v>
      </c>
      <c r="J20" s="52">
        <f>IFERROR(VLOOKUP($D20, V一般接種!$A:$G, J$4, FALSE), 0)</f>
        <v>25682</v>
      </c>
      <c r="K20" s="52">
        <f>IFERROR(VLOOKUP($D20, V一般接種!$A:$G, K$4, FALSE), 0)</f>
        <v>0</v>
      </c>
      <c r="L20" s="52">
        <f>IFERROR(VLOOKUP($D20, V一般接種!$A:$G, L$4, FALSE), 0)</f>
        <v>0</v>
      </c>
      <c r="M20" s="52">
        <f>IFERROR(VLOOKUP($D20, V一般接種!$A:$G, M$4, FALSE), 0)</f>
        <v>0</v>
      </c>
      <c r="N20" s="52">
        <f>IFERROR(VLOOKUP($D20, V職域接種!$C:$G, N$4, FALSE), 0)</f>
        <v>0</v>
      </c>
      <c r="O20" s="52">
        <f>IFERROR(VLOOKUP($D20, V職域接種!$C:$G, O$4, FALSE), 0)</f>
        <v>0</v>
      </c>
    </row>
    <row r="21" spans="1:15" x14ac:dyDescent="0.55000000000000004">
      <c r="A21" s="100">
        <f t="shared" si="0"/>
        <v>44312</v>
      </c>
      <c r="B21" s="53">
        <f t="shared" si="1"/>
        <v>288089</v>
      </c>
      <c r="C21" s="53">
        <f t="shared" si="2"/>
        <v>41651</v>
      </c>
      <c r="D21" s="82">
        <v>44312</v>
      </c>
      <c r="E21" s="51" t="str">
        <f>IFERROR(VLOOKUP($D21, V医療従事者等!$A:$J, $E$4, FALSE), TEXT(D21, "aaa"))</f>
        <v>(月)</v>
      </c>
      <c r="F21" s="51">
        <f>IFERROR(VLOOKUP($D21, V医療従事者等!$A:$J, $F$4, FALSE), 0)</f>
        <v>221677</v>
      </c>
      <c r="G21" s="51">
        <f>IFERROR(VLOOKUP($D21, V医療従事者等!$A:$J, $G$4, FALSE), 0)</f>
        <v>0</v>
      </c>
      <c r="H21" s="51">
        <f>IFERROR(VLOOKUP($D21, V医療従事者等!$A:$J, $H$4, FALSE), 0)</f>
        <v>41651</v>
      </c>
      <c r="I21" s="51">
        <f>IFERROR(VLOOKUP($D21, V医療従事者等!$A:$J, $I$4, FALSE), 0)</f>
        <v>0</v>
      </c>
      <c r="J21" s="52">
        <f>IFERROR(VLOOKUP($D21, V一般接種!$A:$G, J$4, FALSE), 0)</f>
        <v>66412</v>
      </c>
      <c r="K21" s="52">
        <f>IFERROR(VLOOKUP($D21, V一般接種!$A:$G, K$4, FALSE), 0)</f>
        <v>0</v>
      </c>
      <c r="L21" s="52">
        <f>IFERROR(VLOOKUP($D21, V一般接種!$A:$G, L$4, FALSE), 0)</f>
        <v>0</v>
      </c>
      <c r="M21" s="52">
        <f>IFERROR(VLOOKUP($D21, V一般接種!$A:$G, M$4, FALSE), 0)</f>
        <v>0</v>
      </c>
      <c r="N21" s="52">
        <f>IFERROR(VLOOKUP($D21, V職域接種!$C:$G, N$4, FALSE), 0)</f>
        <v>0</v>
      </c>
      <c r="O21" s="52">
        <f>IFERROR(VLOOKUP($D21, V職域接種!$C:$G, O$4, FALSE), 0)</f>
        <v>0</v>
      </c>
    </row>
    <row r="22" spans="1:15" x14ac:dyDescent="0.55000000000000004">
      <c r="A22" s="100">
        <f t="shared" si="0"/>
        <v>44313</v>
      </c>
      <c r="B22" s="53">
        <f t="shared" si="1"/>
        <v>259327</v>
      </c>
      <c r="C22" s="53">
        <f t="shared" si="2"/>
        <v>31105</v>
      </c>
      <c r="D22" s="82">
        <v>44313</v>
      </c>
      <c r="E22" s="51" t="str">
        <f>IFERROR(VLOOKUP($D22, V医療従事者等!$A:$J, $E$4, FALSE), TEXT(D22, "aaa"))</f>
        <v>(火)</v>
      </c>
      <c r="F22" s="51">
        <f>IFERROR(VLOOKUP($D22, V医療従事者等!$A:$J, $F$4, FALSE), 0)</f>
        <v>172069</v>
      </c>
      <c r="G22" s="51">
        <f>IFERROR(VLOOKUP($D22, V医療従事者等!$A:$J, $G$4, FALSE), 0)</f>
        <v>0</v>
      </c>
      <c r="H22" s="51">
        <f>IFERROR(VLOOKUP($D22, V医療従事者等!$A:$J, $H$4, FALSE), 0)</f>
        <v>31105</v>
      </c>
      <c r="I22" s="51">
        <f>IFERROR(VLOOKUP($D22, V医療従事者等!$A:$J, $I$4, FALSE), 0)</f>
        <v>0</v>
      </c>
      <c r="J22" s="52">
        <f>IFERROR(VLOOKUP($D22, V一般接種!$A:$G, J$4, FALSE), 0)</f>
        <v>87258</v>
      </c>
      <c r="K22" s="52">
        <f>IFERROR(VLOOKUP($D22, V一般接種!$A:$G, K$4, FALSE), 0)</f>
        <v>0</v>
      </c>
      <c r="L22" s="52">
        <f>IFERROR(VLOOKUP($D22, V一般接種!$A:$G, L$4, FALSE), 0)</f>
        <v>0</v>
      </c>
      <c r="M22" s="52">
        <f>IFERROR(VLOOKUP($D22, V一般接種!$A:$G, M$4, FALSE), 0)</f>
        <v>0</v>
      </c>
      <c r="N22" s="52">
        <f>IFERROR(VLOOKUP($D22, V職域接種!$C:$G, N$4, FALSE), 0)</f>
        <v>0</v>
      </c>
      <c r="O22" s="52">
        <f>IFERROR(VLOOKUP($D22, V職域接種!$C:$G, O$4, FALSE), 0)</f>
        <v>0</v>
      </c>
    </row>
    <row r="23" spans="1:15" x14ac:dyDescent="0.55000000000000004">
      <c r="A23" s="100">
        <f t="shared" si="0"/>
        <v>44314</v>
      </c>
      <c r="B23" s="53">
        <f t="shared" si="1"/>
        <v>289855</v>
      </c>
      <c r="C23" s="53">
        <f t="shared" si="2"/>
        <v>44268</v>
      </c>
      <c r="D23" s="82">
        <v>44314</v>
      </c>
      <c r="E23" s="51" t="str">
        <f>IFERROR(VLOOKUP($D23, V医療従事者等!$A:$J, $E$4, FALSE), TEXT(D23, "aaa"))</f>
        <v>(水)</v>
      </c>
      <c r="F23" s="51">
        <f>IFERROR(VLOOKUP($D23, V医療従事者等!$A:$J, $F$4, FALSE), 0)</f>
        <v>194005</v>
      </c>
      <c r="G23" s="51">
        <f>IFERROR(VLOOKUP($D23, V医療従事者等!$A:$J, $G$4, FALSE), 0)</f>
        <v>0</v>
      </c>
      <c r="H23" s="51">
        <f>IFERROR(VLOOKUP($D23, V医療従事者等!$A:$J, $H$4, FALSE), 0)</f>
        <v>44268</v>
      </c>
      <c r="I23" s="51">
        <f>IFERROR(VLOOKUP($D23, V医療従事者等!$A:$J, $I$4, FALSE), 0)</f>
        <v>0</v>
      </c>
      <c r="J23" s="52">
        <f>IFERROR(VLOOKUP($D23, V一般接種!$A:$G, J$4, FALSE), 0)</f>
        <v>95850</v>
      </c>
      <c r="K23" s="52">
        <f>IFERROR(VLOOKUP($D23, V一般接種!$A:$G, K$4, FALSE), 0)</f>
        <v>0</v>
      </c>
      <c r="L23" s="52">
        <f>IFERROR(VLOOKUP($D23, V一般接種!$A:$G, L$4, FALSE), 0)</f>
        <v>0</v>
      </c>
      <c r="M23" s="52">
        <f>IFERROR(VLOOKUP($D23, V一般接種!$A:$G, M$4, FALSE), 0)</f>
        <v>0</v>
      </c>
      <c r="N23" s="52">
        <f>IFERROR(VLOOKUP($D23, V職域接種!$C:$G, N$4, FALSE), 0)</f>
        <v>0</v>
      </c>
      <c r="O23" s="52">
        <f>IFERROR(VLOOKUP($D23, V職域接種!$C:$G, O$4, FALSE), 0)</f>
        <v>0</v>
      </c>
    </row>
    <row r="24" spans="1:15" x14ac:dyDescent="0.55000000000000004">
      <c r="A24" s="100">
        <f t="shared" si="0"/>
        <v>44315</v>
      </c>
      <c r="B24" s="53">
        <f t="shared" si="1"/>
        <v>21575</v>
      </c>
      <c r="C24" s="53">
        <f t="shared" si="2"/>
        <v>0</v>
      </c>
      <c r="D24" s="82">
        <v>44315</v>
      </c>
      <c r="E24" s="51" t="str">
        <f>IFERROR(VLOOKUP($D24, V医療従事者等!$A:$J, $E$4, FALSE), TEXT(D24, "aaa"))</f>
        <v>木</v>
      </c>
      <c r="F24" s="51">
        <f>IFERROR(VLOOKUP($D24, V医療従事者等!$A:$J, $F$4, FALSE), 0)</f>
        <v>0</v>
      </c>
      <c r="G24" s="51">
        <f>IFERROR(VLOOKUP($D24, V医療従事者等!$A:$J, $G$4, FALSE), 0)</f>
        <v>0</v>
      </c>
      <c r="H24" s="51">
        <f>IFERROR(VLOOKUP($D24, V医療従事者等!$A:$J, $H$4, FALSE), 0)</f>
        <v>0</v>
      </c>
      <c r="I24" s="51">
        <f>IFERROR(VLOOKUP($D24, V医療従事者等!$A:$J, $I$4, FALSE), 0)</f>
        <v>0</v>
      </c>
      <c r="J24" s="52">
        <f>IFERROR(VLOOKUP($D24, V一般接種!$A:$G, J$4, FALSE), 0)</f>
        <v>21575</v>
      </c>
      <c r="K24" s="52">
        <f>IFERROR(VLOOKUP($D24, V一般接種!$A:$G, K$4, FALSE), 0)</f>
        <v>0</v>
      </c>
      <c r="L24" s="52">
        <f>IFERROR(VLOOKUP($D24, V一般接種!$A:$G, L$4, FALSE), 0)</f>
        <v>0</v>
      </c>
      <c r="M24" s="52">
        <f>IFERROR(VLOOKUP($D24, V一般接種!$A:$G, M$4, FALSE), 0)</f>
        <v>0</v>
      </c>
      <c r="N24" s="52">
        <f>IFERROR(VLOOKUP($D24, V職域接種!$C:$G, N$4, FALSE), 0)</f>
        <v>0</v>
      </c>
      <c r="O24" s="52">
        <f>IFERROR(VLOOKUP($D24, V職域接種!$C:$G, O$4, FALSE), 0)</f>
        <v>0</v>
      </c>
    </row>
    <row r="25" spans="1:15" x14ac:dyDescent="0.55000000000000004">
      <c r="A25" s="100">
        <f t="shared" si="0"/>
        <v>44316</v>
      </c>
      <c r="B25" s="53">
        <f t="shared" si="1"/>
        <v>301368</v>
      </c>
      <c r="C25" s="53">
        <f t="shared" si="2"/>
        <v>47240</v>
      </c>
      <c r="D25" s="82">
        <v>44316</v>
      </c>
      <c r="E25" s="51" t="str">
        <f>IFERROR(VLOOKUP($D25, V医療従事者等!$A:$J, $E$4, FALSE), TEXT(D25, "aaa"))</f>
        <v>(金)</v>
      </c>
      <c r="F25" s="51">
        <f>IFERROR(VLOOKUP($D25, V医療従事者等!$A:$J, $F$4, FALSE), 0)</f>
        <v>227667</v>
      </c>
      <c r="G25" s="51">
        <f>IFERROR(VLOOKUP($D25, V医療従事者等!$A:$J, $G$4, FALSE), 0)</f>
        <v>0</v>
      </c>
      <c r="H25" s="51">
        <f>IFERROR(VLOOKUP($D25, V医療従事者等!$A:$J, $H$4, FALSE), 0)</f>
        <v>47240</v>
      </c>
      <c r="I25" s="51">
        <f>IFERROR(VLOOKUP($D25, V医療従事者等!$A:$J, $I$4, FALSE), 0)</f>
        <v>0</v>
      </c>
      <c r="J25" s="52">
        <f>IFERROR(VLOOKUP($D25, V一般接種!$A:$G, J$4, FALSE), 0)</f>
        <v>73701</v>
      </c>
      <c r="K25" s="52">
        <f>IFERROR(VLOOKUP($D25, V一般接種!$A:$G, K$4, FALSE), 0)</f>
        <v>0</v>
      </c>
      <c r="L25" s="52">
        <f>IFERROR(VLOOKUP($D25, V一般接種!$A:$G, L$4, FALSE), 0)</f>
        <v>0</v>
      </c>
      <c r="M25" s="52">
        <f>IFERROR(VLOOKUP($D25, V一般接種!$A:$G, M$4, FALSE), 0)</f>
        <v>0</v>
      </c>
      <c r="N25" s="52">
        <f>IFERROR(VLOOKUP($D25, V職域接種!$C:$G, N$4, FALSE), 0)</f>
        <v>0</v>
      </c>
      <c r="O25" s="52">
        <f>IFERROR(VLOOKUP($D25, V職域接種!$C:$G, O$4, FALSE), 0)</f>
        <v>0</v>
      </c>
    </row>
    <row r="26" spans="1:15" x14ac:dyDescent="0.55000000000000004">
      <c r="A26" s="100">
        <f t="shared" si="0"/>
        <v>44317</v>
      </c>
      <c r="B26" s="53">
        <f t="shared" si="1"/>
        <v>43736</v>
      </c>
      <c r="C26" s="53">
        <f t="shared" si="2"/>
        <v>0</v>
      </c>
      <c r="D26" s="82">
        <v>44317</v>
      </c>
      <c r="E26" s="51" t="str">
        <f>IFERROR(VLOOKUP($D26, V医療従事者等!$A:$J, $E$4, FALSE), TEXT(D26, "aaa"))</f>
        <v>土</v>
      </c>
      <c r="F26" s="51">
        <f>IFERROR(VLOOKUP($D26, V医療従事者等!$A:$J, $F$4, FALSE), 0)</f>
        <v>0</v>
      </c>
      <c r="G26" s="51">
        <f>IFERROR(VLOOKUP($D26, V医療従事者等!$A:$J, $G$4, FALSE), 0)</f>
        <v>0</v>
      </c>
      <c r="H26" s="51">
        <f>IFERROR(VLOOKUP($D26, V医療従事者等!$A:$J, $H$4, FALSE), 0)</f>
        <v>0</v>
      </c>
      <c r="I26" s="51">
        <f>IFERROR(VLOOKUP($D26, V医療従事者等!$A:$J, $I$4, FALSE), 0)</f>
        <v>0</v>
      </c>
      <c r="J26" s="52">
        <f>IFERROR(VLOOKUP($D26, V一般接種!$A:$G, J$4, FALSE), 0)</f>
        <v>43736</v>
      </c>
      <c r="K26" s="52">
        <f>IFERROR(VLOOKUP($D26, V一般接種!$A:$G, K$4, FALSE), 0)</f>
        <v>0</v>
      </c>
      <c r="L26" s="52">
        <f>IFERROR(VLOOKUP($D26, V一般接種!$A:$G, L$4, FALSE), 0)</f>
        <v>0</v>
      </c>
      <c r="M26" s="52">
        <f>IFERROR(VLOOKUP($D26, V一般接種!$A:$G, M$4, FALSE), 0)</f>
        <v>0</v>
      </c>
      <c r="N26" s="52">
        <f>IFERROR(VLOOKUP($D26, V職域接種!$C:$G, N$4, FALSE), 0)</f>
        <v>0</v>
      </c>
      <c r="O26" s="52">
        <f>IFERROR(VLOOKUP($D26, V職域接種!$C:$G, O$4, FALSE), 0)</f>
        <v>0</v>
      </c>
    </row>
    <row r="27" spans="1:15" x14ac:dyDescent="0.55000000000000004">
      <c r="A27" s="100">
        <f t="shared" si="0"/>
        <v>44318</v>
      </c>
      <c r="B27" s="53">
        <f t="shared" si="1"/>
        <v>25193</v>
      </c>
      <c r="C27" s="53">
        <f t="shared" si="2"/>
        <v>0</v>
      </c>
      <c r="D27" s="82">
        <v>44318</v>
      </c>
      <c r="E27" s="51" t="str">
        <f>IFERROR(VLOOKUP($D27, V医療従事者等!$A:$J, $E$4, FALSE), TEXT(D27, "aaa"))</f>
        <v>日</v>
      </c>
      <c r="F27" s="51">
        <f>IFERROR(VLOOKUP($D27, V医療従事者等!$A:$J, $F$4, FALSE), 0)</f>
        <v>0</v>
      </c>
      <c r="G27" s="51">
        <f>IFERROR(VLOOKUP($D27, V医療従事者等!$A:$J, $G$4, FALSE), 0)</f>
        <v>0</v>
      </c>
      <c r="H27" s="51">
        <f>IFERROR(VLOOKUP($D27, V医療従事者等!$A:$J, $H$4, FALSE), 0)</f>
        <v>0</v>
      </c>
      <c r="I27" s="51">
        <f>IFERROR(VLOOKUP($D27, V医療従事者等!$A:$J, $I$4, FALSE), 0)</f>
        <v>0</v>
      </c>
      <c r="J27" s="52">
        <f>IFERROR(VLOOKUP($D27, V一般接種!$A:$G, J$4, FALSE), 0)</f>
        <v>25193</v>
      </c>
      <c r="K27" s="52">
        <f>IFERROR(VLOOKUP($D27, V一般接種!$A:$G, K$4, FALSE), 0)</f>
        <v>0</v>
      </c>
      <c r="L27" s="52">
        <f>IFERROR(VLOOKUP($D27, V一般接種!$A:$G, L$4, FALSE), 0)</f>
        <v>0</v>
      </c>
      <c r="M27" s="52">
        <f>IFERROR(VLOOKUP($D27, V一般接種!$A:$G, M$4, FALSE), 0)</f>
        <v>0</v>
      </c>
      <c r="N27" s="52">
        <f>IFERROR(VLOOKUP($D27, V職域接種!$C:$G, N$4, FALSE), 0)</f>
        <v>0</v>
      </c>
      <c r="O27" s="52">
        <f>IFERROR(VLOOKUP($D27, V職域接種!$C:$G, O$4, FALSE), 0)</f>
        <v>0</v>
      </c>
    </row>
    <row r="28" spans="1:15" x14ac:dyDescent="0.55000000000000004">
      <c r="A28" s="100">
        <f t="shared" si="0"/>
        <v>44319</v>
      </c>
      <c r="B28" s="53">
        <f t="shared" si="1"/>
        <v>7451</v>
      </c>
      <c r="C28" s="53">
        <f t="shared" si="2"/>
        <v>835</v>
      </c>
      <c r="D28" s="82">
        <v>44319</v>
      </c>
      <c r="E28" s="51" t="str">
        <f>IFERROR(VLOOKUP($D28, V医療従事者等!$A:$J, $E$4, FALSE), TEXT(D28, "aaa"))</f>
        <v>月</v>
      </c>
      <c r="F28" s="51">
        <f>IFERROR(VLOOKUP($D28, V医療従事者等!$A:$J, $F$4, FALSE), 0)</f>
        <v>0</v>
      </c>
      <c r="G28" s="51">
        <f>IFERROR(VLOOKUP($D28, V医療従事者等!$A:$J, $G$4, FALSE), 0)</f>
        <v>0</v>
      </c>
      <c r="H28" s="51">
        <f>IFERROR(VLOOKUP($D28, V医療従事者等!$A:$J, $H$4, FALSE), 0)</f>
        <v>0</v>
      </c>
      <c r="I28" s="51">
        <f>IFERROR(VLOOKUP($D28, V医療従事者等!$A:$J, $I$4, FALSE), 0)</f>
        <v>0</v>
      </c>
      <c r="J28" s="52">
        <f>IFERROR(VLOOKUP($D28, V一般接種!$A:$G, J$4, FALSE), 0)</f>
        <v>7451</v>
      </c>
      <c r="K28" s="52">
        <f>IFERROR(VLOOKUP($D28, V一般接種!$A:$G, K$4, FALSE), 0)</f>
        <v>0</v>
      </c>
      <c r="L28" s="52">
        <f>IFERROR(VLOOKUP($D28, V一般接種!$A:$G, L$4, FALSE), 0)</f>
        <v>835</v>
      </c>
      <c r="M28" s="52">
        <f>IFERROR(VLOOKUP($D28, V一般接種!$A:$G, M$4, FALSE), 0)</f>
        <v>0</v>
      </c>
      <c r="N28" s="52">
        <f>IFERROR(VLOOKUP($D28, V職域接種!$C:$G, N$4, FALSE), 0)</f>
        <v>0</v>
      </c>
      <c r="O28" s="52">
        <f>IFERROR(VLOOKUP($D28, V職域接種!$C:$G, O$4, FALSE), 0)</f>
        <v>0</v>
      </c>
    </row>
    <row r="29" spans="1:15" x14ac:dyDescent="0.55000000000000004">
      <c r="A29" s="100">
        <f t="shared" si="0"/>
        <v>44320</v>
      </c>
      <c r="B29" s="53">
        <f t="shared" si="1"/>
        <v>8436</v>
      </c>
      <c r="C29" s="53">
        <f t="shared" si="2"/>
        <v>759</v>
      </c>
      <c r="D29" s="82">
        <v>44320</v>
      </c>
      <c r="E29" s="51" t="str">
        <f>IFERROR(VLOOKUP($D29, V医療従事者等!$A:$J, $E$4, FALSE), TEXT(D29, "aaa"))</f>
        <v>火</v>
      </c>
      <c r="F29" s="51">
        <f>IFERROR(VLOOKUP($D29, V医療従事者等!$A:$J, $F$4, FALSE), 0)</f>
        <v>0</v>
      </c>
      <c r="G29" s="51">
        <f>IFERROR(VLOOKUP($D29, V医療従事者等!$A:$J, $G$4, FALSE), 0)</f>
        <v>0</v>
      </c>
      <c r="H29" s="51">
        <f>IFERROR(VLOOKUP($D29, V医療従事者等!$A:$J, $H$4, FALSE), 0)</f>
        <v>0</v>
      </c>
      <c r="I29" s="51">
        <f>IFERROR(VLOOKUP($D29, V医療従事者等!$A:$J, $I$4, FALSE), 0)</f>
        <v>0</v>
      </c>
      <c r="J29" s="52">
        <f>IFERROR(VLOOKUP($D29, V一般接種!$A:$G, J$4, FALSE), 0)</f>
        <v>8436</v>
      </c>
      <c r="K29" s="52">
        <f>IFERROR(VLOOKUP($D29, V一般接種!$A:$G, K$4, FALSE), 0)</f>
        <v>0</v>
      </c>
      <c r="L29" s="52">
        <f>IFERROR(VLOOKUP($D29, V一般接種!$A:$G, L$4, FALSE), 0)</f>
        <v>759</v>
      </c>
      <c r="M29" s="52">
        <f>IFERROR(VLOOKUP($D29, V一般接種!$A:$G, M$4, FALSE), 0)</f>
        <v>0</v>
      </c>
      <c r="N29" s="52">
        <f>IFERROR(VLOOKUP($D29, V職域接種!$C:$G, N$4, FALSE), 0)</f>
        <v>0</v>
      </c>
      <c r="O29" s="52">
        <f>IFERROR(VLOOKUP($D29, V職域接種!$C:$G, O$4, FALSE), 0)</f>
        <v>0</v>
      </c>
    </row>
    <row r="30" spans="1:15" x14ac:dyDescent="0.55000000000000004">
      <c r="A30" s="100">
        <f t="shared" si="0"/>
        <v>44321</v>
      </c>
      <c r="B30" s="53">
        <f t="shared" si="1"/>
        <v>9757</v>
      </c>
      <c r="C30" s="53">
        <f t="shared" si="2"/>
        <v>931</v>
      </c>
      <c r="D30" s="82">
        <v>44321</v>
      </c>
      <c r="E30" s="51" t="str">
        <f>IFERROR(VLOOKUP($D30, V医療従事者等!$A:$J, $E$4, FALSE), TEXT(D30, "aaa"))</f>
        <v>水</v>
      </c>
      <c r="F30" s="51">
        <f>IFERROR(VLOOKUP($D30, V医療従事者等!$A:$J, $F$4, FALSE), 0)</f>
        <v>0</v>
      </c>
      <c r="G30" s="51">
        <f>IFERROR(VLOOKUP($D30, V医療従事者等!$A:$J, $G$4, FALSE), 0)</f>
        <v>0</v>
      </c>
      <c r="H30" s="51">
        <f>IFERROR(VLOOKUP($D30, V医療従事者等!$A:$J, $H$4, FALSE), 0)</f>
        <v>0</v>
      </c>
      <c r="I30" s="51">
        <f>IFERROR(VLOOKUP($D30, V医療従事者等!$A:$J, $I$4, FALSE), 0)</f>
        <v>0</v>
      </c>
      <c r="J30" s="52">
        <f>IFERROR(VLOOKUP($D30, V一般接種!$A:$G, J$4, FALSE), 0)</f>
        <v>9757</v>
      </c>
      <c r="K30" s="52">
        <f>IFERROR(VLOOKUP($D30, V一般接種!$A:$G, K$4, FALSE), 0)</f>
        <v>0</v>
      </c>
      <c r="L30" s="52">
        <f>IFERROR(VLOOKUP($D30, V一般接種!$A:$G, L$4, FALSE), 0)</f>
        <v>931</v>
      </c>
      <c r="M30" s="52">
        <f>IFERROR(VLOOKUP($D30, V一般接種!$A:$G, M$4, FALSE), 0)</f>
        <v>0</v>
      </c>
      <c r="N30" s="52">
        <f>IFERROR(VLOOKUP($D30, V職域接種!$C:$G, N$4, FALSE), 0)</f>
        <v>0</v>
      </c>
      <c r="O30" s="52">
        <f>IFERROR(VLOOKUP($D30, V職域接種!$C:$G, O$4, FALSE), 0)</f>
        <v>0</v>
      </c>
    </row>
    <row r="31" spans="1:15" x14ac:dyDescent="0.55000000000000004">
      <c r="A31" s="100">
        <f t="shared" si="0"/>
        <v>44322</v>
      </c>
      <c r="B31" s="53">
        <f t="shared" si="1"/>
        <v>315456</v>
      </c>
      <c r="C31" s="53">
        <f t="shared" si="2"/>
        <v>70827</v>
      </c>
      <c r="D31" s="82">
        <v>44322</v>
      </c>
      <c r="E31" s="51" t="str">
        <f>IFERROR(VLOOKUP($D31, V医療従事者等!$A:$J, $E$4, FALSE), TEXT(D31, "aaa"))</f>
        <v>(木)</v>
      </c>
      <c r="F31" s="51">
        <f>IFERROR(VLOOKUP($D31, V医療従事者等!$A:$J, $F$4, FALSE), 0)</f>
        <v>268978</v>
      </c>
      <c r="G31" s="51">
        <f>IFERROR(VLOOKUP($D31, V医療従事者等!$A:$J, $G$4, FALSE), 0)</f>
        <v>0</v>
      </c>
      <c r="H31" s="51">
        <f>IFERROR(VLOOKUP($D31, V医療従事者等!$A:$J, $H$4, FALSE), 0)</f>
        <v>62936</v>
      </c>
      <c r="I31" s="51">
        <f>IFERROR(VLOOKUP($D31, V医療従事者等!$A:$J, $I$4, FALSE), 0)</f>
        <v>0</v>
      </c>
      <c r="J31" s="52">
        <f>IFERROR(VLOOKUP($D31, V一般接種!$A:$G, J$4, FALSE), 0)</f>
        <v>46478</v>
      </c>
      <c r="K31" s="52">
        <f>IFERROR(VLOOKUP($D31, V一般接種!$A:$G, K$4, FALSE), 0)</f>
        <v>0</v>
      </c>
      <c r="L31" s="52">
        <f>IFERROR(VLOOKUP($D31, V一般接種!$A:$G, L$4, FALSE), 0)</f>
        <v>7891</v>
      </c>
      <c r="M31" s="52">
        <f>IFERROR(VLOOKUP($D31, V一般接種!$A:$G, M$4, FALSE), 0)</f>
        <v>0</v>
      </c>
      <c r="N31" s="52">
        <f>IFERROR(VLOOKUP($D31, V職域接種!$C:$G, N$4, FALSE), 0)</f>
        <v>0</v>
      </c>
      <c r="O31" s="52">
        <f>IFERROR(VLOOKUP($D31, V職域接種!$C:$G, O$4, FALSE), 0)</f>
        <v>0</v>
      </c>
    </row>
    <row r="32" spans="1:15" x14ac:dyDescent="0.55000000000000004">
      <c r="A32" s="100">
        <f t="shared" si="0"/>
        <v>44323</v>
      </c>
      <c r="B32" s="53">
        <f t="shared" si="1"/>
        <v>143949</v>
      </c>
      <c r="C32" s="53">
        <f t="shared" si="2"/>
        <v>52621</v>
      </c>
      <c r="D32" s="82">
        <v>44323</v>
      </c>
      <c r="E32" s="51" t="str">
        <f>IFERROR(VLOOKUP($D32, V医療従事者等!$A:$J, $E$4, FALSE), TEXT(D32, "aaa"))</f>
        <v>(金)</v>
      </c>
      <c r="F32" s="51">
        <f>IFERROR(VLOOKUP($D32, V医療従事者等!$A:$J, $F$4, FALSE), 0)</f>
        <v>97165</v>
      </c>
      <c r="G32" s="51">
        <f>IFERROR(VLOOKUP($D32, V医療従事者等!$A:$J, $G$4, FALSE), 0)</f>
        <v>0</v>
      </c>
      <c r="H32" s="51">
        <f>IFERROR(VLOOKUP($D32, V医療従事者等!$A:$J, $H$4, FALSE), 0)</f>
        <v>43179</v>
      </c>
      <c r="I32" s="51">
        <f>IFERROR(VLOOKUP($D32, V医療従事者等!$A:$J, $I$4, FALSE), 0)</f>
        <v>0</v>
      </c>
      <c r="J32" s="52">
        <f>IFERROR(VLOOKUP($D32, V一般接種!$A:$G, J$4, FALSE), 0)</f>
        <v>46784</v>
      </c>
      <c r="K32" s="52">
        <f>IFERROR(VLOOKUP($D32, V一般接種!$A:$G, K$4, FALSE), 0)</f>
        <v>0</v>
      </c>
      <c r="L32" s="52">
        <f>IFERROR(VLOOKUP($D32, V一般接種!$A:$G, L$4, FALSE), 0)</f>
        <v>9442</v>
      </c>
      <c r="M32" s="52">
        <f>IFERROR(VLOOKUP($D32, V一般接種!$A:$G, M$4, FALSE), 0)</f>
        <v>0</v>
      </c>
      <c r="N32" s="52">
        <f>IFERROR(VLOOKUP($D32, V職域接種!$C:$G, N$4, FALSE), 0)</f>
        <v>0</v>
      </c>
      <c r="O32" s="52">
        <f>IFERROR(VLOOKUP($D32, V職域接種!$C:$G, O$4, FALSE), 0)</f>
        <v>0</v>
      </c>
    </row>
    <row r="33" spans="1:15" x14ac:dyDescent="0.55000000000000004">
      <c r="A33" s="100">
        <f t="shared" si="0"/>
        <v>44324</v>
      </c>
      <c r="B33" s="53">
        <f t="shared" si="1"/>
        <v>61669</v>
      </c>
      <c r="C33" s="53">
        <f t="shared" si="2"/>
        <v>7159</v>
      </c>
      <c r="D33" s="82">
        <v>44324</v>
      </c>
      <c r="E33" s="51" t="str">
        <f>IFERROR(VLOOKUP($D33, V医療従事者等!$A:$J, $E$4, FALSE), TEXT(D33, "aaa"))</f>
        <v>土</v>
      </c>
      <c r="F33" s="51">
        <f>IFERROR(VLOOKUP($D33, V医療従事者等!$A:$J, $F$4, FALSE), 0)</f>
        <v>0</v>
      </c>
      <c r="G33" s="51">
        <f>IFERROR(VLOOKUP($D33, V医療従事者等!$A:$J, $G$4, FALSE), 0)</f>
        <v>0</v>
      </c>
      <c r="H33" s="51">
        <f>IFERROR(VLOOKUP($D33, V医療従事者等!$A:$J, $H$4, FALSE), 0)</f>
        <v>0</v>
      </c>
      <c r="I33" s="51">
        <f>IFERROR(VLOOKUP($D33, V医療従事者等!$A:$J, $I$4, FALSE), 0)</f>
        <v>0</v>
      </c>
      <c r="J33" s="52">
        <f>IFERROR(VLOOKUP($D33, V一般接種!$A:$G, J$4, FALSE), 0)</f>
        <v>61669</v>
      </c>
      <c r="K33" s="52">
        <f>IFERROR(VLOOKUP($D33, V一般接種!$A:$G, K$4, FALSE), 0)</f>
        <v>0</v>
      </c>
      <c r="L33" s="52">
        <f>IFERROR(VLOOKUP($D33, V一般接種!$A:$G, L$4, FALSE), 0)</f>
        <v>7159</v>
      </c>
      <c r="M33" s="52">
        <f>IFERROR(VLOOKUP($D33, V一般接種!$A:$G, M$4, FALSE), 0)</f>
        <v>0</v>
      </c>
      <c r="N33" s="52">
        <f>IFERROR(VLOOKUP($D33, V職域接種!$C:$G, N$4, FALSE), 0)</f>
        <v>0</v>
      </c>
      <c r="O33" s="52">
        <f>IFERROR(VLOOKUP($D33, V職域接種!$C:$G, O$4, FALSE), 0)</f>
        <v>0</v>
      </c>
    </row>
    <row r="34" spans="1:15" x14ac:dyDescent="0.55000000000000004">
      <c r="A34" s="100">
        <f t="shared" si="0"/>
        <v>44325</v>
      </c>
      <c r="B34" s="53">
        <f t="shared" si="1"/>
        <v>74062</v>
      </c>
      <c r="C34" s="53">
        <f t="shared" si="2"/>
        <v>7940</v>
      </c>
      <c r="D34" s="82">
        <v>44325</v>
      </c>
      <c r="E34" s="51" t="str">
        <f>IFERROR(VLOOKUP($D34, V医療従事者等!$A:$J, $E$4, FALSE), TEXT(D34, "aaa"))</f>
        <v>日</v>
      </c>
      <c r="F34" s="51">
        <f>IFERROR(VLOOKUP($D34, V医療従事者等!$A:$J, $F$4, FALSE), 0)</f>
        <v>0</v>
      </c>
      <c r="G34" s="51">
        <f>IFERROR(VLOOKUP($D34, V医療従事者等!$A:$J, $G$4, FALSE), 0)</f>
        <v>0</v>
      </c>
      <c r="H34" s="51">
        <f>IFERROR(VLOOKUP($D34, V医療従事者等!$A:$J, $H$4, FALSE), 0)</f>
        <v>0</v>
      </c>
      <c r="I34" s="51">
        <f>IFERROR(VLOOKUP($D34, V医療従事者等!$A:$J, $I$4, FALSE), 0)</f>
        <v>0</v>
      </c>
      <c r="J34" s="52">
        <f>IFERROR(VLOOKUP($D34, V一般接種!$A:$G, J$4, FALSE), 0)</f>
        <v>74062</v>
      </c>
      <c r="K34" s="52">
        <f>IFERROR(VLOOKUP($D34, V一般接種!$A:$G, K$4, FALSE), 0)</f>
        <v>0</v>
      </c>
      <c r="L34" s="52">
        <f>IFERROR(VLOOKUP($D34, V一般接種!$A:$G, L$4, FALSE), 0)</f>
        <v>7940</v>
      </c>
      <c r="M34" s="52">
        <f>IFERROR(VLOOKUP($D34, V一般接種!$A:$G, M$4, FALSE), 0)</f>
        <v>0</v>
      </c>
      <c r="N34" s="52">
        <f>IFERROR(VLOOKUP($D34, V職域接種!$C:$G, N$4, FALSE), 0)</f>
        <v>0</v>
      </c>
      <c r="O34" s="52">
        <f>IFERROR(VLOOKUP($D34, V職域接種!$C:$G, O$4, FALSE), 0)</f>
        <v>0</v>
      </c>
    </row>
    <row r="35" spans="1:15" x14ac:dyDescent="0.55000000000000004">
      <c r="A35" s="100">
        <f t="shared" si="0"/>
        <v>44326</v>
      </c>
      <c r="B35" s="53">
        <f t="shared" si="1"/>
        <v>258718</v>
      </c>
      <c r="C35" s="53">
        <f t="shared" si="2"/>
        <v>95010</v>
      </c>
      <c r="D35" s="82">
        <v>44326</v>
      </c>
      <c r="E35" s="51" t="str">
        <f>IFERROR(VLOOKUP($D35, V医療従事者等!$A:$J, $E$4, FALSE), TEXT(D35, "aaa"))</f>
        <v>(月)</v>
      </c>
      <c r="F35" s="51">
        <f>IFERROR(VLOOKUP($D35, V医療従事者等!$A:$J, $F$4, FALSE), 0)</f>
        <v>155255</v>
      </c>
      <c r="G35" s="51">
        <f>IFERROR(VLOOKUP($D35, V医療従事者等!$A:$J, $G$4, FALSE), 0)</f>
        <v>0</v>
      </c>
      <c r="H35" s="51">
        <f>IFERROR(VLOOKUP($D35, V医療従事者等!$A:$J, $H$4, FALSE), 0)</f>
        <v>68249</v>
      </c>
      <c r="I35" s="51">
        <f>IFERROR(VLOOKUP($D35, V医療従事者等!$A:$J, $I$4, FALSE), 0)</f>
        <v>0</v>
      </c>
      <c r="J35" s="52">
        <f>IFERROR(VLOOKUP($D35, V一般接種!$A:$G, J$4, FALSE), 0)</f>
        <v>103463</v>
      </c>
      <c r="K35" s="52">
        <f>IFERROR(VLOOKUP($D35, V一般接種!$A:$G, K$4, FALSE), 0)</f>
        <v>0</v>
      </c>
      <c r="L35" s="52">
        <f>IFERROR(VLOOKUP($D35, V一般接種!$A:$G, L$4, FALSE), 0)</f>
        <v>26761</v>
      </c>
      <c r="M35" s="52">
        <f>IFERROR(VLOOKUP($D35, V一般接種!$A:$G, M$4, FALSE), 0)</f>
        <v>0</v>
      </c>
      <c r="N35" s="52">
        <f>IFERROR(VLOOKUP($D35, V職域接種!$C:$G, N$4, FALSE), 0)</f>
        <v>0</v>
      </c>
      <c r="O35" s="52">
        <f>IFERROR(VLOOKUP($D35, V職域接種!$C:$G, O$4, FALSE), 0)</f>
        <v>0</v>
      </c>
    </row>
    <row r="36" spans="1:15" x14ac:dyDescent="0.55000000000000004">
      <c r="A36" s="100">
        <f t="shared" si="0"/>
        <v>44327</v>
      </c>
      <c r="B36" s="53">
        <f t="shared" si="1"/>
        <v>217942</v>
      </c>
      <c r="C36" s="53">
        <f t="shared" si="2"/>
        <v>119825</v>
      </c>
      <c r="D36" s="82">
        <v>44327</v>
      </c>
      <c r="E36" s="51" t="str">
        <f>IFERROR(VLOOKUP($D36, V医療従事者等!$A:$J, $E$4, FALSE), TEXT(D36, "aaa"))</f>
        <v>(火)</v>
      </c>
      <c r="F36" s="51">
        <f>IFERROR(VLOOKUP($D36, V医療従事者等!$A:$J, $F$4, FALSE), 0)</f>
        <v>90287</v>
      </c>
      <c r="G36" s="51">
        <f>IFERROR(VLOOKUP($D36, V医療従事者等!$A:$J, $G$4, FALSE), 0)</f>
        <v>0</v>
      </c>
      <c r="H36" s="51">
        <f>IFERROR(VLOOKUP($D36, V医療従事者等!$A:$J, $H$4, FALSE), 0)</f>
        <v>78451</v>
      </c>
      <c r="I36" s="51">
        <f>IFERROR(VLOOKUP($D36, V医療従事者等!$A:$J, $I$4, FALSE), 0)</f>
        <v>0</v>
      </c>
      <c r="J36" s="52">
        <f>IFERROR(VLOOKUP($D36, V一般接種!$A:$G, J$4, FALSE), 0)</f>
        <v>127655</v>
      </c>
      <c r="K36" s="52">
        <f>IFERROR(VLOOKUP($D36, V一般接種!$A:$G, K$4, FALSE), 0)</f>
        <v>0</v>
      </c>
      <c r="L36" s="52">
        <f>IFERROR(VLOOKUP($D36, V一般接種!$A:$G, L$4, FALSE), 0)</f>
        <v>41374</v>
      </c>
      <c r="M36" s="52">
        <f>IFERROR(VLOOKUP($D36, V一般接種!$A:$G, M$4, FALSE), 0)</f>
        <v>0</v>
      </c>
      <c r="N36" s="52">
        <f>IFERROR(VLOOKUP($D36, V職域接種!$C:$G, N$4, FALSE), 0)</f>
        <v>0</v>
      </c>
      <c r="O36" s="52">
        <f>IFERROR(VLOOKUP($D36, V職域接種!$C:$G, O$4, FALSE), 0)</f>
        <v>0</v>
      </c>
    </row>
    <row r="37" spans="1:15" x14ac:dyDescent="0.55000000000000004">
      <c r="A37" s="100">
        <f t="shared" si="0"/>
        <v>44328</v>
      </c>
      <c r="B37" s="53">
        <f t="shared" si="1"/>
        <v>241146</v>
      </c>
      <c r="C37" s="53">
        <f t="shared" si="2"/>
        <v>148040</v>
      </c>
      <c r="D37" s="82">
        <v>44328</v>
      </c>
      <c r="E37" s="51" t="str">
        <f>IFERROR(VLOOKUP($D37, V医療従事者等!$A:$J, $E$4, FALSE), TEXT(D37, "aaa"))</f>
        <v>(水)</v>
      </c>
      <c r="F37" s="51">
        <f>IFERROR(VLOOKUP($D37, V医療従事者等!$A:$J, $F$4, FALSE), 0)</f>
        <v>82959</v>
      </c>
      <c r="G37" s="51">
        <f>IFERROR(VLOOKUP($D37, V医療従事者等!$A:$J, $G$4, FALSE), 0)</f>
        <v>0</v>
      </c>
      <c r="H37" s="51">
        <f>IFERROR(VLOOKUP($D37, V医療従事者等!$A:$J, $H$4, FALSE), 0)</f>
        <v>98761</v>
      </c>
      <c r="I37" s="51">
        <f>IFERROR(VLOOKUP($D37, V医療従事者等!$A:$J, $I$4, FALSE), 0)</f>
        <v>0</v>
      </c>
      <c r="J37" s="52">
        <f>IFERROR(VLOOKUP($D37, V一般接種!$A:$G, J$4, FALSE), 0)</f>
        <v>158187</v>
      </c>
      <c r="K37" s="52">
        <f>IFERROR(VLOOKUP($D37, V一般接種!$A:$G, K$4, FALSE), 0)</f>
        <v>0</v>
      </c>
      <c r="L37" s="52">
        <f>IFERROR(VLOOKUP($D37, V一般接種!$A:$G, L$4, FALSE), 0)</f>
        <v>49279</v>
      </c>
      <c r="M37" s="52">
        <f>IFERROR(VLOOKUP($D37, V一般接種!$A:$G, M$4, FALSE), 0)</f>
        <v>0</v>
      </c>
      <c r="N37" s="52">
        <f>IFERROR(VLOOKUP($D37, V職域接種!$C:$G, N$4, FALSE), 0)</f>
        <v>0</v>
      </c>
      <c r="O37" s="52">
        <f>IFERROR(VLOOKUP($D37, V職域接種!$C:$G, O$4, FALSE), 0)</f>
        <v>0</v>
      </c>
    </row>
    <row r="38" spans="1:15" x14ac:dyDescent="0.55000000000000004">
      <c r="A38" s="100">
        <f t="shared" si="0"/>
        <v>44329</v>
      </c>
      <c r="B38" s="53">
        <f t="shared" si="1"/>
        <v>248363</v>
      </c>
      <c r="C38" s="53">
        <f t="shared" si="2"/>
        <v>174803</v>
      </c>
      <c r="D38" s="82">
        <v>44329</v>
      </c>
      <c r="E38" s="51" t="str">
        <f>IFERROR(VLOOKUP($D38, V医療従事者等!$A:$J, $E$4, FALSE), TEXT(D38, "aaa"))</f>
        <v>(木)</v>
      </c>
      <c r="F38" s="51">
        <f>IFERROR(VLOOKUP($D38, V医療従事者等!$A:$J, $F$4, FALSE), 0)</f>
        <v>93429</v>
      </c>
      <c r="G38" s="51">
        <f>IFERROR(VLOOKUP($D38, V医療従事者等!$A:$J, $G$4, FALSE), 0)</f>
        <v>0</v>
      </c>
      <c r="H38" s="51">
        <f>IFERROR(VLOOKUP($D38, V医療従事者等!$A:$J, $H$4, FALSE), 0)</f>
        <v>125710</v>
      </c>
      <c r="I38" s="51">
        <f>IFERROR(VLOOKUP($D38, V医療従事者等!$A:$J, $I$4, FALSE), 0)</f>
        <v>0</v>
      </c>
      <c r="J38" s="52">
        <f>IFERROR(VLOOKUP($D38, V一般接種!$A:$G, J$4, FALSE), 0)</f>
        <v>154934</v>
      </c>
      <c r="K38" s="52">
        <f>IFERROR(VLOOKUP($D38, V一般接種!$A:$G, K$4, FALSE), 0)</f>
        <v>0</v>
      </c>
      <c r="L38" s="52">
        <f>IFERROR(VLOOKUP($D38, V一般接種!$A:$G, L$4, FALSE), 0)</f>
        <v>49093</v>
      </c>
      <c r="M38" s="52">
        <f>IFERROR(VLOOKUP($D38, V一般接種!$A:$G, M$4, FALSE), 0)</f>
        <v>0</v>
      </c>
      <c r="N38" s="52">
        <f>IFERROR(VLOOKUP($D38, V職域接種!$C:$G, N$4, FALSE), 0)</f>
        <v>0</v>
      </c>
      <c r="O38" s="52">
        <f>IFERROR(VLOOKUP($D38, V職域接種!$C:$G, O$4, FALSE), 0)</f>
        <v>0</v>
      </c>
    </row>
    <row r="39" spans="1:15" x14ac:dyDescent="0.55000000000000004">
      <c r="A39" s="100">
        <f t="shared" si="0"/>
        <v>44330</v>
      </c>
      <c r="B39" s="53">
        <f t="shared" si="1"/>
        <v>233421</v>
      </c>
      <c r="C39" s="53">
        <f t="shared" si="2"/>
        <v>188354</v>
      </c>
      <c r="D39" s="82">
        <v>44330</v>
      </c>
      <c r="E39" s="51" t="str">
        <f>IFERROR(VLOOKUP($D39, V医療従事者等!$A:$J, $E$4, FALSE), TEXT(D39, "aaa"))</f>
        <v>(金)</v>
      </c>
      <c r="F39" s="51">
        <f>IFERROR(VLOOKUP($D39, V医療従事者等!$A:$J, $F$4, FALSE), 0)</f>
        <v>99493</v>
      </c>
      <c r="G39" s="51">
        <f>IFERROR(VLOOKUP($D39, V医療従事者等!$A:$J, $G$4, FALSE), 0)</f>
        <v>0</v>
      </c>
      <c r="H39" s="51">
        <f>IFERROR(VLOOKUP($D39, V医療従事者等!$A:$J, $H$4, FALSE), 0)</f>
        <v>143385</v>
      </c>
      <c r="I39" s="51">
        <f>IFERROR(VLOOKUP($D39, V医療従事者等!$A:$J, $I$4, FALSE), 0)</f>
        <v>0</v>
      </c>
      <c r="J39" s="52">
        <f>IFERROR(VLOOKUP($D39, V一般接種!$A:$G, J$4, FALSE), 0)</f>
        <v>133928</v>
      </c>
      <c r="K39" s="52">
        <f>IFERROR(VLOOKUP($D39, V一般接種!$A:$G, K$4, FALSE), 0)</f>
        <v>0</v>
      </c>
      <c r="L39" s="52">
        <f>IFERROR(VLOOKUP($D39, V一般接種!$A:$G, L$4, FALSE), 0)</f>
        <v>44969</v>
      </c>
      <c r="M39" s="52">
        <f>IFERROR(VLOOKUP($D39, V一般接種!$A:$G, M$4, FALSE), 0)</f>
        <v>0</v>
      </c>
      <c r="N39" s="52">
        <f>IFERROR(VLOOKUP($D39, V職域接種!$C:$G, N$4, FALSE), 0)</f>
        <v>0</v>
      </c>
      <c r="O39" s="52">
        <f>IFERROR(VLOOKUP($D39, V職域接種!$C:$G, O$4, FALSE), 0)</f>
        <v>0</v>
      </c>
    </row>
    <row r="40" spans="1:15" x14ac:dyDescent="0.55000000000000004">
      <c r="A40" s="100">
        <f t="shared" si="0"/>
        <v>44331</v>
      </c>
      <c r="B40" s="53">
        <f t="shared" si="1"/>
        <v>137036</v>
      </c>
      <c r="C40" s="53">
        <f t="shared" si="2"/>
        <v>34061</v>
      </c>
      <c r="D40" s="82">
        <v>44331</v>
      </c>
      <c r="E40" s="51" t="str">
        <f>IFERROR(VLOOKUP($D40, V医療従事者等!$A:$J, $E$4, FALSE), TEXT(D40, "aaa"))</f>
        <v>土</v>
      </c>
      <c r="F40" s="51">
        <f>IFERROR(VLOOKUP($D40, V医療従事者等!$A:$J, $F$4, FALSE), 0)</f>
        <v>0</v>
      </c>
      <c r="G40" s="51">
        <f>IFERROR(VLOOKUP($D40, V医療従事者等!$A:$J, $G$4, FALSE), 0)</f>
        <v>0</v>
      </c>
      <c r="H40" s="51">
        <f>IFERROR(VLOOKUP($D40, V医療従事者等!$A:$J, $H$4, FALSE), 0)</f>
        <v>0</v>
      </c>
      <c r="I40" s="51">
        <f>IFERROR(VLOOKUP($D40, V医療従事者等!$A:$J, $I$4, FALSE), 0)</f>
        <v>0</v>
      </c>
      <c r="J40" s="52">
        <f>IFERROR(VLOOKUP($D40, V一般接種!$A:$G, J$4, FALSE), 0)</f>
        <v>137036</v>
      </c>
      <c r="K40" s="52">
        <f>IFERROR(VLOOKUP($D40, V一般接種!$A:$G, K$4, FALSE), 0)</f>
        <v>0</v>
      </c>
      <c r="L40" s="52">
        <f>IFERROR(VLOOKUP($D40, V一般接種!$A:$G, L$4, FALSE), 0)</f>
        <v>34061</v>
      </c>
      <c r="M40" s="52">
        <f>IFERROR(VLOOKUP($D40, V一般接種!$A:$G, M$4, FALSE), 0)</f>
        <v>0</v>
      </c>
      <c r="N40" s="52">
        <f>IFERROR(VLOOKUP($D40, V職域接種!$C:$G, N$4, FALSE), 0)</f>
        <v>0</v>
      </c>
      <c r="O40" s="52">
        <f>IFERROR(VLOOKUP($D40, V職域接種!$C:$G, O$4, FALSE), 0)</f>
        <v>0</v>
      </c>
    </row>
    <row r="41" spans="1:15" x14ac:dyDescent="0.55000000000000004">
      <c r="A41" s="100">
        <f t="shared" si="0"/>
        <v>44332</v>
      </c>
      <c r="B41" s="53">
        <f t="shared" si="1"/>
        <v>186272</v>
      </c>
      <c r="C41" s="53">
        <f t="shared" si="2"/>
        <v>21712</v>
      </c>
      <c r="D41" s="82">
        <v>44332</v>
      </c>
      <c r="E41" s="51" t="str">
        <f>IFERROR(VLOOKUP($D41, V医療従事者等!$A:$J, $E$4, FALSE), TEXT(D41, "aaa"))</f>
        <v>日</v>
      </c>
      <c r="F41" s="51">
        <f>IFERROR(VLOOKUP($D41, V医療従事者等!$A:$J, $F$4, FALSE), 0)</f>
        <v>0</v>
      </c>
      <c r="G41" s="51">
        <f>IFERROR(VLOOKUP($D41, V医療従事者等!$A:$J, $G$4, FALSE), 0)</f>
        <v>0</v>
      </c>
      <c r="H41" s="51">
        <f>IFERROR(VLOOKUP($D41, V医療従事者等!$A:$J, $H$4, FALSE), 0)</f>
        <v>0</v>
      </c>
      <c r="I41" s="51">
        <f>IFERROR(VLOOKUP($D41, V医療従事者等!$A:$J, $I$4, FALSE), 0)</f>
        <v>0</v>
      </c>
      <c r="J41" s="52">
        <f>IFERROR(VLOOKUP($D41, V一般接種!$A:$G, J$4, FALSE), 0)</f>
        <v>186272</v>
      </c>
      <c r="K41" s="52">
        <f>IFERROR(VLOOKUP($D41, V一般接種!$A:$G, K$4, FALSE), 0)</f>
        <v>0</v>
      </c>
      <c r="L41" s="52">
        <f>IFERROR(VLOOKUP($D41, V一般接種!$A:$G, L$4, FALSE), 0)</f>
        <v>21712</v>
      </c>
      <c r="M41" s="52">
        <f>IFERROR(VLOOKUP($D41, V一般接種!$A:$G, M$4, FALSE), 0)</f>
        <v>0</v>
      </c>
      <c r="N41" s="52">
        <f>IFERROR(VLOOKUP($D41, V職域接種!$C:$G, N$4, FALSE), 0)</f>
        <v>0</v>
      </c>
      <c r="O41" s="52">
        <f>IFERROR(VLOOKUP($D41, V職域接種!$C:$G, O$4, FALSE), 0)</f>
        <v>0</v>
      </c>
    </row>
    <row r="42" spans="1:15" x14ac:dyDescent="0.55000000000000004">
      <c r="A42" s="100">
        <f t="shared" si="0"/>
        <v>44333</v>
      </c>
      <c r="B42" s="53">
        <f t="shared" si="1"/>
        <v>341414</v>
      </c>
      <c r="C42" s="53">
        <f t="shared" si="2"/>
        <v>266111</v>
      </c>
      <c r="D42" s="82">
        <v>44333</v>
      </c>
      <c r="E42" s="51" t="str">
        <f>IFERROR(VLOOKUP($D42, V医療従事者等!$A:$J, $E$4, FALSE), TEXT(D42, "aaa"))</f>
        <v>(月)</v>
      </c>
      <c r="F42" s="51">
        <f>IFERROR(VLOOKUP($D42, V医療従事者等!$A:$J, $F$4, FALSE), 0)</f>
        <v>133843</v>
      </c>
      <c r="G42" s="51">
        <f>IFERROR(VLOOKUP($D42, V医療従事者等!$A:$J, $G$4, FALSE), 0)</f>
        <v>0</v>
      </c>
      <c r="H42" s="51">
        <f>IFERROR(VLOOKUP($D42, V医療従事者等!$A:$J, $H$4, FALSE), 0)</f>
        <v>215723</v>
      </c>
      <c r="I42" s="51">
        <f>IFERROR(VLOOKUP($D42, V医療従事者等!$A:$J, $I$4, FALSE), 0)</f>
        <v>0</v>
      </c>
      <c r="J42" s="52">
        <f>IFERROR(VLOOKUP($D42, V一般接種!$A:$G, J$4, FALSE), 0)</f>
        <v>207571</v>
      </c>
      <c r="K42" s="52">
        <f>IFERROR(VLOOKUP($D42, V一般接種!$A:$G, K$4, FALSE), 0)</f>
        <v>0</v>
      </c>
      <c r="L42" s="52">
        <f>IFERROR(VLOOKUP($D42, V一般接種!$A:$G, L$4, FALSE), 0)</f>
        <v>50388</v>
      </c>
      <c r="M42" s="52">
        <f>IFERROR(VLOOKUP($D42, V一般接種!$A:$G, M$4, FALSE), 0)</f>
        <v>0</v>
      </c>
      <c r="N42" s="52">
        <f>IFERROR(VLOOKUP($D42, V職域接種!$C:$G, N$4, FALSE), 0)</f>
        <v>0</v>
      </c>
      <c r="O42" s="52">
        <f>IFERROR(VLOOKUP($D42, V職域接種!$C:$G, O$4, FALSE), 0)</f>
        <v>0</v>
      </c>
    </row>
    <row r="43" spans="1:15" x14ac:dyDescent="0.55000000000000004">
      <c r="A43" s="100">
        <f t="shared" si="0"/>
        <v>44334</v>
      </c>
      <c r="B43" s="53">
        <f t="shared" si="1"/>
        <v>342961</v>
      </c>
      <c r="C43" s="53">
        <f t="shared" si="2"/>
        <v>220868</v>
      </c>
      <c r="D43" s="82">
        <v>44334</v>
      </c>
      <c r="E43" s="51" t="str">
        <f>IFERROR(VLOOKUP($D43, V医療従事者等!$A:$J, $E$4, FALSE), TEXT(D43, "aaa"))</f>
        <v>(火)</v>
      </c>
      <c r="F43" s="51">
        <f>IFERROR(VLOOKUP($D43, V医療従事者等!$A:$J, $F$4, FALSE), 0)</f>
        <v>94577</v>
      </c>
      <c r="G43" s="51">
        <f>IFERROR(VLOOKUP($D43, V医療従事者等!$A:$J, $G$4, FALSE), 0)</f>
        <v>0</v>
      </c>
      <c r="H43" s="51">
        <f>IFERROR(VLOOKUP($D43, V医療従事者等!$A:$J, $H$4, FALSE), 0)</f>
        <v>155667</v>
      </c>
      <c r="I43" s="51">
        <f>IFERROR(VLOOKUP($D43, V医療従事者等!$A:$J, $I$4, FALSE), 0)</f>
        <v>0</v>
      </c>
      <c r="J43" s="52">
        <f>IFERROR(VLOOKUP($D43, V一般接種!$A:$G, J$4, FALSE), 0)</f>
        <v>248384</v>
      </c>
      <c r="K43" s="52">
        <f>IFERROR(VLOOKUP($D43, V一般接種!$A:$G, K$4, FALSE), 0)</f>
        <v>0</v>
      </c>
      <c r="L43" s="52">
        <f>IFERROR(VLOOKUP($D43, V一般接種!$A:$G, L$4, FALSE), 0)</f>
        <v>65201</v>
      </c>
      <c r="M43" s="52">
        <f>IFERROR(VLOOKUP($D43, V一般接種!$A:$G, M$4, FALSE), 0)</f>
        <v>0</v>
      </c>
      <c r="N43" s="52">
        <f>IFERROR(VLOOKUP($D43, V職域接種!$C:$G, N$4, FALSE), 0)</f>
        <v>0</v>
      </c>
      <c r="O43" s="52">
        <f>IFERROR(VLOOKUP($D43, V職域接種!$C:$G, O$4, FALSE), 0)</f>
        <v>0</v>
      </c>
    </row>
    <row r="44" spans="1:15" x14ac:dyDescent="0.55000000000000004">
      <c r="A44" s="100">
        <f t="shared" si="0"/>
        <v>44335</v>
      </c>
      <c r="B44" s="53">
        <f t="shared" si="1"/>
        <v>391087</v>
      </c>
      <c r="C44" s="53">
        <f t="shared" si="2"/>
        <v>248295</v>
      </c>
      <c r="D44" s="82">
        <v>44335</v>
      </c>
      <c r="E44" s="51" t="str">
        <f>IFERROR(VLOOKUP($D44, V医療従事者等!$A:$J, $E$4, FALSE), TEXT(D44, "aaa"))</f>
        <v>(水)</v>
      </c>
      <c r="F44" s="51">
        <f>IFERROR(VLOOKUP($D44, V医療従事者等!$A:$J, $F$4, FALSE), 0)</f>
        <v>88163</v>
      </c>
      <c r="G44" s="51">
        <f>IFERROR(VLOOKUP($D44, V医療従事者等!$A:$J, $G$4, FALSE), 0)</f>
        <v>0</v>
      </c>
      <c r="H44" s="51">
        <f>IFERROR(VLOOKUP($D44, V医療従事者等!$A:$J, $H$4, FALSE), 0)</f>
        <v>179703</v>
      </c>
      <c r="I44" s="51">
        <f>IFERROR(VLOOKUP($D44, V医療従事者等!$A:$J, $I$4, FALSE), 0)</f>
        <v>0</v>
      </c>
      <c r="J44" s="52">
        <f>IFERROR(VLOOKUP($D44, V一般接種!$A:$G, J$4, FALSE), 0)</f>
        <v>302924</v>
      </c>
      <c r="K44" s="52">
        <f>IFERROR(VLOOKUP($D44, V一般接種!$A:$G, K$4, FALSE), 0)</f>
        <v>0</v>
      </c>
      <c r="L44" s="52">
        <f>IFERROR(VLOOKUP($D44, V一般接種!$A:$G, L$4, FALSE), 0)</f>
        <v>68592</v>
      </c>
      <c r="M44" s="52">
        <f>IFERROR(VLOOKUP($D44, V一般接種!$A:$G, M$4, FALSE), 0)</f>
        <v>0</v>
      </c>
      <c r="N44" s="52">
        <f>IFERROR(VLOOKUP($D44, V職域接種!$C:$G, N$4, FALSE), 0)</f>
        <v>0</v>
      </c>
      <c r="O44" s="52">
        <f>IFERROR(VLOOKUP($D44, V職域接種!$C:$G, O$4, FALSE), 0)</f>
        <v>0</v>
      </c>
    </row>
    <row r="45" spans="1:15" x14ac:dyDescent="0.55000000000000004">
      <c r="A45" s="100">
        <f t="shared" si="0"/>
        <v>44336</v>
      </c>
      <c r="B45" s="53">
        <f t="shared" si="1"/>
        <v>397981</v>
      </c>
      <c r="C45" s="53">
        <f t="shared" si="2"/>
        <v>135194</v>
      </c>
      <c r="D45" s="82">
        <v>44336</v>
      </c>
      <c r="E45" s="51" t="str">
        <f>IFERROR(VLOOKUP($D45, V医療従事者等!$A:$J, $E$4, FALSE), TEXT(D45, "aaa"))</f>
        <v>(木)</v>
      </c>
      <c r="F45" s="51">
        <f>IFERROR(VLOOKUP($D45, V医療従事者等!$A:$J, $F$4, FALSE), 0)</f>
        <v>81422</v>
      </c>
      <c r="G45" s="51">
        <f>IFERROR(VLOOKUP($D45, V医療従事者等!$A:$J, $G$4, FALSE), 0)</f>
        <v>0</v>
      </c>
      <c r="H45" s="51">
        <f>IFERROR(VLOOKUP($D45, V医療従事者等!$A:$J, $H$4, FALSE), 0)</f>
        <v>109111</v>
      </c>
      <c r="I45" s="51">
        <f>IFERROR(VLOOKUP($D45, V医療従事者等!$A:$J, $I$4, FALSE), 0)</f>
        <v>0</v>
      </c>
      <c r="J45" s="52">
        <f>IFERROR(VLOOKUP($D45, V一般接種!$A:$G, J$4, FALSE), 0)</f>
        <v>316559</v>
      </c>
      <c r="K45" s="52">
        <f>IFERROR(VLOOKUP($D45, V一般接種!$A:$G, K$4, FALSE), 0)</f>
        <v>0</v>
      </c>
      <c r="L45" s="52">
        <f>IFERROR(VLOOKUP($D45, V一般接種!$A:$G, L$4, FALSE), 0)</f>
        <v>26083</v>
      </c>
      <c r="M45" s="52">
        <f>IFERROR(VLOOKUP($D45, V一般接種!$A:$G, M$4, FALSE), 0)</f>
        <v>0</v>
      </c>
      <c r="N45" s="52">
        <f>IFERROR(VLOOKUP($D45, V職域接種!$C:$G, N$4, FALSE), 0)</f>
        <v>0</v>
      </c>
      <c r="O45" s="52">
        <f>IFERROR(VLOOKUP($D45, V職域接種!$C:$G, O$4, FALSE), 0)</f>
        <v>0</v>
      </c>
    </row>
    <row r="46" spans="1:15" x14ac:dyDescent="0.55000000000000004">
      <c r="A46" s="100">
        <f t="shared" si="0"/>
        <v>44337</v>
      </c>
      <c r="B46" s="53">
        <f t="shared" si="1"/>
        <v>374741</v>
      </c>
      <c r="C46" s="53">
        <f t="shared" si="2"/>
        <v>206076</v>
      </c>
      <c r="D46" s="82">
        <v>44337</v>
      </c>
      <c r="E46" s="51" t="str">
        <f>IFERROR(VLOOKUP($D46, V医療従事者等!$A:$J, $E$4, FALSE), TEXT(D46, "aaa"))</f>
        <v>(金)</v>
      </c>
      <c r="F46" s="51">
        <f>IFERROR(VLOOKUP($D46, V医療従事者等!$A:$J, $F$4, FALSE), 0)</f>
        <v>99918</v>
      </c>
      <c r="G46" s="51">
        <f>IFERROR(VLOOKUP($D46, V医療従事者等!$A:$J, $G$4, FALSE), 0)</f>
        <v>0</v>
      </c>
      <c r="H46" s="51">
        <f>IFERROR(VLOOKUP($D46, V医療従事者等!$A:$J, $H$4, FALSE), 0)</f>
        <v>149103</v>
      </c>
      <c r="I46" s="51">
        <f>IFERROR(VLOOKUP($D46, V医療従事者等!$A:$J, $I$4, FALSE), 0)</f>
        <v>0</v>
      </c>
      <c r="J46" s="52">
        <f>IFERROR(VLOOKUP($D46, V一般接種!$A:$G, J$4, FALSE), 0)</f>
        <v>274823</v>
      </c>
      <c r="K46" s="52">
        <f>IFERROR(VLOOKUP($D46, V一般接種!$A:$G, K$4, FALSE), 0)</f>
        <v>0</v>
      </c>
      <c r="L46" s="52">
        <f>IFERROR(VLOOKUP($D46, V一般接種!$A:$G, L$4, FALSE), 0)</f>
        <v>56973</v>
      </c>
      <c r="M46" s="52">
        <f>IFERROR(VLOOKUP($D46, V一般接種!$A:$G, M$4, FALSE), 0)</f>
        <v>0</v>
      </c>
      <c r="N46" s="52">
        <f>IFERROR(VLOOKUP($D46, V職域接種!$C:$G, N$4, FALSE), 0)</f>
        <v>0</v>
      </c>
      <c r="O46" s="52">
        <f>IFERROR(VLOOKUP($D46, V職域接種!$C:$G, O$4, FALSE), 0)</f>
        <v>0</v>
      </c>
    </row>
    <row r="47" spans="1:15" x14ac:dyDescent="0.55000000000000004">
      <c r="A47" s="100">
        <f t="shared" si="0"/>
        <v>44338</v>
      </c>
      <c r="B47" s="53">
        <f t="shared" si="1"/>
        <v>282190</v>
      </c>
      <c r="C47" s="53">
        <f t="shared" si="2"/>
        <v>43941</v>
      </c>
      <c r="D47" s="82">
        <v>44338</v>
      </c>
      <c r="E47" s="51" t="str">
        <f>IFERROR(VLOOKUP($D47, V医療従事者等!$A:$J, $E$4, FALSE), TEXT(D47, "aaa"))</f>
        <v>土</v>
      </c>
      <c r="F47" s="51">
        <f>IFERROR(VLOOKUP($D47, V医療従事者等!$A:$J, $F$4, FALSE), 0)</f>
        <v>0</v>
      </c>
      <c r="G47" s="51">
        <f>IFERROR(VLOOKUP($D47, V医療従事者等!$A:$J, $G$4, FALSE), 0)</f>
        <v>0</v>
      </c>
      <c r="H47" s="51">
        <f>IFERROR(VLOOKUP($D47, V医療従事者等!$A:$J, $H$4, FALSE), 0)</f>
        <v>0</v>
      </c>
      <c r="I47" s="51">
        <f>IFERROR(VLOOKUP($D47, V医療従事者等!$A:$J, $I$4, FALSE), 0)</f>
        <v>0</v>
      </c>
      <c r="J47" s="52">
        <f>IFERROR(VLOOKUP($D47, V一般接種!$A:$G, J$4, FALSE), 0)</f>
        <v>282190</v>
      </c>
      <c r="K47" s="52">
        <f>IFERROR(VLOOKUP($D47, V一般接種!$A:$G, K$4, FALSE), 0)</f>
        <v>0</v>
      </c>
      <c r="L47" s="52">
        <f>IFERROR(VLOOKUP($D47, V一般接種!$A:$G, L$4, FALSE), 0)</f>
        <v>43941</v>
      </c>
      <c r="M47" s="52">
        <f>IFERROR(VLOOKUP($D47, V一般接種!$A:$G, M$4, FALSE), 0)</f>
        <v>0</v>
      </c>
      <c r="N47" s="52">
        <f>IFERROR(VLOOKUP($D47, V職域接種!$C:$G, N$4, FALSE), 0)</f>
        <v>0</v>
      </c>
      <c r="O47" s="52">
        <f>IFERROR(VLOOKUP($D47, V職域接種!$C:$G, O$4, FALSE), 0)</f>
        <v>0</v>
      </c>
    </row>
    <row r="48" spans="1:15" x14ac:dyDescent="0.55000000000000004">
      <c r="A48" s="100">
        <f t="shared" si="0"/>
        <v>44339</v>
      </c>
      <c r="B48" s="53">
        <f t="shared" si="1"/>
        <v>324480</v>
      </c>
      <c r="C48" s="53">
        <f t="shared" si="2"/>
        <v>24575</v>
      </c>
      <c r="D48" s="82">
        <v>44339</v>
      </c>
      <c r="E48" s="51" t="str">
        <f>IFERROR(VLOOKUP($D48, V医療従事者等!$A:$J, $E$4, FALSE), TEXT(D48, "aaa"))</f>
        <v>日</v>
      </c>
      <c r="F48" s="51">
        <f>IFERROR(VLOOKUP($D48, V医療従事者等!$A:$J, $F$4, FALSE), 0)</f>
        <v>0</v>
      </c>
      <c r="G48" s="51">
        <f>IFERROR(VLOOKUP($D48, V医療従事者等!$A:$J, $G$4, FALSE), 0)</f>
        <v>0</v>
      </c>
      <c r="H48" s="51">
        <f>IFERROR(VLOOKUP($D48, V医療従事者等!$A:$J, $H$4, FALSE), 0)</f>
        <v>0</v>
      </c>
      <c r="I48" s="51">
        <f>IFERROR(VLOOKUP($D48, V医療従事者等!$A:$J, $I$4, FALSE), 0)</f>
        <v>0</v>
      </c>
      <c r="J48" s="52">
        <f>IFERROR(VLOOKUP($D48, V一般接種!$A:$G, J$4, FALSE), 0)</f>
        <v>324480</v>
      </c>
      <c r="K48" s="52">
        <f>IFERROR(VLOOKUP($D48, V一般接種!$A:$G, K$4, FALSE), 0)</f>
        <v>0</v>
      </c>
      <c r="L48" s="52">
        <f>IFERROR(VLOOKUP($D48, V一般接種!$A:$G, L$4, FALSE), 0)</f>
        <v>24575</v>
      </c>
      <c r="M48" s="52">
        <f>IFERROR(VLOOKUP($D48, V一般接種!$A:$G, M$4, FALSE), 0)</f>
        <v>0</v>
      </c>
      <c r="N48" s="52">
        <f>IFERROR(VLOOKUP($D48, V職域接種!$C:$G, N$4, FALSE), 0)</f>
        <v>0</v>
      </c>
      <c r="O48" s="52">
        <f>IFERROR(VLOOKUP($D48, V職域接種!$C:$G, O$4, FALSE), 0)</f>
        <v>0</v>
      </c>
    </row>
    <row r="49" spans="1:15" x14ac:dyDescent="0.55000000000000004">
      <c r="A49" s="100">
        <f t="shared" si="0"/>
        <v>44340</v>
      </c>
      <c r="B49" s="53">
        <f t="shared" si="1"/>
        <v>578136</v>
      </c>
      <c r="C49" s="53">
        <f t="shared" si="2"/>
        <v>203964</v>
      </c>
      <c r="D49" s="82">
        <v>44340</v>
      </c>
      <c r="E49" s="51" t="str">
        <f>IFERROR(VLOOKUP($D49, V医療従事者等!$A:$J, $E$4, FALSE), TEXT(D49, "aaa"))</f>
        <v>(月)</v>
      </c>
      <c r="F49" s="51">
        <f>IFERROR(VLOOKUP($D49, V医療従事者等!$A:$J, $F$4, FALSE), 0)</f>
        <v>136491</v>
      </c>
      <c r="G49" s="51">
        <f>IFERROR(VLOOKUP($D49, V医療従事者等!$A:$J, $G$4, FALSE), 0)</f>
        <v>269</v>
      </c>
      <c r="H49" s="51">
        <f>IFERROR(VLOOKUP($D49, V医療従事者等!$A:$J, $H$4, FALSE), 0)</f>
        <v>193829</v>
      </c>
      <c r="I49" s="51">
        <f>IFERROR(VLOOKUP($D49, V医療従事者等!$A:$J, $I$4, FALSE), 0)</f>
        <v>0</v>
      </c>
      <c r="J49" s="52">
        <f>IFERROR(VLOOKUP($D49, V一般接種!$A:$G, J$4, FALSE), 0)</f>
        <v>431555</v>
      </c>
      <c r="K49" s="52">
        <f>IFERROR(VLOOKUP($D49, V一般接種!$A:$G, K$4, FALSE), 0)</f>
        <v>9821</v>
      </c>
      <c r="L49" s="52">
        <f>IFERROR(VLOOKUP($D49, V一般接種!$A:$G, L$4, FALSE), 0)</f>
        <v>10135</v>
      </c>
      <c r="M49" s="52">
        <f>IFERROR(VLOOKUP($D49, V一般接種!$A:$G, M$4, FALSE), 0)</f>
        <v>0</v>
      </c>
      <c r="N49" s="52">
        <f>IFERROR(VLOOKUP($D49, V職域接種!$C:$G, N$4, FALSE), 0)</f>
        <v>0</v>
      </c>
      <c r="O49" s="52">
        <f>IFERROR(VLOOKUP($D49, V職域接種!$C:$G, O$4, FALSE), 0)</f>
        <v>0</v>
      </c>
    </row>
    <row r="50" spans="1:15" x14ac:dyDescent="0.55000000000000004">
      <c r="A50" s="100">
        <f t="shared" si="0"/>
        <v>44341</v>
      </c>
      <c r="B50" s="53">
        <f t="shared" si="1"/>
        <v>597245</v>
      </c>
      <c r="C50" s="53">
        <f t="shared" si="2"/>
        <v>62802</v>
      </c>
      <c r="D50" s="82">
        <v>44341</v>
      </c>
      <c r="E50" s="51" t="str">
        <f>IFERROR(VLOOKUP($D50, V医療従事者等!$A:$J, $E$4, FALSE), TEXT(D50, "aaa"))</f>
        <v>(火)</v>
      </c>
      <c r="F50" s="51">
        <f>IFERROR(VLOOKUP($D50, V医療従事者等!$A:$J, $F$4, FALSE), 0)</f>
        <v>87114</v>
      </c>
      <c r="G50" s="51">
        <f>IFERROR(VLOOKUP($D50, V医療従事者等!$A:$J, $G$4, FALSE), 0)</f>
        <v>476</v>
      </c>
      <c r="H50" s="51">
        <f>IFERROR(VLOOKUP($D50, V医療従事者等!$A:$J, $H$4, FALSE), 0)</f>
        <v>52062</v>
      </c>
      <c r="I50" s="51">
        <f>IFERROR(VLOOKUP($D50, V医療従事者等!$A:$J, $I$4, FALSE), 0)</f>
        <v>0</v>
      </c>
      <c r="J50" s="52">
        <f>IFERROR(VLOOKUP($D50, V一般接種!$A:$G, J$4, FALSE), 0)</f>
        <v>499876</v>
      </c>
      <c r="K50" s="52">
        <f>IFERROR(VLOOKUP($D50, V一般接種!$A:$G, K$4, FALSE), 0)</f>
        <v>9779</v>
      </c>
      <c r="L50" s="52">
        <f>IFERROR(VLOOKUP($D50, V一般接種!$A:$G, L$4, FALSE), 0)</f>
        <v>10740</v>
      </c>
      <c r="M50" s="52">
        <f>IFERROR(VLOOKUP($D50, V一般接種!$A:$G, M$4, FALSE), 0)</f>
        <v>0</v>
      </c>
      <c r="N50" s="52">
        <f>IFERROR(VLOOKUP($D50, V職域接種!$C:$G, N$4, FALSE), 0)</f>
        <v>0</v>
      </c>
      <c r="O50" s="52">
        <f>IFERROR(VLOOKUP($D50, V職域接種!$C:$G, O$4, FALSE), 0)</f>
        <v>0</v>
      </c>
    </row>
    <row r="51" spans="1:15" x14ac:dyDescent="0.55000000000000004">
      <c r="A51" s="100">
        <f t="shared" si="0"/>
        <v>44342</v>
      </c>
      <c r="B51" s="53">
        <f t="shared" si="1"/>
        <v>659536</v>
      </c>
      <c r="C51" s="53">
        <f t="shared" si="2"/>
        <v>61370</v>
      </c>
      <c r="D51" s="82">
        <v>44342</v>
      </c>
      <c r="E51" s="51" t="str">
        <f>IFERROR(VLOOKUP($D51, V医療従事者等!$A:$J, $E$4, FALSE), TEXT(D51, "aaa"))</f>
        <v>(水)</v>
      </c>
      <c r="F51" s="51">
        <f>IFERROR(VLOOKUP($D51, V医療従事者等!$A:$J, $F$4, FALSE), 0)</f>
        <v>93243</v>
      </c>
      <c r="G51" s="51">
        <f>IFERROR(VLOOKUP($D51, V医療従事者等!$A:$J, $G$4, FALSE), 0)</f>
        <v>172</v>
      </c>
      <c r="H51" s="51">
        <f>IFERROR(VLOOKUP($D51, V医療従事者等!$A:$J, $H$4, FALSE), 0)</f>
        <v>49174</v>
      </c>
      <c r="I51" s="51">
        <f>IFERROR(VLOOKUP($D51, V医療従事者等!$A:$J, $I$4, FALSE), 0)</f>
        <v>0</v>
      </c>
      <c r="J51" s="52">
        <f>IFERROR(VLOOKUP($D51, V一般接種!$A:$G, J$4, FALSE), 0)</f>
        <v>554653</v>
      </c>
      <c r="K51" s="52">
        <f>IFERROR(VLOOKUP($D51, V一般接種!$A:$G, K$4, FALSE), 0)</f>
        <v>11468</v>
      </c>
      <c r="L51" s="52">
        <f>IFERROR(VLOOKUP($D51, V一般接種!$A:$G, L$4, FALSE), 0)</f>
        <v>12196</v>
      </c>
      <c r="M51" s="52">
        <f>IFERROR(VLOOKUP($D51, V一般接種!$A:$G, M$4, FALSE), 0)</f>
        <v>0</v>
      </c>
      <c r="N51" s="52">
        <f>IFERROR(VLOOKUP($D51, V職域接種!$C:$G, N$4, FALSE), 0)</f>
        <v>0</v>
      </c>
      <c r="O51" s="52">
        <f>IFERROR(VLOOKUP($D51, V職域接種!$C:$G, O$4, FALSE), 0)</f>
        <v>0</v>
      </c>
    </row>
    <row r="52" spans="1:15" x14ac:dyDescent="0.55000000000000004">
      <c r="A52" s="100">
        <f t="shared" si="0"/>
        <v>44343</v>
      </c>
      <c r="B52" s="53">
        <f t="shared" si="1"/>
        <v>630374</v>
      </c>
      <c r="C52" s="53">
        <f t="shared" si="2"/>
        <v>104516</v>
      </c>
      <c r="D52" s="82">
        <v>44343</v>
      </c>
      <c r="E52" s="51" t="str">
        <f>IFERROR(VLOOKUP($D52, V医療従事者等!$A:$J, $E$4, FALSE), TEXT(D52, "aaa"))</f>
        <v>(木)</v>
      </c>
      <c r="F52" s="51">
        <f>IFERROR(VLOOKUP($D52, V医療従事者等!$A:$J, $F$4, FALSE), 0)</f>
        <v>84217</v>
      </c>
      <c r="G52" s="51">
        <f>IFERROR(VLOOKUP($D52, V医療従事者等!$A:$J, $G$4, FALSE), 0)</f>
        <v>40</v>
      </c>
      <c r="H52" s="51">
        <f>IFERROR(VLOOKUP($D52, V医療従事者等!$A:$J, $H$4, FALSE), 0)</f>
        <v>60892</v>
      </c>
      <c r="I52" s="51">
        <f>IFERROR(VLOOKUP($D52, V医療従事者等!$A:$J, $I$4, FALSE), 0)</f>
        <v>0</v>
      </c>
      <c r="J52" s="52">
        <f>IFERROR(VLOOKUP($D52, V一般接種!$A:$G, J$4, FALSE), 0)</f>
        <v>533728</v>
      </c>
      <c r="K52" s="52">
        <f>IFERROR(VLOOKUP($D52, V一般接種!$A:$G, K$4, FALSE), 0)</f>
        <v>12389</v>
      </c>
      <c r="L52" s="52">
        <f>IFERROR(VLOOKUP($D52, V一般接種!$A:$G, L$4, FALSE), 0)</f>
        <v>43624</v>
      </c>
      <c r="M52" s="52">
        <f>IFERROR(VLOOKUP($D52, V一般接種!$A:$G, M$4, FALSE), 0)</f>
        <v>0</v>
      </c>
      <c r="N52" s="52">
        <f>IFERROR(VLOOKUP($D52, V職域接種!$C:$G, N$4, FALSE), 0)</f>
        <v>0</v>
      </c>
      <c r="O52" s="52">
        <f>IFERROR(VLOOKUP($D52, V職域接種!$C:$G, O$4, FALSE), 0)</f>
        <v>0</v>
      </c>
    </row>
    <row r="53" spans="1:15" x14ac:dyDescent="0.55000000000000004">
      <c r="A53" s="100">
        <f t="shared" si="0"/>
        <v>44344</v>
      </c>
      <c r="B53" s="53">
        <f t="shared" si="1"/>
        <v>609371</v>
      </c>
      <c r="C53" s="53">
        <f t="shared" si="2"/>
        <v>120354</v>
      </c>
      <c r="D53" s="82">
        <v>44344</v>
      </c>
      <c r="E53" s="51" t="str">
        <f>IFERROR(VLOOKUP($D53, V医療従事者等!$A:$J, $E$4, FALSE), TEXT(D53, "aaa"))</f>
        <v>(金)</v>
      </c>
      <c r="F53" s="51">
        <f>IFERROR(VLOOKUP($D53, V医療従事者等!$A:$J, $F$4, FALSE), 0)</f>
        <v>87584</v>
      </c>
      <c r="G53" s="51">
        <f>IFERROR(VLOOKUP($D53, V医療従事者等!$A:$J, $G$4, FALSE), 0)</f>
        <v>157</v>
      </c>
      <c r="H53" s="51">
        <f>IFERROR(VLOOKUP($D53, V医療従事者等!$A:$J, $H$4, FALSE), 0)</f>
        <v>76775</v>
      </c>
      <c r="I53" s="51">
        <f>IFERROR(VLOOKUP($D53, V医療従事者等!$A:$J, $I$4, FALSE), 0)</f>
        <v>0</v>
      </c>
      <c r="J53" s="52">
        <f>IFERROR(VLOOKUP($D53, V一般接種!$A:$G, J$4, FALSE), 0)</f>
        <v>507389</v>
      </c>
      <c r="K53" s="52">
        <f>IFERROR(VLOOKUP($D53, V一般接種!$A:$G, K$4, FALSE), 0)</f>
        <v>14241</v>
      </c>
      <c r="L53" s="52">
        <f>IFERROR(VLOOKUP($D53, V一般接種!$A:$G, L$4, FALSE), 0)</f>
        <v>43579</v>
      </c>
      <c r="M53" s="52">
        <f>IFERROR(VLOOKUP($D53, V一般接種!$A:$G, M$4, FALSE), 0)</f>
        <v>0</v>
      </c>
      <c r="N53" s="52">
        <f>IFERROR(VLOOKUP($D53, V職域接種!$C:$G, N$4, FALSE), 0)</f>
        <v>0</v>
      </c>
      <c r="O53" s="52">
        <f>IFERROR(VLOOKUP($D53, V職域接種!$C:$G, O$4, FALSE), 0)</f>
        <v>0</v>
      </c>
    </row>
    <row r="54" spans="1:15" x14ac:dyDescent="0.55000000000000004">
      <c r="A54" s="100">
        <f t="shared" si="0"/>
        <v>44345</v>
      </c>
      <c r="B54" s="53">
        <f t="shared" si="1"/>
        <v>469760</v>
      </c>
      <c r="C54" s="53">
        <f t="shared" si="2"/>
        <v>58661</v>
      </c>
      <c r="D54" s="82">
        <v>44345</v>
      </c>
      <c r="E54" s="51" t="str">
        <f>IFERROR(VLOOKUP($D54, V医療従事者等!$A:$J, $E$4, FALSE), TEXT(D54, "aaa"))</f>
        <v>土</v>
      </c>
      <c r="F54" s="51">
        <f>IFERROR(VLOOKUP($D54, V医療従事者等!$A:$J, $F$4, FALSE), 0)</f>
        <v>0</v>
      </c>
      <c r="G54" s="51">
        <f>IFERROR(VLOOKUP($D54, V医療従事者等!$A:$J, $G$4, FALSE), 0)</f>
        <v>0</v>
      </c>
      <c r="H54" s="51">
        <f>IFERROR(VLOOKUP($D54, V医療従事者等!$A:$J, $H$4, FALSE), 0)</f>
        <v>0</v>
      </c>
      <c r="I54" s="51">
        <f>IFERROR(VLOOKUP($D54, V医療従事者等!$A:$J, $I$4, FALSE), 0)</f>
        <v>0</v>
      </c>
      <c r="J54" s="52">
        <f>IFERROR(VLOOKUP($D54, V一般接種!$A:$G, J$4, FALSE), 0)</f>
        <v>454249</v>
      </c>
      <c r="K54" s="52">
        <f>IFERROR(VLOOKUP($D54, V一般接種!$A:$G, K$4, FALSE), 0)</f>
        <v>15511</v>
      </c>
      <c r="L54" s="52">
        <f>IFERROR(VLOOKUP($D54, V一般接種!$A:$G, L$4, FALSE), 0)</f>
        <v>58661</v>
      </c>
      <c r="M54" s="52">
        <f>IFERROR(VLOOKUP($D54, V一般接種!$A:$G, M$4, FALSE), 0)</f>
        <v>0</v>
      </c>
      <c r="N54" s="52">
        <f>IFERROR(VLOOKUP($D54, V職域接種!$C:$G, N$4, FALSE), 0)</f>
        <v>0</v>
      </c>
      <c r="O54" s="52">
        <f>IFERROR(VLOOKUP($D54, V職域接種!$C:$G, O$4, FALSE), 0)</f>
        <v>0</v>
      </c>
    </row>
    <row r="55" spans="1:15" x14ac:dyDescent="0.55000000000000004">
      <c r="A55" s="100">
        <f t="shared" si="0"/>
        <v>44346</v>
      </c>
      <c r="B55" s="53">
        <f t="shared" si="1"/>
        <v>459849</v>
      </c>
      <c r="C55" s="53">
        <f t="shared" si="2"/>
        <v>64907</v>
      </c>
      <c r="D55" s="82">
        <v>44346</v>
      </c>
      <c r="E55" s="51" t="str">
        <f>IFERROR(VLOOKUP($D55, V医療従事者等!$A:$J, $E$4, FALSE), TEXT(D55, "aaa"))</f>
        <v>日</v>
      </c>
      <c r="F55" s="51">
        <f>IFERROR(VLOOKUP($D55, V医療従事者等!$A:$J, $F$4, FALSE), 0)</f>
        <v>0</v>
      </c>
      <c r="G55" s="51">
        <f>IFERROR(VLOOKUP($D55, V医療従事者等!$A:$J, $G$4, FALSE), 0)</f>
        <v>0</v>
      </c>
      <c r="H55" s="51">
        <f>IFERROR(VLOOKUP($D55, V医療従事者等!$A:$J, $H$4, FALSE), 0)</f>
        <v>0</v>
      </c>
      <c r="I55" s="51">
        <f>IFERROR(VLOOKUP($D55, V医療従事者等!$A:$J, $I$4, FALSE), 0)</f>
        <v>0</v>
      </c>
      <c r="J55" s="52">
        <f>IFERROR(VLOOKUP($D55, V一般接種!$A:$G, J$4, FALSE), 0)</f>
        <v>443963</v>
      </c>
      <c r="K55" s="52">
        <f>IFERROR(VLOOKUP($D55, V一般接種!$A:$G, K$4, FALSE), 0)</f>
        <v>15886</v>
      </c>
      <c r="L55" s="52">
        <f>IFERROR(VLOOKUP($D55, V一般接種!$A:$G, L$4, FALSE), 0)</f>
        <v>64907</v>
      </c>
      <c r="M55" s="52">
        <f>IFERROR(VLOOKUP($D55, V一般接種!$A:$G, M$4, FALSE), 0)</f>
        <v>0</v>
      </c>
      <c r="N55" s="52">
        <f>IFERROR(VLOOKUP($D55, V職域接種!$C:$G, N$4, FALSE), 0)</f>
        <v>0</v>
      </c>
      <c r="O55" s="52">
        <f>IFERROR(VLOOKUP($D55, V職域接種!$C:$G, O$4, FALSE), 0)</f>
        <v>0</v>
      </c>
    </row>
    <row r="56" spans="1:15" x14ac:dyDescent="0.55000000000000004">
      <c r="A56" s="100">
        <f t="shared" si="0"/>
        <v>44347</v>
      </c>
      <c r="B56" s="53">
        <f t="shared" si="1"/>
        <v>659511</v>
      </c>
      <c r="C56" s="53">
        <f t="shared" si="2"/>
        <v>234190</v>
      </c>
      <c r="D56" s="82">
        <v>44347</v>
      </c>
      <c r="E56" s="51" t="str">
        <f>IFERROR(VLOOKUP($D56, V医療従事者等!$A:$J, $E$4, FALSE), TEXT(D56, "aaa"))</f>
        <v>(月)</v>
      </c>
      <c r="F56" s="51">
        <f>IFERROR(VLOOKUP($D56, V医療従事者等!$A:$J, $F$4, FALSE), 0)</f>
        <v>131423</v>
      </c>
      <c r="G56" s="51">
        <f>IFERROR(VLOOKUP($D56, V医療従事者等!$A:$J, $G$4, FALSE), 0)</f>
        <v>582</v>
      </c>
      <c r="H56" s="51">
        <f>IFERROR(VLOOKUP($D56, V医療従事者等!$A:$J, $H$4, FALSE), 0)</f>
        <v>141250</v>
      </c>
      <c r="I56" s="51">
        <f>IFERROR(VLOOKUP($D56, V医療従事者等!$A:$J, $I$4, FALSE), 0)</f>
        <v>0</v>
      </c>
      <c r="J56" s="52">
        <f>IFERROR(VLOOKUP($D56, V一般接種!$A:$G, J$4, FALSE), 0)</f>
        <v>509185</v>
      </c>
      <c r="K56" s="52">
        <f>IFERROR(VLOOKUP($D56, V一般接種!$A:$G, K$4, FALSE), 0)</f>
        <v>18321</v>
      </c>
      <c r="L56" s="52">
        <f>IFERROR(VLOOKUP($D56, V一般接種!$A:$G, L$4, FALSE), 0)</f>
        <v>92940</v>
      </c>
      <c r="M56" s="52">
        <f>IFERROR(VLOOKUP($D56, V一般接種!$A:$G, M$4, FALSE), 0)</f>
        <v>0</v>
      </c>
      <c r="N56" s="52">
        <f>IFERROR(VLOOKUP($D56, V職域接種!$C:$G, N$4, FALSE), 0)</f>
        <v>0</v>
      </c>
      <c r="O56" s="52">
        <f>IFERROR(VLOOKUP($D56, V職域接種!$C:$G, O$4, FALSE), 0)</f>
        <v>0</v>
      </c>
    </row>
    <row r="57" spans="1:15" x14ac:dyDescent="0.55000000000000004">
      <c r="A57" s="100">
        <f t="shared" si="0"/>
        <v>44348</v>
      </c>
      <c r="B57" s="53">
        <f t="shared" si="1"/>
        <v>701314</v>
      </c>
      <c r="C57" s="53">
        <f t="shared" si="2"/>
        <v>201829</v>
      </c>
      <c r="D57" s="82">
        <v>44348</v>
      </c>
      <c r="E57" s="51" t="str">
        <f>IFERROR(VLOOKUP($D57, V医療従事者等!$A:$J, $E$4, FALSE), TEXT(D57, "aaa"))</f>
        <v>(火)</v>
      </c>
      <c r="F57" s="51">
        <f>IFERROR(VLOOKUP($D57, V医療従事者等!$A:$J, $F$4, FALSE), 0)</f>
        <v>66264</v>
      </c>
      <c r="G57" s="51">
        <f>IFERROR(VLOOKUP($D57, V医療従事者等!$A:$J, $G$4, FALSE), 0)</f>
        <v>123</v>
      </c>
      <c r="H57" s="51">
        <f>IFERROR(VLOOKUP($D57, V医療従事者等!$A:$J, $H$4, FALSE), 0)</f>
        <v>92670</v>
      </c>
      <c r="I57" s="51">
        <f>IFERROR(VLOOKUP($D57, V医療従事者等!$A:$J, $I$4, FALSE), 0)</f>
        <v>0</v>
      </c>
      <c r="J57" s="52">
        <f>IFERROR(VLOOKUP($D57, V一般接種!$A:$G, J$4, FALSE), 0)</f>
        <v>615752</v>
      </c>
      <c r="K57" s="52">
        <f>IFERROR(VLOOKUP($D57, V一般接種!$A:$G, K$4, FALSE), 0)</f>
        <v>19175</v>
      </c>
      <c r="L57" s="52">
        <f>IFERROR(VLOOKUP($D57, V一般接種!$A:$G, L$4, FALSE), 0)</f>
        <v>109159</v>
      </c>
      <c r="M57" s="52">
        <f>IFERROR(VLOOKUP($D57, V一般接種!$A:$G, M$4, FALSE), 0)</f>
        <v>0</v>
      </c>
      <c r="N57" s="52">
        <f>IFERROR(VLOOKUP($D57, V職域接種!$C:$G, N$4, FALSE), 0)</f>
        <v>0</v>
      </c>
      <c r="O57" s="52">
        <f>IFERROR(VLOOKUP($D57, V職域接種!$C:$G, O$4, FALSE), 0)</f>
        <v>0</v>
      </c>
    </row>
    <row r="58" spans="1:15" x14ac:dyDescent="0.55000000000000004">
      <c r="A58" s="100">
        <f t="shared" si="0"/>
        <v>44349</v>
      </c>
      <c r="B58" s="53">
        <f t="shared" si="1"/>
        <v>726421</v>
      </c>
      <c r="C58" s="53">
        <f t="shared" si="2"/>
        <v>224155</v>
      </c>
      <c r="D58" s="82">
        <v>44349</v>
      </c>
      <c r="E58" s="51" t="str">
        <f>IFERROR(VLOOKUP($D58, V医療従事者等!$A:$J, $E$4, FALSE), TEXT(D58, "aaa"))</f>
        <v>(水)</v>
      </c>
      <c r="F58" s="51">
        <f>IFERROR(VLOOKUP($D58, V医療従事者等!$A:$J, $F$4, FALSE), 0)</f>
        <v>71140</v>
      </c>
      <c r="G58" s="51">
        <f>IFERROR(VLOOKUP($D58, V医療従事者等!$A:$J, $G$4, FALSE), 0)</f>
        <v>316</v>
      </c>
      <c r="H58" s="51">
        <f>IFERROR(VLOOKUP($D58, V医療従事者等!$A:$J, $H$4, FALSE), 0)</f>
        <v>87670</v>
      </c>
      <c r="I58" s="51">
        <f>IFERROR(VLOOKUP($D58, V医療従事者等!$A:$J, $I$4, FALSE), 0)</f>
        <v>0</v>
      </c>
      <c r="J58" s="52">
        <f>IFERROR(VLOOKUP($D58, V一般接種!$A:$G, J$4, FALSE), 0)</f>
        <v>635346</v>
      </c>
      <c r="K58" s="52">
        <f>IFERROR(VLOOKUP($D58, V一般接種!$A:$G, K$4, FALSE), 0)</f>
        <v>19619</v>
      </c>
      <c r="L58" s="52">
        <f>IFERROR(VLOOKUP($D58, V一般接種!$A:$G, L$4, FALSE), 0)</f>
        <v>136485</v>
      </c>
      <c r="M58" s="52">
        <f>IFERROR(VLOOKUP($D58, V一般接種!$A:$G, M$4, FALSE), 0)</f>
        <v>0</v>
      </c>
      <c r="N58" s="52">
        <f>IFERROR(VLOOKUP($D58, V職域接種!$C:$G, N$4, FALSE), 0)</f>
        <v>0</v>
      </c>
      <c r="O58" s="52">
        <f>IFERROR(VLOOKUP($D58, V職域接種!$C:$G, O$4, FALSE), 0)</f>
        <v>0</v>
      </c>
    </row>
    <row r="59" spans="1:15" x14ac:dyDescent="0.55000000000000004">
      <c r="A59" s="100">
        <f t="shared" si="0"/>
        <v>44350</v>
      </c>
      <c r="B59" s="53">
        <f t="shared" si="1"/>
        <v>718267</v>
      </c>
      <c r="C59" s="53">
        <f t="shared" si="2"/>
        <v>217860</v>
      </c>
      <c r="D59" s="82">
        <v>44350</v>
      </c>
      <c r="E59" s="51" t="str">
        <f>IFERROR(VLOOKUP($D59, V医療従事者等!$A:$J, $E$4, FALSE), TEXT(D59, "aaa"))</f>
        <v>(木)</v>
      </c>
      <c r="F59" s="51">
        <f>IFERROR(VLOOKUP($D59, V医療従事者等!$A:$J, $F$4, FALSE), 0)</f>
        <v>59654</v>
      </c>
      <c r="G59" s="51">
        <f>IFERROR(VLOOKUP($D59, V医療従事者等!$A:$J, $G$4, FALSE), 0)</f>
        <v>112</v>
      </c>
      <c r="H59" s="51">
        <f>IFERROR(VLOOKUP($D59, V医療従事者等!$A:$J, $H$4, FALSE), 0)</f>
        <v>83391</v>
      </c>
      <c r="I59" s="51">
        <f>IFERROR(VLOOKUP($D59, V医療従事者等!$A:$J, $I$4, FALSE), 0)</f>
        <v>0</v>
      </c>
      <c r="J59" s="52">
        <f>IFERROR(VLOOKUP($D59, V一般接種!$A:$G, J$4, FALSE), 0)</f>
        <v>638526</v>
      </c>
      <c r="K59" s="52">
        <f>IFERROR(VLOOKUP($D59, V一般接種!$A:$G, K$4, FALSE), 0)</f>
        <v>19975</v>
      </c>
      <c r="L59" s="52">
        <f>IFERROR(VLOOKUP($D59, V一般接種!$A:$G, L$4, FALSE), 0)</f>
        <v>134469</v>
      </c>
      <c r="M59" s="52">
        <f>IFERROR(VLOOKUP($D59, V一般接種!$A:$G, M$4, FALSE), 0)</f>
        <v>0</v>
      </c>
      <c r="N59" s="52">
        <f>IFERROR(VLOOKUP($D59, V職域接種!$C:$G, N$4, FALSE), 0)</f>
        <v>0</v>
      </c>
      <c r="O59" s="52">
        <f>IFERROR(VLOOKUP($D59, V職域接種!$C:$G, O$4, FALSE), 0)</f>
        <v>0</v>
      </c>
    </row>
    <row r="60" spans="1:15" x14ac:dyDescent="0.55000000000000004">
      <c r="A60" s="100">
        <f t="shared" si="0"/>
        <v>44351</v>
      </c>
      <c r="B60" s="53">
        <f t="shared" si="1"/>
        <v>704969</v>
      </c>
      <c r="C60" s="53">
        <f t="shared" si="2"/>
        <v>210318</v>
      </c>
      <c r="D60" s="82">
        <v>44351</v>
      </c>
      <c r="E60" s="51" t="str">
        <f>IFERROR(VLOOKUP($D60, V医療従事者等!$A:$J, $E$4, FALSE), TEXT(D60, "aaa"))</f>
        <v>(金)</v>
      </c>
      <c r="F60" s="51">
        <f>IFERROR(VLOOKUP($D60, V医療従事者等!$A:$J, $F$4, FALSE), 0)</f>
        <v>62634</v>
      </c>
      <c r="G60" s="51">
        <f>IFERROR(VLOOKUP($D60, V医療従事者等!$A:$J, $G$4, FALSE), 0)</f>
        <v>929</v>
      </c>
      <c r="H60" s="51">
        <f>IFERROR(VLOOKUP($D60, V医療従事者等!$A:$J, $H$4, FALSE), 0)</f>
        <v>95640</v>
      </c>
      <c r="I60" s="51">
        <f>IFERROR(VLOOKUP($D60, V医療従事者等!$A:$J, $I$4, FALSE), 0)</f>
        <v>0</v>
      </c>
      <c r="J60" s="52">
        <f>IFERROR(VLOOKUP($D60, V一般接種!$A:$G, J$4, FALSE), 0)</f>
        <v>621191</v>
      </c>
      <c r="K60" s="52">
        <f>IFERROR(VLOOKUP($D60, V一般接種!$A:$G, K$4, FALSE), 0)</f>
        <v>20215</v>
      </c>
      <c r="L60" s="52">
        <f>IFERROR(VLOOKUP($D60, V一般接種!$A:$G, L$4, FALSE), 0)</f>
        <v>114678</v>
      </c>
      <c r="M60" s="52">
        <f>IFERROR(VLOOKUP($D60, V一般接種!$A:$G, M$4, FALSE), 0)</f>
        <v>0</v>
      </c>
      <c r="N60" s="52">
        <f>IFERROR(VLOOKUP($D60, V職域接種!$C:$G, N$4, FALSE), 0)</f>
        <v>0</v>
      </c>
      <c r="O60" s="52">
        <f>IFERROR(VLOOKUP($D60, V職域接種!$C:$G, O$4, FALSE), 0)</f>
        <v>0</v>
      </c>
    </row>
    <row r="61" spans="1:15" x14ac:dyDescent="0.55000000000000004">
      <c r="A61" s="100">
        <f t="shared" si="0"/>
        <v>44352</v>
      </c>
      <c r="B61" s="53">
        <f t="shared" si="1"/>
        <v>609905</v>
      </c>
      <c r="C61" s="53">
        <f t="shared" si="2"/>
        <v>124581</v>
      </c>
      <c r="D61" s="82">
        <v>44352</v>
      </c>
      <c r="E61" s="51" t="str">
        <f>IFERROR(VLOOKUP($D61, V医療従事者等!$A:$J, $E$4, FALSE), TEXT(D61, "aaa"))</f>
        <v>土</v>
      </c>
      <c r="F61" s="51">
        <f>IFERROR(VLOOKUP($D61, V医療従事者等!$A:$J, $F$4, FALSE), 0)</f>
        <v>0</v>
      </c>
      <c r="G61" s="51">
        <f>IFERROR(VLOOKUP($D61, V医療従事者等!$A:$J, $G$4, FALSE), 0)</f>
        <v>0</v>
      </c>
      <c r="H61" s="51">
        <f>IFERROR(VLOOKUP($D61, V医療従事者等!$A:$J, $H$4, FALSE), 0)</f>
        <v>0</v>
      </c>
      <c r="I61" s="51">
        <f>IFERROR(VLOOKUP($D61, V医療従事者等!$A:$J, $I$4, FALSE), 0)</f>
        <v>0</v>
      </c>
      <c r="J61" s="52">
        <f>IFERROR(VLOOKUP($D61, V一般接種!$A:$G, J$4, FALSE), 0)</f>
        <v>589537</v>
      </c>
      <c r="K61" s="52">
        <f>IFERROR(VLOOKUP($D61, V一般接種!$A:$G, K$4, FALSE), 0)</f>
        <v>20368</v>
      </c>
      <c r="L61" s="52">
        <f>IFERROR(VLOOKUP($D61, V一般接種!$A:$G, L$4, FALSE), 0)</f>
        <v>124581</v>
      </c>
      <c r="M61" s="52">
        <f>IFERROR(VLOOKUP($D61, V一般接種!$A:$G, M$4, FALSE), 0)</f>
        <v>0</v>
      </c>
      <c r="N61" s="52">
        <f>IFERROR(VLOOKUP($D61, V職域接種!$C:$G, N$4, FALSE), 0)</f>
        <v>0</v>
      </c>
      <c r="O61" s="52">
        <f>IFERROR(VLOOKUP($D61, V職域接種!$C:$G, O$4, FALSE), 0)</f>
        <v>0</v>
      </c>
    </row>
    <row r="62" spans="1:15" x14ac:dyDescent="0.55000000000000004">
      <c r="A62" s="100">
        <f t="shared" si="0"/>
        <v>44353</v>
      </c>
      <c r="B62" s="53">
        <f t="shared" si="1"/>
        <v>557863</v>
      </c>
      <c r="C62" s="53">
        <f t="shared" si="2"/>
        <v>178100</v>
      </c>
      <c r="D62" s="82">
        <v>44353</v>
      </c>
      <c r="E62" s="51" t="str">
        <f>IFERROR(VLOOKUP($D62, V医療従事者等!$A:$J, $E$4, FALSE), TEXT(D62, "aaa"))</f>
        <v>日</v>
      </c>
      <c r="F62" s="51">
        <f>IFERROR(VLOOKUP($D62, V医療従事者等!$A:$J, $F$4, FALSE), 0)</f>
        <v>0</v>
      </c>
      <c r="G62" s="51">
        <f>IFERROR(VLOOKUP($D62, V医療従事者等!$A:$J, $G$4, FALSE), 0)</f>
        <v>0</v>
      </c>
      <c r="H62" s="51">
        <f>IFERROR(VLOOKUP($D62, V医療従事者等!$A:$J, $H$4, FALSE), 0)</f>
        <v>0</v>
      </c>
      <c r="I62" s="51">
        <f>IFERROR(VLOOKUP($D62, V医療従事者等!$A:$J, $I$4, FALSE), 0)</f>
        <v>0</v>
      </c>
      <c r="J62" s="52">
        <f>IFERROR(VLOOKUP($D62, V一般接種!$A:$G, J$4, FALSE), 0)</f>
        <v>535074</v>
      </c>
      <c r="K62" s="52">
        <f>IFERROR(VLOOKUP($D62, V一般接種!$A:$G, K$4, FALSE), 0)</f>
        <v>22789</v>
      </c>
      <c r="L62" s="52">
        <f>IFERROR(VLOOKUP($D62, V一般接種!$A:$G, L$4, FALSE), 0)</f>
        <v>178100</v>
      </c>
      <c r="M62" s="52">
        <f>IFERROR(VLOOKUP($D62, V一般接種!$A:$G, M$4, FALSE), 0)</f>
        <v>0</v>
      </c>
      <c r="N62" s="52">
        <f>IFERROR(VLOOKUP($D62, V職域接種!$C:$G, N$4, FALSE), 0)</f>
        <v>0</v>
      </c>
      <c r="O62" s="52">
        <f>IFERROR(VLOOKUP($D62, V職域接種!$C:$G, O$4, FALSE), 0)</f>
        <v>0</v>
      </c>
    </row>
    <row r="63" spans="1:15" x14ac:dyDescent="0.55000000000000004">
      <c r="A63" s="100">
        <f t="shared" si="0"/>
        <v>44354</v>
      </c>
      <c r="B63" s="53">
        <f t="shared" si="1"/>
        <v>759340</v>
      </c>
      <c r="C63" s="53">
        <f t="shared" si="2"/>
        <v>316072</v>
      </c>
      <c r="D63" s="82">
        <v>44354</v>
      </c>
      <c r="E63" s="51" t="str">
        <f>IFERROR(VLOOKUP($D63, V医療従事者等!$A:$J, $E$4, FALSE), TEXT(D63, "aaa"))</f>
        <v>(月)</v>
      </c>
      <c r="F63" s="51">
        <f>IFERROR(VLOOKUP($D63, V医療従事者等!$A:$J, $F$4, FALSE), 0)</f>
        <v>104435</v>
      </c>
      <c r="G63" s="51">
        <f>IFERROR(VLOOKUP($D63, V医療従事者等!$A:$J, $G$4, FALSE), 0)</f>
        <v>2146</v>
      </c>
      <c r="H63" s="51">
        <f>IFERROR(VLOOKUP($D63, V医療従事者等!$A:$J, $H$4, FALSE), 0)</f>
        <v>132756</v>
      </c>
      <c r="I63" s="51">
        <f>IFERROR(VLOOKUP($D63, V医療従事者等!$A:$J, $I$4, FALSE), 0)</f>
        <v>0</v>
      </c>
      <c r="J63" s="52">
        <f>IFERROR(VLOOKUP($D63, V一般接種!$A:$G, J$4, FALSE), 0)</f>
        <v>623777</v>
      </c>
      <c r="K63" s="52">
        <f>IFERROR(VLOOKUP($D63, V一般接種!$A:$G, K$4, FALSE), 0)</f>
        <v>28982</v>
      </c>
      <c r="L63" s="52">
        <f>IFERROR(VLOOKUP($D63, V一般接種!$A:$G, L$4, FALSE), 0)</f>
        <v>183316</v>
      </c>
      <c r="M63" s="52">
        <f>IFERROR(VLOOKUP($D63, V一般接種!$A:$G, M$4, FALSE), 0)</f>
        <v>0</v>
      </c>
      <c r="N63" s="52">
        <f>IFERROR(VLOOKUP($D63, V職域接種!$C:$G, N$4, FALSE), 0)</f>
        <v>0</v>
      </c>
      <c r="O63" s="52">
        <f>IFERROR(VLOOKUP($D63, V職域接種!$C:$G, O$4, FALSE), 0)</f>
        <v>0</v>
      </c>
    </row>
    <row r="64" spans="1:15" x14ac:dyDescent="0.55000000000000004">
      <c r="A64" s="100">
        <f t="shared" si="0"/>
        <v>44355</v>
      </c>
      <c r="B64" s="53">
        <f t="shared" si="1"/>
        <v>780133</v>
      </c>
      <c r="C64" s="53">
        <f t="shared" si="2"/>
        <v>312769</v>
      </c>
      <c r="D64" s="82">
        <v>44355</v>
      </c>
      <c r="E64" s="51" t="str">
        <f>IFERROR(VLOOKUP($D64, V医療従事者等!$A:$J, $E$4, FALSE), TEXT(D64, "aaa"))</f>
        <v>(火)</v>
      </c>
      <c r="F64" s="51">
        <f>IFERROR(VLOOKUP($D64, V医療従事者等!$A:$J, $F$4, FALSE), 0)</f>
        <v>71689</v>
      </c>
      <c r="G64" s="51">
        <f>IFERROR(VLOOKUP($D64, V医療従事者等!$A:$J, $G$4, FALSE), 0)</f>
        <v>990</v>
      </c>
      <c r="H64" s="51">
        <f>IFERROR(VLOOKUP($D64, V医療従事者等!$A:$J, $H$4, FALSE), 0)</f>
        <v>89243</v>
      </c>
      <c r="I64" s="51">
        <f>IFERROR(VLOOKUP($D64, V医療従事者等!$A:$J, $I$4, FALSE), 0)</f>
        <v>0</v>
      </c>
      <c r="J64" s="52">
        <f>IFERROR(VLOOKUP($D64, V一般接種!$A:$G, J$4, FALSE), 0)</f>
        <v>678288</v>
      </c>
      <c r="K64" s="52">
        <f>IFERROR(VLOOKUP($D64, V一般接種!$A:$G, K$4, FALSE), 0)</f>
        <v>29166</v>
      </c>
      <c r="L64" s="52">
        <f>IFERROR(VLOOKUP($D64, V一般接種!$A:$G, L$4, FALSE), 0)</f>
        <v>223526</v>
      </c>
      <c r="M64" s="52">
        <f>IFERROR(VLOOKUP($D64, V一般接種!$A:$G, M$4, FALSE), 0)</f>
        <v>0</v>
      </c>
      <c r="N64" s="52">
        <f>IFERROR(VLOOKUP($D64, V職域接種!$C:$G, N$4, FALSE), 0)</f>
        <v>0</v>
      </c>
      <c r="O64" s="52">
        <f>IFERROR(VLOOKUP($D64, V職域接種!$C:$G, O$4, FALSE), 0)</f>
        <v>0</v>
      </c>
    </row>
    <row r="65" spans="1:15" x14ac:dyDescent="0.55000000000000004">
      <c r="A65" s="100">
        <f t="shared" si="0"/>
        <v>44356</v>
      </c>
      <c r="B65" s="53">
        <f t="shared" si="1"/>
        <v>759698</v>
      </c>
      <c r="C65" s="53">
        <f t="shared" si="2"/>
        <v>374155</v>
      </c>
      <c r="D65" s="82">
        <v>44356</v>
      </c>
      <c r="E65" s="51" t="str">
        <f>IFERROR(VLOOKUP($D65, V医療従事者等!$A:$J, $E$4, FALSE), TEXT(D65, "aaa"))</f>
        <v>(水)</v>
      </c>
      <c r="F65" s="51">
        <f>IFERROR(VLOOKUP($D65, V医療従事者等!$A:$J, $F$4, FALSE), 0)</f>
        <v>67694</v>
      </c>
      <c r="G65" s="51">
        <f>IFERROR(VLOOKUP($D65, V医療従事者等!$A:$J, $G$4, FALSE), 0)</f>
        <v>1047</v>
      </c>
      <c r="H65" s="51">
        <f>IFERROR(VLOOKUP($D65, V医療従事者等!$A:$J, $H$4, FALSE), 0)</f>
        <v>98643</v>
      </c>
      <c r="I65" s="51">
        <f>IFERROR(VLOOKUP($D65, V医療従事者等!$A:$J, $I$4, FALSE), 0)</f>
        <v>0</v>
      </c>
      <c r="J65" s="52">
        <f>IFERROR(VLOOKUP($D65, V一般接種!$A:$G, J$4, FALSE), 0)</f>
        <v>663618</v>
      </c>
      <c r="K65" s="52">
        <f>IFERROR(VLOOKUP($D65, V一般接種!$A:$G, K$4, FALSE), 0)</f>
        <v>27339</v>
      </c>
      <c r="L65" s="52">
        <f>IFERROR(VLOOKUP($D65, V一般接種!$A:$G, L$4, FALSE), 0)</f>
        <v>275512</v>
      </c>
      <c r="M65" s="52">
        <f>IFERROR(VLOOKUP($D65, V一般接種!$A:$G, M$4, FALSE), 0)</f>
        <v>0</v>
      </c>
      <c r="N65" s="52">
        <f>IFERROR(VLOOKUP($D65, V職域接種!$C:$G, N$4, FALSE), 0)</f>
        <v>0</v>
      </c>
      <c r="O65" s="52">
        <f>IFERROR(VLOOKUP($D65, V職域接種!$C:$G, O$4, FALSE), 0)</f>
        <v>0</v>
      </c>
    </row>
    <row r="66" spans="1:15" x14ac:dyDescent="0.55000000000000004">
      <c r="A66" s="100">
        <f t="shared" si="0"/>
        <v>44357</v>
      </c>
      <c r="B66" s="53">
        <f t="shared" si="1"/>
        <v>730662</v>
      </c>
      <c r="C66" s="53">
        <f t="shared" si="2"/>
        <v>373142</v>
      </c>
      <c r="D66" s="82">
        <v>44357</v>
      </c>
      <c r="E66" s="51" t="str">
        <f>IFERROR(VLOOKUP($D66, V医療従事者等!$A:$J, $E$4, FALSE), TEXT(D66, "aaa"))</f>
        <v>(木)</v>
      </c>
      <c r="F66" s="51">
        <f>IFERROR(VLOOKUP($D66, V医療従事者等!$A:$J, $F$4, FALSE), 0)</f>
        <v>52250</v>
      </c>
      <c r="G66" s="51">
        <f>IFERROR(VLOOKUP($D66, V医療従事者等!$A:$J, $G$4, FALSE), 0)</f>
        <v>1719</v>
      </c>
      <c r="H66" s="51">
        <f>IFERROR(VLOOKUP($D66, V医療従事者等!$A:$J, $H$4, FALSE), 0)</f>
        <v>82622</v>
      </c>
      <c r="I66" s="51">
        <f>IFERROR(VLOOKUP($D66, V医療従事者等!$A:$J, $I$4, FALSE), 0)</f>
        <v>0</v>
      </c>
      <c r="J66" s="52">
        <f>IFERROR(VLOOKUP($D66, V一般接種!$A:$G, J$4, FALSE), 0)</f>
        <v>647625</v>
      </c>
      <c r="K66" s="52">
        <f>IFERROR(VLOOKUP($D66, V一般接種!$A:$G, K$4, FALSE), 0)</f>
        <v>29068</v>
      </c>
      <c r="L66" s="52">
        <f>IFERROR(VLOOKUP($D66, V一般接種!$A:$G, L$4, FALSE), 0)</f>
        <v>290520</v>
      </c>
      <c r="M66" s="52">
        <f>IFERROR(VLOOKUP($D66, V一般接種!$A:$G, M$4, FALSE), 0)</f>
        <v>0</v>
      </c>
      <c r="N66" s="52">
        <f>IFERROR(VLOOKUP($D66, V職域接種!$C:$G, N$4, FALSE), 0)</f>
        <v>0</v>
      </c>
      <c r="O66" s="52">
        <f>IFERROR(VLOOKUP($D66, V職域接種!$C:$G, O$4, FALSE), 0)</f>
        <v>0</v>
      </c>
    </row>
    <row r="67" spans="1:15" x14ac:dyDescent="0.55000000000000004">
      <c r="A67" s="100">
        <f t="shared" si="0"/>
        <v>44358</v>
      </c>
      <c r="B67" s="53">
        <f t="shared" si="1"/>
        <v>738202</v>
      </c>
      <c r="C67" s="53">
        <f t="shared" si="2"/>
        <v>348200</v>
      </c>
      <c r="D67" s="82">
        <v>44358</v>
      </c>
      <c r="E67" s="51" t="str">
        <f>IFERROR(VLOOKUP($D67, V医療従事者等!$A:$J, $E$4, FALSE), TEXT(D67, "aaa"))</f>
        <v>(金)</v>
      </c>
      <c r="F67" s="51">
        <f>IFERROR(VLOOKUP($D67, V医療従事者等!$A:$J, $F$4, FALSE), 0)</f>
        <v>54834</v>
      </c>
      <c r="G67" s="51">
        <f>IFERROR(VLOOKUP($D67, V医療従事者等!$A:$J, $G$4, FALSE), 0)</f>
        <v>1669</v>
      </c>
      <c r="H67" s="51">
        <f>IFERROR(VLOOKUP($D67, V医療従事者等!$A:$J, $H$4, FALSE), 0)</f>
        <v>91480</v>
      </c>
      <c r="I67" s="51">
        <f>IFERROR(VLOOKUP($D67, V医療従事者等!$A:$J, $I$4, FALSE), 0)</f>
        <v>0</v>
      </c>
      <c r="J67" s="52">
        <f>IFERROR(VLOOKUP($D67, V一般接種!$A:$G, J$4, FALSE), 0)</f>
        <v>652553</v>
      </c>
      <c r="K67" s="52">
        <f>IFERROR(VLOOKUP($D67, V一般接種!$A:$G, K$4, FALSE), 0)</f>
        <v>29146</v>
      </c>
      <c r="L67" s="52">
        <f>IFERROR(VLOOKUP($D67, V一般接種!$A:$G, L$4, FALSE), 0)</f>
        <v>256720</v>
      </c>
      <c r="M67" s="52">
        <f>IFERROR(VLOOKUP($D67, V一般接種!$A:$G, M$4, FALSE), 0)</f>
        <v>0</v>
      </c>
      <c r="N67" s="52">
        <f>IFERROR(VLOOKUP($D67, V職域接種!$C:$G, N$4, FALSE), 0)</f>
        <v>0</v>
      </c>
      <c r="O67" s="52">
        <f>IFERROR(VLOOKUP($D67, V職域接種!$C:$G, O$4, FALSE), 0)</f>
        <v>0</v>
      </c>
    </row>
    <row r="68" spans="1:15" x14ac:dyDescent="0.55000000000000004">
      <c r="A68" s="100">
        <f t="shared" si="0"/>
        <v>44359</v>
      </c>
      <c r="B68" s="53">
        <f t="shared" si="1"/>
        <v>647557</v>
      </c>
      <c r="C68" s="53">
        <f t="shared" si="2"/>
        <v>269541</v>
      </c>
      <c r="D68" s="82">
        <v>44359</v>
      </c>
      <c r="E68" s="51" t="str">
        <f>IFERROR(VLOOKUP($D68, V医療従事者等!$A:$J, $E$4, FALSE), TEXT(D68, "aaa"))</f>
        <v>土</v>
      </c>
      <c r="F68" s="51">
        <f>IFERROR(VLOOKUP($D68, V医療従事者等!$A:$J, $F$4, FALSE), 0)</f>
        <v>0</v>
      </c>
      <c r="G68" s="51">
        <f>IFERROR(VLOOKUP($D68, V医療従事者等!$A:$J, $G$4, FALSE), 0)</f>
        <v>0</v>
      </c>
      <c r="H68" s="51">
        <f>IFERROR(VLOOKUP($D68, V医療従事者等!$A:$J, $H$4, FALSE), 0)</f>
        <v>0</v>
      </c>
      <c r="I68" s="51">
        <f>IFERROR(VLOOKUP($D68, V医療従事者等!$A:$J, $I$4, FALSE), 0)</f>
        <v>0</v>
      </c>
      <c r="J68" s="52">
        <f>IFERROR(VLOOKUP($D68, V一般接種!$A:$G, J$4, FALSE), 0)</f>
        <v>614755</v>
      </c>
      <c r="K68" s="52">
        <f>IFERROR(VLOOKUP($D68, V一般接種!$A:$G, K$4, FALSE), 0)</f>
        <v>32802</v>
      </c>
      <c r="L68" s="52">
        <f>IFERROR(VLOOKUP($D68, V一般接種!$A:$G, L$4, FALSE), 0)</f>
        <v>269541</v>
      </c>
      <c r="M68" s="52">
        <f>IFERROR(VLOOKUP($D68, V一般接種!$A:$G, M$4, FALSE), 0)</f>
        <v>0</v>
      </c>
      <c r="N68" s="52">
        <f>IFERROR(VLOOKUP($D68, V職域接種!$C:$G, N$4, FALSE), 0)</f>
        <v>0</v>
      </c>
      <c r="O68" s="52">
        <f>IFERROR(VLOOKUP($D68, V職域接種!$C:$G, O$4, FALSE), 0)</f>
        <v>0</v>
      </c>
    </row>
    <row r="69" spans="1:15" x14ac:dyDescent="0.55000000000000004">
      <c r="A69" s="100">
        <f t="shared" si="0"/>
        <v>44360</v>
      </c>
      <c r="B69" s="53">
        <f t="shared" si="1"/>
        <v>590500</v>
      </c>
      <c r="C69" s="53">
        <f t="shared" si="2"/>
        <v>314118</v>
      </c>
      <c r="D69" s="82">
        <v>44360</v>
      </c>
      <c r="E69" s="51" t="str">
        <f>IFERROR(VLOOKUP($D69, V医療従事者等!$A:$J, $E$4, FALSE), TEXT(D69, "aaa"))</f>
        <v>日</v>
      </c>
      <c r="F69" s="51">
        <f>IFERROR(VLOOKUP($D69, V医療従事者等!$A:$J, $F$4, FALSE), 0)</f>
        <v>0</v>
      </c>
      <c r="G69" s="51">
        <f>IFERROR(VLOOKUP($D69, V医療従事者等!$A:$J, $G$4, FALSE), 0)</f>
        <v>0</v>
      </c>
      <c r="H69" s="51">
        <f>IFERROR(VLOOKUP($D69, V医療従事者等!$A:$J, $H$4, FALSE), 0)</f>
        <v>0</v>
      </c>
      <c r="I69" s="51">
        <f>IFERROR(VLOOKUP($D69, V医療従事者等!$A:$J, $I$4, FALSE), 0)</f>
        <v>0</v>
      </c>
      <c r="J69" s="52">
        <f>IFERROR(VLOOKUP($D69, V一般接種!$A:$G, J$4, FALSE), 0)</f>
        <v>556965</v>
      </c>
      <c r="K69" s="52">
        <f>IFERROR(VLOOKUP($D69, V一般接種!$A:$G, K$4, FALSE), 0)</f>
        <v>33535</v>
      </c>
      <c r="L69" s="52">
        <f>IFERROR(VLOOKUP($D69, V一般接種!$A:$G, L$4, FALSE), 0)</f>
        <v>314118</v>
      </c>
      <c r="M69" s="52">
        <f>IFERROR(VLOOKUP($D69, V一般接種!$A:$G, M$4, FALSE), 0)</f>
        <v>0</v>
      </c>
      <c r="N69" s="52">
        <f>IFERROR(VLOOKUP($D69, V職域接種!$C:$G, N$4, FALSE), 0)</f>
        <v>0</v>
      </c>
      <c r="O69" s="52">
        <f>IFERROR(VLOOKUP($D69, V職域接種!$C:$G, O$4, FALSE), 0)</f>
        <v>0</v>
      </c>
    </row>
    <row r="70" spans="1:15" x14ac:dyDescent="0.55000000000000004">
      <c r="A70" s="100">
        <f t="shared" si="0"/>
        <v>44361</v>
      </c>
      <c r="B70" s="53">
        <f t="shared" si="1"/>
        <v>679007</v>
      </c>
      <c r="C70" s="53">
        <f t="shared" si="2"/>
        <v>528343</v>
      </c>
      <c r="D70" s="82">
        <v>44361</v>
      </c>
      <c r="E70" s="51" t="str">
        <f>IFERROR(VLOOKUP($D70, V医療従事者等!$A:$J, $E$4, FALSE), TEXT(D70, "aaa"))</f>
        <v>(月)</v>
      </c>
      <c r="F70" s="51">
        <f>IFERROR(VLOOKUP($D70, V医療従事者等!$A:$J, $F$4, FALSE), 0)</f>
        <v>85819</v>
      </c>
      <c r="G70" s="51">
        <f>IFERROR(VLOOKUP($D70, V医療従事者等!$A:$J, $G$4, FALSE), 0)</f>
        <v>5610</v>
      </c>
      <c r="H70" s="51">
        <f>IFERROR(VLOOKUP($D70, V医療従事者等!$A:$J, $H$4, FALSE), 0)</f>
        <v>123536</v>
      </c>
      <c r="I70" s="51">
        <f>IFERROR(VLOOKUP($D70, V医療従事者等!$A:$J, $I$4, FALSE), 0)</f>
        <v>0</v>
      </c>
      <c r="J70" s="52">
        <f>IFERROR(VLOOKUP($D70, V一般接種!$A:$G, J$4, FALSE), 0)</f>
        <v>558075</v>
      </c>
      <c r="K70" s="52">
        <f>IFERROR(VLOOKUP($D70, V一般接種!$A:$G, K$4, FALSE), 0)</f>
        <v>29503</v>
      </c>
      <c r="L70" s="52">
        <f>IFERROR(VLOOKUP($D70, V一般接種!$A:$G, L$4, FALSE), 0)</f>
        <v>404807</v>
      </c>
      <c r="M70" s="52">
        <f>IFERROR(VLOOKUP($D70, V一般接種!$A:$G, M$4, FALSE), 0)</f>
        <v>0</v>
      </c>
      <c r="N70" s="52">
        <f>IFERROR(VLOOKUP($D70, V職域接種!$C:$G, N$4, FALSE), 0)</f>
        <v>0</v>
      </c>
      <c r="O70" s="52">
        <f>IFERROR(VLOOKUP($D70, V職域接種!$C:$G, O$4, FALSE), 0)</f>
        <v>0</v>
      </c>
    </row>
    <row r="71" spans="1:15" x14ac:dyDescent="0.55000000000000004">
      <c r="A71" s="100">
        <f t="shared" ref="A71:A134" si="3">D71</f>
        <v>44362</v>
      </c>
      <c r="B71" s="53">
        <f t="shared" ref="B71:B134" si="4">IF($D71="","",IF(F71+G71+J71+K71+N71=0, 0, F71+G71+J71+K71+N71))</f>
        <v>676956</v>
      </c>
      <c r="C71" s="53">
        <f t="shared" ref="C71:C134" si="5">IF($D71="", "", IF(H71+I71+L71+M71+O71=0, 0, H71+I71+L71+M71+O71))</f>
        <v>539764</v>
      </c>
      <c r="D71" s="82">
        <v>44362</v>
      </c>
      <c r="E71" s="51" t="str">
        <f>IFERROR(VLOOKUP($D71, V医療従事者等!$A:$J, $E$4, FALSE), TEXT(D71, "aaa"))</f>
        <v>(火)</v>
      </c>
      <c r="F71" s="51">
        <f>IFERROR(VLOOKUP($D71, V医療従事者等!$A:$J, $F$4, FALSE), 0)</f>
        <v>40459</v>
      </c>
      <c r="G71" s="51">
        <f>IFERROR(VLOOKUP($D71, V医療従事者等!$A:$J, $G$4, FALSE), 0)</f>
        <v>2956</v>
      </c>
      <c r="H71" s="51">
        <f>IFERROR(VLOOKUP($D71, V医療従事者等!$A:$J, $H$4, FALSE), 0)</f>
        <v>71948</v>
      </c>
      <c r="I71" s="51">
        <f>IFERROR(VLOOKUP($D71, V医療従事者等!$A:$J, $I$4, FALSE), 0)</f>
        <v>0</v>
      </c>
      <c r="J71" s="52">
        <f>IFERROR(VLOOKUP($D71, V一般接種!$A:$G, J$4, FALSE), 0)</f>
        <v>604300</v>
      </c>
      <c r="K71" s="52">
        <f>IFERROR(VLOOKUP($D71, V一般接種!$A:$G, K$4, FALSE), 0)</f>
        <v>29241</v>
      </c>
      <c r="L71" s="52">
        <f>IFERROR(VLOOKUP($D71, V一般接種!$A:$G, L$4, FALSE), 0)</f>
        <v>467816</v>
      </c>
      <c r="M71" s="52">
        <f>IFERROR(VLOOKUP($D71, V一般接種!$A:$G, M$4, FALSE), 0)</f>
        <v>0</v>
      </c>
      <c r="N71" s="52">
        <f>IFERROR(VLOOKUP($D71, V職域接種!$C:$G, N$4, FALSE), 0)</f>
        <v>0</v>
      </c>
      <c r="O71" s="52">
        <f>IFERROR(VLOOKUP($D71, V職域接種!$C:$G, O$4, FALSE), 0)</f>
        <v>0</v>
      </c>
    </row>
    <row r="72" spans="1:15" x14ac:dyDescent="0.55000000000000004">
      <c r="A72" s="100">
        <f t="shared" si="3"/>
        <v>44363</v>
      </c>
      <c r="B72" s="53">
        <f t="shared" si="4"/>
        <v>661812</v>
      </c>
      <c r="C72" s="53">
        <f t="shared" si="5"/>
        <v>592947</v>
      </c>
      <c r="D72" s="82">
        <v>44363</v>
      </c>
      <c r="E72" s="51" t="str">
        <f>IFERROR(VLOOKUP($D72, V医療従事者等!$A:$J, $E$4, FALSE), TEXT(D72, "aaa"))</f>
        <v>(水)</v>
      </c>
      <c r="F72" s="51">
        <f>IFERROR(VLOOKUP($D72, V医療従事者等!$A:$J, $F$4, FALSE), 0)</f>
        <v>43912</v>
      </c>
      <c r="G72" s="51">
        <f>IFERROR(VLOOKUP($D72, V医療従事者等!$A:$J, $G$4, FALSE), 0)</f>
        <v>2782</v>
      </c>
      <c r="H72" s="51">
        <f>IFERROR(VLOOKUP($D72, V医療従事者等!$A:$J, $H$4, FALSE), 0)</f>
        <v>72041</v>
      </c>
      <c r="I72" s="51">
        <f>IFERROR(VLOOKUP($D72, V医療従事者等!$A:$J, $I$4, FALSE), 0)</f>
        <v>0</v>
      </c>
      <c r="J72" s="52">
        <f>IFERROR(VLOOKUP($D72, V一般接種!$A:$G, J$4, FALSE), 0)</f>
        <v>584947</v>
      </c>
      <c r="K72" s="52">
        <f>IFERROR(VLOOKUP($D72, V一般接種!$A:$G, K$4, FALSE), 0)</f>
        <v>30171</v>
      </c>
      <c r="L72" s="52">
        <f>IFERROR(VLOOKUP($D72, V一般接種!$A:$G, L$4, FALSE), 0)</f>
        <v>520906</v>
      </c>
      <c r="M72" s="52">
        <f>IFERROR(VLOOKUP($D72, V一般接種!$A:$G, M$4, FALSE), 0)</f>
        <v>0</v>
      </c>
      <c r="N72" s="52">
        <f>IFERROR(VLOOKUP($D72, V職域接種!$C:$G, N$4, FALSE), 0)</f>
        <v>0</v>
      </c>
      <c r="O72" s="52">
        <f>IFERROR(VLOOKUP($D72, V職域接種!$C:$G, O$4, FALSE), 0)</f>
        <v>0</v>
      </c>
    </row>
    <row r="73" spans="1:15" x14ac:dyDescent="0.55000000000000004">
      <c r="A73" s="100">
        <f t="shared" si="3"/>
        <v>44364</v>
      </c>
      <c r="B73" s="53">
        <f t="shared" si="4"/>
        <v>677099</v>
      </c>
      <c r="C73" s="53">
        <f t="shared" si="5"/>
        <v>585443</v>
      </c>
      <c r="D73" s="82">
        <v>44364</v>
      </c>
      <c r="E73" s="51" t="str">
        <f>IFERROR(VLOOKUP($D73, V医療従事者等!$A:$J, $E$4, FALSE), TEXT(D73, "aaa"))</f>
        <v>(木)</v>
      </c>
      <c r="F73" s="51">
        <f>IFERROR(VLOOKUP($D73, V医療従事者等!$A:$J, $F$4, FALSE), 0)</f>
        <v>46926</v>
      </c>
      <c r="G73" s="51">
        <f>IFERROR(VLOOKUP($D73, V医療従事者等!$A:$J, $G$4, FALSE), 0)</f>
        <v>4611</v>
      </c>
      <c r="H73" s="51">
        <f>IFERROR(VLOOKUP($D73, V医療従事者等!$A:$J, $H$4, FALSE), 0)</f>
        <v>77793</v>
      </c>
      <c r="I73" s="51">
        <f>IFERROR(VLOOKUP($D73, V医療従事者等!$A:$J, $I$4, FALSE), 0)</f>
        <v>0</v>
      </c>
      <c r="J73" s="52">
        <f>IFERROR(VLOOKUP($D73, V一般接種!$A:$G, J$4, FALSE), 0)</f>
        <v>593880</v>
      </c>
      <c r="K73" s="52">
        <f>IFERROR(VLOOKUP($D73, V一般接種!$A:$G, K$4, FALSE), 0)</f>
        <v>31682</v>
      </c>
      <c r="L73" s="52">
        <f>IFERROR(VLOOKUP($D73, V一般接種!$A:$G, L$4, FALSE), 0)</f>
        <v>507650</v>
      </c>
      <c r="M73" s="52">
        <f>IFERROR(VLOOKUP($D73, V一般接種!$A:$G, M$4, FALSE), 0)</f>
        <v>0</v>
      </c>
      <c r="N73" s="52">
        <f>IFERROR(VLOOKUP($D73, V職域接種!$C:$G, N$4, FALSE), 0)</f>
        <v>0</v>
      </c>
      <c r="O73" s="52">
        <f>IFERROR(VLOOKUP($D73, V職域接種!$C:$G, O$4, FALSE), 0)</f>
        <v>0</v>
      </c>
    </row>
    <row r="74" spans="1:15" x14ac:dyDescent="0.55000000000000004">
      <c r="A74" s="100">
        <f t="shared" si="3"/>
        <v>44365</v>
      </c>
      <c r="B74" s="53">
        <f t="shared" si="4"/>
        <v>653589</v>
      </c>
      <c r="C74" s="53">
        <f t="shared" si="5"/>
        <v>557737</v>
      </c>
      <c r="D74" s="82">
        <v>44365</v>
      </c>
      <c r="E74" s="51" t="str">
        <f>IFERROR(VLOOKUP($D74, V医療従事者等!$A:$J, $E$4, FALSE), TEXT(D74, "aaa"))</f>
        <v>(金)</v>
      </c>
      <c r="F74" s="51">
        <f>IFERROR(VLOOKUP($D74, V医療従事者等!$A:$J, $F$4, FALSE), 0)</f>
        <v>50112</v>
      </c>
      <c r="G74" s="51">
        <f>IFERROR(VLOOKUP($D74, V医療従事者等!$A:$J, $G$4, FALSE), 0)</f>
        <v>2145</v>
      </c>
      <c r="H74" s="51">
        <f>IFERROR(VLOOKUP($D74, V医療従事者等!$A:$J, $H$4, FALSE), 0)</f>
        <v>73691</v>
      </c>
      <c r="I74" s="51">
        <f>IFERROR(VLOOKUP($D74, V医療従事者等!$A:$J, $I$4, FALSE), 0)</f>
        <v>0</v>
      </c>
      <c r="J74" s="52">
        <f>IFERROR(VLOOKUP($D74, V一般接種!$A:$G, J$4, FALSE), 0)</f>
        <v>572054</v>
      </c>
      <c r="K74" s="52">
        <f>IFERROR(VLOOKUP($D74, V一般接種!$A:$G, K$4, FALSE), 0)</f>
        <v>29278</v>
      </c>
      <c r="L74" s="52">
        <f>IFERROR(VLOOKUP($D74, V一般接種!$A:$G, L$4, FALSE), 0)</f>
        <v>484046</v>
      </c>
      <c r="M74" s="52">
        <f>IFERROR(VLOOKUP($D74, V一般接種!$A:$G, M$4, FALSE), 0)</f>
        <v>0</v>
      </c>
      <c r="N74" s="52">
        <f>IFERROR(VLOOKUP($D74, V職域接種!$C:$G, N$4, FALSE), 0)</f>
        <v>0</v>
      </c>
      <c r="O74" s="52">
        <f>IFERROR(VLOOKUP($D74, V職域接種!$C:$G, O$4, FALSE), 0)</f>
        <v>0</v>
      </c>
    </row>
    <row r="75" spans="1:15" x14ac:dyDescent="0.55000000000000004">
      <c r="A75" s="100">
        <f t="shared" si="3"/>
        <v>44366</v>
      </c>
      <c r="B75" s="53">
        <f t="shared" si="4"/>
        <v>643162</v>
      </c>
      <c r="C75" s="53">
        <f t="shared" si="5"/>
        <v>434162</v>
      </c>
      <c r="D75" s="82">
        <v>44366</v>
      </c>
      <c r="E75" s="51" t="str">
        <f>IFERROR(VLOOKUP($D75, V医療従事者等!$A:$J, $E$4, FALSE), TEXT(D75, "aaa"))</f>
        <v>土</v>
      </c>
      <c r="F75" s="51">
        <f>IFERROR(VLOOKUP($D75, V医療従事者等!$A:$J, $F$4, FALSE), 0)</f>
        <v>0</v>
      </c>
      <c r="G75" s="51">
        <f>IFERROR(VLOOKUP($D75, V医療従事者等!$A:$J, $G$4, FALSE), 0)</f>
        <v>0</v>
      </c>
      <c r="H75" s="51">
        <f>IFERROR(VLOOKUP($D75, V医療従事者等!$A:$J, $H$4, FALSE), 0)</f>
        <v>0</v>
      </c>
      <c r="I75" s="51">
        <f>IFERROR(VLOOKUP($D75, V医療従事者等!$A:$J, $I$4, FALSE), 0)</f>
        <v>0</v>
      </c>
      <c r="J75" s="52">
        <f>IFERROR(VLOOKUP($D75, V一般接種!$A:$G, J$4, FALSE), 0)</f>
        <v>606256</v>
      </c>
      <c r="K75" s="52">
        <f>IFERROR(VLOOKUP($D75, V一般接種!$A:$G, K$4, FALSE), 0)</f>
        <v>36906</v>
      </c>
      <c r="L75" s="52">
        <f>IFERROR(VLOOKUP($D75, V一般接種!$A:$G, L$4, FALSE), 0)</f>
        <v>434162</v>
      </c>
      <c r="M75" s="52">
        <f>IFERROR(VLOOKUP($D75, V一般接種!$A:$G, M$4, FALSE), 0)</f>
        <v>0</v>
      </c>
      <c r="N75" s="52">
        <f>IFERROR(VLOOKUP($D75, V職域接種!$C:$G, N$4, FALSE), 0)</f>
        <v>0</v>
      </c>
      <c r="O75" s="52">
        <f>IFERROR(VLOOKUP($D75, V職域接種!$C:$G, O$4, FALSE), 0)</f>
        <v>0</v>
      </c>
    </row>
    <row r="76" spans="1:15" x14ac:dyDescent="0.55000000000000004">
      <c r="A76" s="100">
        <f t="shared" si="3"/>
        <v>44367</v>
      </c>
      <c r="B76" s="53">
        <f t="shared" si="4"/>
        <v>641800</v>
      </c>
      <c r="C76" s="53">
        <f t="shared" si="5"/>
        <v>434451</v>
      </c>
      <c r="D76" s="82">
        <v>44367</v>
      </c>
      <c r="E76" s="51" t="str">
        <f>IFERROR(VLOOKUP($D76, V医療従事者等!$A:$J, $E$4, FALSE), TEXT(D76, "aaa"))</f>
        <v>日</v>
      </c>
      <c r="F76" s="51">
        <f>IFERROR(VLOOKUP($D76, V医療従事者等!$A:$J, $F$4, FALSE), 0)</f>
        <v>0</v>
      </c>
      <c r="G76" s="51">
        <f>IFERROR(VLOOKUP($D76, V医療従事者等!$A:$J, $G$4, FALSE), 0)</f>
        <v>0</v>
      </c>
      <c r="H76" s="51">
        <f>IFERROR(VLOOKUP($D76, V医療従事者等!$A:$J, $H$4, FALSE), 0)</f>
        <v>0</v>
      </c>
      <c r="I76" s="51">
        <f>IFERROR(VLOOKUP($D76, V医療従事者等!$A:$J, $I$4, FALSE), 0)</f>
        <v>0</v>
      </c>
      <c r="J76" s="52">
        <f>IFERROR(VLOOKUP($D76, V一般接種!$A:$G, J$4, FALSE), 0)</f>
        <v>602317</v>
      </c>
      <c r="K76" s="52">
        <f>IFERROR(VLOOKUP($D76, V一般接種!$A:$G, K$4, FALSE), 0)</f>
        <v>39483</v>
      </c>
      <c r="L76" s="52">
        <f>IFERROR(VLOOKUP($D76, V一般接種!$A:$G, L$4, FALSE), 0)</f>
        <v>434451</v>
      </c>
      <c r="M76" s="52">
        <f>IFERROR(VLOOKUP($D76, V一般接種!$A:$G, M$4, FALSE), 0)</f>
        <v>0</v>
      </c>
      <c r="N76" s="52">
        <f>IFERROR(VLOOKUP($D76, V職域接種!$C:$G, N$4, FALSE), 0)</f>
        <v>0</v>
      </c>
      <c r="O76" s="52">
        <f>IFERROR(VLOOKUP($D76, V職域接種!$C:$G, O$4, FALSE), 0)</f>
        <v>0</v>
      </c>
    </row>
    <row r="77" spans="1:15" x14ac:dyDescent="0.55000000000000004">
      <c r="A77" s="100">
        <f t="shared" si="3"/>
        <v>44368</v>
      </c>
      <c r="B77" s="53">
        <f t="shared" si="4"/>
        <v>711905</v>
      </c>
      <c r="C77" s="53">
        <f t="shared" si="5"/>
        <v>618073</v>
      </c>
      <c r="D77" s="82">
        <v>44368</v>
      </c>
      <c r="E77" s="51" t="str">
        <f>IFERROR(VLOOKUP($D77, V医療従事者等!$A:$J, $E$4, FALSE), TEXT(D77, "aaa"))</f>
        <v>(月)</v>
      </c>
      <c r="F77" s="51">
        <f>IFERROR(VLOOKUP($D77, V医療従事者等!$A:$J, $F$4, FALSE), 0)</f>
        <v>67154</v>
      </c>
      <c r="G77" s="51">
        <f>IFERROR(VLOOKUP($D77, V医療従事者等!$A:$J, $G$4, FALSE), 0)</f>
        <v>7843</v>
      </c>
      <c r="H77" s="51">
        <f>IFERROR(VLOOKUP($D77, V医療従事者等!$A:$J, $H$4, FALSE), 0)</f>
        <v>123679</v>
      </c>
      <c r="I77" s="51">
        <f>IFERROR(VLOOKUP($D77, V医療従事者等!$A:$J, $I$4, FALSE), 0)</f>
        <v>104</v>
      </c>
      <c r="J77" s="52">
        <f>IFERROR(VLOOKUP($D77, V一般接種!$A:$G, J$4, FALSE), 0)</f>
        <v>583924</v>
      </c>
      <c r="K77" s="52">
        <f>IFERROR(VLOOKUP($D77, V一般接種!$A:$G, K$4, FALSE), 0)</f>
        <v>52984</v>
      </c>
      <c r="L77" s="52">
        <f>IFERROR(VLOOKUP($D77, V一般接種!$A:$G, L$4, FALSE), 0)</f>
        <v>491065</v>
      </c>
      <c r="M77" s="52">
        <f>IFERROR(VLOOKUP($D77, V一般接種!$A:$G, M$4, FALSE), 0)</f>
        <v>3225</v>
      </c>
      <c r="N77" s="52">
        <f>IFERROR(VLOOKUP($D77, V職域接種!$C:$G, N$4, FALSE), 0)</f>
        <v>0</v>
      </c>
      <c r="O77" s="52">
        <f>IFERROR(VLOOKUP($D77, V職域接種!$C:$G, O$4, FALSE), 0)</f>
        <v>0</v>
      </c>
    </row>
    <row r="78" spans="1:15" x14ac:dyDescent="0.55000000000000004">
      <c r="A78" s="100">
        <f t="shared" si="3"/>
        <v>44369</v>
      </c>
      <c r="B78" s="53">
        <f t="shared" si="4"/>
        <v>705447</v>
      </c>
      <c r="C78" s="53">
        <f t="shared" si="5"/>
        <v>643118</v>
      </c>
      <c r="D78" s="82">
        <v>44369</v>
      </c>
      <c r="E78" s="51" t="str">
        <f>IFERROR(VLOOKUP($D78, V医療従事者等!$A:$J, $E$4, FALSE), TEXT(D78, "aaa"))</f>
        <v>(火)</v>
      </c>
      <c r="F78" s="51">
        <f>IFERROR(VLOOKUP($D78, V医療従事者等!$A:$J, $F$4, FALSE), 0)</f>
        <v>44473</v>
      </c>
      <c r="G78" s="51">
        <f>IFERROR(VLOOKUP($D78, V医療従事者等!$A:$J, $G$4, FALSE), 0)</f>
        <v>1946</v>
      </c>
      <c r="H78" s="51">
        <f>IFERROR(VLOOKUP($D78, V医療従事者等!$A:$J, $H$4, FALSE), 0)</f>
        <v>47609</v>
      </c>
      <c r="I78" s="51">
        <f>IFERROR(VLOOKUP($D78, V医療従事者等!$A:$J, $I$4, FALSE), 0)</f>
        <v>107</v>
      </c>
      <c r="J78" s="52">
        <f>IFERROR(VLOOKUP($D78, V一般接種!$A:$G, J$4, FALSE), 0)</f>
        <v>603858</v>
      </c>
      <c r="K78" s="52">
        <f>IFERROR(VLOOKUP($D78, V一般接種!$A:$G, K$4, FALSE), 0)</f>
        <v>55170</v>
      </c>
      <c r="L78" s="52">
        <f>IFERROR(VLOOKUP($D78, V一般接種!$A:$G, L$4, FALSE), 0)</f>
        <v>592680</v>
      </c>
      <c r="M78" s="52">
        <f>IFERROR(VLOOKUP($D78, V一般接種!$A:$G, M$4, FALSE), 0)</f>
        <v>2722</v>
      </c>
      <c r="N78" s="52">
        <f>IFERROR(VLOOKUP($D78, V職域接種!$C:$G, N$4, FALSE), 0)</f>
        <v>0</v>
      </c>
      <c r="O78" s="52">
        <f>IFERROR(VLOOKUP($D78, V職域接種!$C:$G, O$4, FALSE), 0)</f>
        <v>0</v>
      </c>
    </row>
    <row r="79" spans="1:15" x14ac:dyDescent="0.55000000000000004">
      <c r="A79" s="100">
        <f t="shared" si="3"/>
        <v>44370</v>
      </c>
      <c r="B79" s="53">
        <f t="shared" si="4"/>
        <v>711558</v>
      </c>
      <c r="C79" s="53">
        <f t="shared" si="5"/>
        <v>674457</v>
      </c>
      <c r="D79" s="82">
        <v>44370</v>
      </c>
      <c r="E79" s="51" t="str">
        <f>IFERROR(VLOOKUP($D79, V医療従事者等!$A:$J, $E$4, FALSE), TEXT(D79, "aaa"))</f>
        <v>(水)</v>
      </c>
      <c r="F79" s="51">
        <f>IFERROR(VLOOKUP($D79, V医療従事者等!$A:$J, $F$4, FALSE), 0)</f>
        <v>46971</v>
      </c>
      <c r="G79" s="51">
        <f>IFERROR(VLOOKUP($D79, V医療従事者等!$A:$J, $G$4, FALSE), 0)</f>
        <v>4683</v>
      </c>
      <c r="H79" s="51">
        <f>IFERROR(VLOOKUP($D79, V医療従事者等!$A:$J, $H$4, FALSE), 0)</f>
        <v>59733</v>
      </c>
      <c r="I79" s="51">
        <f>IFERROR(VLOOKUP($D79, V医療従事者等!$A:$J, $I$4, FALSE), 0)</f>
        <v>99</v>
      </c>
      <c r="J79" s="52">
        <f>IFERROR(VLOOKUP($D79, V一般接種!$A:$G, J$4, FALSE), 0)</f>
        <v>605394</v>
      </c>
      <c r="K79" s="52">
        <f>IFERROR(VLOOKUP($D79, V一般接種!$A:$G, K$4, FALSE), 0)</f>
        <v>54510</v>
      </c>
      <c r="L79" s="52">
        <f>IFERROR(VLOOKUP($D79, V一般接種!$A:$G, L$4, FALSE), 0)</f>
        <v>611257</v>
      </c>
      <c r="M79" s="52">
        <f>IFERROR(VLOOKUP($D79, V一般接種!$A:$G, M$4, FALSE), 0)</f>
        <v>3368</v>
      </c>
      <c r="N79" s="52">
        <f>IFERROR(VLOOKUP($D79, V職域接種!$C:$G, N$4, FALSE), 0)</f>
        <v>0</v>
      </c>
      <c r="O79" s="52">
        <f>IFERROR(VLOOKUP($D79, V職域接種!$C:$G, O$4, FALSE), 0)</f>
        <v>0</v>
      </c>
    </row>
    <row r="80" spans="1:15" x14ac:dyDescent="0.55000000000000004">
      <c r="A80" s="100">
        <f t="shared" si="3"/>
        <v>44371</v>
      </c>
      <c r="B80" s="53">
        <f t="shared" si="4"/>
        <v>688909</v>
      </c>
      <c r="C80" s="53">
        <f t="shared" si="5"/>
        <v>681153</v>
      </c>
      <c r="D80" s="82">
        <v>44371</v>
      </c>
      <c r="E80" s="51" t="str">
        <f>IFERROR(VLOOKUP($D80, V医療従事者等!$A:$J, $E$4, FALSE), TEXT(D80, "aaa"))</f>
        <v>(木)</v>
      </c>
      <c r="F80" s="51">
        <f>IFERROR(VLOOKUP($D80, V医療従事者等!$A:$J, $F$4, FALSE), 0)</f>
        <v>43798</v>
      </c>
      <c r="G80" s="51">
        <f>IFERROR(VLOOKUP($D80, V医療従事者等!$A:$J, $G$4, FALSE), 0)</f>
        <v>1584</v>
      </c>
      <c r="H80" s="51">
        <f>IFERROR(VLOOKUP($D80, V医療従事者等!$A:$J, $H$4, FALSE), 0)</f>
        <v>63930</v>
      </c>
      <c r="I80" s="51">
        <f>IFERROR(VLOOKUP($D80, V医療従事者等!$A:$J, $I$4, FALSE), 0)</f>
        <v>109</v>
      </c>
      <c r="J80" s="52">
        <f>IFERROR(VLOOKUP($D80, V一般接種!$A:$G, J$4, FALSE), 0)</f>
        <v>592393</v>
      </c>
      <c r="K80" s="52">
        <f>IFERROR(VLOOKUP($D80, V一般接種!$A:$G, K$4, FALSE), 0)</f>
        <v>51134</v>
      </c>
      <c r="L80" s="52">
        <f>IFERROR(VLOOKUP($D80, V一般接種!$A:$G, L$4, FALSE), 0)</f>
        <v>613827</v>
      </c>
      <c r="M80" s="52">
        <f>IFERROR(VLOOKUP($D80, V一般接種!$A:$G, M$4, FALSE), 0)</f>
        <v>3287</v>
      </c>
      <c r="N80" s="52">
        <f>IFERROR(VLOOKUP($D80, V職域接種!$C:$G, N$4, FALSE), 0)</f>
        <v>0</v>
      </c>
      <c r="O80" s="52">
        <f>IFERROR(VLOOKUP($D80, V職域接種!$C:$G, O$4, FALSE), 0)</f>
        <v>0</v>
      </c>
    </row>
    <row r="81" spans="1:15" x14ac:dyDescent="0.55000000000000004">
      <c r="A81" s="100">
        <f t="shared" si="3"/>
        <v>44372</v>
      </c>
      <c r="B81" s="53">
        <f t="shared" si="4"/>
        <v>678991</v>
      </c>
      <c r="C81" s="53">
        <f t="shared" si="5"/>
        <v>684459</v>
      </c>
      <c r="D81" s="82">
        <v>44372</v>
      </c>
      <c r="E81" s="51" t="str">
        <f>IFERROR(VLOOKUP($D81, V医療従事者等!$A:$J, $E$4, FALSE), TEXT(D81, "aaa"))</f>
        <v>(金)</v>
      </c>
      <c r="F81" s="51">
        <f>IFERROR(VLOOKUP($D81, V医療従事者等!$A:$J, $F$4, FALSE), 0)</f>
        <v>47766</v>
      </c>
      <c r="G81" s="51">
        <f>IFERROR(VLOOKUP($D81, V医療従事者等!$A:$J, $G$4, FALSE), 0)</f>
        <v>5529</v>
      </c>
      <c r="H81" s="51">
        <f>IFERROR(VLOOKUP($D81, V医療従事者等!$A:$J, $H$4, FALSE), 0)</f>
        <v>74926</v>
      </c>
      <c r="I81" s="51">
        <f>IFERROR(VLOOKUP($D81, V医療従事者等!$A:$J, $I$4, FALSE), 0)</f>
        <v>134</v>
      </c>
      <c r="J81" s="52">
        <f>IFERROR(VLOOKUP($D81, V一般接種!$A:$G, J$4, FALSE), 0)</f>
        <v>569279</v>
      </c>
      <c r="K81" s="52">
        <f>IFERROR(VLOOKUP($D81, V一般接種!$A:$G, K$4, FALSE), 0)</f>
        <v>56417</v>
      </c>
      <c r="L81" s="52">
        <f>IFERROR(VLOOKUP($D81, V一般接種!$A:$G, L$4, FALSE), 0)</f>
        <v>605638</v>
      </c>
      <c r="M81" s="52">
        <f>IFERROR(VLOOKUP($D81, V一般接種!$A:$G, M$4, FALSE), 0)</f>
        <v>3761</v>
      </c>
      <c r="N81" s="52">
        <f>IFERROR(VLOOKUP($D81, V職域接種!$C:$G, N$4, FALSE), 0)</f>
        <v>0</v>
      </c>
      <c r="O81" s="52">
        <f>IFERROR(VLOOKUP($D81, V職域接種!$C:$G, O$4, FALSE), 0)</f>
        <v>0</v>
      </c>
    </row>
    <row r="82" spans="1:15" x14ac:dyDescent="0.55000000000000004">
      <c r="A82" s="100">
        <f t="shared" si="3"/>
        <v>44373</v>
      </c>
      <c r="B82" s="53">
        <f t="shared" si="4"/>
        <v>679062</v>
      </c>
      <c r="C82" s="53">
        <f t="shared" si="5"/>
        <v>580750</v>
      </c>
      <c r="D82" s="82">
        <v>44373</v>
      </c>
      <c r="E82" s="51" t="str">
        <f>IFERROR(VLOOKUP($D82, V医療従事者等!$A:$J, $E$4, FALSE), TEXT(D82, "aaa"))</f>
        <v>土</v>
      </c>
      <c r="F82" s="51">
        <f>IFERROR(VLOOKUP($D82, V医療従事者等!$A:$J, $F$4, FALSE), 0)</f>
        <v>0</v>
      </c>
      <c r="G82" s="51">
        <f>IFERROR(VLOOKUP($D82, V医療従事者等!$A:$J, $G$4, FALSE), 0)</f>
        <v>0</v>
      </c>
      <c r="H82" s="51">
        <f>IFERROR(VLOOKUP($D82, V医療従事者等!$A:$J, $H$4, FALSE), 0)</f>
        <v>0</v>
      </c>
      <c r="I82" s="51">
        <f>IFERROR(VLOOKUP($D82, V医療従事者等!$A:$J, $I$4, FALSE), 0)</f>
        <v>0</v>
      </c>
      <c r="J82" s="52">
        <f>IFERROR(VLOOKUP($D82, V一般接種!$A:$G, J$4, FALSE), 0)</f>
        <v>619651</v>
      </c>
      <c r="K82" s="52">
        <f>IFERROR(VLOOKUP($D82, V一般接種!$A:$G, K$4, FALSE), 0)</f>
        <v>59411</v>
      </c>
      <c r="L82" s="52">
        <f>IFERROR(VLOOKUP($D82, V一般接種!$A:$G, L$4, FALSE), 0)</f>
        <v>576980</v>
      </c>
      <c r="M82" s="52">
        <f>IFERROR(VLOOKUP($D82, V一般接種!$A:$G, M$4, FALSE), 0)</f>
        <v>3770</v>
      </c>
      <c r="N82" s="52">
        <f>IFERROR(VLOOKUP($D82, V職域接種!$C:$G, N$4, FALSE), 0)</f>
        <v>0</v>
      </c>
      <c r="O82" s="52">
        <f>IFERROR(VLOOKUP($D82, V職域接種!$C:$G, O$4, FALSE), 0)</f>
        <v>0</v>
      </c>
    </row>
    <row r="83" spans="1:15" x14ac:dyDescent="0.55000000000000004">
      <c r="A83" s="100">
        <f t="shared" si="3"/>
        <v>44374</v>
      </c>
      <c r="B83" s="53">
        <f t="shared" si="4"/>
        <v>714366</v>
      </c>
      <c r="C83" s="53">
        <f t="shared" si="5"/>
        <v>536005</v>
      </c>
      <c r="D83" s="82">
        <v>44374</v>
      </c>
      <c r="E83" s="51" t="str">
        <f>IFERROR(VLOOKUP($D83, V医療従事者等!$A:$J, $E$4, FALSE), TEXT(D83, "aaa"))</f>
        <v>日</v>
      </c>
      <c r="F83" s="51">
        <f>IFERROR(VLOOKUP($D83, V医療従事者等!$A:$J, $F$4, FALSE), 0)</f>
        <v>0</v>
      </c>
      <c r="G83" s="51">
        <f>IFERROR(VLOOKUP($D83, V医療従事者等!$A:$J, $G$4, FALSE), 0)</f>
        <v>0</v>
      </c>
      <c r="H83" s="51">
        <f>IFERROR(VLOOKUP($D83, V医療従事者等!$A:$J, $H$4, FALSE), 0)</f>
        <v>0</v>
      </c>
      <c r="I83" s="51">
        <f>IFERROR(VLOOKUP($D83, V医療従事者等!$A:$J, $I$4, FALSE), 0)</f>
        <v>0</v>
      </c>
      <c r="J83" s="52">
        <f>IFERROR(VLOOKUP($D83, V一般接種!$A:$G, J$4, FALSE), 0)</f>
        <v>654322</v>
      </c>
      <c r="K83" s="52">
        <f>IFERROR(VLOOKUP($D83, V一般接種!$A:$G, K$4, FALSE), 0)</f>
        <v>60044</v>
      </c>
      <c r="L83" s="52">
        <f>IFERROR(VLOOKUP($D83, V一般接種!$A:$G, L$4, FALSE), 0)</f>
        <v>531399</v>
      </c>
      <c r="M83" s="52">
        <f>IFERROR(VLOOKUP($D83, V一般接種!$A:$G, M$4, FALSE), 0)</f>
        <v>4606</v>
      </c>
      <c r="N83" s="52">
        <f>IFERROR(VLOOKUP($D83, V職域接種!$C:$G, N$4, FALSE), 0)</f>
        <v>0</v>
      </c>
      <c r="O83" s="52">
        <f>IFERROR(VLOOKUP($D83, V職域接種!$C:$G, O$4, FALSE), 0)</f>
        <v>0</v>
      </c>
    </row>
    <row r="84" spans="1:15" x14ac:dyDescent="0.55000000000000004">
      <c r="A84" s="100">
        <f t="shared" si="3"/>
        <v>44375</v>
      </c>
      <c r="B84" s="53">
        <f t="shared" si="4"/>
        <v>682395</v>
      </c>
      <c r="C84" s="53">
        <f t="shared" si="5"/>
        <v>708646</v>
      </c>
      <c r="D84" s="82">
        <v>44375</v>
      </c>
      <c r="E84" s="51" t="str">
        <f>IFERROR(VLOOKUP($D84, V医療従事者等!$A:$J, $E$4, FALSE), TEXT(D84, "aaa"))</f>
        <v>(月)</v>
      </c>
      <c r="F84" s="51">
        <f>IFERROR(VLOOKUP($D84, V医療従事者等!$A:$J, $F$4, FALSE), 0)</f>
        <v>71303</v>
      </c>
      <c r="G84" s="51">
        <f>IFERROR(VLOOKUP($D84, V医療従事者等!$A:$J, $G$4, FALSE), 0)</f>
        <v>7806</v>
      </c>
      <c r="H84" s="51">
        <f>IFERROR(VLOOKUP($D84, V医療従事者等!$A:$J, $H$4, FALSE), 0)</f>
        <v>80018</v>
      </c>
      <c r="I84" s="51">
        <f>IFERROR(VLOOKUP($D84, V医療従事者等!$A:$J, $I$4, FALSE), 0)</f>
        <v>528</v>
      </c>
      <c r="J84" s="52">
        <f>IFERROR(VLOOKUP($D84, V一般接種!$A:$G, J$4, FALSE), 0)</f>
        <v>544988</v>
      </c>
      <c r="K84" s="52">
        <f>IFERROR(VLOOKUP($D84, V一般接種!$A:$G, K$4, FALSE), 0)</f>
        <v>58298</v>
      </c>
      <c r="L84" s="52">
        <f>IFERROR(VLOOKUP($D84, V一般接種!$A:$G, L$4, FALSE), 0)</f>
        <v>609587</v>
      </c>
      <c r="M84" s="52">
        <f>IFERROR(VLOOKUP($D84, V一般接種!$A:$G, M$4, FALSE), 0)</f>
        <v>18513</v>
      </c>
      <c r="N84" s="52">
        <f>IFERROR(VLOOKUP($D84, V職域接種!$C:$G, N$4, FALSE), 0)</f>
        <v>0</v>
      </c>
      <c r="O84" s="52">
        <f>IFERROR(VLOOKUP($D84, V職域接種!$C:$G, O$4, FALSE), 0)</f>
        <v>0</v>
      </c>
    </row>
    <row r="85" spans="1:15" x14ac:dyDescent="0.55000000000000004">
      <c r="A85" s="100">
        <f t="shared" si="3"/>
        <v>44376</v>
      </c>
      <c r="B85" s="53">
        <f t="shared" si="4"/>
        <v>682670</v>
      </c>
      <c r="C85" s="53">
        <f t="shared" si="5"/>
        <v>741055</v>
      </c>
      <c r="D85" s="82">
        <v>44376</v>
      </c>
      <c r="E85" s="51" t="str">
        <f>IFERROR(VLOOKUP($D85, V医療従事者等!$A:$J, $E$4, FALSE), TEXT(D85, "aaa"))</f>
        <v>(火)</v>
      </c>
      <c r="F85" s="51">
        <f>IFERROR(VLOOKUP($D85, V医療従事者等!$A:$J, $F$4, FALSE), 0)</f>
        <v>36069</v>
      </c>
      <c r="G85" s="51">
        <f>IFERROR(VLOOKUP($D85, V医療従事者等!$A:$J, $G$4, FALSE), 0)</f>
        <v>3367</v>
      </c>
      <c r="H85" s="51">
        <f>IFERROR(VLOOKUP($D85, V医療従事者等!$A:$J, $H$4, FALSE), 0)</f>
        <v>53790</v>
      </c>
      <c r="I85" s="51">
        <f>IFERROR(VLOOKUP($D85, V医療従事者等!$A:$J, $I$4, FALSE), 0)</f>
        <v>1255</v>
      </c>
      <c r="J85" s="52">
        <f>IFERROR(VLOOKUP($D85, V一般接種!$A:$G, J$4, FALSE), 0)</f>
        <v>582408</v>
      </c>
      <c r="K85" s="52">
        <f>IFERROR(VLOOKUP($D85, V一般接種!$A:$G, K$4, FALSE), 0)</f>
        <v>60826</v>
      </c>
      <c r="L85" s="52">
        <f>IFERROR(VLOOKUP($D85, V一般接種!$A:$G, L$4, FALSE), 0)</f>
        <v>666972</v>
      </c>
      <c r="M85" s="52">
        <f>IFERROR(VLOOKUP($D85, V一般接種!$A:$G, M$4, FALSE), 0)</f>
        <v>19038</v>
      </c>
      <c r="N85" s="52">
        <f>IFERROR(VLOOKUP($D85, V職域接種!$C:$G, N$4, FALSE), 0)</f>
        <v>0</v>
      </c>
      <c r="O85" s="52">
        <f>IFERROR(VLOOKUP($D85, V職域接種!$C:$G, O$4, FALSE), 0)</f>
        <v>0</v>
      </c>
    </row>
    <row r="86" spans="1:15" x14ac:dyDescent="0.55000000000000004">
      <c r="A86" s="100">
        <f t="shared" si="3"/>
        <v>44377</v>
      </c>
      <c r="B86" s="53">
        <f t="shared" si="4"/>
        <v>700380</v>
      </c>
      <c r="C86" s="53">
        <f t="shared" si="5"/>
        <v>728533</v>
      </c>
      <c r="D86" s="82">
        <v>44377</v>
      </c>
      <c r="E86" s="51" t="str">
        <f>IFERROR(VLOOKUP($D86, V医療従事者等!$A:$J, $E$4, FALSE), TEXT(D86, "aaa"))</f>
        <v>(水)</v>
      </c>
      <c r="F86" s="51">
        <f>IFERROR(VLOOKUP($D86, V医療従事者等!$A:$J, $F$4, FALSE), 0)</f>
        <v>30313</v>
      </c>
      <c r="G86" s="51">
        <f>IFERROR(VLOOKUP($D86, V医療従事者等!$A:$J, $G$4, FALSE), 0)</f>
        <v>1788</v>
      </c>
      <c r="H86" s="51">
        <f>IFERROR(VLOOKUP($D86, V医療従事者等!$A:$J, $H$4, FALSE), 0)</f>
        <v>46697</v>
      </c>
      <c r="I86" s="51">
        <f>IFERROR(VLOOKUP($D86, V医療従事者等!$A:$J, $I$4, FALSE), 0)</f>
        <v>381</v>
      </c>
      <c r="J86" s="52">
        <f>IFERROR(VLOOKUP($D86, V一般接種!$A:$G, J$4, FALSE), 0)</f>
        <v>598872</v>
      </c>
      <c r="K86" s="52">
        <f>IFERROR(VLOOKUP($D86, V一般接種!$A:$G, K$4, FALSE), 0)</f>
        <v>69407</v>
      </c>
      <c r="L86" s="52">
        <f>IFERROR(VLOOKUP($D86, V一般接種!$A:$G, L$4, FALSE), 0)</f>
        <v>662451</v>
      </c>
      <c r="M86" s="52">
        <f>IFERROR(VLOOKUP($D86, V一般接種!$A:$G, M$4, FALSE), 0)</f>
        <v>19004</v>
      </c>
      <c r="N86" s="52">
        <f>IFERROR(VLOOKUP($D86, V職域接種!$C:$G, N$4, FALSE), 0)</f>
        <v>0</v>
      </c>
      <c r="O86" s="52">
        <f>IFERROR(VLOOKUP($D86, V職域接種!$C:$G, O$4, FALSE), 0)</f>
        <v>0</v>
      </c>
    </row>
    <row r="87" spans="1:15" x14ac:dyDescent="0.55000000000000004">
      <c r="A87" s="100">
        <f t="shared" si="3"/>
        <v>44378</v>
      </c>
      <c r="B87" s="53">
        <f t="shared" si="4"/>
        <v>502492</v>
      </c>
      <c r="C87" s="53">
        <f t="shared" si="5"/>
        <v>698707</v>
      </c>
      <c r="D87" s="82">
        <v>44378</v>
      </c>
      <c r="E87" s="51" t="str">
        <f>IFERROR(VLOOKUP($D87, V医療従事者等!$A:$J, $E$4, FALSE), TEXT(D87, "aaa"))</f>
        <v>(木)</v>
      </c>
      <c r="F87" s="51">
        <f>IFERROR(VLOOKUP($D87, V医療従事者等!$A:$J, $F$4, FALSE), 0)</f>
        <v>36346</v>
      </c>
      <c r="G87" s="51">
        <f>IFERROR(VLOOKUP($D87, V医療従事者等!$A:$J, $G$4, FALSE), 0)</f>
        <v>589</v>
      </c>
      <c r="H87" s="51">
        <f>IFERROR(VLOOKUP($D87, V医療従事者等!$A:$J, $H$4, FALSE), 0)</f>
        <v>57754</v>
      </c>
      <c r="I87" s="51">
        <f>IFERROR(VLOOKUP($D87, V医療従事者等!$A:$J, $I$4, FALSE), 0)</f>
        <v>108</v>
      </c>
      <c r="J87" s="52">
        <f>IFERROR(VLOOKUP($D87, V一般接種!$A:$G, J$4, FALSE), 0)</f>
        <v>395261</v>
      </c>
      <c r="K87" s="52">
        <f>IFERROR(VLOOKUP($D87, V一般接種!$A:$G, K$4, FALSE), 0)</f>
        <v>70296</v>
      </c>
      <c r="L87" s="52">
        <f>IFERROR(VLOOKUP($D87, V一般接種!$A:$G, L$4, FALSE), 0)</f>
        <v>621251</v>
      </c>
      <c r="M87" s="52">
        <f>IFERROR(VLOOKUP($D87, V一般接種!$A:$G, M$4, FALSE), 0)</f>
        <v>19594</v>
      </c>
      <c r="N87" s="52">
        <f>IFERROR(VLOOKUP($D87, V職域接種!$C:$G, N$4, FALSE), 0)</f>
        <v>0</v>
      </c>
      <c r="O87" s="52">
        <f>IFERROR(VLOOKUP($D87, V職域接種!$C:$G, O$4, FALSE), 0)</f>
        <v>0</v>
      </c>
    </row>
    <row r="88" spans="1:15" x14ac:dyDescent="0.55000000000000004">
      <c r="A88" s="100">
        <f t="shared" si="3"/>
        <v>44379</v>
      </c>
      <c r="B88" s="53">
        <f t="shared" si="4"/>
        <v>435679</v>
      </c>
      <c r="C88" s="53">
        <f t="shared" si="5"/>
        <v>707008</v>
      </c>
      <c r="D88" s="82">
        <v>44379</v>
      </c>
      <c r="E88" s="51" t="str">
        <f>IFERROR(VLOOKUP($D88, V医療従事者等!$A:$J, $E$4, FALSE), TEXT(D88, "aaa"))</f>
        <v>(金)</v>
      </c>
      <c r="F88" s="51">
        <f>IFERROR(VLOOKUP($D88, V医療従事者等!$A:$J, $F$4, FALSE), 0)</f>
        <v>25406</v>
      </c>
      <c r="G88" s="51">
        <f>IFERROR(VLOOKUP($D88, V医療従事者等!$A:$J, $G$4, FALSE), 0)</f>
        <v>978</v>
      </c>
      <c r="H88" s="51">
        <f>IFERROR(VLOOKUP($D88, V医療従事者等!$A:$J, $H$4, FALSE), 0)</f>
        <v>55293</v>
      </c>
      <c r="I88" s="51">
        <f>IFERROR(VLOOKUP($D88, V医療従事者等!$A:$J, $I$4, FALSE), 0)</f>
        <v>147</v>
      </c>
      <c r="J88" s="52">
        <f>IFERROR(VLOOKUP($D88, V一般接種!$A:$G, J$4, FALSE), 0)</f>
        <v>335088</v>
      </c>
      <c r="K88" s="52">
        <f>IFERROR(VLOOKUP($D88, V一般接種!$A:$G, K$4, FALSE), 0)</f>
        <v>74207</v>
      </c>
      <c r="L88" s="52">
        <f>IFERROR(VLOOKUP($D88, V一般接種!$A:$G, L$4, FALSE), 0)</f>
        <v>632097</v>
      </c>
      <c r="M88" s="52">
        <f>IFERROR(VLOOKUP($D88, V一般接種!$A:$G, M$4, FALSE), 0)</f>
        <v>19471</v>
      </c>
      <c r="N88" s="52">
        <f>IFERROR(VLOOKUP($D88, V職域接種!$C:$G, N$4, FALSE), 0)</f>
        <v>0</v>
      </c>
      <c r="O88" s="52">
        <f>IFERROR(VLOOKUP($D88, V職域接種!$C:$G, O$4, FALSE), 0)</f>
        <v>0</v>
      </c>
    </row>
    <row r="89" spans="1:15" x14ac:dyDescent="0.55000000000000004">
      <c r="A89" s="100">
        <f t="shared" si="3"/>
        <v>44380</v>
      </c>
      <c r="B89" s="53">
        <f t="shared" si="4"/>
        <v>732107</v>
      </c>
      <c r="C89" s="53">
        <f t="shared" si="5"/>
        <v>609714</v>
      </c>
      <c r="D89" s="82">
        <v>44380</v>
      </c>
      <c r="E89" s="51" t="str">
        <f>IFERROR(VLOOKUP($D89, V医療従事者等!$A:$J, $E$4, FALSE), TEXT(D89, "aaa"))</f>
        <v>土</v>
      </c>
      <c r="F89" s="51">
        <f>IFERROR(VLOOKUP($D89, V医療従事者等!$A:$J, $F$4, FALSE), 0)</f>
        <v>0</v>
      </c>
      <c r="G89" s="51">
        <f>IFERROR(VLOOKUP($D89, V医療従事者等!$A:$J, $G$4, FALSE), 0)</f>
        <v>0</v>
      </c>
      <c r="H89" s="51">
        <f>IFERROR(VLOOKUP($D89, V医療従事者等!$A:$J, $H$4, FALSE), 0)</f>
        <v>0</v>
      </c>
      <c r="I89" s="51">
        <f>IFERROR(VLOOKUP($D89, V医療従事者等!$A:$J, $I$4, FALSE), 0)</f>
        <v>0</v>
      </c>
      <c r="J89" s="52">
        <f>IFERROR(VLOOKUP($D89, V一般接種!$A:$G, J$4, FALSE), 0)</f>
        <v>648026</v>
      </c>
      <c r="K89" s="52">
        <f>IFERROR(VLOOKUP($D89, V一般接種!$A:$G, K$4, FALSE), 0)</f>
        <v>84081</v>
      </c>
      <c r="L89" s="52">
        <f>IFERROR(VLOOKUP($D89, V一般接種!$A:$G, L$4, FALSE), 0)</f>
        <v>589889</v>
      </c>
      <c r="M89" s="52">
        <f>IFERROR(VLOOKUP($D89, V一般接種!$A:$G, M$4, FALSE), 0)</f>
        <v>19825</v>
      </c>
      <c r="N89" s="52">
        <f>IFERROR(VLOOKUP($D89, V職域接種!$C:$G, N$4, FALSE), 0)</f>
        <v>0</v>
      </c>
      <c r="O89" s="52">
        <f>IFERROR(VLOOKUP($D89, V職域接種!$C:$G, O$4, FALSE), 0)</f>
        <v>0</v>
      </c>
    </row>
    <row r="90" spans="1:15" x14ac:dyDescent="0.55000000000000004">
      <c r="A90" s="100">
        <f t="shared" si="3"/>
        <v>44381</v>
      </c>
      <c r="B90" s="53">
        <f t="shared" si="4"/>
        <v>723689</v>
      </c>
      <c r="C90" s="53">
        <f t="shared" si="5"/>
        <v>549901</v>
      </c>
      <c r="D90" s="82">
        <v>44381</v>
      </c>
      <c r="E90" s="51" t="str">
        <f>IFERROR(VLOOKUP($D90, V医療従事者等!$A:$J, $E$4, FALSE), TEXT(D90, "aaa"))</f>
        <v>日</v>
      </c>
      <c r="F90" s="51">
        <f>IFERROR(VLOOKUP($D90, V医療従事者等!$A:$J, $F$4, FALSE), 0)</f>
        <v>0</v>
      </c>
      <c r="G90" s="51">
        <f>IFERROR(VLOOKUP($D90, V医療従事者等!$A:$J, $G$4, FALSE), 0)</f>
        <v>0</v>
      </c>
      <c r="H90" s="51">
        <f>IFERROR(VLOOKUP($D90, V医療従事者等!$A:$J, $H$4, FALSE), 0)</f>
        <v>0</v>
      </c>
      <c r="I90" s="51">
        <f>IFERROR(VLOOKUP($D90, V医療従事者等!$A:$J, $I$4, FALSE), 0)</f>
        <v>0</v>
      </c>
      <c r="J90" s="52">
        <f>IFERROR(VLOOKUP($D90, V一般接種!$A:$G, J$4, FALSE), 0)</f>
        <v>656769</v>
      </c>
      <c r="K90" s="52">
        <f>IFERROR(VLOOKUP($D90, V一般接種!$A:$G, K$4, FALSE), 0)</f>
        <v>66920</v>
      </c>
      <c r="L90" s="52">
        <f>IFERROR(VLOOKUP($D90, V一般接種!$A:$G, L$4, FALSE), 0)</f>
        <v>527569</v>
      </c>
      <c r="M90" s="52">
        <f>IFERROR(VLOOKUP($D90, V一般接種!$A:$G, M$4, FALSE), 0)</f>
        <v>22332</v>
      </c>
      <c r="N90" s="52">
        <f>IFERROR(VLOOKUP($D90, V職域接種!$C:$G, N$4, FALSE), 0)</f>
        <v>0</v>
      </c>
      <c r="O90" s="52">
        <f>IFERROR(VLOOKUP($D90, V職域接種!$C:$G, O$4, FALSE), 0)</f>
        <v>0</v>
      </c>
    </row>
    <row r="91" spans="1:15" x14ac:dyDescent="0.55000000000000004">
      <c r="A91" s="100">
        <f t="shared" si="3"/>
        <v>44382</v>
      </c>
      <c r="B91" s="53">
        <f t="shared" si="4"/>
        <v>790543</v>
      </c>
      <c r="C91" s="53">
        <f t="shared" si="5"/>
        <v>658324</v>
      </c>
      <c r="D91" s="82">
        <v>44382</v>
      </c>
      <c r="E91" s="51" t="str">
        <f>IFERROR(VLOOKUP($D91, V医療従事者等!$A:$J, $E$4, FALSE), TEXT(D91, "aaa"))</f>
        <v>(月)</v>
      </c>
      <c r="F91" s="51">
        <f>IFERROR(VLOOKUP($D91, V医療従事者等!$A:$J, $F$4, FALSE), 0)</f>
        <v>57890</v>
      </c>
      <c r="G91" s="51">
        <f>IFERROR(VLOOKUP($D91, V医療従事者等!$A:$J, $G$4, FALSE), 0)</f>
        <v>5788</v>
      </c>
      <c r="H91" s="51">
        <f>IFERROR(VLOOKUP($D91, V医療従事者等!$A:$J, $H$4, FALSE), 0)</f>
        <v>79320</v>
      </c>
      <c r="I91" s="51">
        <f>IFERROR(VLOOKUP($D91, V医療従事者等!$A:$J, $I$4, FALSE), 0)</f>
        <v>2091</v>
      </c>
      <c r="J91" s="52">
        <f>IFERROR(VLOOKUP($D91, V一般接種!$A:$G, J$4, FALSE), 0)</f>
        <v>645261</v>
      </c>
      <c r="K91" s="52">
        <f>IFERROR(VLOOKUP($D91, V一般接種!$A:$G, K$4, FALSE), 0)</f>
        <v>81604</v>
      </c>
      <c r="L91" s="52">
        <f>IFERROR(VLOOKUP($D91, V一般接種!$A:$G, L$4, FALSE), 0)</f>
        <v>548607</v>
      </c>
      <c r="M91" s="52">
        <f>IFERROR(VLOOKUP($D91, V一般接種!$A:$G, M$4, FALSE), 0)</f>
        <v>28306</v>
      </c>
      <c r="N91" s="52">
        <f>IFERROR(VLOOKUP($D91, V職域接種!$C:$G, N$4, FALSE), 0)</f>
        <v>0</v>
      </c>
      <c r="O91" s="52">
        <f>IFERROR(VLOOKUP($D91, V職域接種!$C:$G, O$4, FALSE), 0)</f>
        <v>0</v>
      </c>
    </row>
    <row r="92" spans="1:15" x14ac:dyDescent="0.55000000000000004">
      <c r="A92" s="100">
        <f t="shared" si="3"/>
        <v>44383</v>
      </c>
      <c r="B92" s="53">
        <f t="shared" si="4"/>
        <v>811736</v>
      </c>
      <c r="C92" s="53">
        <f t="shared" si="5"/>
        <v>669416</v>
      </c>
      <c r="D92" s="82">
        <v>44383</v>
      </c>
      <c r="E92" s="51" t="str">
        <f>IFERROR(VLOOKUP($D92, V医療従事者等!$A:$J, $E$4, FALSE), TEXT(D92, "aaa"))</f>
        <v>(火)</v>
      </c>
      <c r="F92" s="51">
        <f>IFERROR(VLOOKUP($D92, V医療従事者等!$A:$J, $F$4, FALSE), 0)</f>
        <v>45037</v>
      </c>
      <c r="G92" s="51">
        <f>IFERROR(VLOOKUP($D92, V医療従事者等!$A:$J, $G$4, FALSE), 0)</f>
        <v>1554</v>
      </c>
      <c r="H92" s="51">
        <f>IFERROR(VLOOKUP($D92, V医療従事者等!$A:$J, $H$4, FALSE), 0)</f>
        <v>52475</v>
      </c>
      <c r="I92" s="51">
        <f>IFERROR(VLOOKUP($D92, V医療従事者等!$A:$J, $I$4, FALSE), 0)</f>
        <v>699</v>
      </c>
      <c r="J92" s="52">
        <f>IFERROR(VLOOKUP($D92, V一般接種!$A:$G, J$4, FALSE), 0)</f>
        <v>681177</v>
      </c>
      <c r="K92" s="52">
        <f>IFERROR(VLOOKUP($D92, V一般接種!$A:$G, K$4, FALSE), 0)</f>
        <v>83968</v>
      </c>
      <c r="L92" s="52">
        <f>IFERROR(VLOOKUP($D92, V一般接種!$A:$G, L$4, FALSE), 0)</f>
        <v>587745</v>
      </c>
      <c r="M92" s="52">
        <f>IFERROR(VLOOKUP($D92, V一般接種!$A:$G, M$4, FALSE), 0)</f>
        <v>28497</v>
      </c>
      <c r="N92" s="52">
        <f>IFERROR(VLOOKUP($D92, V職域接種!$C:$G, N$4, FALSE), 0)</f>
        <v>0</v>
      </c>
      <c r="O92" s="52">
        <f>IFERROR(VLOOKUP($D92, V職域接種!$C:$G, O$4, FALSE), 0)</f>
        <v>0</v>
      </c>
    </row>
    <row r="93" spans="1:15" x14ac:dyDescent="0.55000000000000004">
      <c r="A93" s="100">
        <f t="shared" si="3"/>
        <v>44384</v>
      </c>
      <c r="B93" s="53">
        <f t="shared" si="4"/>
        <v>830684</v>
      </c>
      <c r="C93" s="53">
        <f t="shared" si="5"/>
        <v>641528</v>
      </c>
      <c r="D93" s="82">
        <v>44384</v>
      </c>
      <c r="E93" s="51" t="str">
        <f>IFERROR(VLOOKUP($D93, V医療従事者等!$A:$J, $E$4, FALSE), TEXT(D93, "aaa"))</f>
        <v>(水)</v>
      </c>
      <c r="F93" s="51">
        <f>IFERROR(VLOOKUP($D93, V医療従事者等!$A:$J, $F$4, FALSE), 0)</f>
        <v>28661</v>
      </c>
      <c r="G93" s="51">
        <f>IFERROR(VLOOKUP($D93, V医療従事者等!$A:$J, $G$4, FALSE), 0)</f>
        <v>2304</v>
      </c>
      <c r="H93" s="51">
        <f>IFERROR(VLOOKUP($D93, V医療従事者等!$A:$J, $H$4, FALSE), 0)</f>
        <v>44525</v>
      </c>
      <c r="I93" s="51">
        <f>IFERROR(VLOOKUP($D93, V医療従事者等!$A:$J, $I$4, FALSE), 0)</f>
        <v>1163</v>
      </c>
      <c r="J93" s="52">
        <f>IFERROR(VLOOKUP($D93, V一般接種!$A:$G, J$4, FALSE), 0)</f>
        <v>713966</v>
      </c>
      <c r="K93" s="52">
        <f>IFERROR(VLOOKUP($D93, V一般接種!$A:$G, K$4, FALSE), 0)</f>
        <v>85753</v>
      </c>
      <c r="L93" s="52">
        <f>IFERROR(VLOOKUP($D93, V一般接種!$A:$G, L$4, FALSE), 0)</f>
        <v>569233</v>
      </c>
      <c r="M93" s="52">
        <f>IFERROR(VLOOKUP($D93, V一般接種!$A:$G, M$4, FALSE), 0)</f>
        <v>26607</v>
      </c>
      <c r="N93" s="52">
        <f>IFERROR(VLOOKUP($D93, V職域接種!$C:$G, N$4, FALSE), 0)</f>
        <v>0</v>
      </c>
      <c r="O93" s="52">
        <f>IFERROR(VLOOKUP($D93, V職域接種!$C:$G, O$4, FALSE), 0)</f>
        <v>0</v>
      </c>
    </row>
    <row r="94" spans="1:15" x14ac:dyDescent="0.55000000000000004">
      <c r="A94" s="100">
        <f t="shared" si="3"/>
        <v>44385</v>
      </c>
      <c r="B94" s="53">
        <f t="shared" si="4"/>
        <v>815309</v>
      </c>
      <c r="C94" s="53">
        <f t="shared" si="5"/>
        <v>641898</v>
      </c>
      <c r="D94" s="82">
        <v>44385</v>
      </c>
      <c r="E94" s="51" t="str">
        <f>IFERROR(VLOOKUP($D94, V医療従事者等!$A:$J, $E$4, FALSE), TEXT(D94, "aaa"))</f>
        <v>(木)</v>
      </c>
      <c r="F94" s="51">
        <f>IFERROR(VLOOKUP($D94, V医療従事者等!$A:$J, $F$4, FALSE), 0)</f>
        <v>34199</v>
      </c>
      <c r="G94" s="51">
        <f>IFERROR(VLOOKUP($D94, V医療従事者等!$A:$J, $G$4, FALSE), 0)</f>
        <v>2537</v>
      </c>
      <c r="H94" s="51">
        <f>IFERROR(VLOOKUP($D94, V医療従事者等!$A:$J, $H$4, FALSE), 0)</f>
        <v>44991</v>
      </c>
      <c r="I94" s="51">
        <f>IFERROR(VLOOKUP($D94, V医療従事者等!$A:$J, $I$4, FALSE), 0)</f>
        <v>1613</v>
      </c>
      <c r="J94" s="52">
        <f>IFERROR(VLOOKUP($D94, V一般接種!$A:$G, J$4, FALSE), 0)</f>
        <v>688196</v>
      </c>
      <c r="K94" s="52">
        <f>IFERROR(VLOOKUP($D94, V一般接種!$A:$G, K$4, FALSE), 0)</f>
        <v>90377</v>
      </c>
      <c r="L94" s="52">
        <f>IFERROR(VLOOKUP($D94, V一般接種!$A:$G, L$4, FALSE), 0)</f>
        <v>566904</v>
      </c>
      <c r="M94" s="52">
        <f>IFERROR(VLOOKUP($D94, V一般接種!$A:$G, M$4, FALSE), 0)</f>
        <v>28390</v>
      </c>
      <c r="N94" s="52">
        <f>IFERROR(VLOOKUP($D94, V職域接種!$C:$G, N$4, FALSE), 0)</f>
        <v>0</v>
      </c>
      <c r="O94" s="52">
        <f>IFERROR(VLOOKUP($D94, V職域接種!$C:$G, O$4, FALSE), 0)</f>
        <v>0</v>
      </c>
    </row>
    <row r="95" spans="1:15" x14ac:dyDescent="0.55000000000000004">
      <c r="A95" s="100">
        <f t="shared" si="3"/>
        <v>44386</v>
      </c>
      <c r="B95" s="53">
        <f t="shared" si="4"/>
        <v>805373</v>
      </c>
      <c r="C95" s="53">
        <f t="shared" si="5"/>
        <v>639215</v>
      </c>
      <c r="D95" s="82">
        <v>44386</v>
      </c>
      <c r="E95" s="51" t="str">
        <f>IFERROR(VLOOKUP($D95, V医療従事者等!$A:$J, $E$4, FALSE), TEXT(D95, "aaa"))</f>
        <v>(金)</v>
      </c>
      <c r="F95" s="51">
        <f>IFERROR(VLOOKUP($D95, V医療従事者等!$A:$J, $F$4, FALSE), 0)</f>
        <v>31738</v>
      </c>
      <c r="G95" s="51">
        <f>IFERROR(VLOOKUP($D95, V医療従事者等!$A:$J, $G$4, FALSE), 0)</f>
        <v>221</v>
      </c>
      <c r="H95" s="51">
        <f>IFERROR(VLOOKUP($D95, V医療従事者等!$A:$J, $H$4, FALSE), 0)</f>
        <v>44589</v>
      </c>
      <c r="I95" s="51">
        <f>IFERROR(VLOOKUP($D95, V医療従事者等!$A:$J, $I$4, FALSE), 0)</f>
        <v>1764</v>
      </c>
      <c r="J95" s="52">
        <f>IFERROR(VLOOKUP($D95, V一般接種!$A:$G, J$4, FALSE), 0)</f>
        <v>679770</v>
      </c>
      <c r="K95" s="52">
        <f>IFERROR(VLOOKUP($D95, V一般接種!$A:$G, K$4, FALSE), 0)</f>
        <v>93644</v>
      </c>
      <c r="L95" s="52">
        <f>IFERROR(VLOOKUP($D95, V一般接種!$A:$G, L$4, FALSE), 0)</f>
        <v>564080</v>
      </c>
      <c r="M95" s="52">
        <f>IFERROR(VLOOKUP($D95, V一般接種!$A:$G, M$4, FALSE), 0)</f>
        <v>28782</v>
      </c>
      <c r="N95" s="52">
        <f>IFERROR(VLOOKUP($D95, V職域接種!$C:$G, N$4, FALSE), 0)</f>
        <v>0</v>
      </c>
      <c r="O95" s="52">
        <f>IFERROR(VLOOKUP($D95, V職域接種!$C:$G, O$4, FALSE), 0)</f>
        <v>0</v>
      </c>
    </row>
    <row r="96" spans="1:15" x14ac:dyDescent="0.55000000000000004">
      <c r="A96" s="100">
        <f t="shared" si="3"/>
        <v>44387</v>
      </c>
      <c r="B96" s="53">
        <f t="shared" si="4"/>
        <v>833591</v>
      </c>
      <c r="C96" s="53">
        <f t="shared" si="5"/>
        <v>626230</v>
      </c>
      <c r="D96" s="82">
        <v>44387</v>
      </c>
      <c r="E96" s="51" t="str">
        <f>IFERROR(VLOOKUP($D96, V医療従事者等!$A:$J, $E$4, FALSE), TEXT(D96, "aaa"))</f>
        <v>土</v>
      </c>
      <c r="F96" s="51">
        <f>IFERROR(VLOOKUP($D96, V医療従事者等!$A:$J, $F$4, FALSE), 0)</f>
        <v>0</v>
      </c>
      <c r="G96" s="51">
        <f>IFERROR(VLOOKUP($D96, V医療従事者等!$A:$J, $G$4, FALSE), 0)</f>
        <v>0</v>
      </c>
      <c r="H96" s="51">
        <f>IFERROR(VLOOKUP($D96, V医療従事者等!$A:$J, $H$4, FALSE), 0)</f>
        <v>0</v>
      </c>
      <c r="I96" s="51">
        <f>IFERROR(VLOOKUP($D96, V医療従事者等!$A:$J, $I$4, FALSE), 0)</f>
        <v>0</v>
      </c>
      <c r="J96" s="52">
        <f>IFERROR(VLOOKUP($D96, V一般接種!$A:$G, J$4, FALSE), 0)</f>
        <v>730735</v>
      </c>
      <c r="K96" s="52">
        <f>IFERROR(VLOOKUP($D96, V一般接種!$A:$G, K$4, FALSE), 0)</f>
        <v>102856</v>
      </c>
      <c r="L96" s="52">
        <f>IFERROR(VLOOKUP($D96, V一般接種!$A:$G, L$4, FALSE), 0)</f>
        <v>593785</v>
      </c>
      <c r="M96" s="52">
        <f>IFERROR(VLOOKUP($D96, V一般接種!$A:$G, M$4, FALSE), 0)</f>
        <v>32445</v>
      </c>
      <c r="N96" s="52">
        <f>IFERROR(VLOOKUP($D96, V職域接種!$C:$G, N$4, FALSE), 0)</f>
        <v>0</v>
      </c>
      <c r="O96" s="52">
        <f>IFERROR(VLOOKUP($D96, V職域接種!$C:$G, O$4, FALSE), 0)</f>
        <v>0</v>
      </c>
    </row>
    <row r="97" spans="1:15" x14ac:dyDescent="0.55000000000000004">
      <c r="A97" s="100">
        <f t="shared" si="3"/>
        <v>44388</v>
      </c>
      <c r="B97" s="53">
        <f t="shared" si="4"/>
        <v>630531</v>
      </c>
      <c r="C97" s="53">
        <f t="shared" si="5"/>
        <v>638810</v>
      </c>
      <c r="D97" s="82">
        <v>44388</v>
      </c>
      <c r="E97" s="51" t="str">
        <f>IFERROR(VLOOKUP($D97, V医療従事者等!$A:$J, $E$4, FALSE), TEXT(D97, "aaa"))</f>
        <v>日</v>
      </c>
      <c r="F97" s="51">
        <f>IFERROR(VLOOKUP($D97, V医療従事者等!$A:$J, $F$4, FALSE), 0)</f>
        <v>0</v>
      </c>
      <c r="G97" s="51">
        <f>IFERROR(VLOOKUP($D97, V医療従事者等!$A:$J, $G$4, FALSE), 0)</f>
        <v>0</v>
      </c>
      <c r="H97" s="51">
        <f>IFERROR(VLOOKUP($D97, V医療従事者等!$A:$J, $H$4, FALSE), 0)</f>
        <v>0</v>
      </c>
      <c r="I97" s="51">
        <f>IFERROR(VLOOKUP($D97, V医療従事者等!$A:$J, $I$4, FALSE), 0)</f>
        <v>0</v>
      </c>
      <c r="J97" s="52">
        <f>IFERROR(VLOOKUP($D97, V一般接種!$A:$G, J$4, FALSE), 0)</f>
        <v>543975</v>
      </c>
      <c r="K97" s="52">
        <f>IFERROR(VLOOKUP($D97, V一般接種!$A:$G, K$4, FALSE), 0)</f>
        <v>86556</v>
      </c>
      <c r="L97" s="52">
        <f>IFERROR(VLOOKUP($D97, V一般接種!$A:$G, L$4, FALSE), 0)</f>
        <v>605844</v>
      </c>
      <c r="M97" s="52">
        <f>IFERROR(VLOOKUP($D97, V一般接種!$A:$G, M$4, FALSE), 0)</f>
        <v>32966</v>
      </c>
      <c r="N97" s="52">
        <f>IFERROR(VLOOKUP($D97, V職域接種!$C:$G, N$4, FALSE), 0)</f>
        <v>0</v>
      </c>
      <c r="O97" s="52">
        <f>IFERROR(VLOOKUP($D97, V職域接種!$C:$G, O$4, FALSE), 0)</f>
        <v>0</v>
      </c>
    </row>
    <row r="98" spans="1:15" x14ac:dyDescent="0.55000000000000004">
      <c r="A98" s="100">
        <f t="shared" si="3"/>
        <v>44389</v>
      </c>
      <c r="B98" s="53">
        <f t="shared" si="4"/>
        <v>689612</v>
      </c>
      <c r="C98" s="53">
        <f t="shared" si="5"/>
        <v>681202</v>
      </c>
      <c r="D98" s="82">
        <v>44389</v>
      </c>
      <c r="E98" s="51" t="str">
        <f>IFERROR(VLOOKUP($D98, V医療従事者等!$A:$J, $E$4, FALSE), TEXT(D98, "aaa"))</f>
        <v>(月)</v>
      </c>
      <c r="F98" s="51">
        <f>IFERROR(VLOOKUP($D98, V医療従事者等!$A:$J, $F$4, FALSE), 0)</f>
        <v>47667</v>
      </c>
      <c r="G98" s="51">
        <f>IFERROR(VLOOKUP($D98, V医療従事者等!$A:$J, $G$4, FALSE), 0)</f>
        <v>22048</v>
      </c>
      <c r="H98" s="51">
        <f>IFERROR(VLOOKUP($D98, V医療従事者等!$A:$J, $H$4, FALSE), 0)</f>
        <v>67841</v>
      </c>
      <c r="I98" s="51">
        <f>IFERROR(VLOOKUP($D98, V医療従事者等!$A:$J, $I$4, FALSE), 0)</f>
        <v>4028</v>
      </c>
      <c r="J98" s="52">
        <f>IFERROR(VLOOKUP($D98, V一般接種!$A:$G, J$4, FALSE), 0)</f>
        <v>544274</v>
      </c>
      <c r="K98" s="52">
        <f>IFERROR(VLOOKUP($D98, V一般接種!$A:$G, K$4, FALSE), 0)</f>
        <v>75623</v>
      </c>
      <c r="L98" s="52">
        <f>IFERROR(VLOOKUP($D98, V一般接種!$A:$G, L$4, FALSE), 0)</f>
        <v>578352</v>
      </c>
      <c r="M98" s="52">
        <f>IFERROR(VLOOKUP($D98, V一般接種!$A:$G, M$4, FALSE), 0)</f>
        <v>30981</v>
      </c>
      <c r="N98" s="52">
        <f>IFERROR(VLOOKUP($D98, V職域接種!$C:$G, N$4, FALSE), 0)</f>
        <v>0</v>
      </c>
      <c r="O98" s="52">
        <f>IFERROR(VLOOKUP($D98, V職域接種!$C:$G, O$4, FALSE), 0)</f>
        <v>0</v>
      </c>
    </row>
    <row r="99" spans="1:15" x14ac:dyDescent="0.55000000000000004">
      <c r="A99" s="100">
        <f t="shared" si="3"/>
        <v>44390</v>
      </c>
      <c r="B99" s="53">
        <f t="shared" si="4"/>
        <v>702582</v>
      </c>
      <c r="C99" s="53">
        <f t="shared" si="5"/>
        <v>664981</v>
      </c>
      <c r="D99" s="82">
        <v>44390</v>
      </c>
      <c r="E99" s="51" t="str">
        <f>IFERROR(VLOOKUP($D99, V医療従事者等!$A:$J, $E$4, FALSE), TEXT(D99, "aaa"))</f>
        <v>(火)</v>
      </c>
      <c r="F99" s="51">
        <f>IFERROR(VLOOKUP($D99, V医療従事者等!$A:$J, $F$4, FALSE), 0)</f>
        <v>25653</v>
      </c>
      <c r="G99" s="51">
        <f>IFERROR(VLOOKUP($D99, V医療従事者等!$A:$J, $G$4, FALSE), 0)</f>
        <v>9453</v>
      </c>
      <c r="H99" s="51">
        <f>IFERROR(VLOOKUP($D99, V医療従事者等!$A:$J, $H$4, FALSE), 0)</f>
        <v>37198</v>
      </c>
      <c r="I99" s="51">
        <f>IFERROR(VLOOKUP($D99, V医療従事者等!$A:$J, $I$4, FALSE), 0)</f>
        <v>1141</v>
      </c>
      <c r="J99" s="52">
        <f>IFERROR(VLOOKUP($D99, V一般接種!$A:$G, J$4, FALSE), 0)</f>
        <v>577582</v>
      </c>
      <c r="K99" s="52">
        <f>IFERROR(VLOOKUP($D99, V一般接種!$A:$G, K$4, FALSE), 0)</f>
        <v>89894</v>
      </c>
      <c r="L99" s="52">
        <f>IFERROR(VLOOKUP($D99, V一般接種!$A:$G, L$4, FALSE), 0)</f>
        <v>595235</v>
      </c>
      <c r="M99" s="52">
        <f>IFERROR(VLOOKUP($D99, V一般接種!$A:$G, M$4, FALSE), 0)</f>
        <v>31407</v>
      </c>
      <c r="N99" s="52">
        <f>IFERROR(VLOOKUP($D99, V職域接種!$C:$G, N$4, FALSE), 0)</f>
        <v>0</v>
      </c>
      <c r="O99" s="52">
        <f>IFERROR(VLOOKUP($D99, V職域接種!$C:$G, O$4, FALSE), 0)</f>
        <v>0</v>
      </c>
    </row>
    <row r="100" spans="1:15" x14ac:dyDescent="0.55000000000000004">
      <c r="A100" s="100">
        <f t="shared" si="3"/>
        <v>44391</v>
      </c>
      <c r="B100" s="53">
        <f t="shared" si="4"/>
        <v>688736</v>
      </c>
      <c r="C100" s="53">
        <f t="shared" si="5"/>
        <v>671429</v>
      </c>
      <c r="D100" s="82">
        <v>44391</v>
      </c>
      <c r="E100" s="51" t="str">
        <f>IFERROR(VLOOKUP($D100, V医療従事者等!$A:$J, $E$4, FALSE), TEXT(D100, "aaa"))</f>
        <v>(水)</v>
      </c>
      <c r="F100" s="51">
        <f>IFERROR(VLOOKUP($D100, V医療従事者等!$A:$J, $F$4, FALSE), 0)</f>
        <v>22176</v>
      </c>
      <c r="G100" s="51">
        <f>IFERROR(VLOOKUP($D100, V医療従事者等!$A:$J, $G$4, FALSE), 0)</f>
        <v>178</v>
      </c>
      <c r="H100" s="51">
        <f>IFERROR(VLOOKUP($D100, V医療従事者等!$A:$J, $H$4, FALSE), 0)</f>
        <v>37839</v>
      </c>
      <c r="I100" s="51">
        <f>IFERROR(VLOOKUP($D100, V医療従事者等!$A:$J, $I$4, FALSE), 0)</f>
        <v>1964</v>
      </c>
      <c r="J100" s="52">
        <f>IFERROR(VLOOKUP($D100, V一般接種!$A:$G, J$4, FALSE), 0)</f>
        <v>575954</v>
      </c>
      <c r="K100" s="52">
        <f>IFERROR(VLOOKUP($D100, V一般接種!$A:$G, K$4, FALSE), 0)</f>
        <v>90428</v>
      </c>
      <c r="L100" s="52">
        <f>IFERROR(VLOOKUP($D100, V一般接種!$A:$G, L$4, FALSE), 0)</f>
        <v>599274</v>
      </c>
      <c r="M100" s="52">
        <f>IFERROR(VLOOKUP($D100, V一般接種!$A:$G, M$4, FALSE), 0)</f>
        <v>32352</v>
      </c>
      <c r="N100" s="52">
        <f>IFERROR(VLOOKUP($D100, V職域接種!$C:$G, N$4, FALSE), 0)</f>
        <v>0</v>
      </c>
      <c r="O100" s="52">
        <f>IFERROR(VLOOKUP($D100, V職域接種!$C:$G, O$4, FALSE), 0)</f>
        <v>0</v>
      </c>
    </row>
    <row r="101" spans="1:15" x14ac:dyDescent="0.55000000000000004">
      <c r="A101" s="100">
        <f t="shared" si="3"/>
        <v>44392</v>
      </c>
      <c r="B101" s="53">
        <f t="shared" si="4"/>
        <v>676251</v>
      </c>
      <c r="C101" s="53">
        <f t="shared" si="5"/>
        <v>646801</v>
      </c>
      <c r="D101" s="82">
        <v>44392</v>
      </c>
      <c r="E101" s="51" t="str">
        <f>IFERROR(VLOOKUP($D101, V医療従事者等!$A:$J, $E$4, FALSE), TEXT(D101, "aaa"))</f>
        <v>(木)</v>
      </c>
      <c r="F101" s="51">
        <f>IFERROR(VLOOKUP($D101, V医療従事者等!$A:$J, $F$4, FALSE), 0)</f>
        <v>24563</v>
      </c>
      <c r="G101" s="51">
        <f>IFERROR(VLOOKUP($D101, V医療従事者等!$A:$J, $G$4, FALSE), 0)</f>
        <v>533</v>
      </c>
      <c r="H101" s="51">
        <f>IFERROR(VLOOKUP($D101, V医療従事者等!$A:$J, $H$4, FALSE), 0)</f>
        <v>31996</v>
      </c>
      <c r="I101" s="51">
        <f>IFERROR(VLOOKUP($D101, V医療従事者等!$A:$J, $I$4, FALSE), 0)</f>
        <v>1195</v>
      </c>
      <c r="J101" s="52">
        <f>IFERROR(VLOOKUP($D101, V一般接種!$A:$G, J$4, FALSE), 0)</f>
        <v>560881</v>
      </c>
      <c r="K101" s="52">
        <f>IFERROR(VLOOKUP($D101, V一般接種!$A:$G, K$4, FALSE), 0)</f>
        <v>90274</v>
      </c>
      <c r="L101" s="52">
        <f>IFERROR(VLOOKUP($D101, V一般接種!$A:$G, L$4, FALSE), 0)</f>
        <v>581532</v>
      </c>
      <c r="M101" s="52">
        <f>IFERROR(VLOOKUP($D101, V一般接種!$A:$G, M$4, FALSE), 0)</f>
        <v>32078</v>
      </c>
      <c r="N101" s="52">
        <f>IFERROR(VLOOKUP($D101, V職域接種!$C:$G, N$4, FALSE), 0)</f>
        <v>0</v>
      </c>
      <c r="O101" s="52">
        <f>IFERROR(VLOOKUP($D101, V職域接種!$C:$G, O$4, FALSE), 0)</f>
        <v>0</v>
      </c>
    </row>
    <row r="102" spans="1:15" x14ac:dyDescent="0.55000000000000004">
      <c r="A102" s="100">
        <f t="shared" si="3"/>
        <v>44393</v>
      </c>
      <c r="B102" s="53">
        <f t="shared" si="4"/>
        <v>698771</v>
      </c>
      <c r="C102" s="53">
        <f t="shared" si="5"/>
        <v>631667</v>
      </c>
      <c r="D102" s="82">
        <v>44393</v>
      </c>
      <c r="E102" s="51" t="str">
        <f>IFERROR(VLOOKUP($D102, V医療従事者等!$A:$J, $E$4, FALSE), TEXT(D102, "aaa"))</f>
        <v>(金)</v>
      </c>
      <c r="F102" s="51">
        <f>IFERROR(VLOOKUP($D102, V医療従事者等!$A:$J, $F$4, FALSE), 0)</f>
        <v>23717</v>
      </c>
      <c r="G102" s="51">
        <f>IFERROR(VLOOKUP($D102, V医療従事者等!$A:$J, $G$4, FALSE), 0)</f>
        <v>4551</v>
      </c>
      <c r="H102" s="51">
        <f>IFERROR(VLOOKUP($D102, V医療従事者等!$A:$J, $H$4, FALSE), 0)</f>
        <v>35455</v>
      </c>
      <c r="I102" s="51">
        <f>IFERROR(VLOOKUP($D102, V医療従事者等!$A:$J, $I$4, FALSE), 0)</f>
        <v>1731</v>
      </c>
      <c r="J102" s="52">
        <f>IFERROR(VLOOKUP($D102, V一般接種!$A:$G, J$4, FALSE), 0)</f>
        <v>577713</v>
      </c>
      <c r="K102" s="52">
        <f>IFERROR(VLOOKUP($D102, V一般接種!$A:$G, K$4, FALSE), 0)</f>
        <v>92790</v>
      </c>
      <c r="L102" s="52">
        <f>IFERROR(VLOOKUP($D102, V一般接種!$A:$G, L$4, FALSE), 0)</f>
        <v>564098</v>
      </c>
      <c r="M102" s="52">
        <f>IFERROR(VLOOKUP($D102, V一般接種!$A:$G, M$4, FALSE), 0)</f>
        <v>30383</v>
      </c>
      <c r="N102" s="52">
        <f>IFERROR(VLOOKUP($D102, V職域接種!$C:$G, N$4, FALSE), 0)</f>
        <v>0</v>
      </c>
      <c r="O102" s="52">
        <f>IFERROR(VLOOKUP($D102, V職域接種!$C:$G, O$4, FALSE), 0)</f>
        <v>0</v>
      </c>
    </row>
    <row r="103" spans="1:15" x14ac:dyDescent="0.55000000000000004">
      <c r="A103" s="100">
        <f t="shared" si="3"/>
        <v>44394</v>
      </c>
      <c r="B103" s="53">
        <f t="shared" si="4"/>
        <v>685431</v>
      </c>
      <c r="C103" s="53">
        <f t="shared" si="5"/>
        <v>648098</v>
      </c>
      <c r="D103" s="82">
        <v>44394</v>
      </c>
      <c r="E103" s="51" t="str">
        <f>IFERROR(VLOOKUP($D103, V医療従事者等!$A:$J, $E$4, FALSE), TEXT(D103, "aaa"))</f>
        <v>土</v>
      </c>
      <c r="F103" s="51">
        <f>IFERROR(VLOOKUP($D103, V医療従事者等!$A:$J, $F$4, FALSE), 0)</f>
        <v>0</v>
      </c>
      <c r="G103" s="51">
        <f>IFERROR(VLOOKUP($D103, V医療従事者等!$A:$J, $G$4, FALSE), 0)</f>
        <v>0</v>
      </c>
      <c r="H103" s="51">
        <f>IFERROR(VLOOKUP($D103, V医療従事者等!$A:$J, $H$4, FALSE), 0)</f>
        <v>0</v>
      </c>
      <c r="I103" s="51">
        <f>IFERROR(VLOOKUP($D103, V医療従事者等!$A:$J, $I$4, FALSE), 0)</f>
        <v>0</v>
      </c>
      <c r="J103" s="52">
        <f>IFERROR(VLOOKUP($D103, V一般接種!$A:$G, J$4, FALSE), 0)</f>
        <v>594835</v>
      </c>
      <c r="K103" s="52">
        <f>IFERROR(VLOOKUP($D103, V一般接種!$A:$G, K$4, FALSE), 0)</f>
        <v>90596</v>
      </c>
      <c r="L103" s="52">
        <f>IFERROR(VLOOKUP($D103, V一般接種!$A:$G, L$4, FALSE), 0)</f>
        <v>611242</v>
      </c>
      <c r="M103" s="52">
        <f>IFERROR(VLOOKUP($D103, V一般接種!$A:$G, M$4, FALSE), 0)</f>
        <v>36856</v>
      </c>
      <c r="N103" s="52">
        <f>IFERROR(VLOOKUP($D103, V職域接種!$C:$G, N$4, FALSE), 0)</f>
        <v>0</v>
      </c>
      <c r="O103" s="52">
        <f>IFERROR(VLOOKUP($D103, V職域接種!$C:$G, O$4, FALSE), 0)</f>
        <v>0</v>
      </c>
    </row>
    <row r="104" spans="1:15" x14ac:dyDescent="0.55000000000000004">
      <c r="A104" s="100">
        <f t="shared" si="3"/>
        <v>44395</v>
      </c>
      <c r="B104" s="53">
        <f t="shared" si="4"/>
        <v>524383</v>
      </c>
      <c r="C104" s="53">
        <f t="shared" si="5"/>
        <v>672713</v>
      </c>
      <c r="D104" s="82">
        <v>44395</v>
      </c>
      <c r="E104" s="51" t="str">
        <f>IFERROR(VLOOKUP($D104, V医療従事者等!$A:$J, $E$4, FALSE), TEXT(D104, "aaa"))</f>
        <v>日</v>
      </c>
      <c r="F104" s="51">
        <f>IFERROR(VLOOKUP($D104, V医療従事者等!$A:$J, $F$4, FALSE), 0)</f>
        <v>0</v>
      </c>
      <c r="G104" s="51">
        <f>IFERROR(VLOOKUP($D104, V医療従事者等!$A:$J, $G$4, FALSE), 0)</f>
        <v>0</v>
      </c>
      <c r="H104" s="51">
        <f>IFERROR(VLOOKUP($D104, V医療従事者等!$A:$J, $H$4, FALSE), 0)</f>
        <v>0</v>
      </c>
      <c r="I104" s="51">
        <f>IFERROR(VLOOKUP($D104, V医療従事者等!$A:$J, $I$4, FALSE), 0)</f>
        <v>0</v>
      </c>
      <c r="J104" s="52">
        <f>IFERROR(VLOOKUP($D104, V一般接種!$A:$G, J$4, FALSE), 0)</f>
        <v>442173</v>
      </c>
      <c r="K104" s="52">
        <f>IFERROR(VLOOKUP($D104, V一般接種!$A:$G, K$4, FALSE), 0)</f>
        <v>82210</v>
      </c>
      <c r="L104" s="52">
        <f>IFERROR(VLOOKUP($D104, V一般接種!$A:$G, L$4, FALSE), 0)</f>
        <v>635181</v>
      </c>
      <c r="M104" s="52">
        <f>IFERROR(VLOOKUP($D104, V一般接種!$A:$G, M$4, FALSE), 0)</f>
        <v>37532</v>
      </c>
      <c r="N104" s="52">
        <f>IFERROR(VLOOKUP($D104, V職域接種!$C:$G, N$4, FALSE), 0)</f>
        <v>0</v>
      </c>
      <c r="O104" s="52">
        <f>IFERROR(VLOOKUP($D104, V職域接種!$C:$G, O$4, FALSE), 0)</f>
        <v>0</v>
      </c>
    </row>
    <row r="105" spans="1:15" x14ac:dyDescent="0.55000000000000004">
      <c r="A105" s="100">
        <f t="shared" si="3"/>
        <v>44396</v>
      </c>
      <c r="B105" s="53">
        <f t="shared" si="4"/>
        <v>388603</v>
      </c>
      <c r="C105" s="53">
        <f t="shared" si="5"/>
        <v>643532</v>
      </c>
      <c r="D105" s="82">
        <v>44396</v>
      </c>
      <c r="E105" s="51" t="str">
        <f>IFERROR(VLOOKUP($D105, V医療従事者等!$A:$J, $E$4, FALSE), TEXT(D105, "aaa"))</f>
        <v>(月)</v>
      </c>
      <c r="F105" s="51">
        <f>IFERROR(VLOOKUP($D105, V医療従事者等!$A:$J, $F$4, FALSE), 0)</f>
        <v>29457</v>
      </c>
      <c r="G105" s="51">
        <f>IFERROR(VLOOKUP($D105, V医療従事者等!$A:$J, $G$4, FALSE), 0)</f>
        <v>14740</v>
      </c>
      <c r="H105" s="51">
        <f>IFERROR(VLOOKUP($D105, V医療従事者等!$A:$J, $H$4, FALSE), 0)</f>
        <v>60294</v>
      </c>
      <c r="I105" s="51">
        <f>IFERROR(VLOOKUP($D105, V医療従事者等!$A:$J, $I$4, FALSE), 0)</f>
        <v>7677</v>
      </c>
      <c r="J105" s="52">
        <f>IFERROR(VLOOKUP($D105, V一般接種!$A:$G, J$4, FALSE), 0)</f>
        <v>255428</v>
      </c>
      <c r="K105" s="52">
        <f>IFERROR(VLOOKUP($D105, V一般接種!$A:$G, K$4, FALSE), 0)</f>
        <v>88978</v>
      </c>
      <c r="L105" s="52">
        <f>IFERROR(VLOOKUP($D105, V一般接種!$A:$G, L$4, FALSE), 0)</f>
        <v>532614</v>
      </c>
      <c r="M105" s="52">
        <f>IFERROR(VLOOKUP($D105, V一般接種!$A:$G, M$4, FALSE), 0)</f>
        <v>42947</v>
      </c>
      <c r="N105" s="52">
        <f>IFERROR(VLOOKUP($D105, V職域接種!$C:$G, N$4, FALSE), 0)</f>
        <v>0</v>
      </c>
      <c r="O105" s="52">
        <f>IFERROR(VLOOKUP($D105, V職域接種!$C:$G, O$4, FALSE), 0)</f>
        <v>0</v>
      </c>
    </row>
    <row r="106" spans="1:15" x14ac:dyDescent="0.55000000000000004">
      <c r="A106" s="100">
        <f t="shared" si="3"/>
        <v>44397</v>
      </c>
      <c r="B106" s="53">
        <f t="shared" si="4"/>
        <v>630475</v>
      </c>
      <c r="C106" s="53">
        <f t="shared" si="5"/>
        <v>656250</v>
      </c>
      <c r="D106" s="82">
        <v>44397</v>
      </c>
      <c r="E106" s="51" t="str">
        <f>IFERROR(VLOOKUP($D106, V医療従事者等!$A:$J, $E$4, FALSE), TEXT(D106, "aaa"))</f>
        <v>(火)</v>
      </c>
      <c r="F106" s="51">
        <f>IFERROR(VLOOKUP($D106, V医療従事者等!$A:$J, $F$4, FALSE), 0)</f>
        <v>34550</v>
      </c>
      <c r="G106" s="51">
        <f>IFERROR(VLOOKUP($D106, V医療従事者等!$A:$J, $G$4, FALSE), 0)</f>
        <v>5981</v>
      </c>
      <c r="H106" s="51">
        <f>IFERROR(VLOOKUP($D106, V医療従事者等!$A:$J, $H$4, FALSE), 0)</f>
        <v>30208</v>
      </c>
      <c r="I106" s="51">
        <f>IFERROR(VLOOKUP($D106, V医療従事者等!$A:$J, $I$4, FALSE), 0)</f>
        <v>2832</v>
      </c>
      <c r="J106" s="52">
        <f>IFERROR(VLOOKUP($D106, V一般接種!$A:$G, J$4, FALSE), 0)</f>
        <v>496515</v>
      </c>
      <c r="K106" s="52">
        <f>IFERROR(VLOOKUP($D106, V一般接種!$A:$G, K$4, FALSE), 0)</f>
        <v>93429</v>
      </c>
      <c r="L106" s="52">
        <f>IFERROR(VLOOKUP($D106, V一般接種!$A:$G, L$4, FALSE), 0)</f>
        <v>574104</v>
      </c>
      <c r="M106" s="52">
        <f>IFERROR(VLOOKUP($D106, V一般接種!$A:$G, M$4, FALSE), 0)</f>
        <v>49106</v>
      </c>
      <c r="N106" s="52">
        <f>IFERROR(VLOOKUP($D106, V職域接種!$C:$G, N$4, FALSE), 0)</f>
        <v>0</v>
      </c>
      <c r="O106" s="52">
        <f>IFERROR(VLOOKUP($D106, V職域接種!$C:$G, O$4, FALSE), 0)</f>
        <v>0</v>
      </c>
    </row>
    <row r="107" spans="1:15" x14ac:dyDescent="0.55000000000000004">
      <c r="A107" s="100">
        <f t="shared" si="3"/>
        <v>44398</v>
      </c>
      <c r="B107" s="53">
        <f t="shared" si="4"/>
        <v>565388</v>
      </c>
      <c r="C107" s="53">
        <f t="shared" si="5"/>
        <v>698039</v>
      </c>
      <c r="D107" s="82">
        <v>44398</v>
      </c>
      <c r="E107" s="51" t="str">
        <f>IFERROR(VLOOKUP($D107, V医療従事者等!$A:$J, $E$4, FALSE), TEXT(D107, "aaa"))</f>
        <v>(水)</v>
      </c>
      <c r="F107" s="51">
        <f>IFERROR(VLOOKUP($D107, V医療従事者等!$A:$J, $F$4, FALSE), 0)</f>
        <v>371</v>
      </c>
      <c r="G107" s="51">
        <f>IFERROR(VLOOKUP($D107, V医療従事者等!$A:$J, $G$4, FALSE), 0)</f>
        <v>3619</v>
      </c>
      <c r="H107" s="51">
        <f>IFERROR(VLOOKUP($D107, V医療従事者等!$A:$J, $H$4, FALSE), 0)</f>
        <v>35406</v>
      </c>
      <c r="I107" s="51">
        <f>IFERROR(VLOOKUP($D107, V医療従事者等!$A:$J, $I$4, FALSE), 0)</f>
        <v>7470</v>
      </c>
      <c r="J107" s="52">
        <f>IFERROR(VLOOKUP($D107, V一般接種!$A:$G, J$4, FALSE), 0)</f>
        <v>458301</v>
      </c>
      <c r="K107" s="52">
        <f>IFERROR(VLOOKUP($D107, V一般接種!$A:$G, K$4, FALSE), 0)</f>
        <v>103097</v>
      </c>
      <c r="L107" s="52">
        <f>IFERROR(VLOOKUP($D107, V一般接種!$A:$G, L$4, FALSE), 0)</f>
        <v>606215</v>
      </c>
      <c r="M107" s="52">
        <f>IFERROR(VLOOKUP($D107, V一般接種!$A:$G, M$4, FALSE), 0)</f>
        <v>48948</v>
      </c>
      <c r="N107" s="52">
        <f>IFERROR(VLOOKUP($D107, V職域接種!$C:$G, N$4, FALSE), 0)</f>
        <v>0</v>
      </c>
      <c r="O107" s="52">
        <f>IFERROR(VLOOKUP($D107, V職域接種!$C:$G, O$4, FALSE), 0)</f>
        <v>0</v>
      </c>
    </row>
    <row r="108" spans="1:15" x14ac:dyDescent="0.55000000000000004">
      <c r="A108" s="100">
        <f t="shared" si="3"/>
        <v>44399</v>
      </c>
      <c r="B108" s="53">
        <f t="shared" si="4"/>
        <v>246862</v>
      </c>
      <c r="C108" s="53">
        <f t="shared" si="5"/>
        <v>303386</v>
      </c>
      <c r="D108" s="82">
        <v>44399</v>
      </c>
      <c r="E108" s="51" t="str">
        <f>IFERROR(VLOOKUP($D108, V医療従事者等!$A:$J, $E$4, FALSE), TEXT(D108, "aaa"))</f>
        <v>木</v>
      </c>
      <c r="F108" s="51">
        <f>IFERROR(VLOOKUP($D108, V医療従事者等!$A:$J, $F$4, FALSE), 0)</f>
        <v>0</v>
      </c>
      <c r="G108" s="51">
        <f>IFERROR(VLOOKUP($D108, V医療従事者等!$A:$J, $G$4, FALSE), 0)</f>
        <v>0</v>
      </c>
      <c r="H108" s="51">
        <f>IFERROR(VLOOKUP($D108, V医療従事者等!$A:$J, $H$4, FALSE), 0)</f>
        <v>0</v>
      </c>
      <c r="I108" s="51">
        <f>IFERROR(VLOOKUP($D108, V医療従事者等!$A:$J, $I$4, FALSE), 0)</f>
        <v>0</v>
      </c>
      <c r="J108" s="52">
        <f>IFERROR(VLOOKUP($D108, V一般接種!$A:$G, J$4, FALSE), 0)</f>
        <v>176964</v>
      </c>
      <c r="K108" s="52">
        <f>IFERROR(VLOOKUP($D108, V一般接種!$A:$G, K$4, FALSE), 0)</f>
        <v>69898</v>
      </c>
      <c r="L108" s="52">
        <f>IFERROR(VLOOKUP($D108, V一般接種!$A:$G, L$4, FALSE), 0)</f>
        <v>260554</v>
      </c>
      <c r="M108" s="52">
        <f>IFERROR(VLOOKUP($D108, V一般接種!$A:$G, M$4, FALSE), 0)</f>
        <v>42832</v>
      </c>
      <c r="N108" s="52">
        <f>IFERROR(VLOOKUP($D108, V職域接種!$C:$G, N$4, FALSE), 0)</f>
        <v>0</v>
      </c>
      <c r="O108" s="52">
        <f>IFERROR(VLOOKUP($D108, V職域接種!$C:$G, O$4, FALSE), 0)</f>
        <v>0</v>
      </c>
    </row>
    <row r="109" spans="1:15" x14ac:dyDescent="0.55000000000000004">
      <c r="A109" s="100">
        <f t="shared" si="3"/>
        <v>44400</v>
      </c>
      <c r="B109" s="53">
        <f t="shared" si="4"/>
        <v>182542</v>
      </c>
      <c r="C109" s="53">
        <f t="shared" si="5"/>
        <v>229033</v>
      </c>
      <c r="D109" s="82">
        <v>44400</v>
      </c>
      <c r="E109" s="51" t="str">
        <f>IFERROR(VLOOKUP($D109, V医療従事者等!$A:$J, $E$4, FALSE), TEXT(D109, "aaa"))</f>
        <v>金</v>
      </c>
      <c r="F109" s="51">
        <f>IFERROR(VLOOKUP($D109, V医療従事者等!$A:$J, $F$4, FALSE), 0)</f>
        <v>0</v>
      </c>
      <c r="G109" s="51">
        <f>IFERROR(VLOOKUP($D109, V医療従事者等!$A:$J, $G$4, FALSE), 0)</f>
        <v>0</v>
      </c>
      <c r="H109" s="51">
        <f>IFERROR(VLOOKUP($D109, V医療従事者等!$A:$J, $H$4, FALSE), 0)</f>
        <v>0</v>
      </c>
      <c r="I109" s="51">
        <f>IFERROR(VLOOKUP($D109, V医療従事者等!$A:$J, $I$4, FALSE), 0)</f>
        <v>0</v>
      </c>
      <c r="J109" s="52">
        <f>IFERROR(VLOOKUP($D109, V一般接種!$A:$G, J$4, FALSE), 0)</f>
        <v>119709</v>
      </c>
      <c r="K109" s="52">
        <f>IFERROR(VLOOKUP($D109, V一般接種!$A:$G, K$4, FALSE), 0)</f>
        <v>62833</v>
      </c>
      <c r="L109" s="52">
        <f>IFERROR(VLOOKUP($D109, V一般接種!$A:$G, L$4, FALSE), 0)</f>
        <v>183054</v>
      </c>
      <c r="M109" s="52">
        <f>IFERROR(VLOOKUP($D109, V一般接種!$A:$G, M$4, FALSE), 0)</f>
        <v>45979</v>
      </c>
      <c r="N109" s="52">
        <f>IFERROR(VLOOKUP($D109, V職域接種!$C:$G, N$4, FALSE), 0)</f>
        <v>0</v>
      </c>
      <c r="O109" s="52">
        <f>IFERROR(VLOOKUP($D109, V職域接種!$C:$G, O$4, FALSE), 0)</f>
        <v>0</v>
      </c>
    </row>
    <row r="110" spans="1:15" x14ac:dyDescent="0.55000000000000004">
      <c r="A110" s="100">
        <f t="shared" si="3"/>
        <v>44401</v>
      </c>
      <c r="B110" s="53">
        <f t="shared" si="4"/>
        <v>369531</v>
      </c>
      <c r="C110" s="53">
        <f t="shared" si="5"/>
        <v>750072</v>
      </c>
      <c r="D110" s="82">
        <v>44401</v>
      </c>
      <c r="E110" s="51" t="str">
        <f>IFERROR(VLOOKUP($D110, V医療従事者等!$A:$J, $E$4, FALSE), TEXT(D110, "aaa"))</f>
        <v>土</v>
      </c>
      <c r="F110" s="51">
        <f>IFERROR(VLOOKUP($D110, V医療従事者等!$A:$J, $F$4, FALSE), 0)</f>
        <v>0</v>
      </c>
      <c r="G110" s="51">
        <f>IFERROR(VLOOKUP($D110, V医療従事者等!$A:$J, $G$4, FALSE), 0)</f>
        <v>0</v>
      </c>
      <c r="H110" s="51">
        <f>IFERROR(VLOOKUP($D110, V医療従事者等!$A:$J, $H$4, FALSE), 0)</f>
        <v>0</v>
      </c>
      <c r="I110" s="51">
        <f>IFERROR(VLOOKUP($D110, V医療従事者等!$A:$J, $I$4, FALSE), 0)</f>
        <v>0</v>
      </c>
      <c r="J110" s="52">
        <f>IFERROR(VLOOKUP($D110, V一般接種!$A:$G, J$4, FALSE), 0)</f>
        <v>281105</v>
      </c>
      <c r="K110" s="52">
        <f>IFERROR(VLOOKUP($D110, V一般接種!$A:$G, K$4, FALSE), 0)</f>
        <v>88426</v>
      </c>
      <c r="L110" s="52">
        <f>IFERROR(VLOOKUP($D110, V一般接種!$A:$G, L$4, FALSE), 0)</f>
        <v>691190</v>
      </c>
      <c r="M110" s="52">
        <f>IFERROR(VLOOKUP($D110, V一般接種!$A:$G, M$4, FALSE), 0)</f>
        <v>58882</v>
      </c>
      <c r="N110" s="52">
        <f>IFERROR(VLOOKUP($D110, V職域接種!$C:$G, N$4, FALSE), 0)</f>
        <v>0</v>
      </c>
      <c r="O110" s="52">
        <f>IFERROR(VLOOKUP($D110, V職域接種!$C:$G, O$4, FALSE), 0)</f>
        <v>0</v>
      </c>
    </row>
    <row r="111" spans="1:15" x14ac:dyDescent="0.55000000000000004">
      <c r="A111" s="100">
        <f t="shared" si="3"/>
        <v>44402</v>
      </c>
      <c r="B111" s="53">
        <f t="shared" si="4"/>
        <v>344191</v>
      </c>
      <c r="C111" s="53">
        <f t="shared" si="5"/>
        <v>699993</v>
      </c>
      <c r="D111" s="82">
        <v>44402</v>
      </c>
      <c r="E111" s="51" t="str">
        <f>IFERROR(VLOOKUP($D111, V医療従事者等!$A:$J, $E$4, FALSE), TEXT(D111, "aaa"))</f>
        <v>日</v>
      </c>
      <c r="F111" s="51">
        <f>IFERROR(VLOOKUP($D111, V医療従事者等!$A:$J, $F$4, FALSE), 0)</f>
        <v>0</v>
      </c>
      <c r="G111" s="51">
        <f>IFERROR(VLOOKUP($D111, V医療従事者等!$A:$J, $G$4, FALSE), 0)</f>
        <v>0</v>
      </c>
      <c r="H111" s="51">
        <f>IFERROR(VLOOKUP($D111, V医療従事者等!$A:$J, $H$4, FALSE), 0)</f>
        <v>0</v>
      </c>
      <c r="I111" s="51">
        <f>IFERROR(VLOOKUP($D111, V医療従事者等!$A:$J, $I$4, FALSE), 0)</f>
        <v>0</v>
      </c>
      <c r="J111" s="52">
        <f>IFERROR(VLOOKUP($D111, V一般接種!$A:$G, J$4, FALSE), 0)</f>
        <v>258117</v>
      </c>
      <c r="K111" s="52">
        <f>IFERROR(VLOOKUP($D111, V一般接種!$A:$G, K$4, FALSE), 0)</f>
        <v>86074</v>
      </c>
      <c r="L111" s="52">
        <f>IFERROR(VLOOKUP($D111, V一般接種!$A:$G, L$4, FALSE), 0)</f>
        <v>644181</v>
      </c>
      <c r="M111" s="52">
        <f>IFERROR(VLOOKUP($D111, V一般接種!$A:$G, M$4, FALSE), 0)</f>
        <v>55812</v>
      </c>
      <c r="N111" s="52">
        <f>IFERROR(VLOOKUP($D111, V職域接種!$C:$G, N$4, FALSE), 0)</f>
        <v>0</v>
      </c>
      <c r="O111" s="52">
        <f>IFERROR(VLOOKUP($D111, V職域接種!$C:$G, O$4, FALSE), 0)</f>
        <v>0</v>
      </c>
    </row>
    <row r="112" spans="1:15" x14ac:dyDescent="0.55000000000000004">
      <c r="A112" s="100">
        <f t="shared" si="3"/>
        <v>44403</v>
      </c>
      <c r="B112" s="53">
        <f t="shared" si="4"/>
        <v>440847</v>
      </c>
      <c r="C112" s="53">
        <f t="shared" si="5"/>
        <v>776283</v>
      </c>
      <c r="D112" s="82">
        <v>44403</v>
      </c>
      <c r="E112" s="51" t="str">
        <f>IFERROR(VLOOKUP($D112, V医療従事者等!$A:$J, $E$4, FALSE), TEXT(D112, "aaa"))</f>
        <v>(月)</v>
      </c>
      <c r="F112" s="51">
        <f>IFERROR(VLOOKUP($D112, V医療従事者等!$A:$J, $F$4, FALSE), 0)</f>
        <v>20343</v>
      </c>
      <c r="G112" s="51">
        <f>IFERROR(VLOOKUP($D112, V医療従事者等!$A:$J, $G$4, FALSE), 0)</f>
        <v>5887</v>
      </c>
      <c r="H112" s="51">
        <f>IFERROR(VLOOKUP($D112, V医療従事者等!$A:$J, $H$4, FALSE), 0)</f>
        <v>40920</v>
      </c>
      <c r="I112" s="51">
        <f>IFERROR(VLOOKUP($D112, V医療従事者等!$A:$J, $I$4, FALSE), 0)</f>
        <v>1995</v>
      </c>
      <c r="J112" s="52">
        <f>IFERROR(VLOOKUP($D112, V一般接種!$A:$G, J$4, FALSE), 0)</f>
        <v>333732</v>
      </c>
      <c r="K112" s="52">
        <f>IFERROR(VLOOKUP($D112, V一般接種!$A:$G, K$4, FALSE), 0)</f>
        <v>80885</v>
      </c>
      <c r="L112" s="52">
        <f>IFERROR(VLOOKUP($D112, V一般接種!$A:$G, L$4, FALSE), 0)</f>
        <v>665040</v>
      </c>
      <c r="M112" s="52">
        <f>IFERROR(VLOOKUP($D112, V一般接種!$A:$G, M$4, FALSE), 0)</f>
        <v>68328</v>
      </c>
      <c r="N112" s="52">
        <f>IFERROR(VLOOKUP($D112, V職域接種!$C:$G, N$4, FALSE), 0)</f>
        <v>0</v>
      </c>
      <c r="O112" s="52">
        <f>IFERROR(VLOOKUP($D112, V職域接種!$C:$G, O$4, FALSE), 0)</f>
        <v>0</v>
      </c>
    </row>
    <row r="113" spans="1:15" x14ac:dyDescent="0.55000000000000004">
      <c r="A113" s="100">
        <f t="shared" si="3"/>
        <v>44404</v>
      </c>
      <c r="B113" s="53">
        <f t="shared" si="4"/>
        <v>482450</v>
      </c>
      <c r="C113" s="53">
        <f t="shared" si="5"/>
        <v>768607</v>
      </c>
      <c r="D113" s="82">
        <v>44404</v>
      </c>
      <c r="E113" s="51" t="str">
        <f>IFERROR(VLOOKUP($D113, V医療従事者等!$A:$J, $E$4, FALSE), TEXT(D113, "aaa"))</f>
        <v>(火)</v>
      </c>
      <c r="F113" s="51">
        <f>IFERROR(VLOOKUP($D113, V医療従事者等!$A:$J, $F$4, FALSE), 0)</f>
        <v>7285</v>
      </c>
      <c r="G113" s="51">
        <f>IFERROR(VLOOKUP($D113, V医療従事者等!$A:$J, $G$4, FALSE), 0)</f>
        <v>9238</v>
      </c>
      <c r="H113" s="51">
        <f>IFERROR(VLOOKUP($D113, V医療従事者等!$A:$J, $H$4, FALSE), 0)</f>
        <v>19283</v>
      </c>
      <c r="I113" s="51">
        <f>IFERROR(VLOOKUP($D113, V医療従事者等!$A:$J, $I$4, FALSE), 0)</f>
        <v>6915</v>
      </c>
      <c r="J113" s="52">
        <f>IFERROR(VLOOKUP($D113, V一般接種!$A:$G, J$4, FALSE), 0)</f>
        <v>393723</v>
      </c>
      <c r="K113" s="52">
        <f>IFERROR(VLOOKUP($D113, V一般接種!$A:$G, K$4, FALSE), 0)</f>
        <v>72204</v>
      </c>
      <c r="L113" s="52">
        <f>IFERROR(VLOOKUP($D113, V一般接種!$A:$G, L$4, FALSE), 0)</f>
        <v>673360</v>
      </c>
      <c r="M113" s="52">
        <f>IFERROR(VLOOKUP($D113, V一般接種!$A:$G, M$4, FALSE), 0)</f>
        <v>69049</v>
      </c>
      <c r="N113" s="52">
        <f>IFERROR(VLOOKUP($D113, V職域接種!$C:$G, N$4, FALSE), 0)</f>
        <v>0</v>
      </c>
      <c r="O113" s="52">
        <f>IFERROR(VLOOKUP($D113, V職域接種!$C:$G, O$4, FALSE), 0)</f>
        <v>0</v>
      </c>
    </row>
    <row r="114" spans="1:15" x14ac:dyDescent="0.55000000000000004">
      <c r="A114" s="100">
        <f t="shared" si="3"/>
        <v>44405</v>
      </c>
      <c r="B114" s="53">
        <f t="shared" si="4"/>
        <v>476721</v>
      </c>
      <c r="C114" s="53">
        <f t="shared" si="5"/>
        <v>778392</v>
      </c>
      <c r="D114" s="82">
        <v>44405</v>
      </c>
      <c r="E114" s="51" t="str">
        <f>IFERROR(VLOOKUP($D114, V医療従事者等!$A:$J, $E$4, FALSE), TEXT(D114, "aaa"))</f>
        <v>(水)</v>
      </c>
      <c r="F114" s="51">
        <f>IFERROR(VLOOKUP($D114, V医療従事者等!$A:$J, $F$4, FALSE), 0)</f>
        <v>11517</v>
      </c>
      <c r="G114" s="51">
        <f>IFERROR(VLOOKUP($D114, V医療従事者等!$A:$J, $G$4, FALSE), 0)</f>
        <v>283</v>
      </c>
      <c r="H114" s="51">
        <f>IFERROR(VLOOKUP($D114, V医療従事者等!$A:$J, $H$4, FALSE), 0)</f>
        <v>18441</v>
      </c>
      <c r="I114" s="51">
        <f>IFERROR(VLOOKUP($D114, V医療従事者等!$A:$J, $I$4, FALSE), 0)</f>
        <v>6</v>
      </c>
      <c r="J114" s="52">
        <f>IFERROR(VLOOKUP($D114, V一般接種!$A:$G, J$4, FALSE), 0)</f>
        <v>387888</v>
      </c>
      <c r="K114" s="52">
        <f>IFERROR(VLOOKUP($D114, V一般接種!$A:$G, K$4, FALSE), 0)</f>
        <v>77033</v>
      </c>
      <c r="L114" s="52">
        <f>IFERROR(VLOOKUP($D114, V一般接種!$A:$G, L$4, FALSE), 0)</f>
        <v>690404</v>
      </c>
      <c r="M114" s="52">
        <f>IFERROR(VLOOKUP($D114, V一般接種!$A:$G, M$4, FALSE), 0)</f>
        <v>69541</v>
      </c>
      <c r="N114" s="52">
        <f>IFERROR(VLOOKUP($D114, V職域接種!$C:$G, N$4, FALSE), 0)</f>
        <v>0</v>
      </c>
      <c r="O114" s="52">
        <f>IFERROR(VLOOKUP($D114, V職域接種!$C:$G, O$4, FALSE), 0)</f>
        <v>0</v>
      </c>
    </row>
    <row r="115" spans="1:15" x14ac:dyDescent="0.55000000000000004">
      <c r="A115" s="100">
        <f t="shared" si="3"/>
        <v>44406</v>
      </c>
      <c r="B115" s="53">
        <f t="shared" si="4"/>
        <v>473610</v>
      </c>
      <c r="C115" s="53">
        <f t="shared" si="5"/>
        <v>752455</v>
      </c>
      <c r="D115" s="82">
        <v>44406</v>
      </c>
      <c r="E115" s="51" t="str">
        <f>IFERROR(VLOOKUP($D115, V医療従事者等!$A:$J, $E$4, FALSE), TEXT(D115, "aaa"))</f>
        <v>(木)</v>
      </c>
      <c r="F115" s="51">
        <f>IFERROR(VLOOKUP($D115, V医療従事者等!$A:$J, $F$4, FALSE), 0)</f>
        <v>9074</v>
      </c>
      <c r="G115" s="51">
        <f>IFERROR(VLOOKUP($D115, V医療従事者等!$A:$J, $G$4, FALSE), 0)</f>
        <v>23</v>
      </c>
      <c r="H115" s="51">
        <f>IFERROR(VLOOKUP($D115, V医療従事者等!$A:$J, $H$4, FALSE), 0)</f>
        <v>21242</v>
      </c>
      <c r="I115" s="51">
        <f>IFERROR(VLOOKUP($D115, V医療従事者等!$A:$J, $I$4, FALSE), 0)</f>
        <v>33</v>
      </c>
      <c r="J115" s="52">
        <f>IFERROR(VLOOKUP($D115, V一般接種!$A:$G, J$4, FALSE), 0)</f>
        <v>382695</v>
      </c>
      <c r="K115" s="52">
        <f>IFERROR(VLOOKUP($D115, V一般接種!$A:$G, K$4, FALSE), 0)</f>
        <v>81818</v>
      </c>
      <c r="L115" s="52">
        <f>IFERROR(VLOOKUP($D115, V一般接種!$A:$G, L$4, FALSE), 0)</f>
        <v>666352</v>
      </c>
      <c r="M115" s="52">
        <f>IFERROR(VLOOKUP($D115, V一般接種!$A:$G, M$4, FALSE), 0)</f>
        <v>64828</v>
      </c>
      <c r="N115" s="52">
        <f>IFERROR(VLOOKUP($D115, V職域接種!$C:$G, N$4, FALSE), 0)</f>
        <v>0</v>
      </c>
      <c r="O115" s="52">
        <f>IFERROR(VLOOKUP($D115, V職域接種!$C:$G, O$4, FALSE), 0)</f>
        <v>0</v>
      </c>
    </row>
    <row r="116" spans="1:15" x14ac:dyDescent="0.55000000000000004">
      <c r="A116" s="100">
        <f t="shared" si="3"/>
        <v>44407</v>
      </c>
      <c r="B116" s="53">
        <f t="shared" si="4"/>
        <v>488782</v>
      </c>
      <c r="C116" s="53">
        <f t="shared" si="5"/>
        <v>744008</v>
      </c>
      <c r="D116" s="82">
        <v>44407</v>
      </c>
      <c r="E116" s="51" t="str">
        <f>IFERROR(VLOOKUP($D116, V医療従事者等!$A:$J, $E$4, FALSE), TEXT(D116, "aaa"))</f>
        <v>(金)</v>
      </c>
      <c r="F116" s="51">
        <f>IFERROR(VLOOKUP($D116, V医療従事者等!$A:$J, $F$4, FALSE), 0)</f>
        <v>11403</v>
      </c>
      <c r="G116" s="51">
        <f>IFERROR(VLOOKUP($D116, V医療従事者等!$A:$J, $G$4, FALSE), 0)</f>
        <v>57</v>
      </c>
      <c r="H116" s="51">
        <f>IFERROR(VLOOKUP($D116, V医療従事者等!$A:$J, $H$4, FALSE), 0)</f>
        <v>23694</v>
      </c>
      <c r="I116" s="51">
        <f>IFERROR(VLOOKUP($D116, V医療従事者等!$A:$J, $I$4, FALSE), 0)</f>
        <v>5434</v>
      </c>
      <c r="J116" s="52">
        <f>IFERROR(VLOOKUP($D116, V一般接種!$A:$G, J$4, FALSE), 0)</f>
        <v>400484</v>
      </c>
      <c r="K116" s="52">
        <f>IFERROR(VLOOKUP($D116, V一般接種!$A:$G, K$4, FALSE), 0)</f>
        <v>76838</v>
      </c>
      <c r="L116" s="52">
        <f>IFERROR(VLOOKUP($D116, V一般接種!$A:$G, L$4, FALSE), 0)</f>
        <v>643231</v>
      </c>
      <c r="M116" s="52">
        <f>IFERROR(VLOOKUP($D116, V一般接種!$A:$G, M$4, FALSE), 0)</f>
        <v>71649</v>
      </c>
      <c r="N116" s="52">
        <f>IFERROR(VLOOKUP($D116, V職域接種!$C:$G, N$4, FALSE), 0)</f>
        <v>0</v>
      </c>
      <c r="O116" s="52">
        <f>IFERROR(VLOOKUP($D116, V職域接種!$C:$G, O$4, FALSE), 0)</f>
        <v>0</v>
      </c>
    </row>
    <row r="117" spans="1:15" x14ac:dyDescent="0.55000000000000004">
      <c r="A117" s="100">
        <f t="shared" si="3"/>
        <v>44408</v>
      </c>
      <c r="B117" s="53">
        <f t="shared" si="4"/>
        <v>525475</v>
      </c>
      <c r="C117" s="53">
        <f t="shared" si="5"/>
        <v>768807</v>
      </c>
      <c r="D117" s="82">
        <v>44408</v>
      </c>
      <c r="E117" s="51" t="str">
        <f>IFERROR(VLOOKUP($D117, V医療従事者等!$A:$J, $E$4, FALSE), TEXT(D117, "aaa"))</f>
        <v>土</v>
      </c>
      <c r="F117" s="51">
        <f>IFERROR(VLOOKUP($D117, V医療従事者等!$A:$J, $F$4, FALSE), 0)</f>
        <v>0</v>
      </c>
      <c r="G117" s="51">
        <f>IFERROR(VLOOKUP($D117, V医療従事者等!$A:$J, $G$4, FALSE), 0)</f>
        <v>0</v>
      </c>
      <c r="H117" s="51">
        <f>IFERROR(VLOOKUP($D117, V医療従事者等!$A:$J, $H$4, FALSE), 0)</f>
        <v>0</v>
      </c>
      <c r="I117" s="51">
        <f>IFERROR(VLOOKUP($D117, V医療従事者等!$A:$J, $I$4, FALSE), 0)</f>
        <v>0</v>
      </c>
      <c r="J117" s="52">
        <f>IFERROR(VLOOKUP($D117, V一般接種!$A:$G, J$4, FALSE), 0)</f>
        <v>444521</v>
      </c>
      <c r="K117" s="52">
        <f>IFERROR(VLOOKUP($D117, V一般接種!$A:$G, K$4, FALSE), 0)</f>
        <v>80954</v>
      </c>
      <c r="L117" s="52">
        <f>IFERROR(VLOOKUP($D117, V一般接種!$A:$G, L$4, FALSE), 0)</f>
        <v>697609</v>
      </c>
      <c r="M117" s="52">
        <f>IFERROR(VLOOKUP($D117, V一般接種!$A:$G, M$4, FALSE), 0)</f>
        <v>71198</v>
      </c>
      <c r="N117" s="52">
        <f>IFERROR(VLOOKUP($D117, V職域接種!$C:$G, N$4, FALSE), 0)</f>
        <v>0</v>
      </c>
      <c r="O117" s="52">
        <f>IFERROR(VLOOKUP($D117, V職域接種!$C:$G, O$4, FALSE), 0)</f>
        <v>0</v>
      </c>
    </row>
    <row r="118" spans="1:15" x14ac:dyDescent="0.55000000000000004">
      <c r="A118" s="100">
        <f t="shared" si="3"/>
        <v>44409</v>
      </c>
      <c r="B118" s="53">
        <f t="shared" si="4"/>
        <v>6724996</v>
      </c>
      <c r="C118" s="53">
        <f t="shared" si="5"/>
        <v>1982098</v>
      </c>
      <c r="D118" s="82">
        <v>44409</v>
      </c>
      <c r="E118" s="51" t="str">
        <f>IFERROR(VLOOKUP($D118, V医療従事者等!$A:$J, $E$4, FALSE), TEXT(D118, "aaa"))</f>
        <v>日</v>
      </c>
      <c r="F118" s="51">
        <f>IFERROR(VLOOKUP($D118, V医療従事者等!$A:$J, $F$4, FALSE), 0)</f>
        <v>0</v>
      </c>
      <c r="G118" s="51">
        <f>IFERROR(VLOOKUP($D118, V医療従事者等!$A:$J, $G$4, FALSE), 0)</f>
        <v>0</v>
      </c>
      <c r="H118" s="51">
        <f>IFERROR(VLOOKUP($D118, V医療従事者等!$A:$J, $H$4, FALSE), 0)</f>
        <v>0</v>
      </c>
      <c r="I118" s="51">
        <f>IFERROR(VLOOKUP($D118, V医療従事者等!$A:$J, $I$4, FALSE), 0)</f>
        <v>0</v>
      </c>
      <c r="J118" s="52">
        <f>IFERROR(VLOOKUP($D118, V一般接種!$A:$G, J$4, FALSE), 0)</f>
        <v>379384</v>
      </c>
      <c r="K118" s="52">
        <f>IFERROR(VLOOKUP($D118, V一般接種!$A:$G, K$4, FALSE), 0)</f>
        <v>76366</v>
      </c>
      <c r="L118" s="52">
        <f>IFERROR(VLOOKUP($D118, V一般接種!$A:$G, L$4, FALSE), 0)</f>
        <v>476412</v>
      </c>
      <c r="M118" s="52">
        <f>IFERROR(VLOOKUP($D118, V一般接種!$A:$G, M$4, FALSE), 0)</f>
        <v>51552</v>
      </c>
      <c r="N118" s="52">
        <f>IFERROR(VLOOKUP($D118, V職域接種!$C:$G, N$4, FALSE), 0)</f>
        <v>6269246</v>
      </c>
      <c r="O118" s="52">
        <f>IFERROR(VLOOKUP($D118, V職域接種!$C:$G, O$4, FALSE), 0)</f>
        <v>1454134</v>
      </c>
    </row>
    <row r="119" spans="1:15" x14ac:dyDescent="0.55000000000000004">
      <c r="A119" s="100">
        <f t="shared" si="3"/>
        <v>44410</v>
      </c>
      <c r="B119" s="53">
        <f t="shared" si="4"/>
        <v>409153</v>
      </c>
      <c r="C119" s="53">
        <f t="shared" si="5"/>
        <v>494278</v>
      </c>
      <c r="D119" s="82">
        <v>44410</v>
      </c>
      <c r="E119" s="51" t="str">
        <f>IFERROR(VLOOKUP($D119, V医療従事者等!$A:$J, $E$4, FALSE), TEXT(D119, "aaa"))</f>
        <v>月</v>
      </c>
      <c r="F119" s="51">
        <f>IFERROR(VLOOKUP($D119, V医療従事者等!$A:$J, $F$4, FALSE), 0)</f>
        <v>0</v>
      </c>
      <c r="G119" s="51">
        <f>IFERROR(VLOOKUP($D119, V医療従事者等!$A:$J, $G$4, FALSE), 0)</f>
        <v>0</v>
      </c>
      <c r="H119" s="51">
        <f>IFERROR(VLOOKUP($D119, V医療従事者等!$A:$J, $H$4, FALSE), 0)</f>
        <v>0</v>
      </c>
      <c r="I119" s="51">
        <f>IFERROR(VLOOKUP($D119, V医療従事者等!$A:$J, $I$4, FALSE), 0)</f>
        <v>0</v>
      </c>
      <c r="J119" s="52">
        <f>IFERROR(VLOOKUP($D119, V一般接種!$A:$G, J$4, FALSE), 0)</f>
        <v>342333</v>
      </c>
      <c r="K119" s="52">
        <f>IFERROR(VLOOKUP($D119, V一般接種!$A:$G, K$4, FALSE), 0)</f>
        <v>66820</v>
      </c>
      <c r="L119" s="52">
        <f>IFERROR(VLOOKUP($D119, V一般接種!$A:$G, L$4, FALSE), 0)</f>
        <v>440591</v>
      </c>
      <c r="M119" s="52">
        <f>IFERROR(VLOOKUP($D119, V一般接種!$A:$G, M$4, FALSE), 0)</f>
        <v>53687</v>
      </c>
      <c r="N119" s="52">
        <f>IFERROR(VLOOKUP($D119, V職域接種!$C:$G, N$4, FALSE), 0)</f>
        <v>0</v>
      </c>
      <c r="O119" s="52">
        <f>IFERROR(VLOOKUP($D119, V職域接種!$C:$G, O$4, FALSE), 0)</f>
        <v>0</v>
      </c>
    </row>
    <row r="120" spans="1:15" x14ac:dyDescent="0.55000000000000004">
      <c r="A120" s="100">
        <f t="shared" si="3"/>
        <v>44411</v>
      </c>
      <c r="B120" s="53">
        <f t="shared" si="4"/>
        <v>401510</v>
      </c>
      <c r="C120" s="53">
        <f t="shared" si="5"/>
        <v>490534</v>
      </c>
      <c r="D120" s="82">
        <v>44411</v>
      </c>
      <c r="E120" s="51" t="str">
        <f>IFERROR(VLOOKUP($D120, V医療従事者等!$A:$J, $E$4, FALSE), TEXT(D120, "aaa"))</f>
        <v>火</v>
      </c>
      <c r="F120" s="51">
        <f>IFERROR(VLOOKUP($D120, V医療従事者等!$A:$J, $F$4, FALSE), 0)</f>
        <v>0</v>
      </c>
      <c r="G120" s="51">
        <f>IFERROR(VLOOKUP($D120, V医療従事者等!$A:$J, $G$4, FALSE), 0)</f>
        <v>0</v>
      </c>
      <c r="H120" s="51">
        <f>IFERROR(VLOOKUP($D120, V医療従事者等!$A:$J, $H$4, FALSE), 0)</f>
        <v>0</v>
      </c>
      <c r="I120" s="51">
        <f>IFERROR(VLOOKUP($D120, V医療従事者等!$A:$J, $I$4, FALSE), 0)</f>
        <v>0</v>
      </c>
      <c r="J120" s="52">
        <f>IFERROR(VLOOKUP($D120, V一般接種!$A:$G, J$4, FALSE), 0)</f>
        <v>337713</v>
      </c>
      <c r="K120" s="52">
        <f>IFERROR(VLOOKUP($D120, V一般接種!$A:$G, K$4, FALSE), 0)</f>
        <v>63797</v>
      </c>
      <c r="L120" s="52">
        <f>IFERROR(VLOOKUP($D120, V一般接種!$A:$G, L$4, FALSE), 0)</f>
        <v>438427</v>
      </c>
      <c r="M120" s="52">
        <f>IFERROR(VLOOKUP($D120, V一般接種!$A:$G, M$4, FALSE), 0)</f>
        <v>52107</v>
      </c>
      <c r="N120" s="52">
        <f>IFERROR(VLOOKUP($D120, V職域接種!$C:$G, N$4, FALSE), 0)</f>
        <v>0</v>
      </c>
      <c r="O120" s="52">
        <f>IFERROR(VLOOKUP($D120, V職域接種!$C:$G, O$4, FALSE), 0)</f>
        <v>0</v>
      </c>
    </row>
    <row r="121" spans="1:15" x14ac:dyDescent="0.55000000000000004">
      <c r="A121" s="100">
        <f t="shared" si="3"/>
        <v>44412</v>
      </c>
      <c r="B121" s="53">
        <f t="shared" si="4"/>
        <v>370505</v>
      </c>
      <c r="C121" s="53">
        <f t="shared" si="5"/>
        <v>449146</v>
      </c>
      <c r="D121" s="82">
        <v>44412</v>
      </c>
      <c r="E121" s="51" t="str">
        <f>IFERROR(VLOOKUP($D121, V医療従事者等!$A:$J, $E$4, FALSE), TEXT(D121, "aaa"))</f>
        <v>水</v>
      </c>
      <c r="F121" s="51">
        <f>IFERROR(VLOOKUP($D121, V医療従事者等!$A:$J, $F$4, FALSE), 0)</f>
        <v>0</v>
      </c>
      <c r="G121" s="51">
        <f>IFERROR(VLOOKUP($D121, V医療従事者等!$A:$J, $G$4, FALSE), 0)</f>
        <v>0</v>
      </c>
      <c r="H121" s="51">
        <f>IFERROR(VLOOKUP($D121, V医療従事者等!$A:$J, $H$4, FALSE), 0)</f>
        <v>0</v>
      </c>
      <c r="I121" s="51">
        <f>IFERROR(VLOOKUP($D121, V医療従事者等!$A:$J, $I$4, FALSE), 0)</f>
        <v>0</v>
      </c>
      <c r="J121" s="52">
        <f>IFERROR(VLOOKUP($D121, V一般接種!$A:$G, J$4, FALSE), 0)</f>
        <v>311762</v>
      </c>
      <c r="K121" s="52">
        <f>IFERROR(VLOOKUP($D121, V一般接種!$A:$G, K$4, FALSE), 0)</f>
        <v>58743</v>
      </c>
      <c r="L121" s="52">
        <f>IFERROR(VLOOKUP($D121, V一般接種!$A:$G, L$4, FALSE), 0)</f>
        <v>401190</v>
      </c>
      <c r="M121" s="52">
        <f>IFERROR(VLOOKUP($D121, V一般接種!$A:$G, M$4, FALSE), 0)</f>
        <v>47956</v>
      </c>
      <c r="N121" s="52">
        <f>IFERROR(VLOOKUP($D121, V職域接種!$C:$G, N$4, FALSE), 0)</f>
        <v>0</v>
      </c>
      <c r="O121" s="52">
        <f>IFERROR(VLOOKUP($D121, V職域接種!$C:$G, O$4, FALSE), 0)</f>
        <v>0</v>
      </c>
    </row>
    <row r="122" spans="1:15" x14ac:dyDescent="0.55000000000000004">
      <c r="A122" s="100">
        <f t="shared" si="3"/>
        <v>44413</v>
      </c>
      <c r="B122" s="53">
        <f t="shared" si="4"/>
        <v>275301</v>
      </c>
      <c r="C122" s="53">
        <f t="shared" si="5"/>
        <v>340657</v>
      </c>
      <c r="D122" s="82">
        <v>44413</v>
      </c>
      <c r="E122" s="51" t="str">
        <f>IFERROR(VLOOKUP($D122, V医療従事者等!$A:$J, $E$4, FALSE), TEXT(D122, "aaa"))</f>
        <v>木</v>
      </c>
      <c r="F122" s="51">
        <f>IFERROR(VLOOKUP($D122, V医療従事者等!$A:$J, $F$4, FALSE), 0)</f>
        <v>0</v>
      </c>
      <c r="G122" s="51">
        <f>IFERROR(VLOOKUP($D122, V医療従事者等!$A:$J, $G$4, FALSE), 0)</f>
        <v>0</v>
      </c>
      <c r="H122" s="51">
        <f>IFERROR(VLOOKUP($D122, V医療従事者等!$A:$J, $H$4, FALSE), 0)</f>
        <v>0</v>
      </c>
      <c r="I122" s="51">
        <f>IFERROR(VLOOKUP($D122, V医療従事者等!$A:$J, $I$4, FALSE), 0)</f>
        <v>0</v>
      </c>
      <c r="J122" s="52">
        <f>IFERROR(VLOOKUP($D122, V一般接種!$A:$G, J$4, FALSE), 0)</f>
        <v>225752</v>
      </c>
      <c r="K122" s="52">
        <f>IFERROR(VLOOKUP($D122, V一般接種!$A:$G, K$4, FALSE), 0)</f>
        <v>49549</v>
      </c>
      <c r="L122" s="52">
        <f>IFERROR(VLOOKUP($D122, V一般接種!$A:$G, L$4, FALSE), 0)</f>
        <v>307650</v>
      </c>
      <c r="M122" s="52">
        <f>IFERROR(VLOOKUP($D122, V一般接種!$A:$G, M$4, FALSE), 0)</f>
        <v>33007</v>
      </c>
      <c r="N122" s="52">
        <f>IFERROR(VLOOKUP($D122, V職域接種!$C:$G, N$4, FALSE), 0)</f>
        <v>0</v>
      </c>
      <c r="O122" s="52">
        <f>IFERROR(VLOOKUP($D122, V職域接種!$C:$G, O$4, FALSE), 0)</f>
        <v>0</v>
      </c>
    </row>
    <row r="123" spans="1:15" x14ac:dyDescent="0.55000000000000004">
      <c r="A123" s="100">
        <f t="shared" si="3"/>
        <v>44414</v>
      </c>
      <c r="B123" s="53">
        <f t="shared" si="4"/>
        <v>0</v>
      </c>
      <c r="C123" s="53">
        <f t="shared" si="5"/>
        <v>0</v>
      </c>
      <c r="D123" s="82">
        <v>44414</v>
      </c>
      <c r="E123" s="51" t="str">
        <f>IFERROR(VLOOKUP($D123, V医療従事者等!$A:$J, $E$4, FALSE), TEXT(D123, "aaa"))</f>
        <v>金</v>
      </c>
      <c r="F123" s="51">
        <f>IFERROR(VLOOKUP($D123, V医療従事者等!$A:$J, $F$4, FALSE), 0)</f>
        <v>0</v>
      </c>
      <c r="G123" s="51">
        <f>IFERROR(VLOOKUP($D123, V医療従事者等!$A:$J, $G$4, FALSE), 0)</f>
        <v>0</v>
      </c>
      <c r="H123" s="51">
        <f>IFERROR(VLOOKUP($D123, V医療従事者等!$A:$J, $H$4, FALSE), 0)</f>
        <v>0</v>
      </c>
      <c r="I123" s="51">
        <f>IFERROR(VLOOKUP($D123, V医療従事者等!$A:$J, $I$4, FALSE), 0)</f>
        <v>0</v>
      </c>
      <c r="J123" s="52">
        <f>IFERROR(VLOOKUP($D123, V一般接種!$A:$G, J$4, FALSE), 0)</f>
        <v>0</v>
      </c>
      <c r="K123" s="52">
        <f>IFERROR(VLOOKUP($D123, V一般接種!$A:$G, K$4, FALSE), 0)</f>
        <v>0</v>
      </c>
      <c r="L123" s="52">
        <f>IFERROR(VLOOKUP($D123, V一般接種!$A:$G, L$4, FALSE), 0)</f>
        <v>0</v>
      </c>
      <c r="M123" s="52">
        <f>IFERROR(VLOOKUP($D123, V一般接種!$A:$G, M$4, FALSE), 0)</f>
        <v>0</v>
      </c>
      <c r="N123" s="52">
        <f>IFERROR(VLOOKUP($D123, V職域接種!$C:$G, N$4, FALSE), 0)</f>
        <v>0</v>
      </c>
      <c r="O123" s="52">
        <f>IFERROR(VLOOKUP($D123, V職域接種!$C:$G, O$4, FALSE), 0)</f>
        <v>0</v>
      </c>
    </row>
    <row r="124" spans="1:15" x14ac:dyDescent="0.55000000000000004">
      <c r="A124" s="100">
        <f t="shared" si="3"/>
        <v>44415</v>
      </c>
      <c r="B124" s="53">
        <f t="shared" si="4"/>
        <v>0</v>
      </c>
      <c r="C124" s="53">
        <f t="shared" si="5"/>
        <v>0</v>
      </c>
      <c r="D124" s="82">
        <v>44415</v>
      </c>
      <c r="E124" s="51" t="str">
        <f>IFERROR(VLOOKUP($D124, V医療従事者等!$A:$J, $E$4, FALSE), TEXT(D124, "aaa"))</f>
        <v>土</v>
      </c>
      <c r="F124" s="51">
        <f>IFERROR(VLOOKUP($D124, V医療従事者等!$A:$J, $F$4, FALSE), 0)</f>
        <v>0</v>
      </c>
      <c r="G124" s="51">
        <f>IFERROR(VLOOKUP($D124, V医療従事者等!$A:$J, $G$4, FALSE), 0)</f>
        <v>0</v>
      </c>
      <c r="H124" s="51">
        <f>IFERROR(VLOOKUP($D124, V医療従事者等!$A:$J, $H$4, FALSE), 0)</f>
        <v>0</v>
      </c>
      <c r="I124" s="51">
        <f>IFERROR(VLOOKUP($D124, V医療従事者等!$A:$J, $I$4, FALSE), 0)</f>
        <v>0</v>
      </c>
      <c r="J124" s="52">
        <f>IFERROR(VLOOKUP($D124, V一般接種!$A:$G, J$4, FALSE), 0)</f>
        <v>0</v>
      </c>
      <c r="K124" s="52">
        <f>IFERROR(VLOOKUP($D124, V一般接種!$A:$G, K$4, FALSE), 0)</f>
        <v>0</v>
      </c>
      <c r="L124" s="52">
        <f>IFERROR(VLOOKUP($D124, V一般接種!$A:$G, L$4, FALSE), 0)</f>
        <v>0</v>
      </c>
      <c r="M124" s="52">
        <f>IFERROR(VLOOKUP($D124, V一般接種!$A:$G, M$4, FALSE), 0)</f>
        <v>0</v>
      </c>
      <c r="N124" s="52">
        <f>IFERROR(VLOOKUP($D124, V職域接種!$C:$G, N$4, FALSE), 0)</f>
        <v>0</v>
      </c>
      <c r="O124" s="52">
        <f>IFERROR(VLOOKUP($D124, V職域接種!$C:$G, O$4, FALSE), 0)</f>
        <v>0</v>
      </c>
    </row>
    <row r="125" spans="1:15" x14ac:dyDescent="0.55000000000000004">
      <c r="A125" s="100">
        <f t="shared" si="3"/>
        <v>44416</v>
      </c>
      <c r="B125" s="53">
        <f t="shared" si="4"/>
        <v>0</v>
      </c>
      <c r="C125" s="53">
        <f t="shared" si="5"/>
        <v>0</v>
      </c>
      <c r="D125" s="82">
        <v>44416</v>
      </c>
      <c r="E125" s="51" t="str">
        <f>IFERROR(VLOOKUP($D125, V医療従事者等!$A:$J, $E$4, FALSE), TEXT(D125, "aaa"))</f>
        <v>日</v>
      </c>
      <c r="F125" s="51">
        <f>IFERROR(VLOOKUP($D125, V医療従事者等!$A:$J, $F$4, FALSE), 0)</f>
        <v>0</v>
      </c>
      <c r="G125" s="51">
        <f>IFERROR(VLOOKUP($D125, V医療従事者等!$A:$J, $G$4, FALSE), 0)</f>
        <v>0</v>
      </c>
      <c r="H125" s="51">
        <f>IFERROR(VLOOKUP($D125, V医療従事者等!$A:$J, $H$4, FALSE), 0)</f>
        <v>0</v>
      </c>
      <c r="I125" s="51">
        <f>IFERROR(VLOOKUP($D125, V医療従事者等!$A:$J, $I$4, FALSE), 0)</f>
        <v>0</v>
      </c>
      <c r="J125" s="52">
        <f>IFERROR(VLOOKUP($D125, V一般接種!$A:$G, J$4, FALSE), 0)</f>
        <v>0</v>
      </c>
      <c r="K125" s="52">
        <f>IFERROR(VLOOKUP($D125, V一般接種!$A:$G, K$4, FALSE), 0)</f>
        <v>0</v>
      </c>
      <c r="L125" s="52">
        <f>IFERROR(VLOOKUP($D125, V一般接種!$A:$G, L$4, FALSE), 0)</f>
        <v>0</v>
      </c>
      <c r="M125" s="52">
        <f>IFERROR(VLOOKUP($D125, V一般接種!$A:$G, M$4, FALSE), 0)</f>
        <v>0</v>
      </c>
      <c r="N125" s="52">
        <f>IFERROR(VLOOKUP($D125, V職域接種!$C:$G, N$4, FALSE), 0)</f>
        <v>0</v>
      </c>
      <c r="O125" s="52">
        <f>IFERROR(VLOOKUP($D125, V職域接種!$C:$G, O$4, FALSE), 0)</f>
        <v>0</v>
      </c>
    </row>
    <row r="126" spans="1:15" x14ac:dyDescent="0.55000000000000004">
      <c r="A126" s="100">
        <f t="shared" si="3"/>
        <v>44417</v>
      </c>
      <c r="B126" s="53">
        <f t="shared" si="4"/>
        <v>0</v>
      </c>
      <c r="C126" s="53">
        <f t="shared" si="5"/>
        <v>0</v>
      </c>
      <c r="D126" s="82">
        <v>44417</v>
      </c>
      <c r="E126" s="51" t="str">
        <f>IFERROR(VLOOKUP($D126, V医療従事者等!$A:$J, $E$4, FALSE), TEXT(D126, "aaa"))</f>
        <v>月</v>
      </c>
      <c r="F126" s="51">
        <f>IFERROR(VLOOKUP($D126, V医療従事者等!$A:$J, $F$4, FALSE), 0)</f>
        <v>0</v>
      </c>
      <c r="G126" s="51">
        <f>IFERROR(VLOOKUP($D126, V医療従事者等!$A:$J, $G$4, FALSE), 0)</f>
        <v>0</v>
      </c>
      <c r="H126" s="51">
        <f>IFERROR(VLOOKUP($D126, V医療従事者等!$A:$J, $H$4, FALSE), 0)</f>
        <v>0</v>
      </c>
      <c r="I126" s="51">
        <f>IFERROR(VLOOKUP($D126, V医療従事者等!$A:$J, $I$4, FALSE), 0)</f>
        <v>0</v>
      </c>
      <c r="J126" s="52">
        <f>IFERROR(VLOOKUP($D126, V一般接種!$A:$G, J$4, FALSE), 0)</f>
        <v>0</v>
      </c>
      <c r="K126" s="52">
        <f>IFERROR(VLOOKUP($D126, V一般接種!$A:$G, K$4, FALSE), 0)</f>
        <v>0</v>
      </c>
      <c r="L126" s="52">
        <f>IFERROR(VLOOKUP($D126, V一般接種!$A:$G, L$4, FALSE), 0)</f>
        <v>0</v>
      </c>
      <c r="M126" s="52">
        <f>IFERROR(VLOOKUP($D126, V一般接種!$A:$G, M$4, FALSE), 0)</f>
        <v>0</v>
      </c>
      <c r="N126" s="52">
        <f>IFERROR(VLOOKUP($D126, V職域接種!$C:$G, N$4, FALSE), 0)</f>
        <v>0</v>
      </c>
      <c r="O126" s="52">
        <f>IFERROR(VLOOKUP($D126, V職域接種!$C:$G, O$4, FALSE), 0)</f>
        <v>0</v>
      </c>
    </row>
    <row r="127" spans="1:15" x14ac:dyDescent="0.55000000000000004">
      <c r="A127" s="100">
        <f t="shared" si="3"/>
        <v>44418</v>
      </c>
      <c r="B127" s="53">
        <f t="shared" si="4"/>
        <v>0</v>
      </c>
      <c r="C127" s="53">
        <f t="shared" si="5"/>
        <v>0</v>
      </c>
      <c r="D127" s="82">
        <v>44418</v>
      </c>
      <c r="E127" s="51" t="str">
        <f>IFERROR(VLOOKUP($D127, V医療従事者等!$A:$J, $E$4, FALSE), TEXT(D127, "aaa"))</f>
        <v>火</v>
      </c>
      <c r="F127" s="51">
        <f>IFERROR(VLOOKUP($D127, V医療従事者等!$A:$J, $F$4, FALSE), 0)</f>
        <v>0</v>
      </c>
      <c r="G127" s="51">
        <f>IFERROR(VLOOKUP($D127, V医療従事者等!$A:$J, $G$4, FALSE), 0)</f>
        <v>0</v>
      </c>
      <c r="H127" s="51">
        <f>IFERROR(VLOOKUP($D127, V医療従事者等!$A:$J, $H$4, FALSE), 0)</f>
        <v>0</v>
      </c>
      <c r="I127" s="51">
        <f>IFERROR(VLOOKUP($D127, V医療従事者等!$A:$J, $I$4, FALSE), 0)</f>
        <v>0</v>
      </c>
      <c r="J127" s="52">
        <f>IFERROR(VLOOKUP($D127, V一般接種!$A:$G, J$4, FALSE), 0)</f>
        <v>0</v>
      </c>
      <c r="K127" s="52">
        <f>IFERROR(VLOOKUP($D127, V一般接種!$A:$G, K$4, FALSE), 0)</f>
        <v>0</v>
      </c>
      <c r="L127" s="52">
        <f>IFERROR(VLOOKUP($D127, V一般接種!$A:$G, L$4, FALSE), 0)</f>
        <v>0</v>
      </c>
      <c r="M127" s="52">
        <f>IFERROR(VLOOKUP($D127, V一般接種!$A:$G, M$4, FALSE), 0)</f>
        <v>0</v>
      </c>
      <c r="N127" s="52">
        <f>IFERROR(VLOOKUP($D127, V職域接種!$C:$G, N$4, FALSE), 0)</f>
        <v>0</v>
      </c>
      <c r="O127" s="52">
        <f>IFERROR(VLOOKUP($D127, V職域接種!$C:$G, O$4, FALSE), 0)</f>
        <v>0</v>
      </c>
    </row>
    <row r="128" spans="1:15" x14ac:dyDescent="0.55000000000000004">
      <c r="A128" s="100">
        <f t="shared" si="3"/>
        <v>44419</v>
      </c>
      <c r="B128" s="53">
        <f t="shared" si="4"/>
        <v>0</v>
      </c>
      <c r="C128" s="53">
        <f t="shared" si="5"/>
        <v>0</v>
      </c>
      <c r="D128" s="82">
        <v>44419</v>
      </c>
      <c r="E128" s="51" t="str">
        <f>IFERROR(VLOOKUP($D128, V医療従事者等!$A:$J, $E$4, FALSE), TEXT(D128, "aaa"))</f>
        <v>水</v>
      </c>
      <c r="F128" s="51">
        <f>IFERROR(VLOOKUP($D128, V医療従事者等!$A:$J, $F$4, FALSE), 0)</f>
        <v>0</v>
      </c>
      <c r="G128" s="51">
        <f>IFERROR(VLOOKUP($D128, V医療従事者等!$A:$J, $G$4, FALSE), 0)</f>
        <v>0</v>
      </c>
      <c r="H128" s="51">
        <f>IFERROR(VLOOKUP($D128, V医療従事者等!$A:$J, $H$4, FALSE), 0)</f>
        <v>0</v>
      </c>
      <c r="I128" s="51">
        <f>IFERROR(VLOOKUP($D128, V医療従事者等!$A:$J, $I$4, FALSE), 0)</f>
        <v>0</v>
      </c>
      <c r="J128" s="52">
        <f>IFERROR(VLOOKUP($D128, V一般接種!$A:$G, J$4, FALSE), 0)</f>
        <v>0</v>
      </c>
      <c r="K128" s="52">
        <f>IFERROR(VLOOKUP($D128, V一般接種!$A:$G, K$4, FALSE), 0)</f>
        <v>0</v>
      </c>
      <c r="L128" s="52">
        <f>IFERROR(VLOOKUP($D128, V一般接種!$A:$G, L$4, FALSE), 0)</f>
        <v>0</v>
      </c>
      <c r="M128" s="52">
        <f>IFERROR(VLOOKUP($D128, V一般接種!$A:$G, M$4, FALSE), 0)</f>
        <v>0</v>
      </c>
      <c r="N128" s="52">
        <f>IFERROR(VLOOKUP($D128, V職域接種!$C:$G, N$4, FALSE), 0)</f>
        <v>0</v>
      </c>
      <c r="O128" s="52">
        <f>IFERROR(VLOOKUP($D128, V職域接種!$C:$G, O$4, FALSE), 0)</f>
        <v>0</v>
      </c>
    </row>
    <row r="129" spans="1:15" x14ac:dyDescent="0.55000000000000004">
      <c r="A129" s="100">
        <f t="shared" si="3"/>
        <v>44420</v>
      </c>
      <c r="B129" s="53">
        <f t="shared" si="4"/>
        <v>0</v>
      </c>
      <c r="C129" s="53">
        <f t="shared" si="5"/>
        <v>0</v>
      </c>
      <c r="D129" s="82">
        <v>44420</v>
      </c>
      <c r="E129" s="51" t="str">
        <f>IFERROR(VLOOKUP($D129, V医療従事者等!$A:$J, $E$4, FALSE), TEXT(D129, "aaa"))</f>
        <v>木</v>
      </c>
      <c r="F129" s="51">
        <f>IFERROR(VLOOKUP($D129, V医療従事者等!$A:$J, $F$4, FALSE), 0)</f>
        <v>0</v>
      </c>
      <c r="G129" s="51">
        <f>IFERROR(VLOOKUP($D129, V医療従事者等!$A:$J, $G$4, FALSE), 0)</f>
        <v>0</v>
      </c>
      <c r="H129" s="51">
        <f>IFERROR(VLOOKUP($D129, V医療従事者等!$A:$J, $H$4, FALSE), 0)</f>
        <v>0</v>
      </c>
      <c r="I129" s="51">
        <f>IFERROR(VLOOKUP($D129, V医療従事者等!$A:$J, $I$4, FALSE), 0)</f>
        <v>0</v>
      </c>
      <c r="J129" s="52">
        <f>IFERROR(VLOOKUP($D129, V一般接種!$A:$G, J$4, FALSE), 0)</f>
        <v>0</v>
      </c>
      <c r="K129" s="52">
        <f>IFERROR(VLOOKUP($D129, V一般接種!$A:$G, K$4, FALSE), 0)</f>
        <v>0</v>
      </c>
      <c r="L129" s="52">
        <f>IFERROR(VLOOKUP($D129, V一般接種!$A:$G, L$4, FALSE), 0)</f>
        <v>0</v>
      </c>
      <c r="M129" s="52">
        <f>IFERROR(VLOOKUP($D129, V一般接種!$A:$G, M$4, FALSE), 0)</f>
        <v>0</v>
      </c>
      <c r="N129" s="52">
        <f>IFERROR(VLOOKUP($D129, V職域接種!$C:$G, N$4, FALSE), 0)</f>
        <v>0</v>
      </c>
      <c r="O129" s="52">
        <f>IFERROR(VLOOKUP($D129, V職域接種!$C:$G, O$4, FALSE), 0)</f>
        <v>0</v>
      </c>
    </row>
    <row r="130" spans="1:15" x14ac:dyDescent="0.55000000000000004">
      <c r="A130" s="100">
        <f t="shared" si="3"/>
        <v>44421</v>
      </c>
      <c r="B130" s="53">
        <f t="shared" si="4"/>
        <v>0</v>
      </c>
      <c r="C130" s="53">
        <f t="shared" si="5"/>
        <v>0</v>
      </c>
      <c r="D130" s="82">
        <v>44421</v>
      </c>
      <c r="E130" s="51" t="str">
        <f>IFERROR(VLOOKUP($D130, V医療従事者等!$A:$J, $E$4, FALSE), TEXT(D130, "aaa"))</f>
        <v>金</v>
      </c>
      <c r="F130" s="51">
        <f>IFERROR(VLOOKUP($D130, V医療従事者等!$A:$J, $F$4, FALSE), 0)</f>
        <v>0</v>
      </c>
      <c r="G130" s="51">
        <f>IFERROR(VLOOKUP($D130, V医療従事者等!$A:$J, $G$4, FALSE), 0)</f>
        <v>0</v>
      </c>
      <c r="H130" s="51">
        <f>IFERROR(VLOOKUP($D130, V医療従事者等!$A:$J, $H$4, FALSE), 0)</f>
        <v>0</v>
      </c>
      <c r="I130" s="51">
        <f>IFERROR(VLOOKUP($D130, V医療従事者等!$A:$J, $I$4, FALSE), 0)</f>
        <v>0</v>
      </c>
      <c r="J130" s="52">
        <f>IFERROR(VLOOKUP($D130, V一般接種!$A:$G, J$4, FALSE), 0)</f>
        <v>0</v>
      </c>
      <c r="K130" s="52">
        <f>IFERROR(VLOOKUP($D130, V一般接種!$A:$G, K$4, FALSE), 0)</f>
        <v>0</v>
      </c>
      <c r="L130" s="52">
        <f>IFERROR(VLOOKUP($D130, V一般接種!$A:$G, L$4, FALSE), 0)</f>
        <v>0</v>
      </c>
      <c r="M130" s="52">
        <f>IFERROR(VLOOKUP($D130, V一般接種!$A:$G, M$4, FALSE), 0)</f>
        <v>0</v>
      </c>
      <c r="N130" s="52">
        <f>IFERROR(VLOOKUP($D130, V職域接種!$C:$G, N$4, FALSE), 0)</f>
        <v>0</v>
      </c>
      <c r="O130" s="52">
        <f>IFERROR(VLOOKUP($D130, V職域接種!$C:$G, O$4, FALSE), 0)</f>
        <v>0</v>
      </c>
    </row>
    <row r="131" spans="1:15" x14ac:dyDescent="0.55000000000000004">
      <c r="A131" s="100">
        <f t="shared" si="3"/>
        <v>44422</v>
      </c>
      <c r="B131" s="53">
        <f t="shared" si="4"/>
        <v>0</v>
      </c>
      <c r="C131" s="53">
        <f t="shared" si="5"/>
        <v>0</v>
      </c>
      <c r="D131" s="82">
        <v>44422</v>
      </c>
      <c r="E131" s="51" t="str">
        <f>IFERROR(VLOOKUP($D131, V医療従事者等!$A:$J, $E$4, FALSE), TEXT(D131, "aaa"))</f>
        <v>土</v>
      </c>
      <c r="F131" s="51">
        <f>IFERROR(VLOOKUP($D131, V医療従事者等!$A:$J, $F$4, FALSE), 0)</f>
        <v>0</v>
      </c>
      <c r="G131" s="51">
        <f>IFERROR(VLOOKUP($D131, V医療従事者等!$A:$J, $G$4, FALSE), 0)</f>
        <v>0</v>
      </c>
      <c r="H131" s="51">
        <f>IFERROR(VLOOKUP($D131, V医療従事者等!$A:$J, $H$4, FALSE), 0)</f>
        <v>0</v>
      </c>
      <c r="I131" s="51">
        <f>IFERROR(VLOOKUP($D131, V医療従事者等!$A:$J, $I$4, FALSE), 0)</f>
        <v>0</v>
      </c>
      <c r="J131" s="52">
        <f>IFERROR(VLOOKUP($D131, V一般接種!$A:$G, J$4, FALSE), 0)</f>
        <v>0</v>
      </c>
      <c r="K131" s="52">
        <f>IFERROR(VLOOKUP($D131, V一般接種!$A:$G, K$4, FALSE), 0)</f>
        <v>0</v>
      </c>
      <c r="L131" s="52">
        <f>IFERROR(VLOOKUP($D131, V一般接種!$A:$G, L$4, FALSE), 0)</f>
        <v>0</v>
      </c>
      <c r="M131" s="52">
        <f>IFERROR(VLOOKUP($D131, V一般接種!$A:$G, M$4, FALSE), 0)</f>
        <v>0</v>
      </c>
      <c r="N131" s="52">
        <f>IFERROR(VLOOKUP($D131, V職域接種!$C:$G, N$4, FALSE), 0)</f>
        <v>0</v>
      </c>
      <c r="O131" s="52">
        <f>IFERROR(VLOOKUP($D131, V職域接種!$C:$G, O$4, FALSE), 0)</f>
        <v>0</v>
      </c>
    </row>
    <row r="132" spans="1:15" x14ac:dyDescent="0.55000000000000004">
      <c r="A132" s="100">
        <f t="shared" si="3"/>
        <v>44423</v>
      </c>
      <c r="B132" s="53">
        <f t="shared" si="4"/>
        <v>0</v>
      </c>
      <c r="C132" s="53">
        <f t="shared" si="5"/>
        <v>0</v>
      </c>
      <c r="D132" s="82">
        <v>44423</v>
      </c>
      <c r="E132" s="51" t="str">
        <f>IFERROR(VLOOKUP($D132, V医療従事者等!$A:$J, $E$4, FALSE), TEXT(D132, "aaa"))</f>
        <v>日</v>
      </c>
      <c r="F132" s="51">
        <f>IFERROR(VLOOKUP($D132, V医療従事者等!$A:$J, $F$4, FALSE), 0)</f>
        <v>0</v>
      </c>
      <c r="G132" s="51">
        <f>IFERROR(VLOOKUP($D132, V医療従事者等!$A:$J, $G$4, FALSE), 0)</f>
        <v>0</v>
      </c>
      <c r="H132" s="51">
        <f>IFERROR(VLOOKUP($D132, V医療従事者等!$A:$J, $H$4, FALSE), 0)</f>
        <v>0</v>
      </c>
      <c r="I132" s="51">
        <f>IFERROR(VLOOKUP($D132, V医療従事者等!$A:$J, $I$4, FALSE), 0)</f>
        <v>0</v>
      </c>
      <c r="J132" s="52">
        <f>IFERROR(VLOOKUP($D132, V一般接種!$A:$G, J$4, FALSE), 0)</f>
        <v>0</v>
      </c>
      <c r="K132" s="52">
        <f>IFERROR(VLOOKUP($D132, V一般接種!$A:$G, K$4, FALSE), 0)</f>
        <v>0</v>
      </c>
      <c r="L132" s="52">
        <f>IFERROR(VLOOKUP($D132, V一般接種!$A:$G, L$4, FALSE), 0)</f>
        <v>0</v>
      </c>
      <c r="M132" s="52">
        <f>IFERROR(VLOOKUP($D132, V一般接種!$A:$G, M$4, FALSE), 0)</f>
        <v>0</v>
      </c>
      <c r="N132" s="52">
        <f>IFERROR(VLOOKUP($D132, V職域接種!$C:$G, N$4, FALSE), 0)</f>
        <v>0</v>
      </c>
      <c r="O132" s="52">
        <f>IFERROR(VLOOKUP($D132, V職域接種!$C:$G, O$4, FALSE), 0)</f>
        <v>0</v>
      </c>
    </row>
    <row r="133" spans="1:15" x14ac:dyDescent="0.55000000000000004">
      <c r="A133" s="100">
        <f t="shared" si="3"/>
        <v>44424</v>
      </c>
      <c r="B133" s="53">
        <f t="shared" si="4"/>
        <v>0</v>
      </c>
      <c r="C133" s="53">
        <f t="shared" si="5"/>
        <v>0</v>
      </c>
      <c r="D133" s="82">
        <v>44424</v>
      </c>
      <c r="E133" s="51" t="str">
        <f>IFERROR(VLOOKUP($D133, V医療従事者等!$A:$J, $E$4, FALSE), TEXT(D133, "aaa"))</f>
        <v>月</v>
      </c>
      <c r="F133" s="51">
        <f>IFERROR(VLOOKUP($D133, V医療従事者等!$A:$J, $F$4, FALSE), 0)</f>
        <v>0</v>
      </c>
      <c r="G133" s="51">
        <f>IFERROR(VLOOKUP($D133, V医療従事者等!$A:$J, $G$4, FALSE), 0)</f>
        <v>0</v>
      </c>
      <c r="H133" s="51">
        <f>IFERROR(VLOOKUP($D133, V医療従事者等!$A:$J, $H$4, FALSE), 0)</f>
        <v>0</v>
      </c>
      <c r="I133" s="51">
        <f>IFERROR(VLOOKUP($D133, V医療従事者等!$A:$J, $I$4, FALSE), 0)</f>
        <v>0</v>
      </c>
      <c r="J133" s="52">
        <f>IFERROR(VLOOKUP($D133, V一般接種!$A:$G, J$4, FALSE), 0)</f>
        <v>0</v>
      </c>
      <c r="K133" s="52">
        <f>IFERROR(VLOOKUP($D133, V一般接種!$A:$G, K$4, FALSE), 0)</f>
        <v>0</v>
      </c>
      <c r="L133" s="52">
        <f>IFERROR(VLOOKUP($D133, V一般接種!$A:$G, L$4, FALSE), 0)</f>
        <v>0</v>
      </c>
      <c r="M133" s="52">
        <f>IFERROR(VLOOKUP($D133, V一般接種!$A:$G, M$4, FALSE), 0)</f>
        <v>0</v>
      </c>
      <c r="N133" s="52">
        <f>IFERROR(VLOOKUP($D133, V職域接種!$C:$G, N$4, FALSE), 0)</f>
        <v>0</v>
      </c>
      <c r="O133" s="52">
        <f>IFERROR(VLOOKUP($D133, V職域接種!$C:$G, O$4, FALSE), 0)</f>
        <v>0</v>
      </c>
    </row>
    <row r="134" spans="1:15" x14ac:dyDescent="0.55000000000000004">
      <c r="A134" s="100">
        <f t="shared" si="3"/>
        <v>44425</v>
      </c>
      <c r="B134" s="53">
        <f t="shared" si="4"/>
        <v>0</v>
      </c>
      <c r="C134" s="53">
        <f t="shared" si="5"/>
        <v>0</v>
      </c>
      <c r="D134" s="82">
        <v>44425</v>
      </c>
      <c r="E134" s="51" t="str">
        <f>IFERROR(VLOOKUP($D134, V医療従事者等!$A:$J, $E$4, FALSE), TEXT(D134, "aaa"))</f>
        <v>火</v>
      </c>
      <c r="F134" s="51">
        <f>IFERROR(VLOOKUP($D134, V医療従事者等!$A:$J, $F$4, FALSE), 0)</f>
        <v>0</v>
      </c>
      <c r="G134" s="51">
        <f>IFERROR(VLOOKUP($D134, V医療従事者等!$A:$J, $G$4, FALSE), 0)</f>
        <v>0</v>
      </c>
      <c r="H134" s="51">
        <f>IFERROR(VLOOKUP($D134, V医療従事者等!$A:$J, $H$4, FALSE), 0)</f>
        <v>0</v>
      </c>
      <c r="I134" s="51">
        <f>IFERROR(VLOOKUP($D134, V医療従事者等!$A:$J, $I$4, FALSE), 0)</f>
        <v>0</v>
      </c>
      <c r="J134" s="52">
        <f>IFERROR(VLOOKUP($D134, V一般接種!$A:$G, J$4, FALSE), 0)</f>
        <v>0</v>
      </c>
      <c r="K134" s="52">
        <f>IFERROR(VLOOKUP($D134, V一般接種!$A:$G, K$4, FALSE), 0)</f>
        <v>0</v>
      </c>
      <c r="L134" s="52">
        <f>IFERROR(VLOOKUP($D134, V一般接種!$A:$G, L$4, FALSE), 0)</f>
        <v>0</v>
      </c>
      <c r="M134" s="52">
        <f>IFERROR(VLOOKUP($D134, V一般接種!$A:$G, M$4, FALSE), 0)</f>
        <v>0</v>
      </c>
      <c r="N134" s="52">
        <f>IFERROR(VLOOKUP($D134, V職域接種!$C:$G, N$4, FALSE), 0)</f>
        <v>0</v>
      </c>
      <c r="O134" s="52">
        <f>IFERROR(VLOOKUP($D134, V職域接種!$C:$G, O$4, FALSE), 0)</f>
        <v>0</v>
      </c>
    </row>
    <row r="135" spans="1:15" x14ac:dyDescent="0.55000000000000004">
      <c r="A135" s="100">
        <f t="shared" ref="A135:A198" si="6">D135</f>
        <v>44426</v>
      </c>
      <c r="B135" s="53">
        <f t="shared" ref="B135:B198" si="7">IF($D135="","",IF(F135+G135+J135+K135+N135=0, 0, F135+G135+J135+K135+N135))</f>
        <v>0</v>
      </c>
      <c r="C135" s="53">
        <f t="shared" ref="C135:C198" si="8">IF($D135="", "", IF(H135+I135+L135+M135+O135=0, 0, H135+I135+L135+M135+O135))</f>
        <v>0</v>
      </c>
      <c r="D135" s="82">
        <v>44426</v>
      </c>
      <c r="E135" s="51" t="str">
        <f>IFERROR(VLOOKUP($D135, V医療従事者等!$A:$J, $E$4, FALSE), TEXT(D135, "aaa"))</f>
        <v>水</v>
      </c>
      <c r="F135" s="51">
        <f>IFERROR(VLOOKUP($D135, V医療従事者等!$A:$J, $F$4, FALSE), 0)</f>
        <v>0</v>
      </c>
      <c r="G135" s="51">
        <f>IFERROR(VLOOKUP($D135, V医療従事者等!$A:$J, $G$4, FALSE), 0)</f>
        <v>0</v>
      </c>
      <c r="H135" s="51">
        <f>IFERROR(VLOOKUP($D135, V医療従事者等!$A:$J, $H$4, FALSE), 0)</f>
        <v>0</v>
      </c>
      <c r="I135" s="51">
        <f>IFERROR(VLOOKUP($D135, V医療従事者等!$A:$J, $I$4, FALSE), 0)</f>
        <v>0</v>
      </c>
      <c r="J135" s="52">
        <f>IFERROR(VLOOKUP($D135, V一般接種!$A:$G, J$4, FALSE), 0)</f>
        <v>0</v>
      </c>
      <c r="K135" s="52">
        <f>IFERROR(VLOOKUP($D135, V一般接種!$A:$G, K$4, FALSE), 0)</f>
        <v>0</v>
      </c>
      <c r="L135" s="52">
        <f>IFERROR(VLOOKUP($D135, V一般接種!$A:$G, L$4, FALSE), 0)</f>
        <v>0</v>
      </c>
      <c r="M135" s="52">
        <f>IFERROR(VLOOKUP($D135, V一般接種!$A:$G, M$4, FALSE), 0)</f>
        <v>0</v>
      </c>
      <c r="N135" s="52">
        <f>IFERROR(VLOOKUP($D135, V職域接種!$C:$G, N$4, FALSE), 0)</f>
        <v>0</v>
      </c>
      <c r="O135" s="52">
        <f>IFERROR(VLOOKUP($D135, V職域接種!$C:$G, O$4, FALSE), 0)</f>
        <v>0</v>
      </c>
    </row>
    <row r="136" spans="1:15" x14ac:dyDescent="0.55000000000000004">
      <c r="A136" s="100">
        <f t="shared" si="6"/>
        <v>44427</v>
      </c>
      <c r="B136" s="53">
        <f t="shared" si="7"/>
        <v>0</v>
      </c>
      <c r="C136" s="53">
        <f t="shared" si="8"/>
        <v>0</v>
      </c>
      <c r="D136" s="82">
        <v>44427</v>
      </c>
      <c r="E136" s="51" t="str">
        <f>IFERROR(VLOOKUP($D136, V医療従事者等!$A:$J, $E$4, FALSE), TEXT(D136, "aaa"))</f>
        <v>木</v>
      </c>
      <c r="F136" s="51">
        <f>IFERROR(VLOOKUP($D136, V医療従事者等!$A:$J, $F$4, FALSE), 0)</f>
        <v>0</v>
      </c>
      <c r="G136" s="51">
        <f>IFERROR(VLOOKUP($D136, V医療従事者等!$A:$J, $G$4, FALSE), 0)</f>
        <v>0</v>
      </c>
      <c r="H136" s="51">
        <f>IFERROR(VLOOKUP($D136, V医療従事者等!$A:$J, $H$4, FALSE), 0)</f>
        <v>0</v>
      </c>
      <c r="I136" s="51">
        <f>IFERROR(VLOOKUP($D136, V医療従事者等!$A:$J, $I$4, FALSE), 0)</f>
        <v>0</v>
      </c>
      <c r="J136" s="52">
        <f>IFERROR(VLOOKUP($D136, V一般接種!$A:$G, J$4, FALSE), 0)</f>
        <v>0</v>
      </c>
      <c r="K136" s="52">
        <f>IFERROR(VLOOKUP($D136, V一般接種!$A:$G, K$4, FALSE), 0)</f>
        <v>0</v>
      </c>
      <c r="L136" s="52">
        <f>IFERROR(VLOOKUP($D136, V一般接種!$A:$G, L$4, FALSE), 0)</f>
        <v>0</v>
      </c>
      <c r="M136" s="52">
        <f>IFERROR(VLOOKUP($D136, V一般接種!$A:$G, M$4, FALSE), 0)</f>
        <v>0</v>
      </c>
      <c r="N136" s="52">
        <f>IFERROR(VLOOKUP($D136, V職域接種!$C:$G, N$4, FALSE), 0)</f>
        <v>0</v>
      </c>
      <c r="O136" s="52">
        <f>IFERROR(VLOOKUP($D136, V職域接種!$C:$G, O$4, FALSE), 0)</f>
        <v>0</v>
      </c>
    </row>
    <row r="137" spans="1:15" x14ac:dyDescent="0.55000000000000004">
      <c r="A137" s="100">
        <f t="shared" si="6"/>
        <v>44428</v>
      </c>
      <c r="B137" s="53">
        <f t="shared" si="7"/>
        <v>0</v>
      </c>
      <c r="C137" s="53">
        <f t="shared" si="8"/>
        <v>0</v>
      </c>
      <c r="D137" s="82">
        <v>44428</v>
      </c>
      <c r="E137" s="51" t="str">
        <f>IFERROR(VLOOKUP($D137, V医療従事者等!$A:$J, $E$4, FALSE), TEXT(D137, "aaa"))</f>
        <v>金</v>
      </c>
      <c r="F137" s="51">
        <f>IFERROR(VLOOKUP($D137, V医療従事者等!$A:$J, $F$4, FALSE), 0)</f>
        <v>0</v>
      </c>
      <c r="G137" s="51">
        <f>IFERROR(VLOOKUP($D137, V医療従事者等!$A:$J, $G$4, FALSE), 0)</f>
        <v>0</v>
      </c>
      <c r="H137" s="51">
        <f>IFERROR(VLOOKUP($D137, V医療従事者等!$A:$J, $H$4, FALSE), 0)</f>
        <v>0</v>
      </c>
      <c r="I137" s="51">
        <f>IFERROR(VLOOKUP($D137, V医療従事者等!$A:$J, $I$4, FALSE), 0)</f>
        <v>0</v>
      </c>
      <c r="J137" s="52">
        <f>IFERROR(VLOOKUP($D137, V一般接種!$A:$G, J$4, FALSE), 0)</f>
        <v>0</v>
      </c>
      <c r="K137" s="52">
        <f>IFERROR(VLOOKUP($D137, V一般接種!$A:$G, K$4, FALSE), 0)</f>
        <v>0</v>
      </c>
      <c r="L137" s="52">
        <f>IFERROR(VLOOKUP($D137, V一般接種!$A:$G, L$4, FALSE), 0)</f>
        <v>0</v>
      </c>
      <c r="M137" s="52">
        <f>IFERROR(VLOOKUP($D137, V一般接種!$A:$G, M$4, FALSE), 0)</f>
        <v>0</v>
      </c>
      <c r="N137" s="52">
        <f>IFERROR(VLOOKUP($D137, V職域接種!$C:$G, N$4, FALSE), 0)</f>
        <v>0</v>
      </c>
      <c r="O137" s="52">
        <f>IFERROR(VLOOKUP($D137, V職域接種!$C:$G, O$4, FALSE), 0)</f>
        <v>0</v>
      </c>
    </row>
    <row r="138" spans="1:15" x14ac:dyDescent="0.55000000000000004">
      <c r="A138" s="100">
        <f t="shared" si="6"/>
        <v>44429</v>
      </c>
      <c r="B138" s="53">
        <f t="shared" si="7"/>
        <v>0</v>
      </c>
      <c r="C138" s="53">
        <f t="shared" si="8"/>
        <v>0</v>
      </c>
      <c r="D138" s="82">
        <v>44429</v>
      </c>
      <c r="E138" s="51" t="str">
        <f>IFERROR(VLOOKUP($D138, V医療従事者等!$A:$J, $E$4, FALSE), TEXT(D138, "aaa"))</f>
        <v>土</v>
      </c>
      <c r="F138" s="51">
        <f>IFERROR(VLOOKUP($D138, V医療従事者等!$A:$J, $F$4, FALSE), 0)</f>
        <v>0</v>
      </c>
      <c r="G138" s="51">
        <f>IFERROR(VLOOKUP($D138, V医療従事者等!$A:$J, $G$4, FALSE), 0)</f>
        <v>0</v>
      </c>
      <c r="H138" s="51">
        <f>IFERROR(VLOOKUP($D138, V医療従事者等!$A:$J, $H$4, FALSE), 0)</f>
        <v>0</v>
      </c>
      <c r="I138" s="51">
        <f>IFERROR(VLOOKUP($D138, V医療従事者等!$A:$J, $I$4, FALSE), 0)</f>
        <v>0</v>
      </c>
      <c r="J138" s="52">
        <f>IFERROR(VLOOKUP($D138, V一般接種!$A:$G, J$4, FALSE), 0)</f>
        <v>0</v>
      </c>
      <c r="K138" s="52">
        <f>IFERROR(VLOOKUP($D138, V一般接種!$A:$G, K$4, FALSE), 0)</f>
        <v>0</v>
      </c>
      <c r="L138" s="52">
        <f>IFERROR(VLOOKUP($D138, V一般接種!$A:$G, L$4, FALSE), 0)</f>
        <v>0</v>
      </c>
      <c r="M138" s="52">
        <f>IFERROR(VLOOKUP($D138, V一般接種!$A:$G, M$4, FALSE), 0)</f>
        <v>0</v>
      </c>
      <c r="N138" s="52">
        <f>IFERROR(VLOOKUP($D138, V職域接種!$C:$G, N$4, FALSE), 0)</f>
        <v>0</v>
      </c>
      <c r="O138" s="52">
        <f>IFERROR(VLOOKUP($D138, V職域接種!$C:$G, O$4, FALSE), 0)</f>
        <v>0</v>
      </c>
    </row>
    <row r="139" spans="1:15" x14ac:dyDescent="0.55000000000000004">
      <c r="A139" s="100">
        <f t="shared" si="6"/>
        <v>44430</v>
      </c>
      <c r="B139" s="53">
        <f t="shared" si="7"/>
        <v>0</v>
      </c>
      <c r="C139" s="53">
        <f t="shared" si="8"/>
        <v>0</v>
      </c>
      <c r="D139" s="82">
        <v>44430</v>
      </c>
      <c r="E139" s="51" t="str">
        <f>IFERROR(VLOOKUP($D139, V医療従事者等!$A:$J, $E$4, FALSE), TEXT(D139, "aaa"))</f>
        <v>日</v>
      </c>
      <c r="F139" s="51">
        <f>IFERROR(VLOOKUP($D139, V医療従事者等!$A:$J, $F$4, FALSE), 0)</f>
        <v>0</v>
      </c>
      <c r="G139" s="51">
        <f>IFERROR(VLOOKUP($D139, V医療従事者等!$A:$J, $G$4, FALSE), 0)</f>
        <v>0</v>
      </c>
      <c r="H139" s="51">
        <f>IFERROR(VLOOKUP($D139, V医療従事者等!$A:$J, $H$4, FALSE), 0)</f>
        <v>0</v>
      </c>
      <c r="I139" s="51">
        <f>IFERROR(VLOOKUP($D139, V医療従事者等!$A:$J, $I$4, FALSE), 0)</f>
        <v>0</v>
      </c>
      <c r="J139" s="52">
        <f>IFERROR(VLOOKUP($D139, V一般接種!$A:$G, J$4, FALSE), 0)</f>
        <v>0</v>
      </c>
      <c r="K139" s="52">
        <f>IFERROR(VLOOKUP($D139, V一般接種!$A:$G, K$4, FALSE), 0)</f>
        <v>0</v>
      </c>
      <c r="L139" s="52">
        <f>IFERROR(VLOOKUP($D139, V一般接種!$A:$G, L$4, FALSE), 0)</f>
        <v>0</v>
      </c>
      <c r="M139" s="52">
        <f>IFERROR(VLOOKUP($D139, V一般接種!$A:$G, M$4, FALSE), 0)</f>
        <v>0</v>
      </c>
      <c r="N139" s="52">
        <f>IFERROR(VLOOKUP($D139, V職域接種!$C:$G, N$4, FALSE), 0)</f>
        <v>0</v>
      </c>
      <c r="O139" s="52">
        <f>IFERROR(VLOOKUP($D139, V職域接種!$C:$G, O$4, FALSE), 0)</f>
        <v>0</v>
      </c>
    </row>
    <row r="140" spans="1:15" x14ac:dyDescent="0.55000000000000004">
      <c r="A140" s="100">
        <f t="shared" si="6"/>
        <v>44431</v>
      </c>
      <c r="B140" s="53">
        <f t="shared" si="7"/>
        <v>0</v>
      </c>
      <c r="C140" s="53">
        <f t="shared" si="8"/>
        <v>0</v>
      </c>
      <c r="D140" s="82">
        <v>44431</v>
      </c>
      <c r="E140" s="51" t="str">
        <f>IFERROR(VLOOKUP($D140, V医療従事者等!$A:$J, $E$4, FALSE), TEXT(D140, "aaa"))</f>
        <v>月</v>
      </c>
      <c r="F140" s="51">
        <f>IFERROR(VLOOKUP($D140, V医療従事者等!$A:$J, $F$4, FALSE), 0)</f>
        <v>0</v>
      </c>
      <c r="G140" s="51">
        <f>IFERROR(VLOOKUP($D140, V医療従事者等!$A:$J, $G$4, FALSE), 0)</f>
        <v>0</v>
      </c>
      <c r="H140" s="51">
        <f>IFERROR(VLOOKUP($D140, V医療従事者等!$A:$J, $H$4, FALSE), 0)</f>
        <v>0</v>
      </c>
      <c r="I140" s="51">
        <f>IFERROR(VLOOKUP($D140, V医療従事者等!$A:$J, $I$4, FALSE), 0)</f>
        <v>0</v>
      </c>
      <c r="J140" s="52">
        <f>IFERROR(VLOOKUP($D140, V一般接種!$A:$G, J$4, FALSE), 0)</f>
        <v>0</v>
      </c>
      <c r="K140" s="52">
        <f>IFERROR(VLOOKUP($D140, V一般接種!$A:$G, K$4, FALSE), 0)</f>
        <v>0</v>
      </c>
      <c r="L140" s="52">
        <f>IFERROR(VLOOKUP($D140, V一般接種!$A:$G, L$4, FALSE), 0)</f>
        <v>0</v>
      </c>
      <c r="M140" s="52">
        <f>IFERROR(VLOOKUP($D140, V一般接種!$A:$G, M$4, FALSE), 0)</f>
        <v>0</v>
      </c>
      <c r="N140" s="52">
        <f>IFERROR(VLOOKUP($D140, V職域接種!$C:$G, N$4, FALSE), 0)</f>
        <v>0</v>
      </c>
      <c r="O140" s="52">
        <f>IFERROR(VLOOKUP($D140, V職域接種!$C:$G, O$4, FALSE), 0)</f>
        <v>0</v>
      </c>
    </row>
    <row r="141" spans="1:15" x14ac:dyDescent="0.55000000000000004">
      <c r="A141" s="100">
        <f t="shared" si="6"/>
        <v>44432</v>
      </c>
      <c r="B141" s="53">
        <f t="shared" si="7"/>
        <v>0</v>
      </c>
      <c r="C141" s="53">
        <f t="shared" si="8"/>
        <v>0</v>
      </c>
      <c r="D141" s="82">
        <v>44432</v>
      </c>
      <c r="E141" s="51" t="str">
        <f>IFERROR(VLOOKUP($D141, V医療従事者等!$A:$J, $E$4, FALSE), TEXT(D141, "aaa"))</f>
        <v>火</v>
      </c>
      <c r="F141" s="51">
        <f>IFERROR(VLOOKUP($D141, V医療従事者等!$A:$J, $F$4, FALSE), 0)</f>
        <v>0</v>
      </c>
      <c r="G141" s="51">
        <f>IFERROR(VLOOKUP($D141, V医療従事者等!$A:$J, $G$4, FALSE), 0)</f>
        <v>0</v>
      </c>
      <c r="H141" s="51">
        <f>IFERROR(VLOOKUP($D141, V医療従事者等!$A:$J, $H$4, FALSE), 0)</f>
        <v>0</v>
      </c>
      <c r="I141" s="51">
        <f>IFERROR(VLOOKUP($D141, V医療従事者等!$A:$J, $I$4, FALSE), 0)</f>
        <v>0</v>
      </c>
      <c r="J141" s="52">
        <f>IFERROR(VLOOKUP($D141, V一般接種!$A:$G, J$4, FALSE), 0)</f>
        <v>0</v>
      </c>
      <c r="K141" s="52">
        <f>IFERROR(VLOOKUP($D141, V一般接種!$A:$G, K$4, FALSE), 0)</f>
        <v>0</v>
      </c>
      <c r="L141" s="52">
        <f>IFERROR(VLOOKUP($D141, V一般接種!$A:$G, L$4, FALSE), 0)</f>
        <v>0</v>
      </c>
      <c r="M141" s="52">
        <f>IFERROR(VLOOKUP($D141, V一般接種!$A:$G, M$4, FALSE), 0)</f>
        <v>0</v>
      </c>
      <c r="N141" s="52">
        <f>IFERROR(VLOOKUP($D141, V職域接種!$C:$G, N$4, FALSE), 0)</f>
        <v>0</v>
      </c>
      <c r="O141" s="52">
        <f>IFERROR(VLOOKUP($D141, V職域接種!$C:$G, O$4, FALSE), 0)</f>
        <v>0</v>
      </c>
    </row>
    <row r="142" spans="1:15" x14ac:dyDescent="0.55000000000000004">
      <c r="A142" s="100">
        <f t="shared" si="6"/>
        <v>44433</v>
      </c>
      <c r="B142" s="53">
        <f t="shared" si="7"/>
        <v>0</v>
      </c>
      <c r="C142" s="53">
        <f t="shared" si="8"/>
        <v>0</v>
      </c>
      <c r="D142" s="82">
        <v>44433</v>
      </c>
      <c r="E142" s="51" t="str">
        <f>IFERROR(VLOOKUP($D142, V医療従事者等!$A:$J, $E$4, FALSE), TEXT(D142, "aaa"))</f>
        <v>水</v>
      </c>
      <c r="F142" s="51">
        <f>IFERROR(VLOOKUP($D142, V医療従事者等!$A:$J, $F$4, FALSE), 0)</f>
        <v>0</v>
      </c>
      <c r="G142" s="51">
        <f>IFERROR(VLOOKUP($D142, V医療従事者等!$A:$J, $G$4, FALSE), 0)</f>
        <v>0</v>
      </c>
      <c r="H142" s="51">
        <f>IFERROR(VLOOKUP($D142, V医療従事者等!$A:$J, $H$4, FALSE), 0)</f>
        <v>0</v>
      </c>
      <c r="I142" s="51">
        <f>IFERROR(VLOOKUP($D142, V医療従事者等!$A:$J, $I$4, FALSE), 0)</f>
        <v>0</v>
      </c>
      <c r="J142" s="52">
        <f>IFERROR(VLOOKUP($D142, V一般接種!$A:$G, J$4, FALSE), 0)</f>
        <v>0</v>
      </c>
      <c r="K142" s="52">
        <f>IFERROR(VLOOKUP($D142, V一般接種!$A:$G, K$4, FALSE), 0)</f>
        <v>0</v>
      </c>
      <c r="L142" s="52">
        <f>IFERROR(VLOOKUP($D142, V一般接種!$A:$G, L$4, FALSE), 0)</f>
        <v>0</v>
      </c>
      <c r="M142" s="52">
        <f>IFERROR(VLOOKUP($D142, V一般接種!$A:$G, M$4, FALSE), 0)</f>
        <v>0</v>
      </c>
      <c r="N142" s="52">
        <f>IFERROR(VLOOKUP($D142, V職域接種!$C:$G, N$4, FALSE), 0)</f>
        <v>0</v>
      </c>
      <c r="O142" s="52">
        <f>IFERROR(VLOOKUP($D142, V職域接種!$C:$G, O$4, FALSE), 0)</f>
        <v>0</v>
      </c>
    </row>
    <row r="143" spans="1:15" x14ac:dyDescent="0.55000000000000004">
      <c r="A143" s="100">
        <f t="shared" si="6"/>
        <v>44434</v>
      </c>
      <c r="B143" s="53">
        <f t="shared" si="7"/>
        <v>0</v>
      </c>
      <c r="C143" s="53">
        <f t="shared" si="8"/>
        <v>0</v>
      </c>
      <c r="D143" s="82">
        <v>44434</v>
      </c>
      <c r="E143" s="51" t="str">
        <f>IFERROR(VLOOKUP($D143, V医療従事者等!$A:$J, $E$4, FALSE), TEXT(D143, "aaa"))</f>
        <v>木</v>
      </c>
      <c r="F143" s="51">
        <f>IFERROR(VLOOKUP($D143, V医療従事者等!$A:$J, $F$4, FALSE), 0)</f>
        <v>0</v>
      </c>
      <c r="G143" s="51">
        <f>IFERROR(VLOOKUP($D143, V医療従事者等!$A:$J, $G$4, FALSE), 0)</f>
        <v>0</v>
      </c>
      <c r="H143" s="51">
        <f>IFERROR(VLOOKUP($D143, V医療従事者等!$A:$J, $H$4, FALSE), 0)</f>
        <v>0</v>
      </c>
      <c r="I143" s="51">
        <f>IFERROR(VLOOKUP($D143, V医療従事者等!$A:$J, $I$4, FALSE), 0)</f>
        <v>0</v>
      </c>
      <c r="J143" s="52">
        <f>IFERROR(VLOOKUP($D143, V一般接種!$A:$G, J$4, FALSE), 0)</f>
        <v>0</v>
      </c>
      <c r="K143" s="52">
        <f>IFERROR(VLOOKUP($D143, V一般接種!$A:$G, K$4, FALSE), 0)</f>
        <v>0</v>
      </c>
      <c r="L143" s="52">
        <f>IFERROR(VLOOKUP($D143, V一般接種!$A:$G, L$4, FALSE), 0)</f>
        <v>0</v>
      </c>
      <c r="M143" s="52">
        <f>IFERROR(VLOOKUP($D143, V一般接種!$A:$G, M$4, FALSE), 0)</f>
        <v>0</v>
      </c>
      <c r="N143" s="52">
        <f>IFERROR(VLOOKUP($D143, V職域接種!$C:$G, N$4, FALSE), 0)</f>
        <v>0</v>
      </c>
      <c r="O143" s="52">
        <f>IFERROR(VLOOKUP($D143, V職域接種!$C:$G, O$4, FALSE), 0)</f>
        <v>0</v>
      </c>
    </row>
    <row r="144" spans="1:15" x14ac:dyDescent="0.55000000000000004">
      <c r="A144" s="100">
        <f t="shared" si="6"/>
        <v>44435</v>
      </c>
      <c r="B144" s="53">
        <f t="shared" si="7"/>
        <v>0</v>
      </c>
      <c r="C144" s="53">
        <f t="shared" si="8"/>
        <v>0</v>
      </c>
      <c r="D144" s="82">
        <v>44435</v>
      </c>
      <c r="E144" s="51" t="str">
        <f>IFERROR(VLOOKUP($D144, V医療従事者等!$A:$J, $E$4, FALSE), TEXT(D144, "aaa"))</f>
        <v>金</v>
      </c>
      <c r="F144" s="51">
        <f>IFERROR(VLOOKUP($D144, V医療従事者等!$A:$J, $F$4, FALSE), 0)</f>
        <v>0</v>
      </c>
      <c r="G144" s="51">
        <f>IFERROR(VLOOKUP($D144, V医療従事者等!$A:$J, $G$4, FALSE), 0)</f>
        <v>0</v>
      </c>
      <c r="H144" s="51">
        <f>IFERROR(VLOOKUP($D144, V医療従事者等!$A:$J, $H$4, FALSE), 0)</f>
        <v>0</v>
      </c>
      <c r="I144" s="51">
        <f>IFERROR(VLOOKUP($D144, V医療従事者等!$A:$J, $I$4, FALSE), 0)</f>
        <v>0</v>
      </c>
      <c r="J144" s="52">
        <f>IFERROR(VLOOKUP($D144, V一般接種!$A:$G, J$4, FALSE), 0)</f>
        <v>0</v>
      </c>
      <c r="K144" s="52">
        <f>IFERROR(VLOOKUP($D144, V一般接種!$A:$G, K$4, FALSE), 0)</f>
        <v>0</v>
      </c>
      <c r="L144" s="52">
        <f>IFERROR(VLOOKUP($D144, V一般接種!$A:$G, L$4, FALSE), 0)</f>
        <v>0</v>
      </c>
      <c r="M144" s="52">
        <f>IFERROR(VLOOKUP($D144, V一般接種!$A:$G, M$4, FALSE), 0)</f>
        <v>0</v>
      </c>
      <c r="N144" s="52">
        <f>IFERROR(VLOOKUP($D144, V職域接種!$C:$G, N$4, FALSE), 0)</f>
        <v>0</v>
      </c>
      <c r="O144" s="52">
        <f>IFERROR(VLOOKUP($D144, V職域接種!$C:$G, O$4, FALSE), 0)</f>
        <v>0</v>
      </c>
    </row>
    <row r="145" spans="1:15" x14ac:dyDescent="0.55000000000000004">
      <c r="A145" s="100">
        <f t="shared" si="6"/>
        <v>44436</v>
      </c>
      <c r="B145" s="53">
        <f t="shared" si="7"/>
        <v>0</v>
      </c>
      <c r="C145" s="53">
        <f t="shared" si="8"/>
        <v>0</v>
      </c>
      <c r="D145" s="82">
        <v>44436</v>
      </c>
      <c r="E145" s="51" t="str">
        <f>IFERROR(VLOOKUP($D145, V医療従事者等!$A:$J, $E$4, FALSE), TEXT(D145, "aaa"))</f>
        <v>土</v>
      </c>
      <c r="F145" s="51">
        <f>IFERROR(VLOOKUP($D145, V医療従事者等!$A:$J, $F$4, FALSE), 0)</f>
        <v>0</v>
      </c>
      <c r="G145" s="51">
        <f>IFERROR(VLOOKUP($D145, V医療従事者等!$A:$J, $G$4, FALSE), 0)</f>
        <v>0</v>
      </c>
      <c r="H145" s="51">
        <f>IFERROR(VLOOKUP($D145, V医療従事者等!$A:$J, $H$4, FALSE), 0)</f>
        <v>0</v>
      </c>
      <c r="I145" s="51">
        <f>IFERROR(VLOOKUP($D145, V医療従事者等!$A:$J, $I$4, FALSE), 0)</f>
        <v>0</v>
      </c>
      <c r="J145" s="52">
        <f>IFERROR(VLOOKUP($D145, V一般接種!$A:$G, J$4, FALSE), 0)</f>
        <v>0</v>
      </c>
      <c r="K145" s="52">
        <f>IFERROR(VLOOKUP($D145, V一般接種!$A:$G, K$4, FALSE), 0)</f>
        <v>0</v>
      </c>
      <c r="L145" s="52">
        <f>IFERROR(VLOOKUP($D145, V一般接種!$A:$G, L$4, FALSE), 0)</f>
        <v>0</v>
      </c>
      <c r="M145" s="52">
        <f>IFERROR(VLOOKUP($D145, V一般接種!$A:$G, M$4, FALSE), 0)</f>
        <v>0</v>
      </c>
      <c r="N145" s="52">
        <f>IFERROR(VLOOKUP($D145, V職域接種!$C:$G, N$4, FALSE), 0)</f>
        <v>0</v>
      </c>
      <c r="O145" s="52">
        <f>IFERROR(VLOOKUP($D145, V職域接種!$C:$G, O$4, FALSE), 0)</f>
        <v>0</v>
      </c>
    </row>
    <row r="146" spans="1:15" x14ac:dyDescent="0.55000000000000004">
      <c r="A146" s="100">
        <f t="shared" si="6"/>
        <v>44437</v>
      </c>
      <c r="B146" s="53">
        <f t="shared" si="7"/>
        <v>0</v>
      </c>
      <c r="C146" s="53">
        <f t="shared" si="8"/>
        <v>0</v>
      </c>
      <c r="D146" s="82">
        <v>44437</v>
      </c>
      <c r="E146" s="51" t="str">
        <f>IFERROR(VLOOKUP($D146, V医療従事者等!$A:$J, $E$4, FALSE), TEXT(D146, "aaa"))</f>
        <v>日</v>
      </c>
      <c r="F146" s="51">
        <f>IFERROR(VLOOKUP($D146, V医療従事者等!$A:$J, $F$4, FALSE), 0)</f>
        <v>0</v>
      </c>
      <c r="G146" s="51">
        <f>IFERROR(VLOOKUP($D146, V医療従事者等!$A:$J, $G$4, FALSE), 0)</f>
        <v>0</v>
      </c>
      <c r="H146" s="51">
        <f>IFERROR(VLOOKUP($D146, V医療従事者等!$A:$J, $H$4, FALSE), 0)</f>
        <v>0</v>
      </c>
      <c r="I146" s="51">
        <f>IFERROR(VLOOKUP($D146, V医療従事者等!$A:$J, $I$4, FALSE), 0)</f>
        <v>0</v>
      </c>
      <c r="J146" s="52">
        <f>IFERROR(VLOOKUP($D146, V一般接種!$A:$G, J$4, FALSE), 0)</f>
        <v>0</v>
      </c>
      <c r="K146" s="52">
        <f>IFERROR(VLOOKUP($D146, V一般接種!$A:$G, K$4, FALSE), 0)</f>
        <v>0</v>
      </c>
      <c r="L146" s="52">
        <f>IFERROR(VLOOKUP($D146, V一般接種!$A:$G, L$4, FALSE), 0)</f>
        <v>0</v>
      </c>
      <c r="M146" s="52">
        <f>IFERROR(VLOOKUP($D146, V一般接種!$A:$G, M$4, FALSE), 0)</f>
        <v>0</v>
      </c>
      <c r="N146" s="52">
        <f>IFERROR(VLOOKUP($D146, V職域接種!$C:$G, N$4, FALSE), 0)</f>
        <v>0</v>
      </c>
      <c r="O146" s="52">
        <f>IFERROR(VLOOKUP($D146, V職域接種!$C:$G, O$4, FALSE), 0)</f>
        <v>0</v>
      </c>
    </row>
    <row r="147" spans="1:15" x14ac:dyDescent="0.55000000000000004">
      <c r="A147" s="100">
        <f t="shared" si="6"/>
        <v>44438</v>
      </c>
      <c r="B147" s="53">
        <f t="shared" si="7"/>
        <v>0</v>
      </c>
      <c r="C147" s="53">
        <f t="shared" si="8"/>
        <v>0</v>
      </c>
      <c r="D147" s="82">
        <v>44438</v>
      </c>
      <c r="E147" s="51" t="str">
        <f>IFERROR(VLOOKUP($D147, V医療従事者等!$A:$J, $E$4, FALSE), TEXT(D147, "aaa"))</f>
        <v>月</v>
      </c>
      <c r="F147" s="51">
        <f>IFERROR(VLOOKUP($D147, V医療従事者等!$A:$J, $F$4, FALSE), 0)</f>
        <v>0</v>
      </c>
      <c r="G147" s="51">
        <f>IFERROR(VLOOKUP($D147, V医療従事者等!$A:$J, $G$4, FALSE), 0)</f>
        <v>0</v>
      </c>
      <c r="H147" s="51">
        <f>IFERROR(VLOOKUP($D147, V医療従事者等!$A:$J, $H$4, FALSE), 0)</f>
        <v>0</v>
      </c>
      <c r="I147" s="51">
        <f>IFERROR(VLOOKUP($D147, V医療従事者等!$A:$J, $I$4, FALSE), 0)</f>
        <v>0</v>
      </c>
      <c r="J147" s="52">
        <f>IFERROR(VLOOKUP($D147, V一般接種!$A:$G, J$4, FALSE), 0)</f>
        <v>0</v>
      </c>
      <c r="K147" s="52">
        <f>IFERROR(VLOOKUP($D147, V一般接種!$A:$G, K$4, FALSE), 0)</f>
        <v>0</v>
      </c>
      <c r="L147" s="52">
        <f>IFERROR(VLOOKUP($D147, V一般接種!$A:$G, L$4, FALSE), 0)</f>
        <v>0</v>
      </c>
      <c r="M147" s="52">
        <f>IFERROR(VLOOKUP($D147, V一般接種!$A:$G, M$4, FALSE), 0)</f>
        <v>0</v>
      </c>
      <c r="N147" s="52">
        <f>IFERROR(VLOOKUP($D147, V職域接種!$C:$G, N$4, FALSE), 0)</f>
        <v>0</v>
      </c>
      <c r="O147" s="52">
        <f>IFERROR(VLOOKUP($D147, V職域接種!$C:$G, O$4, FALSE), 0)</f>
        <v>0</v>
      </c>
    </row>
    <row r="148" spans="1:15" x14ac:dyDescent="0.55000000000000004">
      <c r="A148" s="100">
        <f t="shared" si="6"/>
        <v>44439</v>
      </c>
      <c r="B148" s="53">
        <f t="shared" si="7"/>
        <v>0</v>
      </c>
      <c r="C148" s="53">
        <f t="shared" si="8"/>
        <v>0</v>
      </c>
      <c r="D148" s="82">
        <v>44439</v>
      </c>
      <c r="E148" s="51" t="str">
        <f>IFERROR(VLOOKUP($D148, V医療従事者等!$A:$J, $E$4, FALSE), TEXT(D148, "aaa"))</f>
        <v>火</v>
      </c>
      <c r="F148" s="51">
        <f>IFERROR(VLOOKUP($D148, V医療従事者等!$A:$J, $F$4, FALSE), 0)</f>
        <v>0</v>
      </c>
      <c r="G148" s="51">
        <f>IFERROR(VLOOKUP($D148, V医療従事者等!$A:$J, $G$4, FALSE), 0)</f>
        <v>0</v>
      </c>
      <c r="H148" s="51">
        <f>IFERROR(VLOOKUP($D148, V医療従事者等!$A:$J, $H$4, FALSE), 0)</f>
        <v>0</v>
      </c>
      <c r="I148" s="51">
        <f>IFERROR(VLOOKUP($D148, V医療従事者等!$A:$J, $I$4, FALSE), 0)</f>
        <v>0</v>
      </c>
      <c r="J148" s="52">
        <f>IFERROR(VLOOKUP($D148, V一般接種!$A:$G, J$4, FALSE), 0)</f>
        <v>0</v>
      </c>
      <c r="K148" s="52">
        <f>IFERROR(VLOOKUP($D148, V一般接種!$A:$G, K$4, FALSE), 0)</f>
        <v>0</v>
      </c>
      <c r="L148" s="52">
        <f>IFERROR(VLOOKUP($D148, V一般接種!$A:$G, L$4, FALSE), 0)</f>
        <v>0</v>
      </c>
      <c r="M148" s="52">
        <f>IFERROR(VLOOKUP($D148, V一般接種!$A:$G, M$4, FALSE), 0)</f>
        <v>0</v>
      </c>
      <c r="N148" s="52">
        <f>IFERROR(VLOOKUP($D148, V職域接種!$C:$G, N$4, FALSE), 0)</f>
        <v>0</v>
      </c>
      <c r="O148" s="52">
        <f>IFERROR(VLOOKUP($D148, V職域接種!$C:$G, O$4, FALSE), 0)</f>
        <v>0</v>
      </c>
    </row>
    <row r="149" spans="1:15" x14ac:dyDescent="0.55000000000000004">
      <c r="A149" s="100">
        <f t="shared" si="6"/>
        <v>44440</v>
      </c>
      <c r="B149" s="53">
        <f t="shared" si="7"/>
        <v>0</v>
      </c>
      <c r="C149" s="53">
        <f t="shared" si="8"/>
        <v>0</v>
      </c>
      <c r="D149" s="82">
        <v>44440</v>
      </c>
      <c r="E149" s="51" t="str">
        <f>IFERROR(VLOOKUP($D149, V医療従事者等!$A:$J, $E$4, FALSE), TEXT(D149, "aaa"))</f>
        <v>水</v>
      </c>
      <c r="F149" s="51">
        <f>IFERROR(VLOOKUP($D149, V医療従事者等!$A:$J, $F$4, FALSE), 0)</f>
        <v>0</v>
      </c>
      <c r="G149" s="51">
        <f>IFERROR(VLOOKUP($D149, V医療従事者等!$A:$J, $G$4, FALSE), 0)</f>
        <v>0</v>
      </c>
      <c r="H149" s="51">
        <f>IFERROR(VLOOKUP($D149, V医療従事者等!$A:$J, $H$4, FALSE), 0)</f>
        <v>0</v>
      </c>
      <c r="I149" s="51">
        <f>IFERROR(VLOOKUP($D149, V医療従事者等!$A:$J, $I$4, FALSE), 0)</f>
        <v>0</v>
      </c>
      <c r="J149" s="52">
        <f>IFERROR(VLOOKUP($D149, V一般接種!$A:$G, J$4, FALSE), 0)</f>
        <v>0</v>
      </c>
      <c r="K149" s="52">
        <f>IFERROR(VLOOKUP($D149, V一般接種!$A:$G, K$4, FALSE), 0)</f>
        <v>0</v>
      </c>
      <c r="L149" s="52">
        <f>IFERROR(VLOOKUP($D149, V一般接種!$A:$G, L$4, FALSE), 0)</f>
        <v>0</v>
      </c>
      <c r="M149" s="52">
        <f>IFERROR(VLOOKUP($D149, V一般接種!$A:$G, M$4, FALSE), 0)</f>
        <v>0</v>
      </c>
      <c r="N149" s="52">
        <f>IFERROR(VLOOKUP($D149, V職域接種!$C:$G, N$4, FALSE), 0)</f>
        <v>0</v>
      </c>
      <c r="O149" s="52">
        <f>IFERROR(VLOOKUP($D149, V職域接種!$C:$G, O$4, FALSE), 0)</f>
        <v>0</v>
      </c>
    </row>
    <row r="150" spans="1:15" x14ac:dyDescent="0.55000000000000004">
      <c r="A150" s="100">
        <f t="shared" si="6"/>
        <v>44441</v>
      </c>
      <c r="B150" s="53">
        <f t="shared" si="7"/>
        <v>0</v>
      </c>
      <c r="C150" s="53">
        <f t="shared" si="8"/>
        <v>0</v>
      </c>
      <c r="D150" s="82">
        <v>44441</v>
      </c>
      <c r="E150" s="51" t="str">
        <f>IFERROR(VLOOKUP($D150, V医療従事者等!$A:$J, $E$4, FALSE), TEXT(D150, "aaa"))</f>
        <v>木</v>
      </c>
      <c r="F150" s="51">
        <f>IFERROR(VLOOKUP($D150, V医療従事者等!$A:$J, $F$4, FALSE), 0)</f>
        <v>0</v>
      </c>
      <c r="G150" s="51">
        <f>IFERROR(VLOOKUP($D150, V医療従事者等!$A:$J, $G$4, FALSE), 0)</f>
        <v>0</v>
      </c>
      <c r="H150" s="51">
        <f>IFERROR(VLOOKUP($D150, V医療従事者等!$A:$J, $H$4, FALSE), 0)</f>
        <v>0</v>
      </c>
      <c r="I150" s="51">
        <f>IFERROR(VLOOKUP($D150, V医療従事者等!$A:$J, $I$4, FALSE), 0)</f>
        <v>0</v>
      </c>
      <c r="J150" s="52">
        <f>IFERROR(VLOOKUP($D150, V一般接種!$A:$G, J$4, FALSE), 0)</f>
        <v>0</v>
      </c>
      <c r="K150" s="52">
        <f>IFERROR(VLOOKUP($D150, V一般接種!$A:$G, K$4, FALSE), 0)</f>
        <v>0</v>
      </c>
      <c r="L150" s="52">
        <f>IFERROR(VLOOKUP($D150, V一般接種!$A:$G, L$4, FALSE), 0)</f>
        <v>0</v>
      </c>
      <c r="M150" s="52">
        <f>IFERROR(VLOOKUP($D150, V一般接種!$A:$G, M$4, FALSE), 0)</f>
        <v>0</v>
      </c>
      <c r="N150" s="52">
        <f>IFERROR(VLOOKUP($D150, V職域接種!$C:$G, N$4, FALSE), 0)</f>
        <v>0</v>
      </c>
      <c r="O150" s="52">
        <f>IFERROR(VLOOKUP($D150, V職域接種!$C:$G, O$4, FALSE), 0)</f>
        <v>0</v>
      </c>
    </row>
    <row r="151" spans="1:15" x14ac:dyDescent="0.55000000000000004">
      <c r="A151" s="100">
        <f t="shared" si="6"/>
        <v>44442</v>
      </c>
      <c r="B151" s="53">
        <f t="shared" si="7"/>
        <v>0</v>
      </c>
      <c r="C151" s="53">
        <f t="shared" si="8"/>
        <v>0</v>
      </c>
      <c r="D151" s="82">
        <v>44442</v>
      </c>
      <c r="E151" s="51" t="str">
        <f>IFERROR(VLOOKUP($D151, V医療従事者等!$A:$J, $E$4, FALSE), TEXT(D151, "aaa"))</f>
        <v>金</v>
      </c>
      <c r="F151" s="51">
        <f>IFERROR(VLOOKUP($D151, V医療従事者等!$A:$J, $F$4, FALSE), 0)</f>
        <v>0</v>
      </c>
      <c r="G151" s="51">
        <f>IFERROR(VLOOKUP($D151, V医療従事者等!$A:$J, $G$4, FALSE), 0)</f>
        <v>0</v>
      </c>
      <c r="H151" s="51">
        <f>IFERROR(VLOOKUP($D151, V医療従事者等!$A:$J, $H$4, FALSE), 0)</f>
        <v>0</v>
      </c>
      <c r="I151" s="51">
        <f>IFERROR(VLOOKUP($D151, V医療従事者等!$A:$J, $I$4, FALSE), 0)</f>
        <v>0</v>
      </c>
      <c r="J151" s="52">
        <f>IFERROR(VLOOKUP($D151, V一般接種!$A:$G, J$4, FALSE), 0)</f>
        <v>0</v>
      </c>
      <c r="K151" s="52">
        <f>IFERROR(VLOOKUP($D151, V一般接種!$A:$G, K$4, FALSE), 0)</f>
        <v>0</v>
      </c>
      <c r="L151" s="52">
        <f>IFERROR(VLOOKUP($D151, V一般接種!$A:$G, L$4, FALSE), 0)</f>
        <v>0</v>
      </c>
      <c r="M151" s="52">
        <f>IFERROR(VLOOKUP($D151, V一般接種!$A:$G, M$4, FALSE), 0)</f>
        <v>0</v>
      </c>
      <c r="N151" s="52">
        <f>IFERROR(VLOOKUP($D151, V職域接種!$C:$G, N$4, FALSE), 0)</f>
        <v>0</v>
      </c>
      <c r="O151" s="52">
        <f>IFERROR(VLOOKUP($D151, V職域接種!$C:$G, O$4, FALSE), 0)</f>
        <v>0</v>
      </c>
    </row>
    <row r="152" spans="1:15" x14ac:dyDescent="0.55000000000000004">
      <c r="A152" s="100">
        <f t="shared" si="6"/>
        <v>44443</v>
      </c>
      <c r="B152" s="53">
        <f t="shared" si="7"/>
        <v>0</v>
      </c>
      <c r="C152" s="53">
        <f t="shared" si="8"/>
        <v>0</v>
      </c>
      <c r="D152" s="82">
        <v>44443</v>
      </c>
      <c r="E152" s="51" t="str">
        <f>IFERROR(VLOOKUP($D152, V医療従事者等!$A:$J, $E$4, FALSE), TEXT(D152, "aaa"))</f>
        <v>土</v>
      </c>
      <c r="F152" s="51">
        <f>IFERROR(VLOOKUP($D152, V医療従事者等!$A:$J, $F$4, FALSE), 0)</f>
        <v>0</v>
      </c>
      <c r="G152" s="51">
        <f>IFERROR(VLOOKUP($D152, V医療従事者等!$A:$J, $G$4, FALSE), 0)</f>
        <v>0</v>
      </c>
      <c r="H152" s="51">
        <f>IFERROR(VLOOKUP($D152, V医療従事者等!$A:$J, $H$4, FALSE), 0)</f>
        <v>0</v>
      </c>
      <c r="I152" s="51">
        <f>IFERROR(VLOOKUP($D152, V医療従事者等!$A:$J, $I$4, FALSE), 0)</f>
        <v>0</v>
      </c>
      <c r="J152" s="52">
        <f>IFERROR(VLOOKUP($D152, V一般接種!$A:$G, J$4, FALSE), 0)</f>
        <v>0</v>
      </c>
      <c r="K152" s="52">
        <f>IFERROR(VLOOKUP($D152, V一般接種!$A:$G, K$4, FALSE), 0)</f>
        <v>0</v>
      </c>
      <c r="L152" s="52">
        <f>IFERROR(VLOOKUP($D152, V一般接種!$A:$G, L$4, FALSE), 0)</f>
        <v>0</v>
      </c>
      <c r="M152" s="52">
        <f>IFERROR(VLOOKUP($D152, V一般接種!$A:$G, M$4, FALSE), 0)</f>
        <v>0</v>
      </c>
      <c r="N152" s="52">
        <f>IFERROR(VLOOKUP($D152, V職域接種!$C:$G, N$4, FALSE), 0)</f>
        <v>0</v>
      </c>
      <c r="O152" s="52">
        <f>IFERROR(VLOOKUP($D152, V職域接種!$C:$G, O$4, FALSE), 0)</f>
        <v>0</v>
      </c>
    </row>
    <row r="153" spans="1:15" x14ac:dyDescent="0.55000000000000004">
      <c r="A153" s="100">
        <f t="shared" si="6"/>
        <v>44444</v>
      </c>
      <c r="B153" s="53">
        <f t="shared" si="7"/>
        <v>0</v>
      </c>
      <c r="C153" s="53">
        <f t="shared" si="8"/>
        <v>0</v>
      </c>
      <c r="D153" s="82">
        <v>44444</v>
      </c>
      <c r="E153" s="51" t="str">
        <f>IFERROR(VLOOKUP($D153, V医療従事者等!$A:$J, $E$4, FALSE), TEXT(D153, "aaa"))</f>
        <v>日</v>
      </c>
      <c r="F153" s="51">
        <f>IFERROR(VLOOKUP($D153, V医療従事者等!$A:$J, $F$4, FALSE), 0)</f>
        <v>0</v>
      </c>
      <c r="G153" s="51">
        <f>IFERROR(VLOOKUP($D153, V医療従事者等!$A:$J, $G$4, FALSE), 0)</f>
        <v>0</v>
      </c>
      <c r="H153" s="51">
        <f>IFERROR(VLOOKUP($D153, V医療従事者等!$A:$J, $H$4, FALSE), 0)</f>
        <v>0</v>
      </c>
      <c r="I153" s="51">
        <f>IFERROR(VLOOKUP($D153, V医療従事者等!$A:$J, $I$4, FALSE), 0)</f>
        <v>0</v>
      </c>
      <c r="J153" s="52">
        <f>IFERROR(VLOOKUP($D153, V一般接種!$A:$G, J$4, FALSE), 0)</f>
        <v>0</v>
      </c>
      <c r="K153" s="52">
        <f>IFERROR(VLOOKUP($D153, V一般接種!$A:$G, K$4, FALSE), 0)</f>
        <v>0</v>
      </c>
      <c r="L153" s="52">
        <f>IFERROR(VLOOKUP($D153, V一般接種!$A:$G, L$4, FALSE), 0)</f>
        <v>0</v>
      </c>
      <c r="M153" s="52">
        <f>IFERROR(VLOOKUP($D153, V一般接種!$A:$G, M$4, FALSE), 0)</f>
        <v>0</v>
      </c>
      <c r="N153" s="52">
        <f>IFERROR(VLOOKUP($D153, V職域接種!$C:$G, N$4, FALSE), 0)</f>
        <v>0</v>
      </c>
      <c r="O153" s="52">
        <f>IFERROR(VLOOKUP($D153, V職域接種!$C:$G, O$4, FALSE), 0)</f>
        <v>0</v>
      </c>
    </row>
    <row r="154" spans="1:15" x14ac:dyDescent="0.55000000000000004">
      <c r="A154" s="100">
        <f t="shared" si="6"/>
        <v>44445</v>
      </c>
      <c r="B154" s="53">
        <f t="shared" si="7"/>
        <v>0</v>
      </c>
      <c r="C154" s="53">
        <f t="shared" si="8"/>
        <v>0</v>
      </c>
      <c r="D154" s="82">
        <v>44445</v>
      </c>
      <c r="E154" s="51" t="str">
        <f>IFERROR(VLOOKUP($D154, V医療従事者等!$A:$J, $E$4, FALSE), TEXT(D154, "aaa"))</f>
        <v>月</v>
      </c>
      <c r="F154" s="51">
        <f>IFERROR(VLOOKUP($D154, V医療従事者等!$A:$J, $F$4, FALSE), 0)</f>
        <v>0</v>
      </c>
      <c r="G154" s="51">
        <f>IFERROR(VLOOKUP($D154, V医療従事者等!$A:$J, $G$4, FALSE), 0)</f>
        <v>0</v>
      </c>
      <c r="H154" s="51">
        <f>IFERROR(VLOOKUP($D154, V医療従事者等!$A:$J, $H$4, FALSE), 0)</f>
        <v>0</v>
      </c>
      <c r="I154" s="51">
        <f>IFERROR(VLOOKUP($D154, V医療従事者等!$A:$J, $I$4, FALSE), 0)</f>
        <v>0</v>
      </c>
      <c r="J154" s="52">
        <f>IFERROR(VLOOKUP($D154, V一般接種!$A:$G, J$4, FALSE), 0)</f>
        <v>0</v>
      </c>
      <c r="K154" s="52">
        <f>IFERROR(VLOOKUP($D154, V一般接種!$A:$G, K$4, FALSE), 0)</f>
        <v>0</v>
      </c>
      <c r="L154" s="52">
        <f>IFERROR(VLOOKUP($D154, V一般接種!$A:$G, L$4, FALSE), 0)</f>
        <v>0</v>
      </c>
      <c r="M154" s="52">
        <f>IFERROR(VLOOKUP($D154, V一般接種!$A:$G, M$4, FALSE), 0)</f>
        <v>0</v>
      </c>
      <c r="N154" s="52">
        <f>IFERROR(VLOOKUP($D154, V職域接種!$C:$G, N$4, FALSE), 0)</f>
        <v>0</v>
      </c>
      <c r="O154" s="52">
        <f>IFERROR(VLOOKUP($D154, V職域接種!$C:$G, O$4, FALSE), 0)</f>
        <v>0</v>
      </c>
    </row>
    <row r="155" spans="1:15" x14ac:dyDescent="0.55000000000000004">
      <c r="A155" s="100">
        <f t="shared" si="6"/>
        <v>44446</v>
      </c>
      <c r="B155" s="53">
        <f t="shared" si="7"/>
        <v>0</v>
      </c>
      <c r="C155" s="53">
        <f t="shared" si="8"/>
        <v>0</v>
      </c>
      <c r="D155" s="82">
        <v>44446</v>
      </c>
      <c r="E155" s="51" t="str">
        <f>IFERROR(VLOOKUP($D155, V医療従事者等!$A:$J, $E$4, FALSE), TEXT(D155, "aaa"))</f>
        <v>火</v>
      </c>
      <c r="F155" s="51">
        <f>IFERROR(VLOOKUP($D155, V医療従事者等!$A:$J, $F$4, FALSE), 0)</f>
        <v>0</v>
      </c>
      <c r="G155" s="51">
        <f>IFERROR(VLOOKUP($D155, V医療従事者等!$A:$J, $G$4, FALSE), 0)</f>
        <v>0</v>
      </c>
      <c r="H155" s="51">
        <f>IFERROR(VLOOKUP($D155, V医療従事者等!$A:$J, $H$4, FALSE), 0)</f>
        <v>0</v>
      </c>
      <c r="I155" s="51">
        <f>IFERROR(VLOOKUP($D155, V医療従事者等!$A:$J, $I$4, FALSE), 0)</f>
        <v>0</v>
      </c>
      <c r="J155" s="52">
        <f>IFERROR(VLOOKUP($D155, V一般接種!$A:$G, J$4, FALSE), 0)</f>
        <v>0</v>
      </c>
      <c r="K155" s="52">
        <f>IFERROR(VLOOKUP($D155, V一般接種!$A:$G, K$4, FALSE), 0)</f>
        <v>0</v>
      </c>
      <c r="L155" s="52">
        <f>IFERROR(VLOOKUP($D155, V一般接種!$A:$G, L$4, FALSE), 0)</f>
        <v>0</v>
      </c>
      <c r="M155" s="52">
        <f>IFERROR(VLOOKUP($D155, V一般接種!$A:$G, M$4, FALSE), 0)</f>
        <v>0</v>
      </c>
      <c r="N155" s="52">
        <f>IFERROR(VLOOKUP($D155, V職域接種!$C:$G, N$4, FALSE), 0)</f>
        <v>0</v>
      </c>
      <c r="O155" s="52">
        <f>IFERROR(VLOOKUP($D155, V職域接種!$C:$G, O$4, FALSE), 0)</f>
        <v>0</v>
      </c>
    </row>
    <row r="156" spans="1:15" x14ac:dyDescent="0.55000000000000004">
      <c r="A156" s="100">
        <f t="shared" si="6"/>
        <v>44447</v>
      </c>
      <c r="B156" s="53">
        <f t="shared" si="7"/>
        <v>0</v>
      </c>
      <c r="C156" s="53">
        <f t="shared" si="8"/>
        <v>0</v>
      </c>
      <c r="D156" s="82">
        <v>44447</v>
      </c>
      <c r="E156" s="51" t="str">
        <f>IFERROR(VLOOKUP($D156, V医療従事者等!$A:$J, $E$4, FALSE), TEXT(D156, "aaa"))</f>
        <v>水</v>
      </c>
      <c r="F156" s="51">
        <f>IFERROR(VLOOKUP($D156, V医療従事者等!$A:$J, $F$4, FALSE), 0)</f>
        <v>0</v>
      </c>
      <c r="G156" s="51">
        <f>IFERROR(VLOOKUP($D156, V医療従事者等!$A:$J, $G$4, FALSE), 0)</f>
        <v>0</v>
      </c>
      <c r="H156" s="51">
        <f>IFERROR(VLOOKUP($D156, V医療従事者等!$A:$J, $H$4, FALSE), 0)</f>
        <v>0</v>
      </c>
      <c r="I156" s="51">
        <f>IFERROR(VLOOKUP($D156, V医療従事者等!$A:$J, $I$4, FALSE), 0)</f>
        <v>0</v>
      </c>
      <c r="J156" s="52">
        <f>IFERROR(VLOOKUP($D156, V一般接種!$A:$G, J$4, FALSE), 0)</f>
        <v>0</v>
      </c>
      <c r="K156" s="52">
        <f>IFERROR(VLOOKUP($D156, V一般接種!$A:$G, K$4, FALSE), 0)</f>
        <v>0</v>
      </c>
      <c r="L156" s="52">
        <f>IFERROR(VLOOKUP($D156, V一般接種!$A:$G, L$4, FALSE), 0)</f>
        <v>0</v>
      </c>
      <c r="M156" s="52">
        <f>IFERROR(VLOOKUP($D156, V一般接種!$A:$G, M$4, FALSE), 0)</f>
        <v>0</v>
      </c>
      <c r="N156" s="52">
        <f>IFERROR(VLOOKUP($D156, V職域接種!$C:$G, N$4, FALSE), 0)</f>
        <v>0</v>
      </c>
      <c r="O156" s="52">
        <f>IFERROR(VLOOKUP($D156, V職域接種!$C:$G, O$4, FALSE), 0)</f>
        <v>0</v>
      </c>
    </row>
    <row r="157" spans="1:15" x14ac:dyDescent="0.55000000000000004">
      <c r="A157" s="100">
        <f t="shared" si="6"/>
        <v>44448</v>
      </c>
      <c r="B157" s="53">
        <f t="shared" si="7"/>
        <v>0</v>
      </c>
      <c r="C157" s="53">
        <f t="shared" si="8"/>
        <v>0</v>
      </c>
      <c r="D157" s="82">
        <v>44448</v>
      </c>
      <c r="E157" s="51" t="str">
        <f>IFERROR(VLOOKUP($D157, V医療従事者等!$A:$J, $E$4, FALSE), TEXT(D157, "aaa"))</f>
        <v>木</v>
      </c>
      <c r="F157" s="51">
        <f>IFERROR(VLOOKUP($D157, V医療従事者等!$A:$J, $F$4, FALSE), 0)</f>
        <v>0</v>
      </c>
      <c r="G157" s="51">
        <f>IFERROR(VLOOKUP($D157, V医療従事者等!$A:$J, $G$4, FALSE), 0)</f>
        <v>0</v>
      </c>
      <c r="H157" s="51">
        <f>IFERROR(VLOOKUP($D157, V医療従事者等!$A:$J, $H$4, FALSE), 0)</f>
        <v>0</v>
      </c>
      <c r="I157" s="51">
        <f>IFERROR(VLOOKUP($D157, V医療従事者等!$A:$J, $I$4, FALSE), 0)</f>
        <v>0</v>
      </c>
      <c r="J157" s="52">
        <f>IFERROR(VLOOKUP($D157, V一般接種!$A:$G, J$4, FALSE), 0)</f>
        <v>0</v>
      </c>
      <c r="K157" s="52">
        <f>IFERROR(VLOOKUP($D157, V一般接種!$A:$G, K$4, FALSE), 0)</f>
        <v>0</v>
      </c>
      <c r="L157" s="52">
        <f>IFERROR(VLOOKUP($D157, V一般接種!$A:$G, L$4, FALSE), 0)</f>
        <v>0</v>
      </c>
      <c r="M157" s="52">
        <f>IFERROR(VLOOKUP($D157, V一般接種!$A:$G, M$4, FALSE), 0)</f>
        <v>0</v>
      </c>
      <c r="N157" s="52">
        <f>IFERROR(VLOOKUP($D157, V職域接種!$C:$G, N$4, FALSE), 0)</f>
        <v>0</v>
      </c>
      <c r="O157" s="52">
        <f>IFERROR(VLOOKUP($D157, V職域接種!$C:$G, O$4, FALSE), 0)</f>
        <v>0</v>
      </c>
    </row>
    <row r="158" spans="1:15" x14ac:dyDescent="0.55000000000000004">
      <c r="A158" s="100">
        <f t="shared" si="6"/>
        <v>44449</v>
      </c>
      <c r="B158" s="53">
        <f t="shared" si="7"/>
        <v>0</v>
      </c>
      <c r="C158" s="53">
        <f t="shared" si="8"/>
        <v>0</v>
      </c>
      <c r="D158" s="82">
        <v>44449</v>
      </c>
      <c r="E158" s="51" t="str">
        <f>IFERROR(VLOOKUP($D158, V医療従事者等!$A:$J, $E$4, FALSE), TEXT(D158, "aaa"))</f>
        <v>金</v>
      </c>
      <c r="F158" s="51">
        <f>IFERROR(VLOOKUP($D158, V医療従事者等!$A:$J, $F$4, FALSE), 0)</f>
        <v>0</v>
      </c>
      <c r="G158" s="51">
        <f>IFERROR(VLOOKUP($D158, V医療従事者等!$A:$J, $G$4, FALSE), 0)</f>
        <v>0</v>
      </c>
      <c r="H158" s="51">
        <f>IFERROR(VLOOKUP($D158, V医療従事者等!$A:$J, $H$4, FALSE), 0)</f>
        <v>0</v>
      </c>
      <c r="I158" s="51">
        <f>IFERROR(VLOOKUP($D158, V医療従事者等!$A:$J, $I$4, FALSE), 0)</f>
        <v>0</v>
      </c>
      <c r="J158" s="52">
        <f>IFERROR(VLOOKUP($D158, V一般接種!$A:$G, J$4, FALSE), 0)</f>
        <v>0</v>
      </c>
      <c r="K158" s="52">
        <f>IFERROR(VLOOKUP($D158, V一般接種!$A:$G, K$4, FALSE), 0)</f>
        <v>0</v>
      </c>
      <c r="L158" s="52">
        <f>IFERROR(VLOOKUP($D158, V一般接種!$A:$G, L$4, FALSE), 0)</f>
        <v>0</v>
      </c>
      <c r="M158" s="52">
        <f>IFERROR(VLOOKUP($D158, V一般接種!$A:$G, M$4, FALSE), 0)</f>
        <v>0</v>
      </c>
      <c r="N158" s="52">
        <f>IFERROR(VLOOKUP($D158, V職域接種!$C:$G, N$4, FALSE), 0)</f>
        <v>0</v>
      </c>
      <c r="O158" s="52">
        <f>IFERROR(VLOOKUP($D158, V職域接種!$C:$G, O$4, FALSE), 0)</f>
        <v>0</v>
      </c>
    </row>
    <row r="159" spans="1:15" x14ac:dyDescent="0.55000000000000004">
      <c r="A159" s="100">
        <f t="shared" si="6"/>
        <v>44450</v>
      </c>
      <c r="B159" s="53">
        <f t="shared" si="7"/>
        <v>0</v>
      </c>
      <c r="C159" s="53">
        <f t="shared" si="8"/>
        <v>0</v>
      </c>
      <c r="D159" s="82">
        <v>44450</v>
      </c>
      <c r="E159" s="51" t="str">
        <f>IFERROR(VLOOKUP($D159, V医療従事者等!$A:$J, $E$4, FALSE), TEXT(D159, "aaa"))</f>
        <v>土</v>
      </c>
      <c r="F159" s="51">
        <f>IFERROR(VLOOKUP($D159, V医療従事者等!$A:$J, $F$4, FALSE), 0)</f>
        <v>0</v>
      </c>
      <c r="G159" s="51">
        <f>IFERROR(VLOOKUP($D159, V医療従事者等!$A:$J, $G$4, FALSE), 0)</f>
        <v>0</v>
      </c>
      <c r="H159" s="51">
        <f>IFERROR(VLOOKUP($D159, V医療従事者等!$A:$J, $H$4, FALSE), 0)</f>
        <v>0</v>
      </c>
      <c r="I159" s="51">
        <f>IFERROR(VLOOKUP($D159, V医療従事者等!$A:$J, $I$4, FALSE), 0)</f>
        <v>0</v>
      </c>
      <c r="J159" s="52">
        <f>IFERROR(VLOOKUP($D159, V一般接種!$A:$G, J$4, FALSE), 0)</f>
        <v>0</v>
      </c>
      <c r="K159" s="52">
        <f>IFERROR(VLOOKUP($D159, V一般接種!$A:$G, K$4, FALSE), 0)</f>
        <v>0</v>
      </c>
      <c r="L159" s="52">
        <f>IFERROR(VLOOKUP($D159, V一般接種!$A:$G, L$4, FALSE), 0)</f>
        <v>0</v>
      </c>
      <c r="M159" s="52">
        <f>IFERROR(VLOOKUP($D159, V一般接種!$A:$G, M$4, FALSE), 0)</f>
        <v>0</v>
      </c>
      <c r="N159" s="52">
        <f>IFERROR(VLOOKUP($D159, V職域接種!$C:$G, N$4, FALSE), 0)</f>
        <v>0</v>
      </c>
      <c r="O159" s="52">
        <f>IFERROR(VLOOKUP($D159, V職域接種!$C:$G, O$4, FALSE), 0)</f>
        <v>0</v>
      </c>
    </row>
    <row r="160" spans="1:15" x14ac:dyDescent="0.55000000000000004">
      <c r="A160" s="100">
        <f t="shared" si="6"/>
        <v>44451</v>
      </c>
      <c r="B160" s="53">
        <f t="shared" si="7"/>
        <v>0</v>
      </c>
      <c r="C160" s="53">
        <f t="shared" si="8"/>
        <v>0</v>
      </c>
      <c r="D160" s="82">
        <v>44451</v>
      </c>
      <c r="E160" s="51" t="str">
        <f>IFERROR(VLOOKUP($D160, V医療従事者等!$A:$J, $E$4, FALSE), TEXT(D160, "aaa"))</f>
        <v>日</v>
      </c>
      <c r="F160" s="51">
        <f>IFERROR(VLOOKUP($D160, V医療従事者等!$A:$J, $F$4, FALSE), 0)</f>
        <v>0</v>
      </c>
      <c r="G160" s="51">
        <f>IFERROR(VLOOKUP($D160, V医療従事者等!$A:$J, $G$4, FALSE), 0)</f>
        <v>0</v>
      </c>
      <c r="H160" s="51">
        <f>IFERROR(VLOOKUP($D160, V医療従事者等!$A:$J, $H$4, FALSE), 0)</f>
        <v>0</v>
      </c>
      <c r="I160" s="51">
        <f>IFERROR(VLOOKUP($D160, V医療従事者等!$A:$J, $I$4, FALSE), 0)</f>
        <v>0</v>
      </c>
      <c r="J160" s="52">
        <f>IFERROR(VLOOKUP($D160, V一般接種!$A:$G, J$4, FALSE), 0)</f>
        <v>0</v>
      </c>
      <c r="K160" s="52">
        <f>IFERROR(VLOOKUP($D160, V一般接種!$A:$G, K$4, FALSE), 0)</f>
        <v>0</v>
      </c>
      <c r="L160" s="52">
        <f>IFERROR(VLOOKUP($D160, V一般接種!$A:$G, L$4, FALSE), 0)</f>
        <v>0</v>
      </c>
      <c r="M160" s="52">
        <f>IFERROR(VLOOKUP($D160, V一般接種!$A:$G, M$4, FALSE), 0)</f>
        <v>0</v>
      </c>
      <c r="N160" s="52">
        <f>IFERROR(VLOOKUP($D160, V職域接種!$C:$G, N$4, FALSE), 0)</f>
        <v>0</v>
      </c>
      <c r="O160" s="52">
        <f>IFERROR(VLOOKUP($D160, V職域接種!$C:$G, O$4, FALSE), 0)</f>
        <v>0</v>
      </c>
    </row>
    <row r="161" spans="1:15" x14ac:dyDescent="0.55000000000000004">
      <c r="A161" s="100">
        <f t="shared" si="6"/>
        <v>44452</v>
      </c>
      <c r="B161" s="53">
        <f t="shared" si="7"/>
        <v>0</v>
      </c>
      <c r="C161" s="53">
        <f t="shared" si="8"/>
        <v>0</v>
      </c>
      <c r="D161" s="82">
        <v>44452</v>
      </c>
      <c r="E161" s="51" t="str">
        <f>IFERROR(VLOOKUP($D161, V医療従事者等!$A:$J, $E$4, FALSE), TEXT(D161, "aaa"))</f>
        <v>月</v>
      </c>
      <c r="F161" s="51">
        <f>IFERROR(VLOOKUP($D161, V医療従事者等!$A:$J, $F$4, FALSE), 0)</f>
        <v>0</v>
      </c>
      <c r="G161" s="51">
        <f>IFERROR(VLOOKUP($D161, V医療従事者等!$A:$J, $G$4, FALSE), 0)</f>
        <v>0</v>
      </c>
      <c r="H161" s="51">
        <f>IFERROR(VLOOKUP($D161, V医療従事者等!$A:$J, $H$4, FALSE), 0)</f>
        <v>0</v>
      </c>
      <c r="I161" s="51">
        <f>IFERROR(VLOOKUP($D161, V医療従事者等!$A:$J, $I$4, FALSE), 0)</f>
        <v>0</v>
      </c>
      <c r="J161" s="52">
        <f>IFERROR(VLOOKUP($D161, V一般接種!$A:$G, J$4, FALSE), 0)</f>
        <v>0</v>
      </c>
      <c r="K161" s="52">
        <f>IFERROR(VLOOKUP($D161, V一般接種!$A:$G, K$4, FALSE), 0)</f>
        <v>0</v>
      </c>
      <c r="L161" s="52">
        <f>IFERROR(VLOOKUP($D161, V一般接種!$A:$G, L$4, FALSE), 0)</f>
        <v>0</v>
      </c>
      <c r="M161" s="52">
        <f>IFERROR(VLOOKUP($D161, V一般接種!$A:$G, M$4, FALSE), 0)</f>
        <v>0</v>
      </c>
      <c r="N161" s="52">
        <f>IFERROR(VLOOKUP($D161, V職域接種!$C:$G, N$4, FALSE), 0)</f>
        <v>0</v>
      </c>
      <c r="O161" s="52">
        <f>IFERROR(VLOOKUP($D161, V職域接種!$C:$G, O$4, FALSE), 0)</f>
        <v>0</v>
      </c>
    </row>
    <row r="162" spans="1:15" x14ac:dyDescent="0.55000000000000004">
      <c r="A162" s="100">
        <f t="shared" si="6"/>
        <v>44453</v>
      </c>
      <c r="B162" s="53">
        <f t="shared" si="7"/>
        <v>0</v>
      </c>
      <c r="C162" s="53">
        <f t="shared" si="8"/>
        <v>0</v>
      </c>
      <c r="D162" s="82">
        <v>44453</v>
      </c>
      <c r="E162" s="51" t="str">
        <f>IFERROR(VLOOKUP($D162, V医療従事者等!$A:$J, $E$4, FALSE), TEXT(D162, "aaa"))</f>
        <v>火</v>
      </c>
      <c r="F162" s="51">
        <f>IFERROR(VLOOKUP($D162, V医療従事者等!$A:$J, $F$4, FALSE), 0)</f>
        <v>0</v>
      </c>
      <c r="G162" s="51">
        <f>IFERROR(VLOOKUP($D162, V医療従事者等!$A:$J, $G$4, FALSE), 0)</f>
        <v>0</v>
      </c>
      <c r="H162" s="51">
        <f>IFERROR(VLOOKUP($D162, V医療従事者等!$A:$J, $H$4, FALSE), 0)</f>
        <v>0</v>
      </c>
      <c r="I162" s="51">
        <f>IFERROR(VLOOKUP($D162, V医療従事者等!$A:$J, $I$4, FALSE), 0)</f>
        <v>0</v>
      </c>
      <c r="J162" s="52">
        <f>IFERROR(VLOOKUP($D162, V一般接種!$A:$G, J$4, FALSE), 0)</f>
        <v>0</v>
      </c>
      <c r="K162" s="52">
        <f>IFERROR(VLOOKUP($D162, V一般接種!$A:$G, K$4, FALSE), 0)</f>
        <v>0</v>
      </c>
      <c r="L162" s="52">
        <f>IFERROR(VLOOKUP($D162, V一般接種!$A:$G, L$4, FALSE), 0)</f>
        <v>0</v>
      </c>
      <c r="M162" s="52">
        <f>IFERROR(VLOOKUP($D162, V一般接種!$A:$G, M$4, FALSE), 0)</f>
        <v>0</v>
      </c>
      <c r="N162" s="52">
        <f>IFERROR(VLOOKUP($D162, V職域接種!$C:$G, N$4, FALSE), 0)</f>
        <v>0</v>
      </c>
      <c r="O162" s="52">
        <f>IFERROR(VLOOKUP($D162, V職域接種!$C:$G, O$4, FALSE), 0)</f>
        <v>0</v>
      </c>
    </row>
    <row r="163" spans="1:15" x14ac:dyDescent="0.55000000000000004">
      <c r="A163" s="100">
        <f t="shared" si="6"/>
        <v>44454</v>
      </c>
      <c r="B163" s="53">
        <f t="shared" si="7"/>
        <v>0</v>
      </c>
      <c r="C163" s="53">
        <f t="shared" si="8"/>
        <v>0</v>
      </c>
      <c r="D163" s="82">
        <v>44454</v>
      </c>
      <c r="E163" s="51" t="str">
        <f>IFERROR(VLOOKUP($D163, V医療従事者等!$A:$J, $E$4, FALSE), TEXT(D163, "aaa"))</f>
        <v>水</v>
      </c>
      <c r="F163" s="51">
        <f>IFERROR(VLOOKUP($D163, V医療従事者等!$A:$J, $F$4, FALSE), 0)</f>
        <v>0</v>
      </c>
      <c r="G163" s="51">
        <f>IFERROR(VLOOKUP($D163, V医療従事者等!$A:$J, $G$4, FALSE), 0)</f>
        <v>0</v>
      </c>
      <c r="H163" s="51">
        <f>IFERROR(VLOOKUP($D163, V医療従事者等!$A:$J, $H$4, FALSE), 0)</f>
        <v>0</v>
      </c>
      <c r="I163" s="51">
        <f>IFERROR(VLOOKUP($D163, V医療従事者等!$A:$J, $I$4, FALSE), 0)</f>
        <v>0</v>
      </c>
      <c r="J163" s="52">
        <f>IFERROR(VLOOKUP($D163, V一般接種!$A:$G, J$4, FALSE), 0)</f>
        <v>0</v>
      </c>
      <c r="K163" s="52">
        <f>IFERROR(VLOOKUP($D163, V一般接種!$A:$G, K$4, FALSE), 0)</f>
        <v>0</v>
      </c>
      <c r="L163" s="52">
        <f>IFERROR(VLOOKUP($D163, V一般接種!$A:$G, L$4, FALSE), 0)</f>
        <v>0</v>
      </c>
      <c r="M163" s="52">
        <f>IFERROR(VLOOKUP($D163, V一般接種!$A:$G, M$4, FALSE), 0)</f>
        <v>0</v>
      </c>
      <c r="N163" s="52">
        <f>IFERROR(VLOOKUP($D163, V職域接種!$C:$G, N$4, FALSE), 0)</f>
        <v>0</v>
      </c>
      <c r="O163" s="52">
        <f>IFERROR(VLOOKUP($D163, V職域接種!$C:$G, O$4, FALSE), 0)</f>
        <v>0</v>
      </c>
    </row>
    <row r="164" spans="1:15" x14ac:dyDescent="0.55000000000000004">
      <c r="A164" s="100">
        <f t="shared" si="6"/>
        <v>44455</v>
      </c>
      <c r="B164" s="53">
        <f t="shared" si="7"/>
        <v>0</v>
      </c>
      <c r="C164" s="53">
        <f t="shared" si="8"/>
        <v>0</v>
      </c>
      <c r="D164" s="82">
        <v>44455</v>
      </c>
      <c r="E164" s="51" t="str">
        <f>IFERROR(VLOOKUP($D164, V医療従事者等!$A:$J, $E$4, FALSE), TEXT(D164, "aaa"))</f>
        <v>木</v>
      </c>
      <c r="F164" s="51">
        <f>IFERROR(VLOOKUP($D164, V医療従事者等!$A:$J, $F$4, FALSE), 0)</f>
        <v>0</v>
      </c>
      <c r="G164" s="51">
        <f>IFERROR(VLOOKUP($D164, V医療従事者等!$A:$J, $G$4, FALSE), 0)</f>
        <v>0</v>
      </c>
      <c r="H164" s="51">
        <f>IFERROR(VLOOKUP($D164, V医療従事者等!$A:$J, $H$4, FALSE), 0)</f>
        <v>0</v>
      </c>
      <c r="I164" s="51">
        <f>IFERROR(VLOOKUP($D164, V医療従事者等!$A:$J, $I$4, FALSE), 0)</f>
        <v>0</v>
      </c>
      <c r="J164" s="52">
        <f>IFERROR(VLOOKUP($D164, V一般接種!$A:$G, J$4, FALSE), 0)</f>
        <v>0</v>
      </c>
      <c r="K164" s="52">
        <f>IFERROR(VLOOKUP($D164, V一般接種!$A:$G, K$4, FALSE), 0)</f>
        <v>0</v>
      </c>
      <c r="L164" s="52">
        <f>IFERROR(VLOOKUP($D164, V一般接種!$A:$G, L$4, FALSE), 0)</f>
        <v>0</v>
      </c>
      <c r="M164" s="52">
        <f>IFERROR(VLOOKUP($D164, V一般接種!$A:$G, M$4, FALSE), 0)</f>
        <v>0</v>
      </c>
      <c r="N164" s="52">
        <f>IFERROR(VLOOKUP($D164, V職域接種!$C:$G, N$4, FALSE), 0)</f>
        <v>0</v>
      </c>
      <c r="O164" s="52">
        <f>IFERROR(VLOOKUP($D164, V職域接種!$C:$G, O$4, FALSE), 0)</f>
        <v>0</v>
      </c>
    </row>
    <row r="165" spans="1:15" x14ac:dyDescent="0.55000000000000004">
      <c r="A165" s="100">
        <f t="shared" si="6"/>
        <v>44456</v>
      </c>
      <c r="B165" s="53">
        <f t="shared" si="7"/>
        <v>0</v>
      </c>
      <c r="C165" s="53">
        <f t="shared" si="8"/>
        <v>0</v>
      </c>
      <c r="D165" s="82">
        <v>44456</v>
      </c>
      <c r="E165" s="51" t="str">
        <f>IFERROR(VLOOKUP($D165, V医療従事者等!$A:$J, $E$4, FALSE), TEXT(D165, "aaa"))</f>
        <v>金</v>
      </c>
      <c r="F165" s="51">
        <f>IFERROR(VLOOKUP($D165, V医療従事者等!$A:$J, $F$4, FALSE), 0)</f>
        <v>0</v>
      </c>
      <c r="G165" s="51">
        <f>IFERROR(VLOOKUP($D165, V医療従事者等!$A:$J, $G$4, FALSE), 0)</f>
        <v>0</v>
      </c>
      <c r="H165" s="51">
        <f>IFERROR(VLOOKUP($D165, V医療従事者等!$A:$J, $H$4, FALSE), 0)</f>
        <v>0</v>
      </c>
      <c r="I165" s="51">
        <f>IFERROR(VLOOKUP($D165, V医療従事者等!$A:$J, $I$4, FALSE), 0)</f>
        <v>0</v>
      </c>
      <c r="J165" s="52">
        <f>IFERROR(VLOOKUP($D165, V一般接種!$A:$G, J$4, FALSE), 0)</f>
        <v>0</v>
      </c>
      <c r="K165" s="52">
        <f>IFERROR(VLOOKUP($D165, V一般接種!$A:$G, K$4, FALSE), 0)</f>
        <v>0</v>
      </c>
      <c r="L165" s="52">
        <f>IFERROR(VLOOKUP($D165, V一般接種!$A:$G, L$4, FALSE), 0)</f>
        <v>0</v>
      </c>
      <c r="M165" s="52">
        <f>IFERROR(VLOOKUP($D165, V一般接種!$A:$G, M$4, FALSE), 0)</f>
        <v>0</v>
      </c>
      <c r="N165" s="52">
        <f>IFERROR(VLOOKUP($D165, V職域接種!$C:$G, N$4, FALSE), 0)</f>
        <v>0</v>
      </c>
      <c r="O165" s="52">
        <f>IFERROR(VLOOKUP($D165, V職域接種!$C:$G, O$4, FALSE), 0)</f>
        <v>0</v>
      </c>
    </row>
    <row r="166" spans="1:15" x14ac:dyDescent="0.55000000000000004">
      <c r="A166" s="100">
        <f t="shared" si="6"/>
        <v>44457</v>
      </c>
      <c r="B166" s="53">
        <f t="shared" si="7"/>
        <v>0</v>
      </c>
      <c r="C166" s="53">
        <f t="shared" si="8"/>
        <v>0</v>
      </c>
      <c r="D166" s="82">
        <v>44457</v>
      </c>
      <c r="E166" s="51" t="str">
        <f>IFERROR(VLOOKUP($D166, V医療従事者等!$A:$J, $E$4, FALSE), TEXT(D166, "aaa"))</f>
        <v>土</v>
      </c>
      <c r="F166" s="51">
        <f>IFERROR(VLOOKUP($D166, V医療従事者等!$A:$J, $F$4, FALSE), 0)</f>
        <v>0</v>
      </c>
      <c r="G166" s="51">
        <f>IFERROR(VLOOKUP($D166, V医療従事者等!$A:$J, $G$4, FALSE), 0)</f>
        <v>0</v>
      </c>
      <c r="H166" s="51">
        <f>IFERROR(VLOOKUP($D166, V医療従事者等!$A:$J, $H$4, FALSE), 0)</f>
        <v>0</v>
      </c>
      <c r="I166" s="51">
        <f>IFERROR(VLOOKUP($D166, V医療従事者等!$A:$J, $I$4, FALSE), 0)</f>
        <v>0</v>
      </c>
      <c r="J166" s="52">
        <f>IFERROR(VLOOKUP($D166, V一般接種!$A:$G, J$4, FALSE), 0)</f>
        <v>0</v>
      </c>
      <c r="K166" s="52">
        <f>IFERROR(VLOOKUP($D166, V一般接種!$A:$G, K$4, FALSE), 0)</f>
        <v>0</v>
      </c>
      <c r="L166" s="52">
        <f>IFERROR(VLOOKUP($D166, V一般接種!$A:$G, L$4, FALSE), 0)</f>
        <v>0</v>
      </c>
      <c r="M166" s="52">
        <f>IFERROR(VLOOKUP($D166, V一般接種!$A:$G, M$4, FALSE), 0)</f>
        <v>0</v>
      </c>
      <c r="N166" s="52">
        <f>IFERROR(VLOOKUP($D166, V職域接種!$C:$G, N$4, FALSE), 0)</f>
        <v>0</v>
      </c>
      <c r="O166" s="52">
        <f>IFERROR(VLOOKUP($D166, V職域接種!$C:$G, O$4, FALSE), 0)</f>
        <v>0</v>
      </c>
    </row>
    <row r="167" spans="1:15" x14ac:dyDescent="0.55000000000000004">
      <c r="A167" s="100">
        <f t="shared" si="6"/>
        <v>44458</v>
      </c>
      <c r="B167" s="53">
        <f t="shared" si="7"/>
        <v>0</v>
      </c>
      <c r="C167" s="53">
        <f t="shared" si="8"/>
        <v>0</v>
      </c>
      <c r="D167" s="82">
        <v>44458</v>
      </c>
      <c r="E167" s="51" t="str">
        <f>IFERROR(VLOOKUP($D167, V医療従事者等!$A:$J, $E$4, FALSE), TEXT(D167, "aaa"))</f>
        <v>日</v>
      </c>
      <c r="F167" s="51">
        <f>IFERROR(VLOOKUP($D167, V医療従事者等!$A:$J, $F$4, FALSE), 0)</f>
        <v>0</v>
      </c>
      <c r="G167" s="51">
        <f>IFERROR(VLOOKUP($D167, V医療従事者等!$A:$J, $G$4, FALSE), 0)</f>
        <v>0</v>
      </c>
      <c r="H167" s="51">
        <f>IFERROR(VLOOKUP($D167, V医療従事者等!$A:$J, $H$4, FALSE), 0)</f>
        <v>0</v>
      </c>
      <c r="I167" s="51">
        <f>IFERROR(VLOOKUP($D167, V医療従事者等!$A:$J, $I$4, FALSE), 0)</f>
        <v>0</v>
      </c>
      <c r="J167" s="52">
        <f>IFERROR(VLOOKUP($D167, V一般接種!$A:$G, J$4, FALSE), 0)</f>
        <v>0</v>
      </c>
      <c r="K167" s="52">
        <f>IFERROR(VLOOKUP($D167, V一般接種!$A:$G, K$4, FALSE), 0)</f>
        <v>0</v>
      </c>
      <c r="L167" s="52">
        <f>IFERROR(VLOOKUP($D167, V一般接種!$A:$G, L$4, FALSE), 0)</f>
        <v>0</v>
      </c>
      <c r="M167" s="52">
        <f>IFERROR(VLOOKUP($D167, V一般接種!$A:$G, M$4, FALSE), 0)</f>
        <v>0</v>
      </c>
      <c r="N167" s="52">
        <f>IFERROR(VLOOKUP($D167, V職域接種!$C:$G, N$4, FALSE), 0)</f>
        <v>0</v>
      </c>
      <c r="O167" s="52">
        <f>IFERROR(VLOOKUP($D167, V職域接種!$C:$G, O$4, FALSE), 0)</f>
        <v>0</v>
      </c>
    </row>
    <row r="168" spans="1:15" x14ac:dyDescent="0.55000000000000004">
      <c r="A168" s="100">
        <f t="shared" si="6"/>
        <v>44459</v>
      </c>
      <c r="B168" s="53">
        <f t="shared" si="7"/>
        <v>0</v>
      </c>
      <c r="C168" s="53">
        <f t="shared" si="8"/>
        <v>0</v>
      </c>
      <c r="D168" s="82">
        <v>44459</v>
      </c>
      <c r="E168" s="51" t="str">
        <f>IFERROR(VLOOKUP($D168, V医療従事者等!$A:$J, $E$4, FALSE), TEXT(D168, "aaa"))</f>
        <v>月</v>
      </c>
      <c r="F168" s="51">
        <f>IFERROR(VLOOKUP($D168, V医療従事者等!$A:$J, $F$4, FALSE), 0)</f>
        <v>0</v>
      </c>
      <c r="G168" s="51">
        <f>IFERROR(VLOOKUP($D168, V医療従事者等!$A:$J, $G$4, FALSE), 0)</f>
        <v>0</v>
      </c>
      <c r="H168" s="51">
        <f>IFERROR(VLOOKUP($D168, V医療従事者等!$A:$J, $H$4, FALSE), 0)</f>
        <v>0</v>
      </c>
      <c r="I168" s="51">
        <f>IFERROR(VLOOKUP($D168, V医療従事者等!$A:$J, $I$4, FALSE), 0)</f>
        <v>0</v>
      </c>
      <c r="J168" s="52">
        <f>IFERROR(VLOOKUP($D168, V一般接種!$A:$G, J$4, FALSE), 0)</f>
        <v>0</v>
      </c>
      <c r="K168" s="52">
        <f>IFERROR(VLOOKUP($D168, V一般接種!$A:$G, K$4, FALSE), 0)</f>
        <v>0</v>
      </c>
      <c r="L168" s="52">
        <f>IFERROR(VLOOKUP($D168, V一般接種!$A:$G, L$4, FALSE), 0)</f>
        <v>0</v>
      </c>
      <c r="M168" s="52">
        <f>IFERROR(VLOOKUP($D168, V一般接種!$A:$G, M$4, FALSE), 0)</f>
        <v>0</v>
      </c>
      <c r="N168" s="52">
        <f>IFERROR(VLOOKUP($D168, V職域接種!$C:$G, N$4, FALSE), 0)</f>
        <v>0</v>
      </c>
      <c r="O168" s="52">
        <f>IFERROR(VLOOKUP($D168, V職域接種!$C:$G, O$4, FALSE), 0)</f>
        <v>0</v>
      </c>
    </row>
    <row r="169" spans="1:15" x14ac:dyDescent="0.55000000000000004">
      <c r="A169" s="100">
        <f t="shared" si="6"/>
        <v>44460</v>
      </c>
      <c r="B169" s="53">
        <f t="shared" si="7"/>
        <v>0</v>
      </c>
      <c r="C169" s="53">
        <f t="shared" si="8"/>
        <v>0</v>
      </c>
      <c r="D169" s="82">
        <v>44460</v>
      </c>
      <c r="E169" s="51" t="str">
        <f>IFERROR(VLOOKUP($D169, V医療従事者等!$A:$J, $E$4, FALSE), TEXT(D169, "aaa"))</f>
        <v>火</v>
      </c>
      <c r="F169" s="51">
        <f>IFERROR(VLOOKUP($D169, V医療従事者等!$A:$J, $F$4, FALSE), 0)</f>
        <v>0</v>
      </c>
      <c r="G169" s="51">
        <f>IFERROR(VLOOKUP($D169, V医療従事者等!$A:$J, $G$4, FALSE), 0)</f>
        <v>0</v>
      </c>
      <c r="H169" s="51">
        <f>IFERROR(VLOOKUP($D169, V医療従事者等!$A:$J, $H$4, FALSE), 0)</f>
        <v>0</v>
      </c>
      <c r="I169" s="51">
        <f>IFERROR(VLOOKUP($D169, V医療従事者等!$A:$J, $I$4, FALSE), 0)</f>
        <v>0</v>
      </c>
      <c r="J169" s="52">
        <f>IFERROR(VLOOKUP($D169, V一般接種!$A:$G, J$4, FALSE), 0)</f>
        <v>0</v>
      </c>
      <c r="K169" s="52">
        <f>IFERROR(VLOOKUP($D169, V一般接種!$A:$G, K$4, FALSE), 0)</f>
        <v>0</v>
      </c>
      <c r="L169" s="52">
        <f>IFERROR(VLOOKUP($D169, V一般接種!$A:$G, L$4, FALSE), 0)</f>
        <v>0</v>
      </c>
      <c r="M169" s="52">
        <f>IFERROR(VLOOKUP($D169, V一般接種!$A:$G, M$4, FALSE), 0)</f>
        <v>0</v>
      </c>
      <c r="N169" s="52">
        <f>IFERROR(VLOOKUP($D169, V職域接種!$C:$G, N$4, FALSE), 0)</f>
        <v>0</v>
      </c>
      <c r="O169" s="52">
        <f>IFERROR(VLOOKUP($D169, V職域接種!$C:$G, O$4, FALSE), 0)</f>
        <v>0</v>
      </c>
    </row>
    <row r="170" spans="1:15" x14ac:dyDescent="0.55000000000000004">
      <c r="A170" s="100">
        <f t="shared" si="6"/>
        <v>44461</v>
      </c>
      <c r="B170" s="53">
        <f t="shared" si="7"/>
        <v>0</v>
      </c>
      <c r="C170" s="53">
        <f t="shared" si="8"/>
        <v>0</v>
      </c>
      <c r="D170" s="82">
        <v>44461</v>
      </c>
      <c r="E170" s="51" t="str">
        <f>IFERROR(VLOOKUP($D170, V医療従事者等!$A:$J, $E$4, FALSE), TEXT(D170, "aaa"))</f>
        <v>水</v>
      </c>
      <c r="F170" s="51">
        <f>IFERROR(VLOOKUP($D170, V医療従事者等!$A:$J, $F$4, FALSE), 0)</f>
        <v>0</v>
      </c>
      <c r="G170" s="51">
        <f>IFERROR(VLOOKUP($D170, V医療従事者等!$A:$J, $G$4, FALSE), 0)</f>
        <v>0</v>
      </c>
      <c r="H170" s="51">
        <f>IFERROR(VLOOKUP($D170, V医療従事者等!$A:$J, $H$4, FALSE), 0)</f>
        <v>0</v>
      </c>
      <c r="I170" s="51">
        <f>IFERROR(VLOOKUP($D170, V医療従事者等!$A:$J, $I$4, FALSE), 0)</f>
        <v>0</v>
      </c>
      <c r="J170" s="52">
        <f>IFERROR(VLOOKUP($D170, V一般接種!$A:$G, J$4, FALSE), 0)</f>
        <v>0</v>
      </c>
      <c r="K170" s="52">
        <f>IFERROR(VLOOKUP($D170, V一般接種!$A:$G, K$4, FALSE), 0)</f>
        <v>0</v>
      </c>
      <c r="L170" s="52">
        <f>IFERROR(VLOOKUP($D170, V一般接種!$A:$G, L$4, FALSE), 0)</f>
        <v>0</v>
      </c>
      <c r="M170" s="52">
        <f>IFERROR(VLOOKUP($D170, V一般接種!$A:$G, M$4, FALSE), 0)</f>
        <v>0</v>
      </c>
      <c r="N170" s="52">
        <f>IFERROR(VLOOKUP($D170, V職域接種!$C:$G, N$4, FALSE), 0)</f>
        <v>0</v>
      </c>
      <c r="O170" s="52">
        <f>IFERROR(VLOOKUP($D170, V職域接種!$C:$G, O$4, FALSE), 0)</f>
        <v>0</v>
      </c>
    </row>
    <row r="171" spans="1:15" x14ac:dyDescent="0.55000000000000004">
      <c r="A171" s="100">
        <f t="shared" si="6"/>
        <v>44462</v>
      </c>
      <c r="B171" s="53">
        <f t="shared" si="7"/>
        <v>0</v>
      </c>
      <c r="C171" s="53">
        <f t="shared" si="8"/>
        <v>0</v>
      </c>
      <c r="D171" s="82">
        <v>44462</v>
      </c>
      <c r="E171" s="51" t="str">
        <f>IFERROR(VLOOKUP($D171, V医療従事者等!$A:$J, $E$4, FALSE), TEXT(D171, "aaa"))</f>
        <v>木</v>
      </c>
      <c r="F171" s="51">
        <f>IFERROR(VLOOKUP($D171, V医療従事者等!$A:$J, $F$4, FALSE), 0)</f>
        <v>0</v>
      </c>
      <c r="G171" s="51">
        <f>IFERROR(VLOOKUP($D171, V医療従事者等!$A:$J, $G$4, FALSE), 0)</f>
        <v>0</v>
      </c>
      <c r="H171" s="51">
        <f>IFERROR(VLOOKUP($D171, V医療従事者等!$A:$J, $H$4, FALSE), 0)</f>
        <v>0</v>
      </c>
      <c r="I171" s="51">
        <f>IFERROR(VLOOKUP($D171, V医療従事者等!$A:$J, $I$4, FALSE), 0)</f>
        <v>0</v>
      </c>
      <c r="J171" s="52">
        <f>IFERROR(VLOOKUP($D171, V一般接種!$A:$G, J$4, FALSE), 0)</f>
        <v>0</v>
      </c>
      <c r="K171" s="52">
        <f>IFERROR(VLOOKUP($D171, V一般接種!$A:$G, K$4, FALSE), 0)</f>
        <v>0</v>
      </c>
      <c r="L171" s="52">
        <f>IFERROR(VLOOKUP($D171, V一般接種!$A:$G, L$4, FALSE), 0)</f>
        <v>0</v>
      </c>
      <c r="M171" s="52">
        <f>IFERROR(VLOOKUP($D171, V一般接種!$A:$G, M$4, FALSE), 0)</f>
        <v>0</v>
      </c>
      <c r="N171" s="52">
        <f>IFERROR(VLOOKUP($D171, V職域接種!$C:$G, N$4, FALSE), 0)</f>
        <v>0</v>
      </c>
      <c r="O171" s="52">
        <f>IFERROR(VLOOKUP($D171, V職域接種!$C:$G, O$4, FALSE), 0)</f>
        <v>0</v>
      </c>
    </row>
    <row r="172" spans="1:15" x14ac:dyDescent="0.55000000000000004">
      <c r="A172" s="100">
        <f t="shared" si="6"/>
        <v>44463</v>
      </c>
      <c r="B172" s="53">
        <f t="shared" si="7"/>
        <v>0</v>
      </c>
      <c r="C172" s="53">
        <f t="shared" si="8"/>
        <v>0</v>
      </c>
      <c r="D172" s="82">
        <v>44463</v>
      </c>
      <c r="E172" s="51" t="str">
        <f>IFERROR(VLOOKUP($D172, V医療従事者等!$A:$J, $E$4, FALSE), TEXT(D172, "aaa"))</f>
        <v>金</v>
      </c>
      <c r="F172" s="51">
        <f>IFERROR(VLOOKUP($D172, V医療従事者等!$A:$J, $F$4, FALSE), 0)</f>
        <v>0</v>
      </c>
      <c r="G172" s="51">
        <f>IFERROR(VLOOKUP($D172, V医療従事者等!$A:$J, $G$4, FALSE), 0)</f>
        <v>0</v>
      </c>
      <c r="H172" s="51">
        <f>IFERROR(VLOOKUP($D172, V医療従事者等!$A:$J, $H$4, FALSE), 0)</f>
        <v>0</v>
      </c>
      <c r="I172" s="51">
        <f>IFERROR(VLOOKUP($D172, V医療従事者等!$A:$J, $I$4, FALSE), 0)</f>
        <v>0</v>
      </c>
      <c r="J172" s="52">
        <f>IFERROR(VLOOKUP($D172, V一般接種!$A:$G, J$4, FALSE), 0)</f>
        <v>0</v>
      </c>
      <c r="K172" s="52">
        <f>IFERROR(VLOOKUP($D172, V一般接種!$A:$G, K$4, FALSE), 0)</f>
        <v>0</v>
      </c>
      <c r="L172" s="52">
        <f>IFERROR(VLOOKUP($D172, V一般接種!$A:$G, L$4, FALSE), 0)</f>
        <v>0</v>
      </c>
      <c r="M172" s="52">
        <f>IFERROR(VLOOKUP($D172, V一般接種!$A:$G, M$4, FALSE), 0)</f>
        <v>0</v>
      </c>
      <c r="N172" s="52">
        <f>IFERROR(VLOOKUP($D172, V職域接種!$C:$G, N$4, FALSE), 0)</f>
        <v>0</v>
      </c>
      <c r="O172" s="52">
        <f>IFERROR(VLOOKUP($D172, V職域接種!$C:$G, O$4, FALSE), 0)</f>
        <v>0</v>
      </c>
    </row>
    <row r="173" spans="1:15" x14ac:dyDescent="0.55000000000000004">
      <c r="A173" s="100">
        <f t="shared" si="6"/>
        <v>44464</v>
      </c>
      <c r="B173" s="53">
        <f t="shared" si="7"/>
        <v>0</v>
      </c>
      <c r="C173" s="53">
        <f t="shared" si="8"/>
        <v>0</v>
      </c>
      <c r="D173" s="82">
        <v>44464</v>
      </c>
      <c r="E173" s="51" t="str">
        <f>IFERROR(VLOOKUP($D173, V医療従事者等!$A:$J, $E$4, FALSE), TEXT(D173, "aaa"))</f>
        <v>土</v>
      </c>
      <c r="F173" s="51">
        <f>IFERROR(VLOOKUP($D173, V医療従事者等!$A:$J, $F$4, FALSE), 0)</f>
        <v>0</v>
      </c>
      <c r="G173" s="51">
        <f>IFERROR(VLOOKUP($D173, V医療従事者等!$A:$J, $G$4, FALSE), 0)</f>
        <v>0</v>
      </c>
      <c r="H173" s="51">
        <f>IFERROR(VLOOKUP($D173, V医療従事者等!$A:$J, $H$4, FALSE), 0)</f>
        <v>0</v>
      </c>
      <c r="I173" s="51">
        <f>IFERROR(VLOOKUP($D173, V医療従事者等!$A:$J, $I$4, FALSE), 0)</f>
        <v>0</v>
      </c>
      <c r="J173" s="52">
        <f>IFERROR(VLOOKUP($D173, V一般接種!$A:$G, J$4, FALSE), 0)</f>
        <v>0</v>
      </c>
      <c r="K173" s="52">
        <f>IFERROR(VLOOKUP($D173, V一般接種!$A:$G, K$4, FALSE), 0)</f>
        <v>0</v>
      </c>
      <c r="L173" s="52">
        <f>IFERROR(VLOOKUP($D173, V一般接種!$A:$G, L$4, FALSE), 0)</f>
        <v>0</v>
      </c>
      <c r="M173" s="52">
        <f>IFERROR(VLOOKUP($D173, V一般接種!$A:$G, M$4, FALSE), 0)</f>
        <v>0</v>
      </c>
      <c r="N173" s="52">
        <f>IFERROR(VLOOKUP($D173, V職域接種!$C:$G, N$4, FALSE), 0)</f>
        <v>0</v>
      </c>
      <c r="O173" s="52">
        <f>IFERROR(VLOOKUP($D173, V職域接種!$C:$G, O$4, FALSE), 0)</f>
        <v>0</v>
      </c>
    </row>
    <row r="174" spans="1:15" x14ac:dyDescent="0.55000000000000004">
      <c r="A174" s="100">
        <f t="shared" si="6"/>
        <v>44465</v>
      </c>
      <c r="B174" s="53">
        <f t="shared" si="7"/>
        <v>0</v>
      </c>
      <c r="C174" s="53">
        <f t="shared" si="8"/>
        <v>0</v>
      </c>
      <c r="D174" s="82">
        <v>44465</v>
      </c>
      <c r="E174" s="51" t="str">
        <f>IFERROR(VLOOKUP($D174, V医療従事者等!$A:$J, $E$4, FALSE), TEXT(D174, "aaa"))</f>
        <v>日</v>
      </c>
      <c r="F174" s="51">
        <f>IFERROR(VLOOKUP($D174, V医療従事者等!$A:$J, $F$4, FALSE), 0)</f>
        <v>0</v>
      </c>
      <c r="G174" s="51">
        <f>IFERROR(VLOOKUP($D174, V医療従事者等!$A:$J, $G$4, FALSE), 0)</f>
        <v>0</v>
      </c>
      <c r="H174" s="51">
        <f>IFERROR(VLOOKUP($D174, V医療従事者等!$A:$J, $H$4, FALSE), 0)</f>
        <v>0</v>
      </c>
      <c r="I174" s="51">
        <f>IFERROR(VLOOKUP($D174, V医療従事者等!$A:$J, $I$4, FALSE), 0)</f>
        <v>0</v>
      </c>
      <c r="J174" s="52">
        <f>IFERROR(VLOOKUP($D174, V一般接種!$A:$G, J$4, FALSE), 0)</f>
        <v>0</v>
      </c>
      <c r="K174" s="52">
        <f>IFERROR(VLOOKUP($D174, V一般接種!$A:$G, K$4, FALSE), 0)</f>
        <v>0</v>
      </c>
      <c r="L174" s="52">
        <f>IFERROR(VLOOKUP($D174, V一般接種!$A:$G, L$4, FALSE), 0)</f>
        <v>0</v>
      </c>
      <c r="M174" s="52">
        <f>IFERROR(VLOOKUP($D174, V一般接種!$A:$G, M$4, FALSE), 0)</f>
        <v>0</v>
      </c>
      <c r="N174" s="52">
        <f>IFERROR(VLOOKUP($D174, V職域接種!$C:$G, N$4, FALSE), 0)</f>
        <v>0</v>
      </c>
      <c r="O174" s="52">
        <f>IFERROR(VLOOKUP($D174, V職域接種!$C:$G, O$4, FALSE), 0)</f>
        <v>0</v>
      </c>
    </row>
    <row r="175" spans="1:15" x14ac:dyDescent="0.55000000000000004">
      <c r="A175" s="100">
        <f t="shared" si="6"/>
        <v>44466</v>
      </c>
      <c r="B175" s="53">
        <f t="shared" si="7"/>
        <v>0</v>
      </c>
      <c r="C175" s="53">
        <f t="shared" si="8"/>
        <v>0</v>
      </c>
      <c r="D175" s="82">
        <v>44466</v>
      </c>
      <c r="E175" s="51" t="str">
        <f>IFERROR(VLOOKUP($D175, V医療従事者等!$A:$J, $E$4, FALSE), TEXT(D175, "aaa"))</f>
        <v>月</v>
      </c>
      <c r="F175" s="51">
        <f>IFERROR(VLOOKUP($D175, V医療従事者等!$A:$J, $F$4, FALSE), 0)</f>
        <v>0</v>
      </c>
      <c r="G175" s="51">
        <f>IFERROR(VLOOKUP($D175, V医療従事者等!$A:$J, $G$4, FALSE), 0)</f>
        <v>0</v>
      </c>
      <c r="H175" s="51">
        <f>IFERROR(VLOOKUP($D175, V医療従事者等!$A:$J, $H$4, FALSE), 0)</f>
        <v>0</v>
      </c>
      <c r="I175" s="51">
        <f>IFERROR(VLOOKUP($D175, V医療従事者等!$A:$J, $I$4, FALSE), 0)</f>
        <v>0</v>
      </c>
      <c r="J175" s="52">
        <f>IFERROR(VLOOKUP($D175, V一般接種!$A:$G, J$4, FALSE), 0)</f>
        <v>0</v>
      </c>
      <c r="K175" s="52">
        <f>IFERROR(VLOOKUP($D175, V一般接種!$A:$G, K$4, FALSE), 0)</f>
        <v>0</v>
      </c>
      <c r="L175" s="52">
        <f>IFERROR(VLOOKUP($D175, V一般接種!$A:$G, L$4, FALSE), 0)</f>
        <v>0</v>
      </c>
      <c r="M175" s="52">
        <f>IFERROR(VLOOKUP($D175, V一般接種!$A:$G, M$4, FALSE), 0)</f>
        <v>0</v>
      </c>
      <c r="N175" s="52">
        <f>IFERROR(VLOOKUP($D175, V職域接種!$C:$G, N$4, FALSE), 0)</f>
        <v>0</v>
      </c>
      <c r="O175" s="52">
        <f>IFERROR(VLOOKUP($D175, V職域接種!$C:$G, O$4, FALSE), 0)</f>
        <v>0</v>
      </c>
    </row>
    <row r="176" spans="1:15" x14ac:dyDescent="0.55000000000000004">
      <c r="A176" s="100">
        <f t="shared" si="6"/>
        <v>44467</v>
      </c>
      <c r="B176" s="53">
        <f t="shared" si="7"/>
        <v>0</v>
      </c>
      <c r="C176" s="53">
        <f t="shared" si="8"/>
        <v>0</v>
      </c>
      <c r="D176" s="82">
        <v>44467</v>
      </c>
      <c r="E176" s="51" t="str">
        <f>IFERROR(VLOOKUP($D176, V医療従事者等!$A:$J, $E$4, FALSE), TEXT(D176, "aaa"))</f>
        <v>火</v>
      </c>
      <c r="F176" s="51">
        <f>IFERROR(VLOOKUP($D176, V医療従事者等!$A:$J, $F$4, FALSE), 0)</f>
        <v>0</v>
      </c>
      <c r="G176" s="51">
        <f>IFERROR(VLOOKUP($D176, V医療従事者等!$A:$J, $G$4, FALSE), 0)</f>
        <v>0</v>
      </c>
      <c r="H176" s="51">
        <f>IFERROR(VLOOKUP($D176, V医療従事者等!$A:$J, $H$4, FALSE), 0)</f>
        <v>0</v>
      </c>
      <c r="I176" s="51">
        <f>IFERROR(VLOOKUP($D176, V医療従事者等!$A:$J, $I$4, FALSE), 0)</f>
        <v>0</v>
      </c>
      <c r="J176" s="52">
        <f>IFERROR(VLOOKUP($D176, V一般接種!$A:$G, J$4, FALSE), 0)</f>
        <v>0</v>
      </c>
      <c r="K176" s="52">
        <f>IFERROR(VLOOKUP($D176, V一般接種!$A:$G, K$4, FALSE), 0)</f>
        <v>0</v>
      </c>
      <c r="L176" s="52">
        <f>IFERROR(VLOOKUP($D176, V一般接種!$A:$G, L$4, FALSE), 0)</f>
        <v>0</v>
      </c>
      <c r="M176" s="52">
        <f>IFERROR(VLOOKUP($D176, V一般接種!$A:$G, M$4, FALSE), 0)</f>
        <v>0</v>
      </c>
      <c r="N176" s="52">
        <f>IFERROR(VLOOKUP($D176, V職域接種!$C:$G, N$4, FALSE), 0)</f>
        <v>0</v>
      </c>
      <c r="O176" s="52">
        <f>IFERROR(VLOOKUP($D176, V職域接種!$C:$G, O$4, FALSE), 0)</f>
        <v>0</v>
      </c>
    </row>
    <row r="177" spans="1:15" x14ac:dyDescent="0.55000000000000004">
      <c r="A177" s="100">
        <f t="shared" si="6"/>
        <v>44468</v>
      </c>
      <c r="B177" s="53">
        <f t="shared" si="7"/>
        <v>0</v>
      </c>
      <c r="C177" s="53">
        <f t="shared" si="8"/>
        <v>0</v>
      </c>
      <c r="D177" s="82">
        <v>44468</v>
      </c>
      <c r="E177" s="51" t="str">
        <f>IFERROR(VLOOKUP($D177, V医療従事者等!$A:$J, $E$4, FALSE), TEXT(D177, "aaa"))</f>
        <v>水</v>
      </c>
      <c r="F177" s="51">
        <f>IFERROR(VLOOKUP($D177, V医療従事者等!$A:$J, $F$4, FALSE), 0)</f>
        <v>0</v>
      </c>
      <c r="G177" s="51">
        <f>IFERROR(VLOOKUP($D177, V医療従事者等!$A:$J, $G$4, FALSE), 0)</f>
        <v>0</v>
      </c>
      <c r="H177" s="51">
        <f>IFERROR(VLOOKUP($D177, V医療従事者等!$A:$J, $H$4, FALSE), 0)</f>
        <v>0</v>
      </c>
      <c r="I177" s="51">
        <f>IFERROR(VLOOKUP($D177, V医療従事者等!$A:$J, $I$4, FALSE), 0)</f>
        <v>0</v>
      </c>
      <c r="J177" s="52">
        <f>IFERROR(VLOOKUP($D177, V一般接種!$A:$G, J$4, FALSE), 0)</f>
        <v>0</v>
      </c>
      <c r="K177" s="52">
        <f>IFERROR(VLOOKUP($D177, V一般接種!$A:$G, K$4, FALSE), 0)</f>
        <v>0</v>
      </c>
      <c r="L177" s="52">
        <f>IFERROR(VLOOKUP($D177, V一般接種!$A:$G, L$4, FALSE), 0)</f>
        <v>0</v>
      </c>
      <c r="M177" s="52">
        <f>IFERROR(VLOOKUP($D177, V一般接種!$A:$G, M$4, FALSE), 0)</f>
        <v>0</v>
      </c>
      <c r="N177" s="52">
        <f>IFERROR(VLOOKUP($D177, V職域接種!$C:$G, N$4, FALSE), 0)</f>
        <v>0</v>
      </c>
      <c r="O177" s="52">
        <f>IFERROR(VLOOKUP($D177, V職域接種!$C:$G, O$4, FALSE), 0)</f>
        <v>0</v>
      </c>
    </row>
    <row r="178" spans="1:15" x14ac:dyDescent="0.55000000000000004">
      <c r="A178" s="100">
        <f t="shared" si="6"/>
        <v>44469</v>
      </c>
      <c r="B178" s="53">
        <f t="shared" si="7"/>
        <v>0</v>
      </c>
      <c r="C178" s="53">
        <f t="shared" si="8"/>
        <v>0</v>
      </c>
      <c r="D178" s="82">
        <v>44469</v>
      </c>
      <c r="E178" s="51" t="str">
        <f>IFERROR(VLOOKUP($D178, V医療従事者等!$A:$J, $E$4, FALSE), TEXT(D178, "aaa"))</f>
        <v>木</v>
      </c>
      <c r="F178" s="51">
        <f>IFERROR(VLOOKUP($D178, V医療従事者等!$A:$J, $F$4, FALSE), 0)</f>
        <v>0</v>
      </c>
      <c r="G178" s="51">
        <f>IFERROR(VLOOKUP($D178, V医療従事者等!$A:$J, $G$4, FALSE), 0)</f>
        <v>0</v>
      </c>
      <c r="H178" s="51">
        <f>IFERROR(VLOOKUP($D178, V医療従事者等!$A:$J, $H$4, FALSE), 0)</f>
        <v>0</v>
      </c>
      <c r="I178" s="51">
        <f>IFERROR(VLOOKUP($D178, V医療従事者等!$A:$J, $I$4, FALSE), 0)</f>
        <v>0</v>
      </c>
      <c r="J178" s="52">
        <f>IFERROR(VLOOKUP($D178, V一般接種!$A:$G, J$4, FALSE), 0)</f>
        <v>0</v>
      </c>
      <c r="K178" s="52">
        <f>IFERROR(VLOOKUP($D178, V一般接種!$A:$G, K$4, FALSE), 0)</f>
        <v>0</v>
      </c>
      <c r="L178" s="52">
        <f>IFERROR(VLOOKUP($D178, V一般接種!$A:$G, L$4, FALSE), 0)</f>
        <v>0</v>
      </c>
      <c r="M178" s="52">
        <f>IFERROR(VLOOKUP($D178, V一般接種!$A:$G, M$4, FALSE), 0)</f>
        <v>0</v>
      </c>
      <c r="N178" s="52">
        <f>IFERROR(VLOOKUP($D178, V職域接種!$C:$G, N$4, FALSE), 0)</f>
        <v>0</v>
      </c>
      <c r="O178" s="52">
        <f>IFERROR(VLOOKUP($D178, V職域接種!$C:$G, O$4, FALSE), 0)</f>
        <v>0</v>
      </c>
    </row>
    <row r="179" spans="1:15" x14ac:dyDescent="0.55000000000000004">
      <c r="A179" s="100">
        <f t="shared" si="6"/>
        <v>44470</v>
      </c>
      <c r="B179" s="53">
        <f t="shared" si="7"/>
        <v>0</v>
      </c>
      <c r="C179" s="53">
        <f t="shared" si="8"/>
        <v>0</v>
      </c>
      <c r="D179" s="82">
        <v>44470</v>
      </c>
      <c r="E179" s="51" t="str">
        <f>IFERROR(VLOOKUP($D179, V医療従事者等!$A:$J, $E$4, FALSE), TEXT(D179, "aaa"))</f>
        <v>金</v>
      </c>
      <c r="F179" s="51">
        <f>IFERROR(VLOOKUP($D179, V医療従事者等!$A:$J, $F$4, FALSE), 0)</f>
        <v>0</v>
      </c>
      <c r="G179" s="51">
        <f>IFERROR(VLOOKUP($D179, V医療従事者等!$A:$J, $G$4, FALSE), 0)</f>
        <v>0</v>
      </c>
      <c r="H179" s="51">
        <f>IFERROR(VLOOKUP($D179, V医療従事者等!$A:$J, $H$4, FALSE), 0)</f>
        <v>0</v>
      </c>
      <c r="I179" s="51">
        <f>IFERROR(VLOOKUP($D179, V医療従事者等!$A:$J, $I$4, FALSE), 0)</f>
        <v>0</v>
      </c>
      <c r="J179" s="52">
        <f>IFERROR(VLOOKUP($D179, V一般接種!$A:$G, J$4, FALSE), 0)</f>
        <v>0</v>
      </c>
      <c r="K179" s="52">
        <f>IFERROR(VLOOKUP($D179, V一般接種!$A:$G, K$4, FALSE), 0)</f>
        <v>0</v>
      </c>
      <c r="L179" s="52">
        <f>IFERROR(VLOOKUP($D179, V一般接種!$A:$G, L$4, FALSE), 0)</f>
        <v>0</v>
      </c>
      <c r="M179" s="52">
        <f>IFERROR(VLOOKUP($D179, V一般接種!$A:$G, M$4, FALSE), 0)</f>
        <v>0</v>
      </c>
      <c r="N179" s="52">
        <f>IFERROR(VLOOKUP($D179, V職域接種!$C:$G, N$4, FALSE), 0)</f>
        <v>0</v>
      </c>
      <c r="O179" s="52">
        <f>IFERROR(VLOOKUP($D179, V職域接種!$C:$G, O$4, FALSE), 0)</f>
        <v>0</v>
      </c>
    </row>
    <row r="180" spans="1:15" x14ac:dyDescent="0.55000000000000004">
      <c r="A180" s="100">
        <f t="shared" si="6"/>
        <v>44471</v>
      </c>
      <c r="B180" s="53">
        <f t="shared" si="7"/>
        <v>0</v>
      </c>
      <c r="C180" s="53">
        <f t="shared" si="8"/>
        <v>0</v>
      </c>
      <c r="D180" s="82">
        <v>44471</v>
      </c>
      <c r="E180" s="51" t="str">
        <f>IFERROR(VLOOKUP($D180, V医療従事者等!$A:$J, $E$4, FALSE), TEXT(D180, "aaa"))</f>
        <v>土</v>
      </c>
      <c r="F180" s="51">
        <f>IFERROR(VLOOKUP($D180, V医療従事者等!$A:$J, $F$4, FALSE), 0)</f>
        <v>0</v>
      </c>
      <c r="G180" s="51">
        <f>IFERROR(VLOOKUP($D180, V医療従事者等!$A:$J, $G$4, FALSE), 0)</f>
        <v>0</v>
      </c>
      <c r="H180" s="51">
        <f>IFERROR(VLOOKUP($D180, V医療従事者等!$A:$J, $H$4, FALSE), 0)</f>
        <v>0</v>
      </c>
      <c r="I180" s="51">
        <f>IFERROR(VLOOKUP($D180, V医療従事者等!$A:$J, $I$4, FALSE), 0)</f>
        <v>0</v>
      </c>
      <c r="J180" s="52">
        <f>IFERROR(VLOOKUP($D180, V一般接種!$A:$G, J$4, FALSE), 0)</f>
        <v>0</v>
      </c>
      <c r="K180" s="52">
        <f>IFERROR(VLOOKUP($D180, V一般接種!$A:$G, K$4, FALSE), 0)</f>
        <v>0</v>
      </c>
      <c r="L180" s="52">
        <f>IFERROR(VLOOKUP($D180, V一般接種!$A:$G, L$4, FALSE), 0)</f>
        <v>0</v>
      </c>
      <c r="M180" s="52">
        <f>IFERROR(VLOOKUP($D180, V一般接種!$A:$G, M$4, FALSE), 0)</f>
        <v>0</v>
      </c>
      <c r="N180" s="52">
        <f>IFERROR(VLOOKUP($D180, V職域接種!$C:$G, N$4, FALSE), 0)</f>
        <v>0</v>
      </c>
      <c r="O180" s="52">
        <f>IFERROR(VLOOKUP($D180, V職域接種!$C:$G, O$4, FALSE), 0)</f>
        <v>0</v>
      </c>
    </row>
    <row r="181" spans="1:15" x14ac:dyDescent="0.55000000000000004">
      <c r="A181" s="100">
        <f t="shared" si="6"/>
        <v>44472</v>
      </c>
      <c r="B181" s="53">
        <f t="shared" si="7"/>
        <v>0</v>
      </c>
      <c r="C181" s="53">
        <f t="shared" si="8"/>
        <v>0</v>
      </c>
      <c r="D181" s="82">
        <v>44472</v>
      </c>
      <c r="E181" s="51" t="str">
        <f>IFERROR(VLOOKUP($D181, V医療従事者等!$A:$J, $E$4, FALSE), TEXT(D181, "aaa"))</f>
        <v>日</v>
      </c>
      <c r="F181" s="51">
        <f>IFERROR(VLOOKUP($D181, V医療従事者等!$A:$J, $F$4, FALSE), 0)</f>
        <v>0</v>
      </c>
      <c r="G181" s="51">
        <f>IFERROR(VLOOKUP($D181, V医療従事者等!$A:$J, $G$4, FALSE), 0)</f>
        <v>0</v>
      </c>
      <c r="H181" s="51">
        <f>IFERROR(VLOOKUP($D181, V医療従事者等!$A:$J, $H$4, FALSE), 0)</f>
        <v>0</v>
      </c>
      <c r="I181" s="51">
        <f>IFERROR(VLOOKUP($D181, V医療従事者等!$A:$J, $I$4, FALSE), 0)</f>
        <v>0</v>
      </c>
      <c r="J181" s="52">
        <f>IFERROR(VLOOKUP($D181, V一般接種!$A:$G, J$4, FALSE), 0)</f>
        <v>0</v>
      </c>
      <c r="K181" s="52">
        <f>IFERROR(VLOOKUP($D181, V一般接種!$A:$G, K$4, FALSE), 0)</f>
        <v>0</v>
      </c>
      <c r="L181" s="52">
        <f>IFERROR(VLOOKUP($D181, V一般接種!$A:$G, L$4, FALSE), 0)</f>
        <v>0</v>
      </c>
      <c r="M181" s="52">
        <f>IFERROR(VLOOKUP($D181, V一般接種!$A:$G, M$4, FALSE), 0)</f>
        <v>0</v>
      </c>
      <c r="N181" s="52">
        <f>IFERROR(VLOOKUP($D181, V職域接種!$C:$G, N$4, FALSE), 0)</f>
        <v>0</v>
      </c>
      <c r="O181" s="52">
        <f>IFERROR(VLOOKUP($D181, V職域接種!$C:$G, O$4, FALSE), 0)</f>
        <v>0</v>
      </c>
    </row>
    <row r="182" spans="1:15" x14ac:dyDescent="0.55000000000000004">
      <c r="A182" s="100">
        <f t="shared" si="6"/>
        <v>44473</v>
      </c>
      <c r="B182" s="53">
        <f t="shared" si="7"/>
        <v>0</v>
      </c>
      <c r="C182" s="53">
        <f t="shared" si="8"/>
        <v>0</v>
      </c>
      <c r="D182" s="82">
        <v>44473</v>
      </c>
      <c r="E182" s="51" t="str">
        <f>IFERROR(VLOOKUP($D182, V医療従事者等!$A:$J, $E$4, FALSE), TEXT(D182, "aaa"))</f>
        <v>月</v>
      </c>
      <c r="F182" s="51">
        <f>IFERROR(VLOOKUP($D182, V医療従事者等!$A:$J, $F$4, FALSE), 0)</f>
        <v>0</v>
      </c>
      <c r="G182" s="51">
        <f>IFERROR(VLOOKUP($D182, V医療従事者等!$A:$J, $G$4, FALSE), 0)</f>
        <v>0</v>
      </c>
      <c r="H182" s="51">
        <f>IFERROR(VLOOKUP($D182, V医療従事者等!$A:$J, $H$4, FALSE), 0)</f>
        <v>0</v>
      </c>
      <c r="I182" s="51">
        <f>IFERROR(VLOOKUP($D182, V医療従事者等!$A:$J, $I$4, FALSE), 0)</f>
        <v>0</v>
      </c>
      <c r="J182" s="52">
        <f>IFERROR(VLOOKUP($D182, V一般接種!$A:$G, J$4, FALSE), 0)</f>
        <v>0</v>
      </c>
      <c r="K182" s="52">
        <f>IFERROR(VLOOKUP($D182, V一般接種!$A:$G, K$4, FALSE), 0)</f>
        <v>0</v>
      </c>
      <c r="L182" s="52">
        <f>IFERROR(VLOOKUP($D182, V一般接種!$A:$G, L$4, FALSE), 0)</f>
        <v>0</v>
      </c>
      <c r="M182" s="52">
        <f>IFERROR(VLOOKUP($D182, V一般接種!$A:$G, M$4, FALSE), 0)</f>
        <v>0</v>
      </c>
      <c r="N182" s="52">
        <f>IFERROR(VLOOKUP($D182, V職域接種!$C:$G, N$4, FALSE), 0)</f>
        <v>0</v>
      </c>
      <c r="O182" s="52">
        <f>IFERROR(VLOOKUP($D182, V職域接種!$C:$G, O$4, FALSE), 0)</f>
        <v>0</v>
      </c>
    </row>
    <row r="183" spans="1:15" x14ac:dyDescent="0.55000000000000004">
      <c r="A183" s="100">
        <f t="shared" si="6"/>
        <v>44474</v>
      </c>
      <c r="B183" s="53">
        <f t="shared" si="7"/>
        <v>0</v>
      </c>
      <c r="C183" s="53">
        <f t="shared" si="8"/>
        <v>0</v>
      </c>
      <c r="D183" s="82">
        <v>44474</v>
      </c>
      <c r="E183" s="51" t="str">
        <f>IFERROR(VLOOKUP($D183, V医療従事者等!$A:$J, $E$4, FALSE), TEXT(D183, "aaa"))</f>
        <v>火</v>
      </c>
      <c r="F183" s="51">
        <f>IFERROR(VLOOKUP($D183, V医療従事者等!$A:$J, $F$4, FALSE), 0)</f>
        <v>0</v>
      </c>
      <c r="G183" s="51">
        <f>IFERROR(VLOOKUP($D183, V医療従事者等!$A:$J, $G$4, FALSE), 0)</f>
        <v>0</v>
      </c>
      <c r="H183" s="51">
        <f>IFERROR(VLOOKUP($D183, V医療従事者等!$A:$J, $H$4, FALSE), 0)</f>
        <v>0</v>
      </c>
      <c r="I183" s="51">
        <f>IFERROR(VLOOKUP($D183, V医療従事者等!$A:$J, $I$4, FALSE), 0)</f>
        <v>0</v>
      </c>
      <c r="J183" s="52">
        <f>IFERROR(VLOOKUP($D183, V一般接種!$A:$G, J$4, FALSE), 0)</f>
        <v>0</v>
      </c>
      <c r="K183" s="52">
        <f>IFERROR(VLOOKUP($D183, V一般接種!$A:$G, K$4, FALSE), 0)</f>
        <v>0</v>
      </c>
      <c r="L183" s="52">
        <f>IFERROR(VLOOKUP($D183, V一般接種!$A:$G, L$4, FALSE), 0)</f>
        <v>0</v>
      </c>
      <c r="M183" s="52">
        <f>IFERROR(VLOOKUP($D183, V一般接種!$A:$G, M$4, FALSE), 0)</f>
        <v>0</v>
      </c>
      <c r="N183" s="52">
        <f>IFERROR(VLOOKUP($D183, V職域接種!$C:$G, N$4, FALSE), 0)</f>
        <v>0</v>
      </c>
      <c r="O183" s="52">
        <f>IFERROR(VLOOKUP($D183, V職域接種!$C:$G, O$4, FALSE), 0)</f>
        <v>0</v>
      </c>
    </row>
    <row r="184" spans="1:15" x14ac:dyDescent="0.55000000000000004">
      <c r="A184" s="100">
        <f t="shared" si="6"/>
        <v>44475</v>
      </c>
      <c r="B184" s="53">
        <f t="shared" si="7"/>
        <v>0</v>
      </c>
      <c r="C184" s="53">
        <f t="shared" si="8"/>
        <v>0</v>
      </c>
      <c r="D184" s="82">
        <v>44475</v>
      </c>
      <c r="E184" s="51" t="str">
        <f>IFERROR(VLOOKUP($D184, V医療従事者等!$A:$J, $E$4, FALSE), TEXT(D184, "aaa"))</f>
        <v>水</v>
      </c>
      <c r="F184" s="51">
        <f>IFERROR(VLOOKUP($D184, V医療従事者等!$A:$J, $F$4, FALSE), 0)</f>
        <v>0</v>
      </c>
      <c r="G184" s="51">
        <f>IFERROR(VLOOKUP($D184, V医療従事者等!$A:$J, $G$4, FALSE), 0)</f>
        <v>0</v>
      </c>
      <c r="H184" s="51">
        <f>IFERROR(VLOOKUP($D184, V医療従事者等!$A:$J, $H$4, FALSE), 0)</f>
        <v>0</v>
      </c>
      <c r="I184" s="51">
        <f>IFERROR(VLOOKUP($D184, V医療従事者等!$A:$J, $I$4, FALSE), 0)</f>
        <v>0</v>
      </c>
      <c r="J184" s="52">
        <f>IFERROR(VLOOKUP($D184, V一般接種!$A:$G, J$4, FALSE), 0)</f>
        <v>0</v>
      </c>
      <c r="K184" s="52">
        <f>IFERROR(VLOOKUP($D184, V一般接種!$A:$G, K$4, FALSE), 0)</f>
        <v>0</v>
      </c>
      <c r="L184" s="52">
        <f>IFERROR(VLOOKUP($D184, V一般接種!$A:$G, L$4, FALSE), 0)</f>
        <v>0</v>
      </c>
      <c r="M184" s="52">
        <f>IFERROR(VLOOKUP($D184, V一般接種!$A:$G, M$4, FALSE), 0)</f>
        <v>0</v>
      </c>
      <c r="N184" s="52">
        <f>IFERROR(VLOOKUP($D184, V職域接種!$C:$G, N$4, FALSE), 0)</f>
        <v>0</v>
      </c>
      <c r="O184" s="52">
        <f>IFERROR(VLOOKUP($D184, V職域接種!$C:$G, O$4, FALSE), 0)</f>
        <v>0</v>
      </c>
    </row>
    <row r="185" spans="1:15" x14ac:dyDescent="0.55000000000000004">
      <c r="A185" s="100">
        <f t="shared" si="6"/>
        <v>44476</v>
      </c>
      <c r="B185" s="53">
        <f t="shared" si="7"/>
        <v>0</v>
      </c>
      <c r="C185" s="53">
        <f t="shared" si="8"/>
        <v>0</v>
      </c>
      <c r="D185" s="82">
        <v>44476</v>
      </c>
      <c r="E185" s="51" t="str">
        <f>IFERROR(VLOOKUP($D185, V医療従事者等!$A:$J, $E$4, FALSE), TEXT(D185, "aaa"))</f>
        <v>木</v>
      </c>
      <c r="F185" s="51">
        <f>IFERROR(VLOOKUP($D185, V医療従事者等!$A:$J, $F$4, FALSE), 0)</f>
        <v>0</v>
      </c>
      <c r="G185" s="51">
        <f>IFERROR(VLOOKUP($D185, V医療従事者等!$A:$J, $G$4, FALSE), 0)</f>
        <v>0</v>
      </c>
      <c r="H185" s="51">
        <f>IFERROR(VLOOKUP($D185, V医療従事者等!$A:$J, $H$4, FALSE), 0)</f>
        <v>0</v>
      </c>
      <c r="I185" s="51">
        <f>IFERROR(VLOOKUP($D185, V医療従事者等!$A:$J, $I$4, FALSE), 0)</f>
        <v>0</v>
      </c>
      <c r="J185" s="52">
        <f>IFERROR(VLOOKUP($D185, V一般接種!$A:$G, J$4, FALSE), 0)</f>
        <v>0</v>
      </c>
      <c r="K185" s="52">
        <f>IFERROR(VLOOKUP($D185, V一般接種!$A:$G, K$4, FALSE), 0)</f>
        <v>0</v>
      </c>
      <c r="L185" s="52">
        <f>IFERROR(VLOOKUP($D185, V一般接種!$A:$G, L$4, FALSE), 0)</f>
        <v>0</v>
      </c>
      <c r="M185" s="52">
        <f>IFERROR(VLOOKUP($D185, V一般接種!$A:$G, M$4, FALSE), 0)</f>
        <v>0</v>
      </c>
      <c r="N185" s="52">
        <f>IFERROR(VLOOKUP($D185, V職域接種!$C:$G, N$4, FALSE), 0)</f>
        <v>0</v>
      </c>
      <c r="O185" s="52">
        <f>IFERROR(VLOOKUP($D185, V職域接種!$C:$G, O$4, FALSE), 0)</f>
        <v>0</v>
      </c>
    </row>
    <row r="186" spans="1:15" x14ac:dyDescent="0.55000000000000004">
      <c r="A186" s="100">
        <f t="shared" si="6"/>
        <v>44477</v>
      </c>
      <c r="B186" s="53">
        <f t="shared" si="7"/>
        <v>0</v>
      </c>
      <c r="C186" s="53">
        <f t="shared" si="8"/>
        <v>0</v>
      </c>
      <c r="D186" s="82">
        <v>44477</v>
      </c>
      <c r="E186" s="51" t="str">
        <f>IFERROR(VLOOKUP($D186, V医療従事者等!$A:$J, $E$4, FALSE), TEXT(D186, "aaa"))</f>
        <v>金</v>
      </c>
      <c r="F186" s="51">
        <f>IFERROR(VLOOKUP($D186, V医療従事者等!$A:$J, $F$4, FALSE), 0)</f>
        <v>0</v>
      </c>
      <c r="G186" s="51">
        <f>IFERROR(VLOOKUP($D186, V医療従事者等!$A:$J, $G$4, FALSE), 0)</f>
        <v>0</v>
      </c>
      <c r="H186" s="51">
        <f>IFERROR(VLOOKUP($D186, V医療従事者等!$A:$J, $H$4, FALSE), 0)</f>
        <v>0</v>
      </c>
      <c r="I186" s="51">
        <f>IFERROR(VLOOKUP($D186, V医療従事者等!$A:$J, $I$4, FALSE), 0)</f>
        <v>0</v>
      </c>
      <c r="J186" s="52">
        <f>IFERROR(VLOOKUP($D186, V一般接種!$A:$G, J$4, FALSE), 0)</f>
        <v>0</v>
      </c>
      <c r="K186" s="52">
        <f>IFERROR(VLOOKUP($D186, V一般接種!$A:$G, K$4, FALSE), 0)</f>
        <v>0</v>
      </c>
      <c r="L186" s="52">
        <f>IFERROR(VLOOKUP($D186, V一般接種!$A:$G, L$4, FALSE), 0)</f>
        <v>0</v>
      </c>
      <c r="M186" s="52">
        <f>IFERROR(VLOOKUP($D186, V一般接種!$A:$G, M$4, FALSE), 0)</f>
        <v>0</v>
      </c>
      <c r="N186" s="52">
        <f>IFERROR(VLOOKUP($D186, V職域接種!$C:$G, N$4, FALSE), 0)</f>
        <v>0</v>
      </c>
      <c r="O186" s="52">
        <f>IFERROR(VLOOKUP($D186, V職域接種!$C:$G, O$4, FALSE), 0)</f>
        <v>0</v>
      </c>
    </row>
    <row r="187" spans="1:15" x14ac:dyDescent="0.55000000000000004">
      <c r="A187" s="100">
        <f t="shared" si="6"/>
        <v>44478</v>
      </c>
      <c r="B187" s="53">
        <f t="shared" si="7"/>
        <v>0</v>
      </c>
      <c r="C187" s="53">
        <f t="shared" si="8"/>
        <v>0</v>
      </c>
      <c r="D187" s="82">
        <v>44478</v>
      </c>
      <c r="E187" s="51" t="str">
        <f>IFERROR(VLOOKUP($D187, V医療従事者等!$A:$J, $E$4, FALSE), TEXT(D187, "aaa"))</f>
        <v>土</v>
      </c>
      <c r="F187" s="51">
        <f>IFERROR(VLOOKUP($D187, V医療従事者等!$A:$J, $F$4, FALSE), 0)</f>
        <v>0</v>
      </c>
      <c r="G187" s="51">
        <f>IFERROR(VLOOKUP($D187, V医療従事者等!$A:$J, $G$4, FALSE), 0)</f>
        <v>0</v>
      </c>
      <c r="H187" s="51">
        <f>IFERROR(VLOOKUP($D187, V医療従事者等!$A:$J, $H$4, FALSE), 0)</f>
        <v>0</v>
      </c>
      <c r="I187" s="51">
        <f>IFERROR(VLOOKUP($D187, V医療従事者等!$A:$J, $I$4, FALSE), 0)</f>
        <v>0</v>
      </c>
      <c r="J187" s="52">
        <f>IFERROR(VLOOKUP($D187, V一般接種!$A:$G, J$4, FALSE), 0)</f>
        <v>0</v>
      </c>
      <c r="K187" s="52">
        <f>IFERROR(VLOOKUP($D187, V一般接種!$A:$G, K$4, FALSE), 0)</f>
        <v>0</v>
      </c>
      <c r="L187" s="52">
        <f>IFERROR(VLOOKUP($D187, V一般接種!$A:$G, L$4, FALSE), 0)</f>
        <v>0</v>
      </c>
      <c r="M187" s="52">
        <f>IFERROR(VLOOKUP($D187, V一般接種!$A:$G, M$4, FALSE), 0)</f>
        <v>0</v>
      </c>
      <c r="N187" s="52">
        <f>IFERROR(VLOOKUP($D187, V職域接種!$C:$G, N$4, FALSE), 0)</f>
        <v>0</v>
      </c>
      <c r="O187" s="52">
        <f>IFERROR(VLOOKUP($D187, V職域接種!$C:$G, O$4, FALSE), 0)</f>
        <v>0</v>
      </c>
    </row>
    <row r="188" spans="1:15" x14ac:dyDescent="0.55000000000000004">
      <c r="A188" s="100">
        <f t="shared" si="6"/>
        <v>44479</v>
      </c>
      <c r="B188" s="53">
        <f t="shared" si="7"/>
        <v>0</v>
      </c>
      <c r="C188" s="53">
        <f t="shared" si="8"/>
        <v>0</v>
      </c>
      <c r="D188" s="82">
        <v>44479</v>
      </c>
      <c r="E188" s="51" t="str">
        <f>IFERROR(VLOOKUP($D188, V医療従事者等!$A:$J, $E$4, FALSE), TEXT(D188, "aaa"))</f>
        <v>日</v>
      </c>
      <c r="F188" s="51">
        <f>IFERROR(VLOOKUP($D188, V医療従事者等!$A:$J, $F$4, FALSE), 0)</f>
        <v>0</v>
      </c>
      <c r="G188" s="51">
        <f>IFERROR(VLOOKUP($D188, V医療従事者等!$A:$J, $G$4, FALSE), 0)</f>
        <v>0</v>
      </c>
      <c r="H188" s="51">
        <f>IFERROR(VLOOKUP($D188, V医療従事者等!$A:$J, $H$4, FALSE), 0)</f>
        <v>0</v>
      </c>
      <c r="I188" s="51">
        <f>IFERROR(VLOOKUP($D188, V医療従事者等!$A:$J, $I$4, FALSE), 0)</f>
        <v>0</v>
      </c>
      <c r="J188" s="52">
        <f>IFERROR(VLOOKUP($D188, V一般接種!$A:$G, J$4, FALSE), 0)</f>
        <v>0</v>
      </c>
      <c r="K188" s="52">
        <f>IFERROR(VLOOKUP($D188, V一般接種!$A:$G, K$4, FALSE), 0)</f>
        <v>0</v>
      </c>
      <c r="L188" s="52">
        <f>IFERROR(VLOOKUP($D188, V一般接種!$A:$G, L$4, FALSE), 0)</f>
        <v>0</v>
      </c>
      <c r="M188" s="52">
        <f>IFERROR(VLOOKUP($D188, V一般接種!$A:$G, M$4, FALSE), 0)</f>
        <v>0</v>
      </c>
      <c r="N188" s="52">
        <f>IFERROR(VLOOKUP($D188, V職域接種!$C:$G, N$4, FALSE), 0)</f>
        <v>0</v>
      </c>
      <c r="O188" s="52">
        <f>IFERROR(VLOOKUP($D188, V職域接種!$C:$G, O$4, FALSE), 0)</f>
        <v>0</v>
      </c>
    </row>
    <row r="189" spans="1:15" x14ac:dyDescent="0.55000000000000004">
      <c r="A189" s="100">
        <f t="shared" si="6"/>
        <v>44480</v>
      </c>
      <c r="B189" s="53">
        <f t="shared" si="7"/>
        <v>0</v>
      </c>
      <c r="C189" s="53">
        <f t="shared" si="8"/>
        <v>0</v>
      </c>
      <c r="D189" s="82">
        <v>44480</v>
      </c>
      <c r="E189" s="51" t="str">
        <f>IFERROR(VLOOKUP($D189, V医療従事者等!$A:$J, $E$4, FALSE), TEXT(D189, "aaa"))</f>
        <v>月</v>
      </c>
      <c r="F189" s="51">
        <f>IFERROR(VLOOKUP($D189, V医療従事者等!$A:$J, $F$4, FALSE), 0)</f>
        <v>0</v>
      </c>
      <c r="G189" s="51">
        <f>IFERROR(VLOOKUP($D189, V医療従事者等!$A:$J, $G$4, FALSE), 0)</f>
        <v>0</v>
      </c>
      <c r="H189" s="51">
        <f>IFERROR(VLOOKUP($D189, V医療従事者等!$A:$J, $H$4, FALSE), 0)</f>
        <v>0</v>
      </c>
      <c r="I189" s="51">
        <f>IFERROR(VLOOKUP($D189, V医療従事者等!$A:$J, $I$4, FALSE), 0)</f>
        <v>0</v>
      </c>
      <c r="J189" s="52">
        <f>IFERROR(VLOOKUP($D189, V一般接種!$A:$G, J$4, FALSE), 0)</f>
        <v>0</v>
      </c>
      <c r="K189" s="52">
        <f>IFERROR(VLOOKUP($D189, V一般接種!$A:$G, K$4, FALSE), 0)</f>
        <v>0</v>
      </c>
      <c r="L189" s="52">
        <f>IFERROR(VLOOKUP($D189, V一般接種!$A:$G, L$4, FALSE), 0)</f>
        <v>0</v>
      </c>
      <c r="M189" s="52">
        <f>IFERROR(VLOOKUP($D189, V一般接種!$A:$G, M$4, FALSE), 0)</f>
        <v>0</v>
      </c>
      <c r="N189" s="52">
        <f>IFERROR(VLOOKUP($D189, V職域接種!$C:$G, N$4, FALSE), 0)</f>
        <v>0</v>
      </c>
      <c r="O189" s="52">
        <f>IFERROR(VLOOKUP($D189, V職域接種!$C:$G, O$4, FALSE), 0)</f>
        <v>0</v>
      </c>
    </row>
    <row r="190" spans="1:15" x14ac:dyDescent="0.55000000000000004">
      <c r="A190" s="100">
        <f t="shared" si="6"/>
        <v>44481</v>
      </c>
      <c r="B190" s="53">
        <f t="shared" si="7"/>
        <v>0</v>
      </c>
      <c r="C190" s="53">
        <f t="shared" si="8"/>
        <v>0</v>
      </c>
      <c r="D190" s="82">
        <v>44481</v>
      </c>
      <c r="E190" s="51" t="str">
        <f>IFERROR(VLOOKUP($D190, V医療従事者等!$A:$J, $E$4, FALSE), TEXT(D190, "aaa"))</f>
        <v>火</v>
      </c>
      <c r="F190" s="51">
        <f>IFERROR(VLOOKUP($D190, V医療従事者等!$A:$J, $F$4, FALSE), 0)</f>
        <v>0</v>
      </c>
      <c r="G190" s="51">
        <f>IFERROR(VLOOKUP($D190, V医療従事者等!$A:$J, $G$4, FALSE), 0)</f>
        <v>0</v>
      </c>
      <c r="H190" s="51">
        <f>IFERROR(VLOOKUP($D190, V医療従事者等!$A:$J, $H$4, FALSE), 0)</f>
        <v>0</v>
      </c>
      <c r="I190" s="51">
        <f>IFERROR(VLOOKUP($D190, V医療従事者等!$A:$J, $I$4, FALSE), 0)</f>
        <v>0</v>
      </c>
      <c r="J190" s="52">
        <f>IFERROR(VLOOKUP($D190, V一般接種!$A:$G, J$4, FALSE), 0)</f>
        <v>0</v>
      </c>
      <c r="K190" s="52">
        <f>IFERROR(VLOOKUP($D190, V一般接種!$A:$G, K$4, FALSE), 0)</f>
        <v>0</v>
      </c>
      <c r="L190" s="52">
        <f>IFERROR(VLOOKUP($D190, V一般接種!$A:$G, L$4, FALSE), 0)</f>
        <v>0</v>
      </c>
      <c r="M190" s="52">
        <f>IFERROR(VLOOKUP($D190, V一般接種!$A:$G, M$4, FALSE), 0)</f>
        <v>0</v>
      </c>
      <c r="N190" s="52">
        <f>IFERROR(VLOOKUP($D190, V職域接種!$C:$G, N$4, FALSE), 0)</f>
        <v>0</v>
      </c>
      <c r="O190" s="52">
        <f>IFERROR(VLOOKUP($D190, V職域接種!$C:$G, O$4, FALSE), 0)</f>
        <v>0</v>
      </c>
    </row>
    <row r="191" spans="1:15" x14ac:dyDescent="0.55000000000000004">
      <c r="A191" s="100">
        <f t="shared" si="6"/>
        <v>44482</v>
      </c>
      <c r="B191" s="53">
        <f t="shared" si="7"/>
        <v>0</v>
      </c>
      <c r="C191" s="53">
        <f t="shared" si="8"/>
        <v>0</v>
      </c>
      <c r="D191" s="82">
        <v>44482</v>
      </c>
      <c r="E191" s="51" t="str">
        <f>IFERROR(VLOOKUP($D191, V医療従事者等!$A:$J, $E$4, FALSE), TEXT(D191, "aaa"))</f>
        <v>水</v>
      </c>
      <c r="F191" s="51">
        <f>IFERROR(VLOOKUP($D191, V医療従事者等!$A:$J, $F$4, FALSE), 0)</f>
        <v>0</v>
      </c>
      <c r="G191" s="51">
        <f>IFERROR(VLOOKUP($D191, V医療従事者等!$A:$J, $G$4, FALSE), 0)</f>
        <v>0</v>
      </c>
      <c r="H191" s="51">
        <f>IFERROR(VLOOKUP($D191, V医療従事者等!$A:$J, $H$4, FALSE), 0)</f>
        <v>0</v>
      </c>
      <c r="I191" s="51">
        <f>IFERROR(VLOOKUP($D191, V医療従事者等!$A:$J, $I$4, FALSE), 0)</f>
        <v>0</v>
      </c>
      <c r="J191" s="52">
        <f>IFERROR(VLOOKUP($D191, V一般接種!$A:$G, J$4, FALSE), 0)</f>
        <v>0</v>
      </c>
      <c r="K191" s="52">
        <f>IFERROR(VLOOKUP($D191, V一般接種!$A:$G, K$4, FALSE), 0)</f>
        <v>0</v>
      </c>
      <c r="L191" s="52">
        <f>IFERROR(VLOOKUP($D191, V一般接種!$A:$G, L$4, FALSE), 0)</f>
        <v>0</v>
      </c>
      <c r="M191" s="52">
        <f>IFERROR(VLOOKUP($D191, V一般接種!$A:$G, M$4, FALSE), 0)</f>
        <v>0</v>
      </c>
      <c r="N191" s="52">
        <f>IFERROR(VLOOKUP($D191, V職域接種!$C:$G, N$4, FALSE), 0)</f>
        <v>0</v>
      </c>
      <c r="O191" s="52">
        <f>IFERROR(VLOOKUP($D191, V職域接種!$C:$G, O$4, FALSE), 0)</f>
        <v>0</v>
      </c>
    </row>
    <row r="192" spans="1:15" x14ac:dyDescent="0.55000000000000004">
      <c r="A192" s="100">
        <f t="shared" si="6"/>
        <v>44483</v>
      </c>
      <c r="B192" s="53">
        <f t="shared" si="7"/>
        <v>0</v>
      </c>
      <c r="C192" s="53">
        <f t="shared" si="8"/>
        <v>0</v>
      </c>
      <c r="D192" s="82">
        <v>44483</v>
      </c>
      <c r="E192" s="51" t="str">
        <f>IFERROR(VLOOKUP($D192, V医療従事者等!$A:$J, $E$4, FALSE), TEXT(D192, "aaa"))</f>
        <v>木</v>
      </c>
      <c r="F192" s="51">
        <f>IFERROR(VLOOKUP($D192, V医療従事者等!$A:$J, $F$4, FALSE), 0)</f>
        <v>0</v>
      </c>
      <c r="G192" s="51">
        <f>IFERROR(VLOOKUP($D192, V医療従事者等!$A:$J, $G$4, FALSE), 0)</f>
        <v>0</v>
      </c>
      <c r="H192" s="51">
        <f>IFERROR(VLOOKUP($D192, V医療従事者等!$A:$J, $H$4, FALSE), 0)</f>
        <v>0</v>
      </c>
      <c r="I192" s="51">
        <f>IFERROR(VLOOKUP($D192, V医療従事者等!$A:$J, $I$4, FALSE), 0)</f>
        <v>0</v>
      </c>
      <c r="J192" s="52">
        <f>IFERROR(VLOOKUP($D192, V一般接種!$A:$G, J$4, FALSE), 0)</f>
        <v>0</v>
      </c>
      <c r="K192" s="52">
        <f>IFERROR(VLOOKUP($D192, V一般接種!$A:$G, K$4, FALSE), 0)</f>
        <v>0</v>
      </c>
      <c r="L192" s="52">
        <f>IFERROR(VLOOKUP($D192, V一般接種!$A:$G, L$4, FALSE), 0)</f>
        <v>0</v>
      </c>
      <c r="M192" s="52">
        <f>IFERROR(VLOOKUP($D192, V一般接種!$A:$G, M$4, FALSE), 0)</f>
        <v>0</v>
      </c>
      <c r="N192" s="52">
        <f>IFERROR(VLOOKUP($D192, V職域接種!$C:$G, N$4, FALSE), 0)</f>
        <v>0</v>
      </c>
      <c r="O192" s="52">
        <f>IFERROR(VLOOKUP($D192, V職域接種!$C:$G, O$4, FALSE), 0)</f>
        <v>0</v>
      </c>
    </row>
    <row r="193" spans="1:15" x14ac:dyDescent="0.55000000000000004">
      <c r="A193" s="100">
        <f t="shared" si="6"/>
        <v>44484</v>
      </c>
      <c r="B193" s="53">
        <f t="shared" si="7"/>
        <v>0</v>
      </c>
      <c r="C193" s="53">
        <f t="shared" si="8"/>
        <v>0</v>
      </c>
      <c r="D193" s="82">
        <v>44484</v>
      </c>
      <c r="E193" s="51" t="str">
        <f>IFERROR(VLOOKUP($D193, V医療従事者等!$A:$J, $E$4, FALSE), TEXT(D193, "aaa"))</f>
        <v>金</v>
      </c>
      <c r="F193" s="51">
        <f>IFERROR(VLOOKUP($D193, V医療従事者等!$A:$J, $F$4, FALSE), 0)</f>
        <v>0</v>
      </c>
      <c r="G193" s="51">
        <f>IFERROR(VLOOKUP($D193, V医療従事者等!$A:$J, $G$4, FALSE), 0)</f>
        <v>0</v>
      </c>
      <c r="H193" s="51">
        <f>IFERROR(VLOOKUP($D193, V医療従事者等!$A:$J, $H$4, FALSE), 0)</f>
        <v>0</v>
      </c>
      <c r="I193" s="51">
        <f>IFERROR(VLOOKUP($D193, V医療従事者等!$A:$J, $I$4, FALSE), 0)</f>
        <v>0</v>
      </c>
      <c r="J193" s="52">
        <f>IFERROR(VLOOKUP($D193, V一般接種!$A:$G, J$4, FALSE), 0)</f>
        <v>0</v>
      </c>
      <c r="K193" s="52">
        <f>IFERROR(VLOOKUP($D193, V一般接種!$A:$G, K$4, FALSE), 0)</f>
        <v>0</v>
      </c>
      <c r="L193" s="52">
        <f>IFERROR(VLOOKUP($D193, V一般接種!$A:$G, L$4, FALSE), 0)</f>
        <v>0</v>
      </c>
      <c r="M193" s="52">
        <f>IFERROR(VLOOKUP($D193, V一般接種!$A:$G, M$4, FALSE), 0)</f>
        <v>0</v>
      </c>
      <c r="N193" s="52">
        <f>IFERROR(VLOOKUP($D193, V職域接種!$C:$G, N$4, FALSE), 0)</f>
        <v>0</v>
      </c>
      <c r="O193" s="52">
        <f>IFERROR(VLOOKUP($D193, V職域接種!$C:$G, O$4, FALSE), 0)</f>
        <v>0</v>
      </c>
    </row>
    <row r="194" spans="1:15" x14ac:dyDescent="0.55000000000000004">
      <c r="A194" s="100">
        <f t="shared" si="6"/>
        <v>44485</v>
      </c>
      <c r="B194" s="53">
        <f t="shared" si="7"/>
        <v>0</v>
      </c>
      <c r="C194" s="53">
        <f t="shared" si="8"/>
        <v>0</v>
      </c>
      <c r="D194" s="82">
        <v>44485</v>
      </c>
      <c r="E194" s="51" t="str">
        <f>IFERROR(VLOOKUP($D194, V医療従事者等!$A:$J, $E$4, FALSE), TEXT(D194, "aaa"))</f>
        <v>土</v>
      </c>
      <c r="F194" s="51">
        <f>IFERROR(VLOOKUP($D194, V医療従事者等!$A:$J, $F$4, FALSE), 0)</f>
        <v>0</v>
      </c>
      <c r="G194" s="51">
        <f>IFERROR(VLOOKUP($D194, V医療従事者等!$A:$J, $G$4, FALSE), 0)</f>
        <v>0</v>
      </c>
      <c r="H194" s="51">
        <f>IFERROR(VLOOKUP($D194, V医療従事者等!$A:$J, $H$4, FALSE), 0)</f>
        <v>0</v>
      </c>
      <c r="I194" s="51">
        <f>IFERROR(VLOOKUP($D194, V医療従事者等!$A:$J, $I$4, FALSE), 0)</f>
        <v>0</v>
      </c>
      <c r="J194" s="52">
        <f>IFERROR(VLOOKUP($D194, V一般接種!$A:$G, J$4, FALSE), 0)</f>
        <v>0</v>
      </c>
      <c r="K194" s="52">
        <f>IFERROR(VLOOKUP($D194, V一般接種!$A:$G, K$4, FALSE), 0)</f>
        <v>0</v>
      </c>
      <c r="L194" s="52">
        <f>IFERROR(VLOOKUP($D194, V一般接種!$A:$G, L$4, FALSE), 0)</f>
        <v>0</v>
      </c>
      <c r="M194" s="52">
        <f>IFERROR(VLOOKUP($D194, V一般接種!$A:$G, M$4, FALSE), 0)</f>
        <v>0</v>
      </c>
      <c r="N194" s="52">
        <f>IFERROR(VLOOKUP($D194, V職域接種!$C:$G, N$4, FALSE), 0)</f>
        <v>0</v>
      </c>
      <c r="O194" s="52">
        <f>IFERROR(VLOOKUP($D194, V職域接種!$C:$G, O$4, FALSE), 0)</f>
        <v>0</v>
      </c>
    </row>
    <row r="195" spans="1:15" x14ac:dyDescent="0.55000000000000004">
      <c r="A195" s="100">
        <f t="shared" si="6"/>
        <v>44486</v>
      </c>
      <c r="B195" s="53">
        <f t="shared" si="7"/>
        <v>0</v>
      </c>
      <c r="C195" s="53">
        <f t="shared" si="8"/>
        <v>0</v>
      </c>
      <c r="D195" s="82">
        <v>44486</v>
      </c>
      <c r="E195" s="51" t="str">
        <f>IFERROR(VLOOKUP($D195, V医療従事者等!$A:$J, $E$4, FALSE), TEXT(D195, "aaa"))</f>
        <v>日</v>
      </c>
      <c r="F195" s="51">
        <f>IFERROR(VLOOKUP($D195, V医療従事者等!$A:$J, $F$4, FALSE), 0)</f>
        <v>0</v>
      </c>
      <c r="G195" s="51">
        <f>IFERROR(VLOOKUP($D195, V医療従事者等!$A:$J, $G$4, FALSE), 0)</f>
        <v>0</v>
      </c>
      <c r="H195" s="51">
        <f>IFERROR(VLOOKUP($D195, V医療従事者等!$A:$J, $H$4, FALSE), 0)</f>
        <v>0</v>
      </c>
      <c r="I195" s="51">
        <f>IFERROR(VLOOKUP($D195, V医療従事者等!$A:$J, $I$4, FALSE), 0)</f>
        <v>0</v>
      </c>
      <c r="J195" s="52">
        <f>IFERROR(VLOOKUP($D195, V一般接種!$A:$G, J$4, FALSE), 0)</f>
        <v>0</v>
      </c>
      <c r="K195" s="52">
        <f>IFERROR(VLOOKUP($D195, V一般接種!$A:$G, K$4, FALSE), 0)</f>
        <v>0</v>
      </c>
      <c r="L195" s="52">
        <f>IFERROR(VLOOKUP($D195, V一般接種!$A:$G, L$4, FALSE), 0)</f>
        <v>0</v>
      </c>
      <c r="M195" s="52">
        <f>IFERROR(VLOOKUP($D195, V一般接種!$A:$G, M$4, FALSE), 0)</f>
        <v>0</v>
      </c>
      <c r="N195" s="52">
        <f>IFERROR(VLOOKUP($D195, V職域接種!$C:$G, N$4, FALSE), 0)</f>
        <v>0</v>
      </c>
      <c r="O195" s="52">
        <f>IFERROR(VLOOKUP($D195, V職域接種!$C:$G, O$4, FALSE), 0)</f>
        <v>0</v>
      </c>
    </row>
    <row r="196" spans="1:15" x14ac:dyDescent="0.55000000000000004">
      <c r="A196" s="100">
        <f t="shared" si="6"/>
        <v>44487</v>
      </c>
      <c r="B196" s="53">
        <f t="shared" si="7"/>
        <v>0</v>
      </c>
      <c r="C196" s="53">
        <f t="shared" si="8"/>
        <v>0</v>
      </c>
      <c r="D196" s="82">
        <v>44487</v>
      </c>
      <c r="E196" s="51" t="str">
        <f>IFERROR(VLOOKUP($D196, V医療従事者等!$A:$J, $E$4, FALSE), TEXT(D196, "aaa"))</f>
        <v>月</v>
      </c>
      <c r="F196" s="51">
        <f>IFERROR(VLOOKUP($D196, V医療従事者等!$A:$J, $F$4, FALSE), 0)</f>
        <v>0</v>
      </c>
      <c r="G196" s="51">
        <f>IFERROR(VLOOKUP($D196, V医療従事者等!$A:$J, $G$4, FALSE), 0)</f>
        <v>0</v>
      </c>
      <c r="H196" s="51">
        <f>IFERROR(VLOOKUP($D196, V医療従事者等!$A:$J, $H$4, FALSE), 0)</f>
        <v>0</v>
      </c>
      <c r="I196" s="51">
        <f>IFERROR(VLOOKUP($D196, V医療従事者等!$A:$J, $I$4, FALSE), 0)</f>
        <v>0</v>
      </c>
      <c r="J196" s="52">
        <f>IFERROR(VLOOKUP($D196, V一般接種!$A:$G, J$4, FALSE), 0)</f>
        <v>0</v>
      </c>
      <c r="K196" s="52">
        <f>IFERROR(VLOOKUP($D196, V一般接種!$A:$G, K$4, FALSE), 0)</f>
        <v>0</v>
      </c>
      <c r="L196" s="52">
        <f>IFERROR(VLOOKUP($D196, V一般接種!$A:$G, L$4, FALSE), 0)</f>
        <v>0</v>
      </c>
      <c r="M196" s="52">
        <f>IFERROR(VLOOKUP($D196, V一般接種!$A:$G, M$4, FALSE), 0)</f>
        <v>0</v>
      </c>
      <c r="N196" s="52">
        <f>IFERROR(VLOOKUP($D196, V職域接種!$C:$G, N$4, FALSE), 0)</f>
        <v>0</v>
      </c>
      <c r="O196" s="52">
        <f>IFERROR(VLOOKUP($D196, V職域接種!$C:$G, O$4, FALSE), 0)</f>
        <v>0</v>
      </c>
    </row>
    <row r="197" spans="1:15" x14ac:dyDescent="0.55000000000000004">
      <c r="A197" s="100">
        <f t="shared" si="6"/>
        <v>44488</v>
      </c>
      <c r="B197" s="53">
        <f t="shared" si="7"/>
        <v>0</v>
      </c>
      <c r="C197" s="53">
        <f t="shared" si="8"/>
        <v>0</v>
      </c>
      <c r="D197" s="82">
        <v>44488</v>
      </c>
      <c r="E197" s="51" t="str">
        <f>IFERROR(VLOOKUP($D197, V医療従事者等!$A:$J, $E$4, FALSE), TEXT(D197, "aaa"))</f>
        <v>火</v>
      </c>
      <c r="F197" s="51">
        <f>IFERROR(VLOOKUP($D197, V医療従事者等!$A:$J, $F$4, FALSE), 0)</f>
        <v>0</v>
      </c>
      <c r="G197" s="51">
        <f>IFERROR(VLOOKUP($D197, V医療従事者等!$A:$J, $G$4, FALSE), 0)</f>
        <v>0</v>
      </c>
      <c r="H197" s="51">
        <f>IFERROR(VLOOKUP($D197, V医療従事者等!$A:$J, $H$4, FALSE), 0)</f>
        <v>0</v>
      </c>
      <c r="I197" s="51">
        <f>IFERROR(VLOOKUP($D197, V医療従事者等!$A:$J, $I$4, FALSE), 0)</f>
        <v>0</v>
      </c>
      <c r="J197" s="52">
        <f>IFERROR(VLOOKUP($D197, V一般接種!$A:$G, J$4, FALSE), 0)</f>
        <v>0</v>
      </c>
      <c r="K197" s="52">
        <f>IFERROR(VLOOKUP($D197, V一般接種!$A:$G, K$4, FALSE), 0)</f>
        <v>0</v>
      </c>
      <c r="L197" s="52">
        <f>IFERROR(VLOOKUP($D197, V一般接種!$A:$G, L$4, FALSE), 0)</f>
        <v>0</v>
      </c>
      <c r="M197" s="52">
        <f>IFERROR(VLOOKUP($D197, V一般接種!$A:$G, M$4, FALSE), 0)</f>
        <v>0</v>
      </c>
      <c r="N197" s="52">
        <f>IFERROR(VLOOKUP($D197, V職域接種!$C:$G, N$4, FALSE), 0)</f>
        <v>0</v>
      </c>
      <c r="O197" s="52">
        <f>IFERROR(VLOOKUP($D197, V職域接種!$C:$G, O$4, FALSE), 0)</f>
        <v>0</v>
      </c>
    </row>
    <row r="198" spans="1:15" x14ac:dyDescent="0.55000000000000004">
      <c r="A198" s="100">
        <f t="shared" si="6"/>
        <v>44489</v>
      </c>
      <c r="B198" s="53">
        <f t="shared" si="7"/>
        <v>0</v>
      </c>
      <c r="C198" s="53">
        <f t="shared" si="8"/>
        <v>0</v>
      </c>
      <c r="D198" s="82">
        <v>44489</v>
      </c>
      <c r="E198" s="51" t="str">
        <f>IFERROR(VLOOKUP($D198, V医療従事者等!$A:$J, $E$4, FALSE), TEXT(D198, "aaa"))</f>
        <v>水</v>
      </c>
      <c r="F198" s="51">
        <f>IFERROR(VLOOKUP($D198, V医療従事者等!$A:$J, $F$4, FALSE), 0)</f>
        <v>0</v>
      </c>
      <c r="G198" s="51">
        <f>IFERROR(VLOOKUP($D198, V医療従事者等!$A:$J, $G$4, FALSE), 0)</f>
        <v>0</v>
      </c>
      <c r="H198" s="51">
        <f>IFERROR(VLOOKUP($D198, V医療従事者等!$A:$J, $H$4, FALSE), 0)</f>
        <v>0</v>
      </c>
      <c r="I198" s="51">
        <f>IFERROR(VLOOKUP($D198, V医療従事者等!$A:$J, $I$4, FALSE), 0)</f>
        <v>0</v>
      </c>
      <c r="J198" s="52">
        <f>IFERROR(VLOOKUP($D198, V一般接種!$A:$G, J$4, FALSE), 0)</f>
        <v>0</v>
      </c>
      <c r="K198" s="52">
        <f>IFERROR(VLOOKUP($D198, V一般接種!$A:$G, K$4, FALSE), 0)</f>
        <v>0</v>
      </c>
      <c r="L198" s="52">
        <f>IFERROR(VLOOKUP($D198, V一般接種!$A:$G, L$4, FALSE), 0)</f>
        <v>0</v>
      </c>
      <c r="M198" s="52">
        <f>IFERROR(VLOOKUP($D198, V一般接種!$A:$G, M$4, FALSE), 0)</f>
        <v>0</v>
      </c>
      <c r="N198" s="52">
        <f>IFERROR(VLOOKUP($D198, V職域接種!$C:$G, N$4, FALSE), 0)</f>
        <v>0</v>
      </c>
      <c r="O198" s="52">
        <f>IFERROR(VLOOKUP($D198, V職域接種!$C:$G, O$4, FALSE), 0)</f>
        <v>0</v>
      </c>
    </row>
    <row r="199" spans="1:15" x14ac:dyDescent="0.55000000000000004">
      <c r="A199" s="100">
        <f t="shared" ref="A199:A262" si="9">D199</f>
        <v>44490</v>
      </c>
      <c r="B199" s="53">
        <f t="shared" ref="B199:B262" si="10">IF($D199="","",IF(F199+G199+J199+K199+N199=0, 0, F199+G199+J199+K199+N199))</f>
        <v>0</v>
      </c>
      <c r="C199" s="53">
        <f t="shared" ref="C199:C262" si="11">IF($D199="", "", IF(H199+I199+L199+M199+O199=0, 0, H199+I199+L199+M199+O199))</f>
        <v>0</v>
      </c>
      <c r="D199" s="82">
        <v>44490</v>
      </c>
      <c r="E199" s="51" t="str">
        <f>IFERROR(VLOOKUP($D199, V医療従事者等!$A:$J, $E$4, FALSE), TEXT(D199, "aaa"))</f>
        <v>木</v>
      </c>
      <c r="F199" s="51">
        <f>IFERROR(VLOOKUP($D199, V医療従事者等!$A:$J, $F$4, FALSE), 0)</f>
        <v>0</v>
      </c>
      <c r="G199" s="51">
        <f>IFERROR(VLOOKUP($D199, V医療従事者等!$A:$J, $G$4, FALSE), 0)</f>
        <v>0</v>
      </c>
      <c r="H199" s="51">
        <f>IFERROR(VLOOKUP($D199, V医療従事者等!$A:$J, $H$4, FALSE), 0)</f>
        <v>0</v>
      </c>
      <c r="I199" s="51">
        <f>IFERROR(VLOOKUP($D199, V医療従事者等!$A:$J, $I$4, FALSE), 0)</f>
        <v>0</v>
      </c>
      <c r="J199" s="52">
        <f>IFERROR(VLOOKUP($D199, V一般接種!$A:$G, J$4, FALSE), 0)</f>
        <v>0</v>
      </c>
      <c r="K199" s="52">
        <f>IFERROR(VLOOKUP($D199, V一般接種!$A:$G, K$4, FALSE), 0)</f>
        <v>0</v>
      </c>
      <c r="L199" s="52">
        <f>IFERROR(VLOOKUP($D199, V一般接種!$A:$G, L$4, FALSE), 0)</f>
        <v>0</v>
      </c>
      <c r="M199" s="52">
        <f>IFERROR(VLOOKUP($D199, V一般接種!$A:$G, M$4, FALSE), 0)</f>
        <v>0</v>
      </c>
      <c r="N199" s="52">
        <f>IFERROR(VLOOKUP($D199, V職域接種!$C:$G, N$4, FALSE), 0)</f>
        <v>0</v>
      </c>
      <c r="O199" s="52">
        <f>IFERROR(VLOOKUP($D199, V職域接種!$C:$G, O$4, FALSE), 0)</f>
        <v>0</v>
      </c>
    </row>
    <row r="200" spans="1:15" x14ac:dyDescent="0.55000000000000004">
      <c r="A200" s="100">
        <f t="shared" si="9"/>
        <v>44491</v>
      </c>
      <c r="B200" s="53">
        <f t="shared" si="10"/>
        <v>0</v>
      </c>
      <c r="C200" s="53">
        <f t="shared" si="11"/>
        <v>0</v>
      </c>
      <c r="D200" s="82">
        <v>44491</v>
      </c>
      <c r="E200" s="51" t="str">
        <f>IFERROR(VLOOKUP($D200, V医療従事者等!$A:$J, $E$4, FALSE), TEXT(D200, "aaa"))</f>
        <v>金</v>
      </c>
      <c r="F200" s="51">
        <f>IFERROR(VLOOKUP($D200, V医療従事者等!$A:$J, $F$4, FALSE), 0)</f>
        <v>0</v>
      </c>
      <c r="G200" s="51">
        <f>IFERROR(VLOOKUP($D200, V医療従事者等!$A:$J, $G$4, FALSE), 0)</f>
        <v>0</v>
      </c>
      <c r="H200" s="51">
        <f>IFERROR(VLOOKUP($D200, V医療従事者等!$A:$J, $H$4, FALSE), 0)</f>
        <v>0</v>
      </c>
      <c r="I200" s="51">
        <f>IFERROR(VLOOKUP($D200, V医療従事者等!$A:$J, $I$4, FALSE), 0)</f>
        <v>0</v>
      </c>
      <c r="J200" s="52">
        <f>IFERROR(VLOOKUP($D200, V一般接種!$A:$G, J$4, FALSE), 0)</f>
        <v>0</v>
      </c>
      <c r="K200" s="52">
        <f>IFERROR(VLOOKUP($D200, V一般接種!$A:$G, K$4, FALSE), 0)</f>
        <v>0</v>
      </c>
      <c r="L200" s="52">
        <f>IFERROR(VLOOKUP($D200, V一般接種!$A:$G, L$4, FALSE), 0)</f>
        <v>0</v>
      </c>
      <c r="M200" s="52">
        <f>IFERROR(VLOOKUP($D200, V一般接種!$A:$G, M$4, FALSE), 0)</f>
        <v>0</v>
      </c>
      <c r="N200" s="52">
        <f>IFERROR(VLOOKUP($D200, V職域接種!$C:$G, N$4, FALSE), 0)</f>
        <v>0</v>
      </c>
      <c r="O200" s="52">
        <f>IFERROR(VLOOKUP($D200, V職域接種!$C:$G, O$4, FALSE), 0)</f>
        <v>0</v>
      </c>
    </row>
    <row r="201" spans="1:15" x14ac:dyDescent="0.55000000000000004">
      <c r="A201" s="100">
        <f t="shared" si="9"/>
        <v>44492</v>
      </c>
      <c r="B201" s="53">
        <f t="shared" si="10"/>
        <v>0</v>
      </c>
      <c r="C201" s="53">
        <f t="shared" si="11"/>
        <v>0</v>
      </c>
      <c r="D201" s="82">
        <v>44492</v>
      </c>
      <c r="E201" s="51" t="str">
        <f>IFERROR(VLOOKUP($D201, V医療従事者等!$A:$J, $E$4, FALSE), TEXT(D201, "aaa"))</f>
        <v>土</v>
      </c>
      <c r="F201" s="51">
        <f>IFERROR(VLOOKUP($D201, V医療従事者等!$A:$J, $F$4, FALSE), 0)</f>
        <v>0</v>
      </c>
      <c r="G201" s="51">
        <f>IFERROR(VLOOKUP($D201, V医療従事者等!$A:$J, $G$4, FALSE), 0)</f>
        <v>0</v>
      </c>
      <c r="H201" s="51">
        <f>IFERROR(VLOOKUP($D201, V医療従事者等!$A:$J, $H$4, FALSE), 0)</f>
        <v>0</v>
      </c>
      <c r="I201" s="51">
        <f>IFERROR(VLOOKUP($D201, V医療従事者等!$A:$J, $I$4, FALSE), 0)</f>
        <v>0</v>
      </c>
      <c r="J201" s="52">
        <f>IFERROR(VLOOKUP($D201, V一般接種!$A:$G, J$4, FALSE), 0)</f>
        <v>0</v>
      </c>
      <c r="K201" s="52">
        <f>IFERROR(VLOOKUP($D201, V一般接種!$A:$G, K$4, FALSE), 0)</f>
        <v>0</v>
      </c>
      <c r="L201" s="52">
        <f>IFERROR(VLOOKUP($D201, V一般接種!$A:$G, L$4, FALSE), 0)</f>
        <v>0</v>
      </c>
      <c r="M201" s="52">
        <f>IFERROR(VLOOKUP($D201, V一般接種!$A:$G, M$4, FALSE), 0)</f>
        <v>0</v>
      </c>
      <c r="N201" s="52">
        <f>IFERROR(VLOOKUP($D201, V職域接種!$C:$G, N$4, FALSE), 0)</f>
        <v>0</v>
      </c>
      <c r="O201" s="52">
        <f>IFERROR(VLOOKUP($D201, V職域接種!$C:$G, O$4, FALSE), 0)</f>
        <v>0</v>
      </c>
    </row>
    <row r="202" spans="1:15" x14ac:dyDescent="0.55000000000000004">
      <c r="A202" s="100">
        <f t="shared" si="9"/>
        <v>44493</v>
      </c>
      <c r="B202" s="53">
        <f t="shared" si="10"/>
        <v>0</v>
      </c>
      <c r="C202" s="53">
        <f t="shared" si="11"/>
        <v>0</v>
      </c>
      <c r="D202" s="82">
        <v>44493</v>
      </c>
      <c r="E202" s="51" t="str">
        <f>IFERROR(VLOOKUP($D202, V医療従事者等!$A:$J, $E$4, FALSE), TEXT(D202, "aaa"))</f>
        <v>日</v>
      </c>
      <c r="F202" s="51">
        <f>IFERROR(VLOOKUP($D202, V医療従事者等!$A:$J, $F$4, FALSE), 0)</f>
        <v>0</v>
      </c>
      <c r="G202" s="51">
        <f>IFERROR(VLOOKUP($D202, V医療従事者等!$A:$J, $G$4, FALSE), 0)</f>
        <v>0</v>
      </c>
      <c r="H202" s="51">
        <f>IFERROR(VLOOKUP($D202, V医療従事者等!$A:$J, $H$4, FALSE), 0)</f>
        <v>0</v>
      </c>
      <c r="I202" s="51">
        <f>IFERROR(VLOOKUP($D202, V医療従事者等!$A:$J, $I$4, FALSE), 0)</f>
        <v>0</v>
      </c>
      <c r="J202" s="52">
        <f>IFERROR(VLOOKUP($D202, V一般接種!$A:$G, J$4, FALSE), 0)</f>
        <v>0</v>
      </c>
      <c r="K202" s="52">
        <f>IFERROR(VLOOKUP($D202, V一般接種!$A:$G, K$4, FALSE), 0)</f>
        <v>0</v>
      </c>
      <c r="L202" s="52">
        <f>IFERROR(VLOOKUP($D202, V一般接種!$A:$G, L$4, FALSE), 0)</f>
        <v>0</v>
      </c>
      <c r="M202" s="52">
        <f>IFERROR(VLOOKUP($D202, V一般接種!$A:$G, M$4, FALSE), 0)</f>
        <v>0</v>
      </c>
      <c r="N202" s="52">
        <f>IFERROR(VLOOKUP($D202, V職域接種!$C:$G, N$4, FALSE), 0)</f>
        <v>0</v>
      </c>
      <c r="O202" s="52">
        <f>IFERROR(VLOOKUP($D202, V職域接種!$C:$G, O$4, FALSE), 0)</f>
        <v>0</v>
      </c>
    </row>
    <row r="203" spans="1:15" x14ac:dyDescent="0.55000000000000004">
      <c r="A203" s="100">
        <f t="shared" si="9"/>
        <v>44494</v>
      </c>
      <c r="B203" s="53">
        <f t="shared" si="10"/>
        <v>0</v>
      </c>
      <c r="C203" s="53">
        <f t="shared" si="11"/>
        <v>0</v>
      </c>
      <c r="D203" s="82">
        <v>44494</v>
      </c>
      <c r="E203" s="51" t="str">
        <f>IFERROR(VLOOKUP($D203, V医療従事者等!$A:$J, $E$4, FALSE), TEXT(D203, "aaa"))</f>
        <v>月</v>
      </c>
      <c r="F203" s="51">
        <f>IFERROR(VLOOKUP($D203, V医療従事者等!$A:$J, $F$4, FALSE), 0)</f>
        <v>0</v>
      </c>
      <c r="G203" s="51">
        <f>IFERROR(VLOOKUP($D203, V医療従事者等!$A:$J, $G$4, FALSE), 0)</f>
        <v>0</v>
      </c>
      <c r="H203" s="51">
        <f>IFERROR(VLOOKUP($D203, V医療従事者等!$A:$J, $H$4, FALSE), 0)</f>
        <v>0</v>
      </c>
      <c r="I203" s="51">
        <f>IFERROR(VLOOKUP($D203, V医療従事者等!$A:$J, $I$4, FALSE), 0)</f>
        <v>0</v>
      </c>
      <c r="J203" s="52">
        <f>IFERROR(VLOOKUP($D203, V一般接種!$A:$G, J$4, FALSE), 0)</f>
        <v>0</v>
      </c>
      <c r="K203" s="52">
        <f>IFERROR(VLOOKUP($D203, V一般接種!$A:$G, K$4, FALSE), 0)</f>
        <v>0</v>
      </c>
      <c r="L203" s="52">
        <f>IFERROR(VLOOKUP($D203, V一般接種!$A:$G, L$4, FALSE), 0)</f>
        <v>0</v>
      </c>
      <c r="M203" s="52">
        <f>IFERROR(VLOOKUP($D203, V一般接種!$A:$G, M$4, FALSE), 0)</f>
        <v>0</v>
      </c>
      <c r="N203" s="52">
        <f>IFERROR(VLOOKUP($D203, V職域接種!$C:$G, N$4, FALSE), 0)</f>
        <v>0</v>
      </c>
      <c r="O203" s="52">
        <f>IFERROR(VLOOKUP($D203, V職域接種!$C:$G, O$4, FALSE), 0)</f>
        <v>0</v>
      </c>
    </row>
    <row r="204" spans="1:15" x14ac:dyDescent="0.55000000000000004">
      <c r="A204" s="100">
        <f t="shared" si="9"/>
        <v>44495</v>
      </c>
      <c r="B204" s="53">
        <f t="shared" si="10"/>
        <v>0</v>
      </c>
      <c r="C204" s="53">
        <f t="shared" si="11"/>
        <v>0</v>
      </c>
      <c r="D204" s="82">
        <v>44495</v>
      </c>
      <c r="E204" s="51" t="str">
        <f>IFERROR(VLOOKUP($D204, V医療従事者等!$A:$J, $E$4, FALSE), TEXT(D204, "aaa"))</f>
        <v>火</v>
      </c>
      <c r="F204" s="51">
        <f>IFERROR(VLOOKUP($D204, V医療従事者等!$A:$J, $F$4, FALSE), 0)</f>
        <v>0</v>
      </c>
      <c r="G204" s="51">
        <f>IFERROR(VLOOKUP($D204, V医療従事者等!$A:$J, $G$4, FALSE), 0)</f>
        <v>0</v>
      </c>
      <c r="H204" s="51">
        <f>IFERROR(VLOOKUP($D204, V医療従事者等!$A:$J, $H$4, FALSE), 0)</f>
        <v>0</v>
      </c>
      <c r="I204" s="51">
        <f>IFERROR(VLOOKUP($D204, V医療従事者等!$A:$J, $I$4, FALSE), 0)</f>
        <v>0</v>
      </c>
      <c r="J204" s="52">
        <f>IFERROR(VLOOKUP($D204, V一般接種!$A:$G, J$4, FALSE), 0)</f>
        <v>0</v>
      </c>
      <c r="K204" s="52">
        <f>IFERROR(VLOOKUP($D204, V一般接種!$A:$G, K$4, FALSE), 0)</f>
        <v>0</v>
      </c>
      <c r="L204" s="52">
        <f>IFERROR(VLOOKUP($D204, V一般接種!$A:$G, L$4, FALSE), 0)</f>
        <v>0</v>
      </c>
      <c r="M204" s="52">
        <f>IFERROR(VLOOKUP($D204, V一般接種!$A:$G, M$4, FALSE), 0)</f>
        <v>0</v>
      </c>
      <c r="N204" s="52">
        <f>IFERROR(VLOOKUP($D204, V職域接種!$C:$G, N$4, FALSE), 0)</f>
        <v>0</v>
      </c>
      <c r="O204" s="52">
        <f>IFERROR(VLOOKUP($D204, V職域接種!$C:$G, O$4, FALSE), 0)</f>
        <v>0</v>
      </c>
    </row>
    <row r="205" spans="1:15" x14ac:dyDescent="0.55000000000000004">
      <c r="A205" s="100">
        <f t="shared" si="9"/>
        <v>44496</v>
      </c>
      <c r="B205" s="53">
        <f t="shared" si="10"/>
        <v>0</v>
      </c>
      <c r="C205" s="53">
        <f t="shared" si="11"/>
        <v>0</v>
      </c>
      <c r="D205" s="82">
        <v>44496</v>
      </c>
      <c r="E205" s="51" t="str">
        <f>IFERROR(VLOOKUP($D205, V医療従事者等!$A:$J, $E$4, FALSE), TEXT(D205, "aaa"))</f>
        <v>水</v>
      </c>
      <c r="F205" s="51">
        <f>IFERROR(VLOOKUP($D205, V医療従事者等!$A:$J, $F$4, FALSE), 0)</f>
        <v>0</v>
      </c>
      <c r="G205" s="51">
        <f>IFERROR(VLOOKUP($D205, V医療従事者等!$A:$J, $G$4, FALSE), 0)</f>
        <v>0</v>
      </c>
      <c r="H205" s="51">
        <f>IFERROR(VLOOKUP($D205, V医療従事者等!$A:$J, $H$4, FALSE), 0)</f>
        <v>0</v>
      </c>
      <c r="I205" s="51">
        <f>IFERROR(VLOOKUP($D205, V医療従事者等!$A:$J, $I$4, FALSE), 0)</f>
        <v>0</v>
      </c>
      <c r="J205" s="52">
        <f>IFERROR(VLOOKUP($D205, V一般接種!$A:$G, J$4, FALSE), 0)</f>
        <v>0</v>
      </c>
      <c r="K205" s="52">
        <f>IFERROR(VLOOKUP($D205, V一般接種!$A:$G, K$4, FALSE), 0)</f>
        <v>0</v>
      </c>
      <c r="L205" s="52">
        <f>IFERROR(VLOOKUP($D205, V一般接種!$A:$G, L$4, FALSE), 0)</f>
        <v>0</v>
      </c>
      <c r="M205" s="52">
        <f>IFERROR(VLOOKUP($D205, V一般接種!$A:$G, M$4, FALSE), 0)</f>
        <v>0</v>
      </c>
      <c r="N205" s="52">
        <f>IFERROR(VLOOKUP($D205, V職域接種!$C:$G, N$4, FALSE), 0)</f>
        <v>0</v>
      </c>
      <c r="O205" s="52">
        <f>IFERROR(VLOOKUP($D205, V職域接種!$C:$G, O$4, FALSE), 0)</f>
        <v>0</v>
      </c>
    </row>
    <row r="206" spans="1:15" x14ac:dyDescent="0.55000000000000004">
      <c r="A206" s="100">
        <f t="shared" si="9"/>
        <v>44497</v>
      </c>
      <c r="B206" s="53">
        <f t="shared" si="10"/>
        <v>0</v>
      </c>
      <c r="C206" s="53">
        <f t="shared" si="11"/>
        <v>0</v>
      </c>
      <c r="D206" s="82">
        <v>44497</v>
      </c>
      <c r="E206" s="51" t="str">
        <f>IFERROR(VLOOKUP($D206, V医療従事者等!$A:$J, $E$4, FALSE), TEXT(D206, "aaa"))</f>
        <v>木</v>
      </c>
      <c r="F206" s="51">
        <f>IFERROR(VLOOKUP($D206, V医療従事者等!$A:$J, $F$4, FALSE), 0)</f>
        <v>0</v>
      </c>
      <c r="G206" s="51">
        <f>IFERROR(VLOOKUP($D206, V医療従事者等!$A:$J, $G$4, FALSE), 0)</f>
        <v>0</v>
      </c>
      <c r="H206" s="51">
        <f>IFERROR(VLOOKUP($D206, V医療従事者等!$A:$J, $H$4, FALSE), 0)</f>
        <v>0</v>
      </c>
      <c r="I206" s="51">
        <f>IFERROR(VLOOKUP($D206, V医療従事者等!$A:$J, $I$4, FALSE), 0)</f>
        <v>0</v>
      </c>
      <c r="J206" s="52">
        <f>IFERROR(VLOOKUP($D206, V一般接種!$A:$G, J$4, FALSE), 0)</f>
        <v>0</v>
      </c>
      <c r="K206" s="52">
        <f>IFERROR(VLOOKUP($D206, V一般接種!$A:$G, K$4, FALSE), 0)</f>
        <v>0</v>
      </c>
      <c r="L206" s="52">
        <f>IFERROR(VLOOKUP($D206, V一般接種!$A:$G, L$4, FALSE), 0)</f>
        <v>0</v>
      </c>
      <c r="M206" s="52">
        <f>IFERROR(VLOOKUP($D206, V一般接種!$A:$G, M$4, FALSE), 0)</f>
        <v>0</v>
      </c>
      <c r="N206" s="52">
        <f>IFERROR(VLOOKUP($D206, V職域接種!$C:$G, N$4, FALSE), 0)</f>
        <v>0</v>
      </c>
      <c r="O206" s="52">
        <f>IFERROR(VLOOKUP($D206, V職域接種!$C:$G, O$4, FALSE), 0)</f>
        <v>0</v>
      </c>
    </row>
    <row r="207" spans="1:15" x14ac:dyDescent="0.55000000000000004">
      <c r="A207" s="100">
        <f t="shared" si="9"/>
        <v>44498</v>
      </c>
      <c r="B207" s="53">
        <f t="shared" si="10"/>
        <v>0</v>
      </c>
      <c r="C207" s="53">
        <f t="shared" si="11"/>
        <v>0</v>
      </c>
      <c r="D207" s="82">
        <v>44498</v>
      </c>
      <c r="E207" s="51" t="str">
        <f>IFERROR(VLOOKUP($D207, V医療従事者等!$A:$J, $E$4, FALSE), TEXT(D207, "aaa"))</f>
        <v>金</v>
      </c>
      <c r="F207" s="51">
        <f>IFERROR(VLOOKUP($D207, V医療従事者等!$A:$J, $F$4, FALSE), 0)</f>
        <v>0</v>
      </c>
      <c r="G207" s="51">
        <f>IFERROR(VLOOKUP($D207, V医療従事者等!$A:$J, $G$4, FALSE), 0)</f>
        <v>0</v>
      </c>
      <c r="H207" s="51">
        <f>IFERROR(VLOOKUP($D207, V医療従事者等!$A:$J, $H$4, FALSE), 0)</f>
        <v>0</v>
      </c>
      <c r="I207" s="51">
        <f>IFERROR(VLOOKUP($D207, V医療従事者等!$A:$J, $I$4, FALSE), 0)</f>
        <v>0</v>
      </c>
      <c r="J207" s="52">
        <f>IFERROR(VLOOKUP($D207, V一般接種!$A:$G, J$4, FALSE), 0)</f>
        <v>0</v>
      </c>
      <c r="K207" s="52">
        <f>IFERROR(VLOOKUP($D207, V一般接種!$A:$G, K$4, FALSE), 0)</f>
        <v>0</v>
      </c>
      <c r="L207" s="52">
        <f>IFERROR(VLOOKUP($D207, V一般接種!$A:$G, L$4, FALSE), 0)</f>
        <v>0</v>
      </c>
      <c r="M207" s="52">
        <f>IFERROR(VLOOKUP($D207, V一般接種!$A:$G, M$4, FALSE), 0)</f>
        <v>0</v>
      </c>
      <c r="N207" s="52">
        <f>IFERROR(VLOOKUP($D207, V職域接種!$C:$G, N$4, FALSE), 0)</f>
        <v>0</v>
      </c>
      <c r="O207" s="52">
        <f>IFERROR(VLOOKUP($D207, V職域接種!$C:$G, O$4, FALSE), 0)</f>
        <v>0</v>
      </c>
    </row>
    <row r="208" spans="1:15" x14ac:dyDescent="0.55000000000000004">
      <c r="A208" s="100">
        <f t="shared" si="9"/>
        <v>44499</v>
      </c>
      <c r="B208" s="53">
        <f t="shared" si="10"/>
        <v>0</v>
      </c>
      <c r="C208" s="53">
        <f t="shared" si="11"/>
        <v>0</v>
      </c>
      <c r="D208" s="82">
        <v>44499</v>
      </c>
      <c r="E208" s="51" t="str">
        <f>IFERROR(VLOOKUP($D208, V医療従事者等!$A:$J, $E$4, FALSE), TEXT(D208, "aaa"))</f>
        <v>土</v>
      </c>
      <c r="F208" s="51">
        <f>IFERROR(VLOOKUP($D208, V医療従事者等!$A:$J, $F$4, FALSE), 0)</f>
        <v>0</v>
      </c>
      <c r="G208" s="51">
        <f>IFERROR(VLOOKUP($D208, V医療従事者等!$A:$J, $G$4, FALSE), 0)</f>
        <v>0</v>
      </c>
      <c r="H208" s="51">
        <f>IFERROR(VLOOKUP($D208, V医療従事者等!$A:$J, $H$4, FALSE), 0)</f>
        <v>0</v>
      </c>
      <c r="I208" s="51">
        <f>IFERROR(VLOOKUP($D208, V医療従事者等!$A:$J, $I$4, FALSE), 0)</f>
        <v>0</v>
      </c>
      <c r="J208" s="52">
        <f>IFERROR(VLOOKUP($D208, V一般接種!$A:$G, J$4, FALSE), 0)</f>
        <v>0</v>
      </c>
      <c r="K208" s="52">
        <f>IFERROR(VLOOKUP($D208, V一般接種!$A:$G, K$4, FALSE), 0)</f>
        <v>0</v>
      </c>
      <c r="L208" s="52">
        <f>IFERROR(VLOOKUP($D208, V一般接種!$A:$G, L$4, FALSE), 0)</f>
        <v>0</v>
      </c>
      <c r="M208" s="52">
        <f>IFERROR(VLOOKUP($D208, V一般接種!$A:$G, M$4, FALSE), 0)</f>
        <v>0</v>
      </c>
      <c r="N208" s="52">
        <f>IFERROR(VLOOKUP($D208, V職域接種!$C:$G, N$4, FALSE), 0)</f>
        <v>0</v>
      </c>
      <c r="O208" s="52">
        <f>IFERROR(VLOOKUP($D208, V職域接種!$C:$G, O$4, FALSE), 0)</f>
        <v>0</v>
      </c>
    </row>
    <row r="209" spans="1:15" x14ac:dyDescent="0.55000000000000004">
      <c r="A209" s="100">
        <f t="shared" si="9"/>
        <v>44500</v>
      </c>
      <c r="B209" s="53">
        <f t="shared" si="10"/>
        <v>0</v>
      </c>
      <c r="C209" s="53">
        <f t="shared" si="11"/>
        <v>0</v>
      </c>
      <c r="D209" s="82">
        <v>44500</v>
      </c>
      <c r="E209" s="51" t="str">
        <f>IFERROR(VLOOKUP($D209, V医療従事者等!$A:$J, $E$4, FALSE), TEXT(D209, "aaa"))</f>
        <v>日</v>
      </c>
      <c r="F209" s="51">
        <f>IFERROR(VLOOKUP($D209, V医療従事者等!$A:$J, $F$4, FALSE), 0)</f>
        <v>0</v>
      </c>
      <c r="G209" s="51">
        <f>IFERROR(VLOOKUP($D209, V医療従事者等!$A:$J, $G$4, FALSE), 0)</f>
        <v>0</v>
      </c>
      <c r="H209" s="51">
        <f>IFERROR(VLOOKUP($D209, V医療従事者等!$A:$J, $H$4, FALSE), 0)</f>
        <v>0</v>
      </c>
      <c r="I209" s="51">
        <f>IFERROR(VLOOKUP($D209, V医療従事者等!$A:$J, $I$4, FALSE), 0)</f>
        <v>0</v>
      </c>
      <c r="J209" s="52">
        <f>IFERROR(VLOOKUP($D209, V一般接種!$A:$G, J$4, FALSE), 0)</f>
        <v>0</v>
      </c>
      <c r="K209" s="52">
        <f>IFERROR(VLOOKUP($D209, V一般接種!$A:$G, K$4, FALSE), 0)</f>
        <v>0</v>
      </c>
      <c r="L209" s="52">
        <f>IFERROR(VLOOKUP($D209, V一般接種!$A:$G, L$4, FALSE), 0)</f>
        <v>0</v>
      </c>
      <c r="M209" s="52">
        <f>IFERROR(VLOOKUP($D209, V一般接種!$A:$G, M$4, FALSE), 0)</f>
        <v>0</v>
      </c>
      <c r="N209" s="52">
        <f>IFERROR(VLOOKUP($D209, V職域接種!$C:$G, N$4, FALSE), 0)</f>
        <v>0</v>
      </c>
      <c r="O209" s="52">
        <f>IFERROR(VLOOKUP($D209, V職域接種!$C:$G, O$4, FALSE), 0)</f>
        <v>0</v>
      </c>
    </row>
    <row r="210" spans="1:15" x14ac:dyDescent="0.55000000000000004">
      <c r="A210" s="100">
        <f t="shared" si="9"/>
        <v>44501</v>
      </c>
      <c r="B210" s="53">
        <f t="shared" si="10"/>
        <v>0</v>
      </c>
      <c r="C210" s="53">
        <f t="shared" si="11"/>
        <v>0</v>
      </c>
      <c r="D210" s="82">
        <v>44501</v>
      </c>
      <c r="E210" s="51" t="str">
        <f>IFERROR(VLOOKUP($D210, V医療従事者等!$A:$J, $E$4, FALSE), TEXT(D210, "aaa"))</f>
        <v>月</v>
      </c>
      <c r="F210" s="51">
        <f>IFERROR(VLOOKUP($D210, V医療従事者等!$A:$J, $F$4, FALSE), 0)</f>
        <v>0</v>
      </c>
      <c r="G210" s="51">
        <f>IFERROR(VLOOKUP($D210, V医療従事者等!$A:$J, $G$4, FALSE), 0)</f>
        <v>0</v>
      </c>
      <c r="H210" s="51">
        <f>IFERROR(VLOOKUP($D210, V医療従事者等!$A:$J, $H$4, FALSE), 0)</f>
        <v>0</v>
      </c>
      <c r="I210" s="51">
        <f>IFERROR(VLOOKUP($D210, V医療従事者等!$A:$J, $I$4, FALSE), 0)</f>
        <v>0</v>
      </c>
      <c r="J210" s="52">
        <f>IFERROR(VLOOKUP($D210, V一般接種!$A:$G, J$4, FALSE), 0)</f>
        <v>0</v>
      </c>
      <c r="K210" s="52">
        <f>IFERROR(VLOOKUP($D210, V一般接種!$A:$G, K$4, FALSE), 0)</f>
        <v>0</v>
      </c>
      <c r="L210" s="52">
        <f>IFERROR(VLOOKUP($D210, V一般接種!$A:$G, L$4, FALSE), 0)</f>
        <v>0</v>
      </c>
      <c r="M210" s="52">
        <f>IFERROR(VLOOKUP($D210, V一般接種!$A:$G, M$4, FALSE), 0)</f>
        <v>0</v>
      </c>
      <c r="N210" s="52">
        <f>IFERROR(VLOOKUP($D210, V職域接種!$C:$G, N$4, FALSE), 0)</f>
        <v>0</v>
      </c>
      <c r="O210" s="52">
        <f>IFERROR(VLOOKUP($D210, V職域接種!$C:$G, O$4, FALSE), 0)</f>
        <v>0</v>
      </c>
    </row>
    <row r="211" spans="1:15" x14ac:dyDescent="0.55000000000000004">
      <c r="A211" s="100">
        <f t="shared" si="9"/>
        <v>44502</v>
      </c>
      <c r="B211" s="53">
        <f t="shared" si="10"/>
        <v>0</v>
      </c>
      <c r="C211" s="53">
        <f t="shared" si="11"/>
        <v>0</v>
      </c>
      <c r="D211" s="82">
        <v>44502</v>
      </c>
      <c r="E211" s="51" t="str">
        <f>IFERROR(VLOOKUP($D211, V医療従事者等!$A:$J, $E$4, FALSE), TEXT(D211, "aaa"))</f>
        <v>火</v>
      </c>
      <c r="F211" s="51">
        <f>IFERROR(VLOOKUP($D211, V医療従事者等!$A:$J, $F$4, FALSE), 0)</f>
        <v>0</v>
      </c>
      <c r="G211" s="51">
        <f>IFERROR(VLOOKUP($D211, V医療従事者等!$A:$J, $G$4, FALSE), 0)</f>
        <v>0</v>
      </c>
      <c r="H211" s="51">
        <f>IFERROR(VLOOKUP($D211, V医療従事者等!$A:$J, $H$4, FALSE), 0)</f>
        <v>0</v>
      </c>
      <c r="I211" s="51">
        <f>IFERROR(VLOOKUP($D211, V医療従事者等!$A:$J, $I$4, FALSE), 0)</f>
        <v>0</v>
      </c>
      <c r="J211" s="52">
        <f>IFERROR(VLOOKUP($D211, V一般接種!$A:$G, J$4, FALSE), 0)</f>
        <v>0</v>
      </c>
      <c r="K211" s="52">
        <f>IFERROR(VLOOKUP($D211, V一般接種!$A:$G, K$4, FALSE), 0)</f>
        <v>0</v>
      </c>
      <c r="L211" s="52">
        <f>IFERROR(VLOOKUP($D211, V一般接種!$A:$G, L$4, FALSE), 0)</f>
        <v>0</v>
      </c>
      <c r="M211" s="52">
        <f>IFERROR(VLOOKUP($D211, V一般接種!$A:$G, M$4, FALSE), 0)</f>
        <v>0</v>
      </c>
      <c r="N211" s="52">
        <f>IFERROR(VLOOKUP($D211, V職域接種!$C:$G, N$4, FALSE), 0)</f>
        <v>0</v>
      </c>
      <c r="O211" s="52">
        <f>IFERROR(VLOOKUP($D211, V職域接種!$C:$G, O$4, FALSE), 0)</f>
        <v>0</v>
      </c>
    </row>
    <row r="212" spans="1:15" x14ac:dyDescent="0.55000000000000004">
      <c r="A212" s="100">
        <f t="shared" si="9"/>
        <v>44503</v>
      </c>
      <c r="B212" s="53">
        <f t="shared" si="10"/>
        <v>0</v>
      </c>
      <c r="C212" s="53">
        <f t="shared" si="11"/>
        <v>0</v>
      </c>
      <c r="D212" s="82">
        <v>44503</v>
      </c>
      <c r="E212" s="51" t="str">
        <f>IFERROR(VLOOKUP($D212, V医療従事者等!$A:$J, $E$4, FALSE), TEXT(D212, "aaa"))</f>
        <v>水</v>
      </c>
      <c r="F212" s="51">
        <f>IFERROR(VLOOKUP($D212, V医療従事者等!$A:$J, $F$4, FALSE), 0)</f>
        <v>0</v>
      </c>
      <c r="G212" s="51">
        <f>IFERROR(VLOOKUP($D212, V医療従事者等!$A:$J, $G$4, FALSE), 0)</f>
        <v>0</v>
      </c>
      <c r="H212" s="51">
        <f>IFERROR(VLOOKUP($D212, V医療従事者等!$A:$J, $H$4, FALSE), 0)</f>
        <v>0</v>
      </c>
      <c r="I212" s="51">
        <f>IFERROR(VLOOKUP($D212, V医療従事者等!$A:$J, $I$4, FALSE), 0)</f>
        <v>0</v>
      </c>
      <c r="J212" s="52">
        <f>IFERROR(VLOOKUP($D212, V一般接種!$A:$G, J$4, FALSE), 0)</f>
        <v>0</v>
      </c>
      <c r="K212" s="52">
        <f>IFERROR(VLOOKUP($D212, V一般接種!$A:$G, K$4, FALSE), 0)</f>
        <v>0</v>
      </c>
      <c r="L212" s="52">
        <f>IFERROR(VLOOKUP($D212, V一般接種!$A:$G, L$4, FALSE), 0)</f>
        <v>0</v>
      </c>
      <c r="M212" s="52">
        <f>IFERROR(VLOOKUP($D212, V一般接種!$A:$G, M$4, FALSE), 0)</f>
        <v>0</v>
      </c>
      <c r="N212" s="52">
        <f>IFERROR(VLOOKUP($D212, V職域接種!$C:$G, N$4, FALSE), 0)</f>
        <v>0</v>
      </c>
      <c r="O212" s="52">
        <f>IFERROR(VLOOKUP($D212, V職域接種!$C:$G, O$4, FALSE), 0)</f>
        <v>0</v>
      </c>
    </row>
    <row r="213" spans="1:15" x14ac:dyDescent="0.55000000000000004">
      <c r="A213" s="100">
        <f t="shared" si="9"/>
        <v>44504</v>
      </c>
      <c r="B213" s="53">
        <f t="shared" si="10"/>
        <v>0</v>
      </c>
      <c r="C213" s="53">
        <f t="shared" si="11"/>
        <v>0</v>
      </c>
      <c r="D213" s="82">
        <v>44504</v>
      </c>
      <c r="E213" s="51" t="str">
        <f>IFERROR(VLOOKUP($D213, V医療従事者等!$A:$J, $E$4, FALSE), TEXT(D213, "aaa"))</f>
        <v>木</v>
      </c>
      <c r="F213" s="51">
        <f>IFERROR(VLOOKUP($D213, V医療従事者等!$A:$J, $F$4, FALSE), 0)</f>
        <v>0</v>
      </c>
      <c r="G213" s="51">
        <f>IFERROR(VLOOKUP($D213, V医療従事者等!$A:$J, $G$4, FALSE), 0)</f>
        <v>0</v>
      </c>
      <c r="H213" s="51">
        <f>IFERROR(VLOOKUP($D213, V医療従事者等!$A:$J, $H$4, FALSE), 0)</f>
        <v>0</v>
      </c>
      <c r="I213" s="51">
        <f>IFERROR(VLOOKUP($D213, V医療従事者等!$A:$J, $I$4, FALSE), 0)</f>
        <v>0</v>
      </c>
      <c r="J213" s="52">
        <f>IFERROR(VLOOKUP($D213, V一般接種!$A:$G, J$4, FALSE), 0)</f>
        <v>0</v>
      </c>
      <c r="K213" s="52">
        <f>IFERROR(VLOOKUP($D213, V一般接種!$A:$G, K$4, FALSE), 0)</f>
        <v>0</v>
      </c>
      <c r="L213" s="52">
        <f>IFERROR(VLOOKUP($D213, V一般接種!$A:$G, L$4, FALSE), 0)</f>
        <v>0</v>
      </c>
      <c r="M213" s="52">
        <f>IFERROR(VLOOKUP($D213, V一般接種!$A:$G, M$4, FALSE), 0)</f>
        <v>0</v>
      </c>
      <c r="N213" s="52">
        <f>IFERROR(VLOOKUP($D213, V職域接種!$C:$G, N$4, FALSE), 0)</f>
        <v>0</v>
      </c>
      <c r="O213" s="52">
        <f>IFERROR(VLOOKUP($D213, V職域接種!$C:$G, O$4, FALSE), 0)</f>
        <v>0</v>
      </c>
    </row>
    <row r="214" spans="1:15" x14ac:dyDescent="0.55000000000000004">
      <c r="A214" s="100">
        <f t="shared" si="9"/>
        <v>44505</v>
      </c>
      <c r="B214" s="53">
        <f t="shared" si="10"/>
        <v>0</v>
      </c>
      <c r="C214" s="53">
        <f t="shared" si="11"/>
        <v>0</v>
      </c>
      <c r="D214" s="82">
        <v>44505</v>
      </c>
      <c r="E214" s="51" t="str">
        <f>IFERROR(VLOOKUP($D214, V医療従事者等!$A:$J, $E$4, FALSE), TEXT(D214, "aaa"))</f>
        <v>金</v>
      </c>
      <c r="F214" s="51">
        <f>IFERROR(VLOOKUP($D214, V医療従事者等!$A:$J, $F$4, FALSE), 0)</f>
        <v>0</v>
      </c>
      <c r="G214" s="51">
        <f>IFERROR(VLOOKUP($D214, V医療従事者等!$A:$J, $G$4, FALSE), 0)</f>
        <v>0</v>
      </c>
      <c r="H214" s="51">
        <f>IFERROR(VLOOKUP($D214, V医療従事者等!$A:$J, $H$4, FALSE), 0)</f>
        <v>0</v>
      </c>
      <c r="I214" s="51">
        <f>IFERROR(VLOOKUP($D214, V医療従事者等!$A:$J, $I$4, FALSE), 0)</f>
        <v>0</v>
      </c>
      <c r="J214" s="52">
        <f>IFERROR(VLOOKUP($D214, V一般接種!$A:$G, J$4, FALSE), 0)</f>
        <v>0</v>
      </c>
      <c r="K214" s="52">
        <f>IFERROR(VLOOKUP($D214, V一般接種!$A:$G, K$4, FALSE), 0)</f>
        <v>0</v>
      </c>
      <c r="L214" s="52">
        <f>IFERROR(VLOOKUP($D214, V一般接種!$A:$G, L$4, FALSE), 0)</f>
        <v>0</v>
      </c>
      <c r="M214" s="52">
        <f>IFERROR(VLOOKUP($D214, V一般接種!$A:$G, M$4, FALSE), 0)</f>
        <v>0</v>
      </c>
      <c r="N214" s="52">
        <f>IFERROR(VLOOKUP($D214, V職域接種!$C:$G, N$4, FALSE), 0)</f>
        <v>0</v>
      </c>
      <c r="O214" s="52">
        <f>IFERROR(VLOOKUP($D214, V職域接種!$C:$G, O$4, FALSE), 0)</f>
        <v>0</v>
      </c>
    </row>
    <row r="215" spans="1:15" x14ac:dyDescent="0.55000000000000004">
      <c r="A215" s="100">
        <f t="shared" si="9"/>
        <v>44506</v>
      </c>
      <c r="B215" s="53">
        <f t="shared" si="10"/>
        <v>0</v>
      </c>
      <c r="C215" s="53">
        <f t="shared" si="11"/>
        <v>0</v>
      </c>
      <c r="D215" s="82">
        <v>44506</v>
      </c>
      <c r="E215" s="51" t="str">
        <f>IFERROR(VLOOKUP($D215, V医療従事者等!$A:$J, $E$4, FALSE), TEXT(D215, "aaa"))</f>
        <v>土</v>
      </c>
      <c r="F215" s="51">
        <f>IFERROR(VLOOKUP($D215, V医療従事者等!$A:$J, $F$4, FALSE), 0)</f>
        <v>0</v>
      </c>
      <c r="G215" s="51">
        <f>IFERROR(VLOOKUP($D215, V医療従事者等!$A:$J, $G$4, FALSE), 0)</f>
        <v>0</v>
      </c>
      <c r="H215" s="51">
        <f>IFERROR(VLOOKUP($D215, V医療従事者等!$A:$J, $H$4, FALSE), 0)</f>
        <v>0</v>
      </c>
      <c r="I215" s="51">
        <f>IFERROR(VLOOKUP($D215, V医療従事者等!$A:$J, $I$4, FALSE), 0)</f>
        <v>0</v>
      </c>
      <c r="J215" s="52">
        <f>IFERROR(VLOOKUP($D215, V一般接種!$A:$G, J$4, FALSE), 0)</f>
        <v>0</v>
      </c>
      <c r="K215" s="52">
        <f>IFERROR(VLOOKUP($D215, V一般接種!$A:$G, K$4, FALSE), 0)</f>
        <v>0</v>
      </c>
      <c r="L215" s="52">
        <f>IFERROR(VLOOKUP($D215, V一般接種!$A:$G, L$4, FALSE), 0)</f>
        <v>0</v>
      </c>
      <c r="M215" s="52">
        <f>IFERROR(VLOOKUP($D215, V一般接種!$A:$G, M$4, FALSE), 0)</f>
        <v>0</v>
      </c>
      <c r="N215" s="52">
        <f>IFERROR(VLOOKUP($D215, V職域接種!$C:$G, N$4, FALSE), 0)</f>
        <v>0</v>
      </c>
      <c r="O215" s="52">
        <f>IFERROR(VLOOKUP($D215, V職域接種!$C:$G, O$4, FALSE), 0)</f>
        <v>0</v>
      </c>
    </row>
    <row r="216" spans="1:15" x14ac:dyDescent="0.55000000000000004">
      <c r="A216" s="100">
        <f t="shared" si="9"/>
        <v>44507</v>
      </c>
      <c r="B216" s="53">
        <f t="shared" si="10"/>
        <v>0</v>
      </c>
      <c r="C216" s="53">
        <f t="shared" si="11"/>
        <v>0</v>
      </c>
      <c r="D216" s="82">
        <v>44507</v>
      </c>
      <c r="E216" s="51" t="str">
        <f>IFERROR(VLOOKUP($D216, V医療従事者等!$A:$J, $E$4, FALSE), TEXT(D216, "aaa"))</f>
        <v>日</v>
      </c>
      <c r="F216" s="51">
        <f>IFERROR(VLOOKUP($D216, V医療従事者等!$A:$J, $F$4, FALSE), 0)</f>
        <v>0</v>
      </c>
      <c r="G216" s="51">
        <f>IFERROR(VLOOKUP($D216, V医療従事者等!$A:$J, $G$4, FALSE), 0)</f>
        <v>0</v>
      </c>
      <c r="H216" s="51">
        <f>IFERROR(VLOOKUP($D216, V医療従事者等!$A:$J, $H$4, FALSE), 0)</f>
        <v>0</v>
      </c>
      <c r="I216" s="51">
        <f>IFERROR(VLOOKUP($D216, V医療従事者等!$A:$J, $I$4, FALSE), 0)</f>
        <v>0</v>
      </c>
      <c r="J216" s="52">
        <f>IFERROR(VLOOKUP($D216, V一般接種!$A:$G, J$4, FALSE), 0)</f>
        <v>0</v>
      </c>
      <c r="K216" s="52">
        <f>IFERROR(VLOOKUP($D216, V一般接種!$A:$G, K$4, FALSE), 0)</f>
        <v>0</v>
      </c>
      <c r="L216" s="52">
        <f>IFERROR(VLOOKUP($D216, V一般接種!$A:$G, L$4, FALSE), 0)</f>
        <v>0</v>
      </c>
      <c r="M216" s="52">
        <f>IFERROR(VLOOKUP($D216, V一般接種!$A:$G, M$4, FALSE), 0)</f>
        <v>0</v>
      </c>
      <c r="N216" s="52">
        <f>IFERROR(VLOOKUP($D216, V職域接種!$C:$G, N$4, FALSE), 0)</f>
        <v>0</v>
      </c>
      <c r="O216" s="52">
        <f>IFERROR(VLOOKUP($D216, V職域接種!$C:$G, O$4, FALSE), 0)</f>
        <v>0</v>
      </c>
    </row>
    <row r="217" spans="1:15" x14ac:dyDescent="0.55000000000000004">
      <c r="A217" s="100">
        <f t="shared" si="9"/>
        <v>44508</v>
      </c>
      <c r="B217" s="53">
        <f t="shared" si="10"/>
        <v>0</v>
      </c>
      <c r="C217" s="53">
        <f t="shared" si="11"/>
        <v>0</v>
      </c>
      <c r="D217" s="82">
        <v>44508</v>
      </c>
      <c r="E217" s="51" t="str">
        <f>IFERROR(VLOOKUP($D217, V医療従事者等!$A:$J, $E$4, FALSE), TEXT(D217, "aaa"))</f>
        <v>月</v>
      </c>
      <c r="F217" s="51">
        <f>IFERROR(VLOOKUP($D217, V医療従事者等!$A:$J, $F$4, FALSE), 0)</f>
        <v>0</v>
      </c>
      <c r="G217" s="51">
        <f>IFERROR(VLOOKUP($D217, V医療従事者等!$A:$J, $G$4, FALSE), 0)</f>
        <v>0</v>
      </c>
      <c r="H217" s="51">
        <f>IFERROR(VLOOKUP($D217, V医療従事者等!$A:$J, $H$4, FALSE), 0)</f>
        <v>0</v>
      </c>
      <c r="I217" s="51">
        <f>IFERROR(VLOOKUP($D217, V医療従事者等!$A:$J, $I$4, FALSE), 0)</f>
        <v>0</v>
      </c>
      <c r="J217" s="52">
        <f>IFERROR(VLOOKUP($D217, V一般接種!$A:$G, J$4, FALSE), 0)</f>
        <v>0</v>
      </c>
      <c r="K217" s="52">
        <f>IFERROR(VLOOKUP($D217, V一般接種!$A:$G, K$4, FALSE), 0)</f>
        <v>0</v>
      </c>
      <c r="L217" s="52">
        <f>IFERROR(VLOOKUP($D217, V一般接種!$A:$G, L$4, FALSE), 0)</f>
        <v>0</v>
      </c>
      <c r="M217" s="52">
        <f>IFERROR(VLOOKUP($D217, V一般接種!$A:$G, M$4, FALSE), 0)</f>
        <v>0</v>
      </c>
      <c r="N217" s="52">
        <f>IFERROR(VLOOKUP($D217, V職域接種!$C:$G, N$4, FALSE), 0)</f>
        <v>0</v>
      </c>
      <c r="O217" s="52">
        <f>IFERROR(VLOOKUP($D217, V職域接種!$C:$G, O$4, FALSE), 0)</f>
        <v>0</v>
      </c>
    </row>
    <row r="218" spans="1:15" x14ac:dyDescent="0.55000000000000004">
      <c r="A218" s="100">
        <f t="shared" si="9"/>
        <v>44509</v>
      </c>
      <c r="B218" s="53">
        <f t="shared" si="10"/>
        <v>0</v>
      </c>
      <c r="C218" s="53">
        <f t="shared" si="11"/>
        <v>0</v>
      </c>
      <c r="D218" s="82">
        <v>44509</v>
      </c>
      <c r="E218" s="51" t="str">
        <f>IFERROR(VLOOKUP($D218, V医療従事者等!$A:$J, $E$4, FALSE), TEXT(D218, "aaa"))</f>
        <v>火</v>
      </c>
      <c r="F218" s="51">
        <f>IFERROR(VLOOKUP($D218, V医療従事者等!$A:$J, $F$4, FALSE), 0)</f>
        <v>0</v>
      </c>
      <c r="G218" s="51">
        <f>IFERROR(VLOOKUP($D218, V医療従事者等!$A:$J, $G$4, FALSE), 0)</f>
        <v>0</v>
      </c>
      <c r="H218" s="51">
        <f>IFERROR(VLOOKUP($D218, V医療従事者等!$A:$J, $H$4, FALSE), 0)</f>
        <v>0</v>
      </c>
      <c r="I218" s="51">
        <f>IFERROR(VLOOKUP($D218, V医療従事者等!$A:$J, $I$4, FALSE), 0)</f>
        <v>0</v>
      </c>
      <c r="J218" s="52">
        <f>IFERROR(VLOOKUP($D218, V一般接種!$A:$G, J$4, FALSE), 0)</f>
        <v>0</v>
      </c>
      <c r="K218" s="52">
        <f>IFERROR(VLOOKUP($D218, V一般接種!$A:$G, K$4, FALSE), 0)</f>
        <v>0</v>
      </c>
      <c r="L218" s="52">
        <f>IFERROR(VLOOKUP($D218, V一般接種!$A:$G, L$4, FALSE), 0)</f>
        <v>0</v>
      </c>
      <c r="M218" s="52">
        <f>IFERROR(VLOOKUP($D218, V一般接種!$A:$G, M$4, FALSE), 0)</f>
        <v>0</v>
      </c>
      <c r="N218" s="52">
        <f>IFERROR(VLOOKUP($D218, V職域接種!$C:$G, N$4, FALSE), 0)</f>
        <v>0</v>
      </c>
      <c r="O218" s="52">
        <f>IFERROR(VLOOKUP($D218, V職域接種!$C:$G, O$4, FALSE), 0)</f>
        <v>0</v>
      </c>
    </row>
    <row r="219" spans="1:15" x14ac:dyDescent="0.55000000000000004">
      <c r="A219" s="100">
        <f t="shared" si="9"/>
        <v>44510</v>
      </c>
      <c r="B219" s="53">
        <f t="shared" si="10"/>
        <v>0</v>
      </c>
      <c r="C219" s="53">
        <f t="shared" si="11"/>
        <v>0</v>
      </c>
      <c r="D219" s="82">
        <v>44510</v>
      </c>
      <c r="E219" s="51" t="str">
        <f>IFERROR(VLOOKUP($D219, V医療従事者等!$A:$J, $E$4, FALSE), TEXT(D219, "aaa"))</f>
        <v>水</v>
      </c>
      <c r="F219" s="51">
        <f>IFERROR(VLOOKUP($D219, V医療従事者等!$A:$J, $F$4, FALSE), 0)</f>
        <v>0</v>
      </c>
      <c r="G219" s="51">
        <f>IFERROR(VLOOKUP($D219, V医療従事者等!$A:$J, $G$4, FALSE), 0)</f>
        <v>0</v>
      </c>
      <c r="H219" s="51">
        <f>IFERROR(VLOOKUP($D219, V医療従事者等!$A:$J, $H$4, FALSE), 0)</f>
        <v>0</v>
      </c>
      <c r="I219" s="51">
        <f>IFERROR(VLOOKUP($D219, V医療従事者等!$A:$J, $I$4, FALSE), 0)</f>
        <v>0</v>
      </c>
      <c r="J219" s="52">
        <f>IFERROR(VLOOKUP($D219, V一般接種!$A:$G, J$4, FALSE), 0)</f>
        <v>0</v>
      </c>
      <c r="K219" s="52">
        <f>IFERROR(VLOOKUP($D219, V一般接種!$A:$G, K$4, FALSE), 0)</f>
        <v>0</v>
      </c>
      <c r="L219" s="52">
        <f>IFERROR(VLOOKUP($D219, V一般接種!$A:$G, L$4, FALSE), 0)</f>
        <v>0</v>
      </c>
      <c r="M219" s="52">
        <f>IFERROR(VLOOKUP($D219, V一般接種!$A:$G, M$4, FALSE), 0)</f>
        <v>0</v>
      </c>
      <c r="N219" s="52">
        <f>IFERROR(VLOOKUP($D219, V職域接種!$C:$G, N$4, FALSE), 0)</f>
        <v>0</v>
      </c>
      <c r="O219" s="52">
        <f>IFERROR(VLOOKUP($D219, V職域接種!$C:$G, O$4, FALSE), 0)</f>
        <v>0</v>
      </c>
    </row>
    <row r="220" spans="1:15" x14ac:dyDescent="0.55000000000000004">
      <c r="A220" s="100">
        <f t="shared" si="9"/>
        <v>44511</v>
      </c>
      <c r="B220" s="53">
        <f t="shared" si="10"/>
        <v>0</v>
      </c>
      <c r="C220" s="53">
        <f t="shared" si="11"/>
        <v>0</v>
      </c>
      <c r="D220" s="82">
        <v>44511</v>
      </c>
      <c r="E220" s="51" t="str">
        <f>IFERROR(VLOOKUP($D220, V医療従事者等!$A:$J, $E$4, FALSE), TEXT(D220, "aaa"))</f>
        <v>木</v>
      </c>
      <c r="F220" s="51">
        <f>IFERROR(VLOOKUP($D220, V医療従事者等!$A:$J, $F$4, FALSE), 0)</f>
        <v>0</v>
      </c>
      <c r="G220" s="51">
        <f>IFERROR(VLOOKUP($D220, V医療従事者等!$A:$J, $G$4, FALSE), 0)</f>
        <v>0</v>
      </c>
      <c r="H220" s="51">
        <f>IFERROR(VLOOKUP($D220, V医療従事者等!$A:$J, $H$4, FALSE), 0)</f>
        <v>0</v>
      </c>
      <c r="I220" s="51">
        <f>IFERROR(VLOOKUP($D220, V医療従事者等!$A:$J, $I$4, FALSE), 0)</f>
        <v>0</v>
      </c>
      <c r="J220" s="52">
        <f>IFERROR(VLOOKUP($D220, V一般接種!$A:$G, J$4, FALSE), 0)</f>
        <v>0</v>
      </c>
      <c r="K220" s="52">
        <f>IFERROR(VLOOKUP($D220, V一般接種!$A:$G, K$4, FALSE), 0)</f>
        <v>0</v>
      </c>
      <c r="L220" s="52">
        <f>IFERROR(VLOOKUP($D220, V一般接種!$A:$G, L$4, FALSE), 0)</f>
        <v>0</v>
      </c>
      <c r="M220" s="52">
        <f>IFERROR(VLOOKUP($D220, V一般接種!$A:$G, M$4, FALSE), 0)</f>
        <v>0</v>
      </c>
      <c r="N220" s="52">
        <f>IFERROR(VLOOKUP($D220, V職域接種!$C:$G, N$4, FALSE), 0)</f>
        <v>0</v>
      </c>
      <c r="O220" s="52">
        <f>IFERROR(VLOOKUP($D220, V職域接種!$C:$G, O$4, FALSE), 0)</f>
        <v>0</v>
      </c>
    </row>
    <row r="221" spans="1:15" x14ac:dyDescent="0.55000000000000004">
      <c r="A221" s="100">
        <f t="shared" si="9"/>
        <v>44512</v>
      </c>
      <c r="B221" s="53">
        <f t="shared" si="10"/>
        <v>0</v>
      </c>
      <c r="C221" s="53">
        <f t="shared" si="11"/>
        <v>0</v>
      </c>
      <c r="D221" s="82">
        <v>44512</v>
      </c>
      <c r="E221" s="51" t="str">
        <f>IFERROR(VLOOKUP($D221, V医療従事者等!$A:$J, $E$4, FALSE), TEXT(D221, "aaa"))</f>
        <v>金</v>
      </c>
      <c r="F221" s="51">
        <f>IFERROR(VLOOKUP($D221, V医療従事者等!$A:$J, $F$4, FALSE), 0)</f>
        <v>0</v>
      </c>
      <c r="G221" s="51">
        <f>IFERROR(VLOOKUP($D221, V医療従事者等!$A:$J, $G$4, FALSE), 0)</f>
        <v>0</v>
      </c>
      <c r="H221" s="51">
        <f>IFERROR(VLOOKUP($D221, V医療従事者等!$A:$J, $H$4, FALSE), 0)</f>
        <v>0</v>
      </c>
      <c r="I221" s="51">
        <f>IFERROR(VLOOKUP($D221, V医療従事者等!$A:$J, $I$4, FALSE), 0)</f>
        <v>0</v>
      </c>
      <c r="J221" s="52">
        <f>IFERROR(VLOOKUP($D221, V一般接種!$A:$G, J$4, FALSE), 0)</f>
        <v>0</v>
      </c>
      <c r="K221" s="52">
        <f>IFERROR(VLOOKUP($D221, V一般接種!$A:$G, K$4, FALSE), 0)</f>
        <v>0</v>
      </c>
      <c r="L221" s="52">
        <f>IFERROR(VLOOKUP($D221, V一般接種!$A:$G, L$4, FALSE), 0)</f>
        <v>0</v>
      </c>
      <c r="M221" s="52">
        <f>IFERROR(VLOOKUP($D221, V一般接種!$A:$G, M$4, FALSE), 0)</f>
        <v>0</v>
      </c>
      <c r="N221" s="52">
        <f>IFERROR(VLOOKUP($D221, V職域接種!$C:$G, N$4, FALSE), 0)</f>
        <v>0</v>
      </c>
      <c r="O221" s="52">
        <f>IFERROR(VLOOKUP($D221, V職域接種!$C:$G, O$4, FALSE), 0)</f>
        <v>0</v>
      </c>
    </row>
    <row r="222" spans="1:15" x14ac:dyDescent="0.55000000000000004">
      <c r="A222" s="100">
        <f t="shared" si="9"/>
        <v>44513</v>
      </c>
      <c r="B222" s="53">
        <f t="shared" si="10"/>
        <v>0</v>
      </c>
      <c r="C222" s="53">
        <f t="shared" si="11"/>
        <v>0</v>
      </c>
      <c r="D222" s="82">
        <v>44513</v>
      </c>
      <c r="E222" s="51" t="str">
        <f>IFERROR(VLOOKUP($D222, V医療従事者等!$A:$J, $E$4, FALSE), TEXT(D222, "aaa"))</f>
        <v>土</v>
      </c>
      <c r="F222" s="51">
        <f>IFERROR(VLOOKUP($D222, V医療従事者等!$A:$J, $F$4, FALSE), 0)</f>
        <v>0</v>
      </c>
      <c r="G222" s="51">
        <f>IFERROR(VLOOKUP($D222, V医療従事者等!$A:$J, $G$4, FALSE), 0)</f>
        <v>0</v>
      </c>
      <c r="H222" s="51">
        <f>IFERROR(VLOOKUP($D222, V医療従事者等!$A:$J, $H$4, FALSE), 0)</f>
        <v>0</v>
      </c>
      <c r="I222" s="51">
        <f>IFERROR(VLOOKUP($D222, V医療従事者等!$A:$J, $I$4, FALSE), 0)</f>
        <v>0</v>
      </c>
      <c r="J222" s="52">
        <f>IFERROR(VLOOKUP($D222, V一般接種!$A:$G, J$4, FALSE), 0)</f>
        <v>0</v>
      </c>
      <c r="K222" s="52">
        <f>IFERROR(VLOOKUP($D222, V一般接種!$A:$G, K$4, FALSE), 0)</f>
        <v>0</v>
      </c>
      <c r="L222" s="52">
        <f>IFERROR(VLOOKUP($D222, V一般接種!$A:$G, L$4, FALSE), 0)</f>
        <v>0</v>
      </c>
      <c r="M222" s="52">
        <f>IFERROR(VLOOKUP($D222, V一般接種!$A:$G, M$4, FALSE), 0)</f>
        <v>0</v>
      </c>
      <c r="N222" s="52">
        <f>IFERROR(VLOOKUP($D222, V職域接種!$C:$G, N$4, FALSE), 0)</f>
        <v>0</v>
      </c>
      <c r="O222" s="52">
        <f>IFERROR(VLOOKUP($D222, V職域接種!$C:$G, O$4, FALSE), 0)</f>
        <v>0</v>
      </c>
    </row>
    <row r="223" spans="1:15" x14ac:dyDescent="0.55000000000000004">
      <c r="A223" s="100">
        <f t="shared" si="9"/>
        <v>44514</v>
      </c>
      <c r="B223" s="53">
        <f t="shared" si="10"/>
        <v>0</v>
      </c>
      <c r="C223" s="53">
        <f t="shared" si="11"/>
        <v>0</v>
      </c>
      <c r="D223" s="82">
        <v>44514</v>
      </c>
      <c r="E223" s="51" t="str">
        <f>IFERROR(VLOOKUP($D223, V医療従事者等!$A:$J, $E$4, FALSE), TEXT(D223, "aaa"))</f>
        <v>日</v>
      </c>
      <c r="F223" s="51">
        <f>IFERROR(VLOOKUP($D223, V医療従事者等!$A:$J, $F$4, FALSE), 0)</f>
        <v>0</v>
      </c>
      <c r="G223" s="51">
        <f>IFERROR(VLOOKUP($D223, V医療従事者等!$A:$J, $G$4, FALSE), 0)</f>
        <v>0</v>
      </c>
      <c r="H223" s="51">
        <f>IFERROR(VLOOKUP($D223, V医療従事者等!$A:$J, $H$4, FALSE), 0)</f>
        <v>0</v>
      </c>
      <c r="I223" s="51">
        <f>IFERROR(VLOOKUP($D223, V医療従事者等!$A:$J, $I$4, FALSE), 0)</f>
        <v>0</v>
      </c>
      <c r="J223" s="52">
        <f>IFERROR(VLOOKUP($D223, V一般接種!$A:$G, J$4, FALSE), 0)</f>
        <v>0</v>
      </c>
      <c r="K223" s="52">
        <f>IFERROR(VLOOKUP($D223, V一般接種!$A:$G, K$4, FALSE), 0)</f>
        <v>0</v>
      </c>
      <c r="L223" s="52">
        <f>IFERROR(VLOOKUP($D223, V一般接種!$A:$G, L$4, FALSE), 0)</f>
        <v>0</v>
      </c>
      <c r="M223" s="52">
        <f>IFERROR(VLOOKUP($D223, V一般接種!$A:$G, M$4, FALSE), 0)</f>
        <v>0</v>
      </c>
      <c r="N223" s="52">
        <f>IFERROR(VLOOKUP($D223, V職域接種!$C:$G, N$4, FALSE), 0)</f>
        <v>0</v>
      </c>
      <c r="O223" s="52">
        <f>IFERROR(VLOOKUP($D223, V職域接種!$C:$G, O$4, FALSE), 0)</f>
        <v>0</v>
      </c>
    </row>
    <row r="224" spans="1:15" x14ac:dyDescent="0.55000000000000004">
      <c r="A224" s="100">
        <f t="shared" si="9"/>
        <v>44515</v>
      </c>
      <c r="B224" s="53">
        <f t="shared" si="10"/>
        <v>0</v>
      </c>
      <c r="C224" s="53">
        <f t="shared" si="11"/>
        <v>0</v>
      </c>
      <c r="D224" s="82">
        <v>44515</v>
      </c>
      <c r="E224" s="51" t="str">
        <f>IFERROR(VLOOKUP($D224, V医療従事者等!$A:$J, $E$4, FALSE), TEXT(D224, "aaa"))</f>
        <v>月</v>
      </c>
      <c r="F224" s="51">
        <f>IFERROR(VLOOKUP($D224, V医療従事者等!$A:$J, $F$4, FALSE), 0)</f>
        <v>0</v>
      </c>
      <c r="G224" s="51">
        <f>IFERROR(VLOOKUP($D224, V医療従事者等!$A:$J, $G$4, FALSE), 0)</f>
        <v>0</v>
      </c>
      <c r="H224" s="51">
        <f>IFERROR(VLOOKUP($D224, V医療従事者等!$A:$J, $H$4, FALSE), 0)</f>
        <v>0</v>
      </c>
      <c r="I224" s="51">
        <f>IFERROR(VLOOKUP($D224, V医療従事者等!$A:$J, $I$4, FALSE), 0)</f>
        <v>0</v>
      </c>
      <c r="J224" s="52">
        <f>IFERROR(VLOOKUP($D224, V一般接種!$A:$G, J$4, FALSE), 0)</f>
        <v>0</v>
      </c>
      <c r="K224" s="52">
        <f>IFERROR(VLOOKUP($D224, V一般接種!$A:$G, K$4, FALSE), 0)</f>
        <v>0</v>
      </c>
      <c r="L224" s="52">
        <f>IFERROR(VLOOKUP($D224, V一般接種!$A:$G, L$4, FALSE), 0)</f>
        <v>0</v>
      </c>
      <c r="M224" s="52">
        <f>IFERROR(VLOOKUP($D224, V一般接種!$A:$G, M$4, FALSE), 0)</f>
        <v>0</v>
      </c>
      <c r="N224" s="52">
        <f>IFERROR(VLOOKUP($D224, V職域接種!$C:$G, N$4, FALSE), 0)</f>
        <v>0</v>
      </c>
      <c r="O224" s="52">
        <f>IFERROR(VLOOKUP($D224, V職域接種!$C:$G, O$4, FALSE), 0)</f>
        <v>0</v>
      </c>
    </row>
    <row r="225" spans="1:15" x14ac:dyDescent="0.55000000000000004">
      <c r="A225" s="100">
        <f t="shared" si="9"/>
        <v>44516</v>
      </c>
      <c r="B225" s="53">
        <f t="shared" si="10"/>
        <v>0</v>
      </c>
      <c r="C225" s="53">
        <f t="shared" si="11"/>
        <v>0</v>
      </c>
      <c r="D225" s="82">
        <v>44516</v>
      </c>
      <c r="E225" s="51" t="str">
        <f>IFERROR(VLOOKUP($D225, V医療従事者等!$A:$J, $E$4, FALSE), TEXT(D225, "aaa"))</f>
        <v>火</v>
      </c>
      <c r="F225" s="51">
        <f>IFERROR(VLOOKUP($D225, V医療従事者等!$A:$J, $F$4, FALSE), 0)</f>
        <v>0</v>
      </c>
      <c r="G225" s="51">
        <f>IFERROR(VLOOKUP($D225, V医療従事者等!$A:$J, $G$4, FALSE), 0)</f>
        <v>0</v>
      </c>
      <c r="H225" s="51">
        <f>IFERROR(VLOOKUP($D225, V医療従事者等!$A:$J, $H$4, FALSE), 0)</f>
        <v>0</v>
      </c>
      <c r="I225" s="51">
        <f>IFERROR(VLOOKUP($D225, V医療従事者等!$A:$J, $I$4, FALSE), 0)</f>
        <v>0</v>
      </c>
      <c r="J225" s="52">
        <f>IFERROR(VLOOKUP($D225, V一般接種!$A:$G, J$4, FALSE), 0)</f>
        <v>0</v>
      </c>
      <c r="K225" s="52">
        <f>IFERROR(VLOOKUP($D225, V一般接種!$A:$G, K$4, FALSE), 0)</f>
        <v>0</v>
      </c>
      <c r="L225" s="52">
        <f>IFERROR(VLOOKUP($D225, V一般接種!$A:$G, L$4, FALSE), 0)</f>
        <v>0</v>
      </c>
      <c r="M225" s="52">
        <f>IFERROR(VLOOKUP($D225, V一般接種!$A:$G, M$4, FALSE), 0)</f>
        <v>0</v>
      </c>
      <c r="N225" s="52">
        <f>IFERROR(VLOOKUP($D225, V職域接種!$C:$G, N$4, FALSE), 0)</f>
        <v>0</v>
      </c>
      <c r="O225" s="52">
        <f>IFERROR(VLOOKUP($D225, V職域接種!$C:$G, O$4, FALSE), 0)</f>
        <v>0</v>
      </c>
    </row>
    <row r="226" spans="1:15" x14ac:dyDescent="0.55000000000000004">
      <c r="A226" s="100">
        <f t="shared" si="9"/>
        <v>44517</v>
      </c>
      <c r="B226" s="53">
        <f t="shared" si="10"/>
        <v>0</v>
      </c>
      <c r="C226" s="53">
        <f t="shared" si="11"/>
        <v>0</v>
      </c>
      <c r="D226" s="82">
        <v>44517</v>
      </c>
      <c r="E226" s="51" t="str">
        <f>IFERROR(VLOOKUP($D226, V医療従事者等!$A:$J, $E$4, FALSE), TEXT(D226, "aaa"))</f>
        <v>水</v>
      </c>
      <c r="F226" s="51">
        <f>IFERROR(VLOOKUP($D226, V医療従事者等!$A:$J, $F$4, FALSE), 0)</f>
        <v>0</v>
      </c>
      <c r="G226" s="51">
        <f>IFERROR(VLOOKUP($D226, V医療従事者等!$A:$J, $G$4, FALSE), 0)</f>
        <v>0</v>
      </c>
      <c r="H226" s="51">
        <f>IFERROR(VLOOKUP($D226, V医療従事者等!$A:$J, $H$4, FALSE), 0)</f>
        <v>0</v>
      </c>
      <c r="I226" s="51">
        <f>IFERROR(VLOOKUP($D226, V医療従事者等!$A:$J, $I$4, FALSE), 0)</f>
        <v>0</v>
      </c>
      <c r="J226" s="52">
        <f>IFERROR(VLOOKUP($D226, V一般接種!$A:$G, J$4, FALSE), 0)</f>
        <v>0</v>
      </c>
      <c r="K226" s="52">
        <f>IFERROR(VLOOKUP($D226, V一般接種!$A:$G, K$4, FALSE), 0)</f>
        <v>0</v>
      </c>
      <c r="L226" s="52">
        <f>IFERROR(VLOOKUP($D226, V一般接種!$A:$G, L$4, FALSE), 0)</f>
        <v>0</v>
      </c>
      <c r="M226" s="52">
        <f>IFERROR(VLOOKUP($D226, V一般接種!$A:$G, M$4, FALSE), 0)</f>
        <v>0</v>
      </c>
      <c r="N226" s="52">
        <f>IFERROR(VLOOKUP($D226, V職域接種!$C:$G, N$4, FALSE), 0)</f>
        <v>0</v>
      </c>
      <c r="O226" s="52">
        <f>IFERROR(VLOOKUP($D226, V職域接種!$C:$G, O$4, FALSE), 0)</f>
        <v>0</v>
      </c>
    </row>
    <row r="227" spans="1:15" x14ac:dyDescent="0.55000000000000004">
      <c r="A227" s="100">
        <f t="shared" si="9"/>
        <v>44518</v>
      </c>
      <c r="B227" s="53">
        <f t="shared" si="10"/>
        <v>0</v>
      </c>
      <c r="C227" s="53">
        <f t="shared" si="11"/>
        <v>0</v>
      </c>
      <c r="D227" s="82">
        <v>44518</v>
      </c>
      <c r="E227" s="51" t="str">
        <f>IFERROR(VLOOKUP($D227, V医療従事者等!$A:$J, $E$4, FALSE), TEXT(D227, "aaa"))</f>
        <v>木</v>
      </c>
      <c r="F227" s="51">
        <f>IFERROR(VLOOKUP($D227, V医療従事者等!$A:$J, $F$4, FALSE), 0)</f>
        <v>0</v>
      </c>
      <c r="G227" s="51">
        <f>IFERROR(VLOOKUP($D227, V医療従事者等!$A:$J, $G$4, FALSE), 0)</f>
        <v>0</v>
      </c>
      <c r="H227" s="51">
        <f>IFERROR(VLOOKUP($D227, V医療従事者等!$A:$J, $H$4, FALSE), 0)</f>
        <v>0</v>
      </c>
      <c r="I227" s="51">
        <f>IFERROR(VLOOKUP($D227, V医療従事者等!$A:$J, $I$4, FALSE), 0)</f>
        <v>0</v>
      </c>
      <c r="J227" s="52">
        <f>IFERROR(VLOOKUP($D227, V一般接種!$A:$G, J$4, FALSE), 0)</f>
        <v>0</v>
      </c>
      <c r="K227" s="52">
        <f>IFERROR(VLOOKUP($D227, V一般接種!$A:$G, K$4, FALSE), 0)</f>
        <v>0</v>
      </c>
      <c r="L227" s="52">
        <f>IFERROR(VLOOKUP($D227, V一般接種!$A:$G, L$4, FALSE), 0)</f>
        <v>0</v>
      </c>
      <c r="M227" s="52">
        <f>IFERROR(VLOOKUP($D227, V一般接種!$A:$G, M$4, FALSE), 0)</f>
        <v>0</v>
      </c>
      <c r="N227" s="52">
        <f>IFERROR(VLOOKUP($D227, V職域接種!$C:$G, N$4, FALSE), 0)</f>
        <v>0</v>
      </c>
      <c r="O227" s="52">
        <f>IFERROR(VLOOKUP($D227, V職域接種!$C:$G, O$4, FALSE), 0)</f>
        <v>0</v>
      </c>
    </row>
    <row r="228" spans="1:15" x14ac:dyDescent="0.55000000000000004">
      <c r="A228" s="100">
        <f t="shared" si="9"/>
        <v>44519</v>
      </c>
      <c r="B228" s="53">
        <f t="shared" si="10"/>
        <v>0</v>
      </c>
      <c r="C228" s="53">
        <f t="shared" si="11"/>
        <v>0</v>
      </c>
      <c r="D228" s="82">
        <v>44519</v>
      </c>
      <c r="E228" s="51" t="str">
        <f>IFERROR(VLOOKUP($D228, V医療従事者等!$A:$J, $E$4, FALSE), TEXT(D228, "aaa"))</f>
        <v>金</v>
      </c>
      <c r="F228" s="51">
        <f>IFERROR(VLOOKUP($D228, V医療従事者等!$A:$J, $F$4, FALSE), 0)</f>
        <v>0</v>
      </c>
      <c r="G228" s="51">
        <f>IFERROR(VLOOKUP($D228, V医療従事者等!$A:$J, $G$4, FALSE), 0)</f>
        <v>0</v>
      </c>
      <c r="H228" s="51">
        <f>IFERROR(VLOOKUP($D228, V医療従事者等!$A:$J, $H$4, FALSE), 0)</f>
        <v>0</v>
      </c>
      <c r="I228" s="51">
        <f>IFERROR(VLOOKUP($D228, V医療従事者等!$A:$J, $I$4, FALSE), 0)</f>
        <v>0</v>
      </c>
      <c r="J228" s="52">
        <f>IFERROR(VLOOKUP($D228, V一般接種!$A:$G, J$4, FALSE), 0)</f>
        <v>0</v>
      </c>
      <c r="K228" s="52">
        <f>IFERROR(VLOOKUP($D228, V一般接種!$A:$G, K$4, FALSE), 0)</f>
        <v>0</v>
      </c>
      <c r="L228" s="52">
        <f>IFERROR(VLOOKUP($D228, V一般接種!$A:$G, L$4, FALSE), 0)</f>
        <v>0</v>
      </c>
      <c r="M228" s="52">
        <f>IFERROR(VLOOKUP($D228, V一般接種!$A:$G, M$4, FALSE), 0)</f>
        <v>0</v>
      </c>
      <c r="N228" s="52">
        <f>IFERROR(VLOOKUP($D228, V職域接種!$C:$G, N$4, FALSE), 0)</f>
        <v>0</v>
      </c>
      <c r="O228" s="52">
        <f>IFERROR(VLOOKUP($D228, V職域接種!$C:$G, O$4, FALSE), 0)</f>
        <v>0</v>
      </c>
    </row>
    <row r="229" spans="1:15" x14ac:dyDescent="0.55000000000000004">
      <c r="A229" s="100">
        <f t="shared" si="9"/>
        <v>44520</v>
      </c>
      <c r="B229" s="53">
        <f t="shared" si="10"/>
        <v>0</v>
      </c>
      <c r="C229" s="53">
        <f t="shared" si="11"/>
        <v>0</v>
      </c>
      <c r="D229" s="82">
        <v>44520</v>
      </c>
      <c r="E229" s="51" t="str">
        <f>IFERROR(VLOOKUP($D229, V医療従事者等!$A:$J, $E$4, FALSE), TEXT(D229, "aaa"))</f>
        <v>土</v>
      </c>
      <c r="F229" s="51">
        <f>IFERROR(VLOOKUP($D229, V医療従事者等!$A:$J, $F$4, FALSE), 0)</f>
        <v>0</v>
      </c>
      <c r="G229" s="51">
        <f>IFERROR(VLOOKUP($D229, V医療従事者等!$A:$J, $G$4, FALSE), 0)</f>
        <v>0</v>
      </c>
      <c r="H229" s="51">
        <f>IFERROR(VLOOKUP($D229, V医療従事者等!$A:$J, $H$4, FALSE), 0)</f>
        <v>0</v>
      </c>
      <c r="I229" s="51">
        <f>IFERROR(VLOOKUP($D229, V医療従事者等!$A:$J, $I$4, FALSE), 0)</f>
        <v>0</v>
      </c>
      <c r="J229" s="52">
        <f>IFERROR(VLOOKUP($D229, V一般接種!$A:$G, J$4, FALSE), 0)</f>
        <v>0</v>
      </c>
      <c r="K229" s="52">
        <f>IFERROR(VLOOKUP($D229, V一般接種!$A:$G, K$4, FALSE), 0)</f>
        <v>0</v>
      </c>
      <c r="L229" s="52">
        <f>IFERROR(VLOOKUP($D229, V一般接種!$A:$G, L$4, FALSE), 0)</f>
        <v>0</v>
      </c>
      <c r="M229" s="52">
        <f>IFERROR(VLOOKUP($D229, V一般接種!$A:$G, M$4, FALSE), 0)</f>
        <v>0</v>
      </c>
      <c r="N229" s="52">
        <f>IFERROR(VLOOKUP($D229, V職域接種!$C:$G, N$4, FALSE), 0)</f>
        <v>0</v>
      </c>
      <c r="O229" s="52">
        <f>IFERROR(VLOOKUP($D229, V職域接種!$C:$G, O$4, FALSE), 0)</f>
        <v>0</v>
      </c>
    </row>
    <row r="230" spans="1:15" x14ac:dyDescent="0.55000000000000004">
      <c r="A230" s="100">
        <f t="shared" si="9"/>
        <v>44521</v>
      </c>
      <c r="B230" s="53">
        <f t="shared" si="10"/>
        <v>0</v>
      </c>
      <c r="C230" s="53">
        <f t="shared" si="11"/>
        <v>0</v>
      </c>
      <c r="D230" s="82">
        <v>44521</v>
      </c>
      <c r="E230" s="51" t="str">
        <f>IFERROR(VLOOKUP($D230, V医療従事者等!$A:$J, $E$4, FALSE), TEXT(D230, "aaa"))</f>
        <v>日</v>
      </c>
      <c r="F230" s="51">
        <f>IFERROR(VLOOKUP($D230, V医療従事者等!$A:$J, $F$4, FALSE), 0)</f>
        <v>0</v>
      </c>
      <c r="G230" s="51">
        <f>IFERROR(VLOOKUP($D230, V医療従事者等!$A:$J, $G$4, FALSE), 0)</f>
        <v>0</v>
      </c>
      <c r="H230" s="51">
        <f>IFERROR(VLOOKUP($D230, V医療従事者等!$A:$J, $H$4, FALSE), 0)</f>
        <v>0</v>
      </c>
      <c r="I230" s="51">
        <f>IFERROR(VLOOKUP($D230, V医療従事者等!$A:$J, $I$4, FALSE), 0)</f>
        <v>0</v>
      </c>
      <c r="J230" s="52">
        <f>IFERROR(VLOOKUP($D230, V一般接種!$A:$G, J$4, FALSE), 0)</f>
        <v>0</v>
      </c>
      <c r="K230" s="52">
        <f>IFERROR(VLOOKUP($D230, V一般接種!$A:$G, K$4, FALSE), 0)</f>
        <v>0</v>
      </c>
      <c r="L230" s="52">
        <f>IFERROR(VLOOKUP($D230, V一般接種!$A:$G, L$4, FALSE), 0)</f>
        <v>0</v>
      </c>
      <c r="M230" s="52">
        <f>IFERROR(VLOOKUP($D230, V一般接種!$A:$G, M$4, FALSE), 0)</f>
        <v>0</v>
      </c>
      <c r="N230" s="52">
        <f>IFERROR(VLOOKUP($D230, V職域接種!$C:$G, N$4, FALSE), 0)</f>
        <v>0</v>
      </c>
      <c r="O230" s="52">
        <f>IFERROR(VLOOKUP($D230, V職域接種!$C:$G, O$4, FALSE), 0)</f>
        <v>0</v>
      </c>
    </row>
    <row r="231" spans="1:15" x14ac:dyDescent="0.55000000000000004">
      <c r="A231" s="100">
        <f t="shared" si="9"/>
        <v>44522</v>
      </c>
      <c r="B231" s="53">
        <f t="shared" si="10"/>
        <v>0</v>
      </c>
      <c r="C231" s="53">
        <f t="shared" si="11"/>
        <v>0</v>
      </c>
      <c r="D231" s="82">
        <v>44522</v>
      </c>
      <c r="E231" s="51" t="str">
        <f>IFERROR(VLOOKUP($D231, V医療従事者等!$A:$J, $E$4, FALSE), TEXT(D231, "aaa"))</f>
        <v>月</v>
      </c>
      <c r="F231" s="51">
        <f>IFERROR(VLOOKUP($D231, V医療従事者等!$A:$J, $F$4, FALSE), 0)</f>
        <v>0</v>
      </c>
      <c r="G231" s="51">
        <f>IFERROR(VLOOKUP($D231, V医療従事者等!$A:$J, $G$4, FALSE), 0)</f>
        <v>0</v>
      </c>
      <c r="H231" s="51">
        <f>IFERROR(VLOOKUP($D231, V医療従事者等!$A:$J, $H$4, FALSE), 0)</f>
        <v>0</v>
      </c>
      <c r="I231" s="51">
        <f>IFERROR(VLOOKUP($D231, V医療従事者等!$A:$J, $I$4, FALSE), 0)</f>
        <v>0</v>
      </c>
      <c r="J231" s="52">
        <f>IFERROR(VLOOKUP($D231, V一般接種!$A:$G, J$4, FALSE), 0)</f>
        <v>0</v>
      </c>
      <c r="K231" s="52">
        <f>IFERROR(VLOOKUP($D231, V一般接種!$A:$G, K$4, FALSE), 0)</f>
        <v>0</v>
      </c>
      <c r="L231" s="52">
        <f>IFERROR(VLOOKUP($D231, V一般接種!$A:$G, L$4, FALSE), 0)</f>
        <v>0</v>
      </c>
      <c r="M231" s="52">
        <f>IFERROR(VLOOKUP($D231, V一般接種!$A:$G, M$4, FALSE), 0)</f>
        <v>0</v>
      </c>
      <c r="N231" s="52">
        <f>IFERROR(VLOOKUP($D231, V職域接種!$C:$G, N$4, FALSE), 0)</f>
        <v>0</v>
      </c>
      <c r="O231" s="52">
        <f>IFERROR(VLOOKUP($D231, V職域接種!$C:$G, O$4, FALSE), 0)</f>
        <v>0</v>
      </c>
    </row>
    <row r="232" spans="1:15" x14ac:dyDescent="0.55000000000000004">
      <c r="A232" s="100">
        <f t="shared" si="9"/>
        <v>44523</v>
      </c>
      <c r="B232" s="53">
        <f t="shared" si="10"/>
        <v>0</v>
      </c>
      <c r="C232" s="53">
        <f t="shared" si="11"/>
        <v>0</v>
      </c>
      <c r="D232" s="82">
        <v>44523</v>
      </c>
      <c r="E232" s="51" t="str">
        <f>IFERROR(VLOOKUP($D232, V医療従事者等!$A:$J, $E$4, FALSE), TEXT(D232, "aaa"))</f>
        <v>火</v>
      </c>
      <c r="F232" s="51">
        <f>IFERROR(VLOOKUP($D232, V医療従事者等!$A:$J, $F$4, FALSE), 0)</f>
        <v>0</v>
      </c>
      <c r="G232" s="51">
        <f>IFERROR(VLOOKUP($D232, V医療従事者等!$A:$J, $G$4, FALSE), 0)</f>
        <v>0</v>
      </c>
      <c r="H232" s="51">
        <f>IFERROR(VLOOKUP($D232, V医療従事者等!$A:$J, $H$4, FALSE), 0)</f>
        <v>0</v>
      </c>
      <c r="I232" s="51">
        <f>IFERROR(VLOOKUP($D232, V医療従事者等!$A:$J, $I$4, FALSE), 0)</f>
        <v>0</v>
      </c>
      <c r="J232" s="52">
        <f>IFERROR(VLOOKUP($D232, V一般接種!$A:$G, J$4, FALSE), 0)</f>
        <v>0</v>
      </c>
      <c r="K232" s="52">
        <f>IFERROR(VLOOKUP($D232, V一般接種!$A:$G, K$4, FALSE), 0)</f>
        <v>0</v>
      </c>
      <c r="L232" s="52">
        <f>IFERROR(VLOOKUP($D232, V一般接種!$A:$G, L$4, FALSE), 0)</f>
        <v>0</v>
      </c>
      <c r="M232" s="52">
        <f>IFERROR(VLOOKUP($D232, V一般接種!$A:$G, M$4, FALSE), 0)</f>
        <v>0</v>
      </c>
      <c r="N232" s="52">
        <f>IFERROR(VLOOKUP($D232, V職域接種!$C:$G, N$4, FALSE), 0)</f>
        <v>0</v>
      </c>
      <c r="O232" s="52">
        <f>IFERROR(VLOOKUP($D232, V職域接種!$C:$G, O$4, FALSE), 0)</f>
        <v>0</v>
      </c>
    </row>
    <row r="233" spans="1:15" x14ac:dyDescent="0.55000000000000004">
      <c r="A233" s="100">
        <f t="shared" si="9"/>
        <v>44524</v>
      </c>
      <c r="B233" s="53">
        <f t="shared" si="10"/>
        <v>0</v>
      </c>
      <c r="C233" s="53">
        <f t="shared" si="11"/>
        <v>0</v>
      </c>
      <c r="D233" s="82">
        <v>44524</v>
      </c>
      <c r="E233" s="51" t="str">
        <f>IFERROR(VLOOKUP($D233, V医療従事者等!$A:$J, $E$4, FALSE), TEXT(D233, "aaa"))</f>
        <v>水</v>
      </c>
      <c r="F233" s="51">
        <f>IFERROR(VLOOKUP($D233, V医療従事者等!$A:$J, $F$4, FALSE), 0)</f>
        <v>0</v>
      </c>
      <c r="G233" s="51">
        <f>IFERROR(VLOOKUP($D233, V医療従事者等!$A:$J, $G$4, FALSE), 0)</f>
        <v>0</v>
      </c>
      <c r="H233" s="51">
        <f>IFERROR(VLOOKUP($D233, V医療従事者等!$A:$J, $H$4, FALSE), 0)</f>
        <v>0</v>
      </c>
      <c r="I233" s="51">
        <f>IFERROR(VLOOKUP($D233, V医療従事者等!$A:$J, $I$4, FALSE), 0)</f>
        <v>0</v>
      </c>
      <c r="J233" s="52">
        <f>IFERROR(VLOOKUP($D233, V一般接種!$A:$G, J$4, FALSE), 0)</f>
        <v>0</v>
      </c>
      <c r="K233" s="52">
        <f>IFERROR(VLOOKUP($D233, V一般接種!$A:$G, K$4, FALSE), 0)</f>
        <v>0</v>
      </c>
      <c r="L233" s="52">
        <f>IFERROR(VLOOKUP($D233, V一般接種!$A:$G, L$4, FALSE), 0)</f>
        <v>0</v>
      </c>
      <c r="M233" s="52">
        <f>IFERROR(VLOOKUP($D233, V一般接種!$A:$G, M$4, FALSE), 0)</f>
        <v>0</v>
      </c>
      <c r="N233" s="52">
        <f>IFERROR(VLOOKUP($D233, V職域接種!$C:$G, N$4, FALSE), 0)</f>
        <v>0</v>
      </c>
      <c r="O233" s="52">
        <f>IFERROR(VLOOKUP($D233, V職域接種!$C:$G, O$4, FALSE), 0)</f>
        <v>0</v>
      </c>
    </row>
    <row r="234" spans="1:15" x14ac:dyDescent="0.55000000000000004">
      <c r="A234" s="100">
        <f t="shared" si="9"/>
        <v>44525</v>
      </c>
      <c r="B234" s="53">
        <f t="shared" si="10"/>
        <v>0</v>
      </c>
      <c r="C234" s="53">
        <f t="shared" si="11"/>
        <v>0</v>
      </c>
      <c r="D234" s="82">
        <v>44525</v>
      </c>
      <c r="E234" s="51" t="str">
        <f>IFERROR(VLOOKUP($D234, V医療従事者等!$A:$J, $E$4, FALSE), TEXT(D234, "aaa"))</f>
        <v>木</v>
      </c>
      <c r="F234" s="51">
        <f>IFERROR(VLOOKUP($D234, V医療従事者等!$A:$J, $F$4, FALSE), 0)</f>
        <v>0</v>
      </c>
      <c r="G234" s="51">
        <f>IFERROR(VLOOKUP($D234, V医療従事者等!$A:$J, $G$4, FALSE), 0)</f>
        <v>0</v>
      </c>
      <c r="H234" s="51">
        <f>IFERROR(VLOOKUP($D234, V医療従事者等!$A:$J, $H$4, FALSE), 0)</f>
        <v>0</v>
      </c>
      <c r="I234" s="51">
        <f>IFERROR(VLOOKUP($D234, V医療従事者等!$A:$J, $I$4, FALSE), 0)</f>
        <v>0</v>
      </c>
      <c r="J234" s="52">
        <f>IFERROR(VLOOKUP($D234, V一般接種!$A:$G, J$4, FALSE), 0)</f>
        <v>0</v>
      </c>
      <c r="K234" s="52">
        <f>IFERROR(VLOOKUP($D234, V一般接種!$A:$G, K$4, FALSE), 0)</f>
        <v>0</v>
      </c>
      <c r="L234" s="52">
        <f>IFERROR(VLOOKUP($D234, V一般接種!$A:$G, L$4, FALSE), 0)</f>
        <v>0</v>
      </c>
      <c r="M234" s="52">
        <f>IFERROR(VLOOKUP($D234, V一般接種!$A:$G, M$4, FALSE), 0)</f>
        <v>0</v>
      </c>
      <c r="N234" s="52">
        <f>IFERROR(VLOOKUP($D234, V職域接種!$C:$G, N$4, FALSE), 0)</f>
        <v>0</v>
      </c>
      <c r="O234" s="52">
        <f>IFERROR(VLOOKUP($D234, V職域接種!$C:$G, O$4, FALSE), 0)</f>
        <v>0</v>
      </c>
    </row>
    <row r="235" spans="1:15" x14ac:dyDescent="0.55000000000000004">
      <c r="A235" s="100">
        <f t="shared" si="9"/>
        <v>44526</v>
      </c>
      <c r="B235" s="53">
        <f t="shared" si="10"/>
        <v>0</v>
      </c>
      <c r="C235" s="53">
        <f t="shared" si="11"/>
        <v>0</v>
      </c>
      <c r="D235" s="82">
        <v>44526</v>
      </c>
      <c r="E235" s="51" t="str">
        <f>IFERROR(VLOOKUP($D235, V医療従事者等!$A:$J, $E$4, FALSE), TEXT(D235, "aaa"))</f>
        <v>金</v>
      </c>
      <c r="F235" s="51">
        <f>IFERROR(VLOOKUP($D235, V医療従事者等!$A:$J, $F$4, FALSE), 0)</f>
        <v>0</v>
      </c>
      <c r="G235" s="51">
        <f>IFERROR(VLOOKUP($D235, V医療従事者等!$A:$J, $G$4, FALSE), 0)</f>
        <v>0</v>
      </c>
      <c r="H235" s="51">
        <f>IFERROR(VLOOKUP($D235, V医療従事者等!$A:$J, $H$4, FALSE), 0)</f>
        <v>0</v>
      </c>
      <c r="I235" s="51">
        <f>IFERROR(VLOOKUP($D235, V医療従事者等!$A:$J, $I$4, FALSE), 0)</f>
        <v>0</v>
      </c>
      <c r="J235" s="52">
        <f>IFERROR(VLOOKUP($D235, V一般接種!$A:$G, J$4, FALSE), 0)</f>
        <v>0</v>
      </c>
      <c r="K235" s="52">
        <f>IFERROR(VLOOKUP($D235, V一般接種!$A:$G, K$4, FALSE), 0)</f>
        <v>0</v>
      </c>
      <c r="L235" s="52">
        <f>IFERROR(VLOOKUP($D235, V一般接種!$A:$G, L$4, FALSE), 0)</f>
        <v>0</v>
      </c>
      <c r="M235" s="52">
        <f>IFERROR(VLOOKUP($D235, V一般接種!$A:$G, M$4, FALSE), 0)</f>
        <v>0</v>
      </c>
      <c r="N235" s="52">
        <f>IFERROR(VLOOKUP($D235, V職域接種!$C:$G, N$4, FALSE), 0)</f>
        <v>0</v>
      </c>
      <c r="O235" s="52">
        <f>IFERROR(VLOOKUP($D235, V職域接種!$C:$G, O$4, FALSE), 0)</f>
        <v>0</v>
      </c>
    </row>
    <row r="236" spans="1:15" x14ac:dyDescent="0.55000000000000004">
      <c r="A236" s="100">
        <f t="shared" si="9"/>
        <v>44527</v>
      </c>
      <c r="B236" s="53">
        <f t="shared" si="10"/>
        <v>0</v>
      </c>
      <c r="C236" s="53">
        <f t="shared" si="11"/>
        <v>0</v>
      </c>
      <c r="D236" s="82">
        <v>44527</v>
      </c>
      <c r="E236" s="51" t="str">
        <f>IFERROR(VLOOKUP($D236, V医療従事者等!$A:$J, $E$4, FALSE), TEXT(D236, "aaa"))</f>
        <v>土</v>
      </c>
      <c r="F236" s="51">
        <f>IFERROR(VLOOKUP($D236, V医療従事者等!$A:$J, $F$4, FALSE), 0)</f>
        <v>0</v>
      </c>
      <c r="G236" s="51">
        <f>IFERROR(VLOOKUP($D236, V医療従事者等!$A:$J, $G$4, FALSE), 0)</f>
        <v>0</v>
      </c>
      <c r="H236" s="51">
        <f>IFERROR(VLOOKUP($D236, V医療従事者等!$A:$J, $H$4, FALSE), 0)</f>
        <v>0</v>
      </c>
      <c r="I236" s="51">
        <f>IFERROR(VLOOKUP($D236, V医療従事者等!$A:$J, $I$4, FALSE), 0)</f>
        <v>0</v>
      </c>
      <c r="J236" s="52">
        <f>IFERROR(VLOOKUP($D236, V一般接種!$A:$G, J$4, FALSE), 0)</f>
        <v>0</v>
      </c>
      <c r="K236" s="52">
        <f>IFERROR(VLOOKUP($D236, V一般接種!$A:$G, K$4, FALSE), 0)</f>
        <v>0</v>
      </c>
      <c r="L236" s="52">
        <f>IFERROR(VLOOKUP($D236, V一般接種!$A:$G, L$4, FALSE), 0)</f>
        <v>0</v>
      </c>
      <c r="M236" s="52">
        <f>IFERROR(VLOOKUP($D236, V一般接種!$A:$G, M$4, FALSE), 0)</f>
        <v>0</v>
      </c>
      <c r="N236" s="52">
        <f>IFERROR(VLOOKUP($D236, V職域接種!$C:$G, N$4, FALSE), 0)</f>
        <v>0</v>
      </c>
      <c r="O236" s="52">
        <f>IFERROR(VLOOKUP($D236, V職域接種!$C:$G, O$4, FALSE), 0)</f>
        <v>0</v>
      </c>
    </row>
    <row r="237" spans="1:15" x14ac:dyDescent="0.55000000000000004">
      <c r="A237" s="100">
        <f t="shared" si="9"/>
        <v>44528</v>
      </c>
      <c r="B237" s="53">
        <f t="shared" si="10"/>
        <v>0</v>
      </c>
      <c r="C237" s="53">
        <f t="shared" si="11"/>
        <v>0</v>
      </c>
      <c r="D237" s="82">
        <v>44528</v>
      </c>
      <c r="E237" s="51" t="str">
        <f>IFERROR(VLOOKUP($D237, V医療従事者等!$A:$J, $E$4, FALSE), TEXT(D237, "aaa"))</f>
        <v>日</v>
      </c>
      <c r="F237" s="51">
        <f>IFERROR(VLOOKUP($D237, V医療従事者等!$A:$J, $F$4, FALSE), 0)</f>
        <v>0</v>
      </c>
      <c r="G237" s="51">
        <f>IFERROR(VLOOKUP($D237, V医療従事者等!$A:$J, $G$4, FALSE), 0)</f>
        <v>0</v>
      </c>
      <c r="H237" s="51">
        <f>IFERROR(VLOOKUP($D237, V医療従事者等!$A:$J, $H$4, FALSE), 0)</f>
        <v>0</v>
      </c>
      <c r="I237" s="51">
        <f>IFERROR(VLOOKUP($D237, V医療従事者等!$A:$J, $I$4, FALSE), 0)</f>
        <v>0</v>
      </c>
      <c r="J237" s="52">
        <f>IFERROR(VLOOKUP($D237, V一般接種!$A:$G, J$4, FALSE), 0)</f>
        <v>0</v>
      </c>
      <c r="K237" s="52">
        <f>IFERROR(VLOOKUP($D237, V一般接種!$A:$G, K$4, FALSE), 0)</f>
        <v>0</v>
      </c>
      <c r="L237" s="52">
        <f>IFERROR(VLOOKUP($D237, V一般接種!$A:$G, L$4, FALSE), 0)</f>
        <v>0</v>
      </c>
      <c r="M237" s="52">
        <f>IFERROR(VLOOKUP($D237, V一般接種!$A:$G, M$4, FALSE), 0)</f>
        <v>0</v>
      </c>
      <c r="N237" s="52">
        <f>IFERROR(VLOOKUP($D237, V職域接種!$C:$G, N$4, FALSE), 0)</f>
        <v>0</v>
      </c>
      <c r="O237" s="52">
        <f>IFERROR(VLOOKUP($D237, V職域接種!$C:$G, O$4, FALSE), 0)</f>
        <v>0</v>
      </c>
    </row>
    <row r="238" spans="1:15" x14ac:dyDescent="0.55000000000000004">
      <c r="A238" s="100">
        <f t="shared" si="9"/>
        <v>44529</v>
      </c>
      <c r="B238" s="53">
        <f t="shared" si="10"/>
        <v>0</v>
      </c>
      <c r="C238" s="53">
        <f t="shared" si="11"/>
        <v>0</v>
      </c>
      <c r="D238" s="82">
        <v>44529</v>
      </c>
      <c r="E238" s="51" t="str">
        <f>IFERROR(VLOOKUP($D238, V医療従事者等!$A:$J, $E$4, FALSE), TEXT(D238, "aaa"))</f>
        <v>月</v>
      </c>
      <c r="F238" s="51">
        <f>IFERROR(VLOOKUP($D238, V医療従事者等!$A:$J, $F$4, FALSE), 0)</f>
        <v>0</v>
      </c>
      <c r="G238" s="51">
        <f>IFERROR(VLOOKUP($D238, V医療従事者等!$A:$J, $G$4, FALSE), 0)</f>
        <v>0</v>
      </c>
      <c r="H238" s="51">
        <f>IFERROR(VLOOKUP($D238, V医療従事者等!$A:$J, $H$4, FALSE), 0)</f>
        <v>0</v>
      </c>
      <c r="I238" s="51">
        <f>IFERROR(VLOOKUP($D238, V医療従事者等!$A:$J, $I$4, FALSE), 0)</f>
        <v>0</v>
      </c>
      <c r="J238" s="52">
        <f>IFERROR(VLOOKUP($D238, V一般接種!$A:$G, J$4, FALSE), 0)</f>
        <v>0</v>
      </c>
      <c r="K238" s="52">
        <f>IFERROR(VLOOKUP($D238, V一般接種!$A:$G, K$4, FALSE), 0)</f>
        <v>0</v>
      </c>
      <c r="L238" s="52">
        <f>IFERROR(VLOOKUP($D238, V一般接種!$A:$G, L$4, FALSE), 0)</f>
        <v>0</v>
      </c>
      <c r="M238" s="52">
        <f>IFERROR(VLOOKUP($D238, V一般接種!$A:$G, M$4, FALSE), 0)</f>
        <v>0</v>
      </c>
      <c r="N238" s="52">
        <f>IFERROR(VLOOKUP($D238, V職域接種!$C:$G, N$4, FALSE), 0)</f>
        <v>0</v>
      </c>
      <c r="O238" s="52">
        <f>IFERROR(VLOOKUP($D238, V職域接種!$C:$G, O$4, FALSE), 0)</f>
        <v>0</v>
      </c>
    </row>
    <row r="239" spans="1:15" x14ac:dyDescent="0.55000000000000004">
      <c r="A239" s="100">
        <f t="shared" si="9"/>
        <v>44530</v>
      </c>
      <c r="B239" s="53">
        <f t="shared" si="10"/>
        <v>0</v>
      </c>
      <c r="C239" s="53">
        <f t="shared" si="11"/>
        <v>0</v>
      </c>
      <c r="D239" s="82">
        <v>44530</v>
      </c>
      <c r="E239" s="51" t="str">
        <f>IFERROR(VLOOKUP($D239, V医療従事者等!$A:$J, $E$4, FALSE), TEXT(D239, "aaa"))</f>
        <v>火</v>
      </c>
      <c r="F239" s="51">
        <f>IFERROR(VLOOKUP($D239, V医療従事者等!$A:$J, $F$4, FALSE), 0)</f>
        <v>0</v>
      </c>
      <c r="G239" s="51">
        <f>IFERROR(VLOOKUP($D239, V医療従事者等!$A:$J, $G$4, FALSE), 0)</f>
        <v>0</v>
      </c>
      <c r="H239" s="51">
        <f>IFERROR(VLOOKUP($D239, V医療従事者等!$A:$J, $H$4, FALSE), 0)</f>
        <v>0</v>
      </c>
      <c r="I239" s="51">
        <f>IFERROR(VLOOKUP($D239, V医療従事者等!$A:$J, $I$4, FALSE), 0)</f>
        <v>0</v>
      </c>
      <c r="J239" s="52">
        <f>IFERROR(VLOOKUP($D239, V一般接種!$A:$G, J$4, FALSE), 0)</f>
        <v>0</v>
      </c>
      <c r="K239" s="52">
        <f>IFERROR(VLOOKUP($D239, V一般接種!$A:$G, K$4, FALSE), 0)</f>
        <v>0</v>
      </c>
      <c r="L239" s="52">
        <f>IFERROR(VLOOKUP($D239, V一般接種!$A:$G, L$4, FALSE), 0)</f>
        <v>0</v>
      </c>
      <c r="M239" s="52">
        <f>IFERROR(VLOOKUP($D239, V一般接種!$A:$G, M$4, FALSE), 0)</f>
        <v>0</v>
      </c>
      <c r="N239" s="52">
        <f>IFERROR(VLOOKUP($D239, V職域接種!$C:$G, N$4, FALSE), 0)</f>
        <v>0</v>
      </c>
      <c r="O239" s="52">
        <f>IFERROR(VLOOKUP($D239, V職域接種!$C:$G, O$4, FALSE), 0)</f>
        <v>0</v>
      </c>
    </row>
    <row r="240" spans="1:15" x14ac:dyDescent="0.55000000000000004">
      <c r="A240" s="100">
        <f t="shared" si="9"/>
        <v>44531</v>
      </c>
      <c r="B240" s="53">
        <f t="shared" si="10"/>
        <v>0</v>
      </c>
      <c r="C240" s="53">
        <f t="shared" si="11"/>
        <v>0</v>
      </c>
      <c r="D240" s="82">
        <v>44531</v>
      </c>
      <c r="E240" s="51" t="str">
        <f>IFERROR(VLOOKUP($D240, V医療従事者等!$A:$J, $E$4, FALSE), TEXT(D240, "aaa"))</f>
        <v>水</v>
      </c>
      <c r="F240" s="51">
        <f>IFERROR(VLOOKUP($D240, V医療従事者等!$A:$J, $F$4, FALSE), 0)</f>
        <v>0</v>
      </c>
      <c r="G240" s="51">
        <f>IFERROR(VLOOKUP($D240, V医療従事者等!$A:$J, $G$4, FALSE), 0)</f>
        <v>0</v>
      </c>
      <c r="H240" s="51">
        <f>IFERROR(VLOOKUP($D240, V医療従事者等!$A:$J, $H$4, FALSE), 0)</f>
        <v>0</v>
      </c>
      <c r="I240" s="51">
        <f>IFERROR(VLOOKUP($D240, V医療従事者等!$A:$J, $I$4, FALSE), 0)</f>
        <v>0</v>
      </c>
      <c r="J240" s="52">
        <f>IFERROR(VLOOKUP($D240, V一般接種!$A:$G, J$4, FALSE), 0)</f>
        <v>0</v>
      </c>
      <c r="K240" s="52">
        <f>IFERROR(VLOOKUP($D240, V一般接種!$A:$G, K$4, FALSE), 0)</f>
        <v>0</v>
      </c>
      <c r="L240" s="52">
        <f>IFERROR(VLOOKUP($D240, V一般接種!$A:$G, L$4, FALSE), 0)</f>
        <v>0</v>
      </c>
      <c r="M240" s="52">
        <f>IFERROR(VLOOKUP($D240, V一般接種!$A:$G, M$4, FALSE), 0)</f>
        <v>0</v>
      </c>
      <c r="N240" s="52">
        <f>IFERROR(VLOOKUP($D240, V職域接種!$C:$G, N$4, FALSE), 0)</f>
        <v>0</v>
      </c>
      <c r="O240" s="52">
        <f>IFERROR(VLOOKUP($D240, V職域接種!$C:$G, O$4, FALSE), 0)</f>
        <v>0</v>
      </c>
    </row>
    <row r="241" spans="1:15" x14ac:dyDescent="0.55000000000000004">
      <c r="A241" s="100">
        <f t="shared" si="9"/>
        <v>44532</v>
      </c>
      <c r="B241" s="53">
        <f t="shared" si="10"/>
        <v>0</v>
      </c>
      <c r="C241" s="53">
        <f t="shared" si="11"/>
        <v>0</v>
      </c>
      <c r="D241" s="82">
        <v>44532</v>
      </c>
      <c r="E241" s="51" t="str">
        <f>IFERROR(VLOOKUP($D241, V医療従事者等!$A:$J, $E$4, FALSE), TEXT(D241, "aaa"))</f>
        <v>木</v>
      </c>
      <c r="F241" s="51">
        <f>IFERROR(VLOOKUP($D241, V医療従事者等!$A:$J, $F$4, FALSE), 0)</f>
        <v>0</v>
      </c>
      <c r="G241" s="51">
        <f>IFERROR(VLOOKUP($D241, V医療従事者等!$A:$J, $G$4, FALSE), 0)</f>
        <v>0</v>
      </c>
      <c r="H241" s="51">
        <f>IFERROR(VLOOKUP($D241, V医療従事者等!$A:$J, $H$4, FALSE), 0)</f>
        <v>0</v>
      </c>
      <c r="I241" s="51">
        <f>IFERROR(VLOOKUP($D241, V医療従事者等!$A:$J, $I$4, FALSE), 0)</f>
        <v>0</v>
      </c>
      <c r="J241" s="52">
        <f>IFERROR(VLOOKUP($D241, V一般接種!$A:$G, J$4, FALSE), 0)</f>
        <v>0</v>
      </c>
      <c r="K241" s="52">
        <f>IFERROR(VLOOKUP($D241, V一般接種!$A:$G, K$4, FALSE), 0)</f>
        <v>0</v>
      </c>
      <c r="L241" s="52">
        <f>IFERROR(VLOOKUP($D241, V一般接種!$A:$G, L$4, FALSE), 0)</f>
        <v>0</v>
      </c>
      <c r="M241" s="52">
        <f>IFERROR(VLOOKUP($D241, V一般接種!$A:$G, M$4, FALSE), 0)</f>
        <v>0</v>
      </c>
      <c r="N241" s="52">
        <f>IFERROR(VLOOKUP($D241, V職域接種!$C:$G, N$4, FALSE), 0)</f>
        <v>0</v>
      </c>
      <c r="O241" s="52">
        <f>IFERROR(VLOOKUP($D241, V職域接種!$C:$G, O$4, FALSE), 0)</f>
        <v>0</v>
      </c>
    </row>
    <row r="242" spans="1:15" x14ac:dyDescent="0.55000000000000004">
      <c r="A242" s="100">
        <f t="shared" si="9"/>
        <v>44533</v>
      </c>
      <c r="B242" s="53">
        <f t="shared" si="10"/>
        <v>0</v>
      </c>
      <c r="C242" s="53">
        <f t="shared" si="11"/>
        <v>0</v>
      </c>
      <c r="D242" s="82">
        <v>44533</v>
      </c>
      <c r="E242" s="51" t="str">
        <f>IFERROR(VLOOKUP($D242, V医療従事者等!$A:$J, $E$4, FALSE), TEXT(D242, "aaa"))</f>
        <v>金</v>
      </c>
      <c r="F242" s="51">
        <f>IFERROR(VLOOKUP($D242, V医療従事者等!$A:$J, $F$4, FALSE), 0)</f>
        <v>0</v>
      </c>
      <c r="G242" s="51">
        <f>IFERROR(VLOOKUP($D242, V医療従事者等!$A:$J, $G$4, FALSE), 0)</f>
        <v>0</v>
      </c>
      <c r="H242" s="51">
        <f>IFERROR(VLOOKUP($D242, V医療従事者等!$A:$J, $H$4, FALSE), 0)</f>
        <v>0</v>
      </c>
      <c r="I242" s="51">
        <f>IFERROR(VLOOKUP($D242, V医療従事者等!$A:$J, $I$4, FALSE), 0)</f>
        <v>0</v>
      </c>
      <c r="J242" s="52">
        <f>IFERROR(VLOOKUP($D242, V一般接種!$A:$G, J$4, FALSE), 0)</f>
        <v>0</v>
      </c>
      <c r="K242" s="52">
        <f>IFERROR(VLOOKUP($D242, V一般接種!$A:$G, K$4, FALSE), 0)</f>
        <v>0</v>
      </c>
      <c r="L242" s="52">
        <f>IFERROR(VLOOKUP($D242, V一般接種!$A:$G, L$4, FALSE), 0)</f>
        <v>0</v>
      </c>
      <c r="M242" s="52">
        <f>IFERROR(VLOOKUP($D242, V一般接種!$A:$G, M$4, FALSE), 0)</f>
        <v>0</v>
      </c>
      <c r="N242" s="52">
        <f>IFERROR(VLOOKUP($D242, V職域接種!$C:$G, N$4, FALSE), 0)</f>
        <v>0</v>
      </c>
      <c r="O242" s="52">
        <f>IFERROR(VLOOKUP($D242, V職域接種!$C:$G, O$4, FALSE), 0)</f>
        <v>0</v>
      </c>
    </row>
    <row r="243" spans="1:15" x14ac:dyDescent="0.55000000000000004">
      <c r="A243" s="100">
        <f t="shared" si="9"/>
        <v>44534</v>
      </c>
      <c r="B243" s="53">
        <f t="shared" si="10"/>
        <v>0</v>
      </c>
      <c r="C243" s="53">
        <f t="shared" si="11"/>
        <v>0</v>
      </c>
      <c r="D243" s="82">
        <v>44534</v>
      </c>
      <c r="E243" s="51" t="str">
        <f>IFERROR(VLOOKUP($D243, V医療従事者等!$A:$J, $E$4, FALSE), TEXT(D243, "aaa"))</f>
        <v>土</v>
      </c>
      <c r="F243" s="51">
        <f>IFERROR(VLOOKUP($D243, V医療従事者等!$A:$J, $F$4, FALSE), 0)</f>
        <v>0</v>
      </c>
      <c r="G243" s="51">
        <f>IFERROR(VLOOKUP($D243, V医療従事者等!$A:$J, $G$4, FALSE), 0)</f>
        <v>0</v>
      </c>
      <c r="H243" s="51">
        <f>IFERROR(VLOOKUP($D243, V医療従事者等!$A:$J, $H$4, FALSE), 0)</f>
        <v>0</v>
      </c>
      <c r="I243" s="51">
        <f>IFERROR(VLOOKUP($D243, V医療従事者等!$A:$J, $I$4, FALSE), 0)</f>
        <v>0</v>
      </c>
      <c r="J243" s="52">
        <f>IFERROR(VLOOKUP($D243, V一般接種!$A:$G, J$4, FALSE), 0)</f>
        <v>0</v>
      </c>
      <c r="K243" s="52">
        <f>IFERROR(VLOOKUP($D243, V一般接種!$A:$G, K$4, FALSE), 0)</f>
        <v>0</v>
      </c>
      <c r="L243" s="52">
        <f>IFERROR(VLOOKUP($D243, V一般接種!$A:$G, L$4, FALSE), 0)</f>
        <v>0</v>
      </c>
      <c r="M243" s="52">
        <f>IFERROR(VLOOKUP($D243, V一般接種!$A:$G, M$4, FALSE), 0)</f>
        <v>0</v>
      </c>
      <c r="N243" s="52">
        <f>IFERROR(VLOOKUP($D243, V職域接種!$C:$G, N$4, FALSE), 0)</f>
        <v>0</v>
      </c>
      <c r="O243" s="52">
        <f>IFERROR(VLOOKUP($D243, V職域接種!$C:$G, O$4, FALSE), 0)</f>
        <v>0</v>
      </c>
    </row>
    <row r="244" spans="1:15" x14ac:dyDescent="0.55000000000000004">
      <c r="A244" s="100">
        <f t="shared" si="9"/>
        <v>44535</v>
      </c>
      <c r="B244" s="53">
        <f t="shared" si="10"/>
        <v>0</v>
      </c>
      <c r="C244" s="53">
        <f t="shared" si="11"/>
        <v>0</v>
      </c>
      <c r="D244" s="82">
        <v>44535</v>
      </c>
      <c r="E244" s="51" t="str">
        <f>IFERROR(VLOOKUP($D244, V医療従事者等!$A:$J, $E$4, FALSE), TEXT(D244, "aaa"))</f>
        <v>日</v>
      </c>
      <c r="F244" s="51">
        <f>IFERROR(VLOOKUP($D244, V医療従事者等!$A:$J, $F$4, FALSE), 0)</f>
        <v>0</v>
      </c>
      <c r="G244" s="51">
        <f>IFERROR(VLOOKUP($D244, V医療従事者等!$A:$J, $G$4, FALSE), 0)</f>
        <v>0</v>
      </c>
      <c r="H244" s="51">
        <f>IFERROR(VLOOKUP($D244, V医療従事者等!$A:$J, $H$4, FALSE), 0)</f>
        <v>0</v>
      </c>
      <c r="I244" s="51">
        <f>IFERROR(VLOOKUP($D244, V医療従事者等!$A:$J, $I$4, FALSE), 0)</f>
        <v>0</v>
      </c>
      <c r="J244" s="52">
        <f>IFERROR(VLOOKUP($D244, V一般接種!$A:$G, J$4, FALSE), 0)</f>
        <v>0</v>
      </c>
      <c r="K244" s="52">
        <f>IFERROR(VLOOKUP($D244, V一般接種!$A:$G, K$4, FALSE), 0)</f>
        <v>0</v>
      </c>
      <c r="L244" s="52">
        <f>IFERROR(VLOOKUP($D244, V一般接種!$A:$G, L$4, FALSE), 0)</f>
        <v>0</v>
      </c>
      <c r="M244" s="52">
        <f>IFERROR(VLOOKUP($D244, V一般接種!$A:$G, M$4, FALSE), 0)</f>
        <v>0</v>
      </c>
      <c r="N244" s="52">
        <f>IFERROR(VLOOKUP($D244, V職域接種!$C:$G, N$4, FALSE), 0)</f>
        <v>0</v>
      </c>
      <c r="O244" s="52">
        <f>IFERROR(VLOOKUP($D244, V職域接種!$C:$G, O$4, FALSE), 0)</f>
        <v>0</v>
      </c>
    </row>
    <row r="245" spans="1:15" x14ac:dyDescent="0.55000000000000004">
      <c r="A245" s="100">
        <f t="shared" si="9"/>
        <v>44536</v>
      </c>
      <c r="B245" s="53">
        <f t="shared" si="10"/>
        <v>0</v>
      </c>
      <c r="C245" s="53">
        <f t="shared" si="11"/>
        <v>0</v>
      </c>
      <c r="D245" s="82">
        <v>44536</v>
      </c>
      <c r="E245" s="51" t="str">
        <f>IFERROR(VLOOKUP($D245, V医療従事者等!$A:$J, $E$4, FALSE), TEXT(D245, "aaa"))</f>
        <v>月</v>
      </c>
      <c r="F245" s="51">
        <f>IFERROR(VLOOKUP($D245, V医療従事者等!$A:$J, $F$4, FALSE), 0)</f>
        <v>0</v>
      </c>
      <c r="G245" s="51">
        <f>IFERROR(VLOOKUP($D245, V医療従事者等!$A:$J, $G$4, FALSE), 0)</f>
        <v>0</v>
      </c>
      <c r="H245" s="51">
        <f>IFERROR(VLOOKUP($D245, V医療従事者等!$A:$J, $H$4, FALSE), 0)</f>
        <v>0</v>
      </c>
      <c r="I245" s="51">
        <f>IFERROR(VLOOKUP($D245, V医療従事者等!$A:$J, $I$4, FALSE), 0)</f>
        <v>0</v>
      </c>
      <c r="J245" s="52">
        <f>IFERROR(VLOOKUP($D245, V一般接種!$A:$G, J$4, FALSE), 0)</f>
        <v>0</v>
      </c>
      <c r="K245" s="52">
        <f>IFERROR(VLOOKUP($D245, V一般接種!$A:$G, K$4, FALSE), 0)</f>
        <v>0</v>
      </c>
      <c r="L245" s="52">
        <f>IFERROR(VLOOKUP($D245, V一般接種!$A:$G, L$4, FALSE), 0)</f>
        <v>0</v>
      </c>
      <c r="M245" s="52">
        <f>IFERROR(VLOOKUP($D245, V一般接種!$A:$G, M$4, FALSE), 0)</f>
        <v>0</v>
      </c>
      <c r="N245" s="52">
        <f>IFERROR(VLOOKUP($D245, V職域接種!$C:$G, N$4, FALSE), 0)</f>
        <v>0</v>
      </c>
      <c r="O245" s="52">
        <f>IFERROR(VLOOKUP($D245, V職域接種!$C:$G, O$4, FALSE), 0)</f>
        <v>0</v>
      </c>
    </row>
    <row r="246" spans="1:15" x14ac:dyDescent="0.55000000000000004">
      <c r="A246" s="100">
        <f t="shared" si="9"/>
        <v>44537</v>
      </c>
      <c r="B246" s="53">
        <f t="shared" si="10"/>
        <v>0</v>
      </c>
      <c r="C246" s="53">
        <f t="shared" si="11"/>
        <v>0</v>
      </c>
      <c r="D246" s="82">
        <v>44537</v>
      </c>
      <c r="E246" s="51" t="str">
        <f>IFERROR(VLOOKUP($D246, V医療従事者等!$A:$J, $E$4, FALSE), TEXT(D246, "aaa"))</f>
        <v>火</v>
      </c>
      <c r="F246" s="51">
        <f>IFERROR(VLOOKUP($D246, V医療従事者等!$A:$J, $F$4, FALSE), 0)</f>
        <v>0</v>
      </c>
      <c r="G246" s="51">
        <f>IFERROR(VLOOKUP($D246, V医療従事者等!$A:$J, $G$4, FALSE), 0)</f>
        <v>0</v>
      </c>
      <c r="H246" s="51">
        <f>IFERROR(VLOOKUP($D246, V医療従事者等!$A:$J, $H$4, FALSE), 0)</f>
        <v>0</v>
      </c>
      <c r="I246" s="51">
        <f>IFERROR(VLOOKUP($D246, V医療従事者等!$A:$J, $I$4, FALSE), 0)</f>
        <v>0</v>
      </c>
      <c r="J246" s="52">
        <f>IFERROR(VLOOKUP($D246, V一般接種!$A:$G, J$4, FALSE), 0)</f>
        <v>0</v>
      </c>
      <c r="K246" s="52">
        <f>IFERROR(VLOOKUP($D246, V一般接種!$A:$G, K$4, FALSE), 0)</f>
        <v>0</v>
      </c>
      <c r="L246" s="52">
        <f>IFERROR(VLOOKUP($D246, V一般接種!$A:$G, L$4, FALSE), 0)</f>
        <v>0</v>
      </c>
      <c r="M246" s="52">
        <f>IFERROR(VLOOKUP($D246, V一般接種!$A:$G, M$4, FALSE), 0)</f>
        <v>0</v>
      </c>
      <c r="N246" s="52">
        <f>IFERROR(VLOOKUP($D246, V職域接種!$C:$G, N$4, FALSE), 0)</f>
        <v>0</v>
      </c>
      <c r="O246" s="52">
        <f>IFERROR(VLOOKUP($D246, V職域接種!$C:$G, O$4, FALSE), 0)</f>
        <v>0</v>
      </c>
    </row>
    <row r="247" spans="1:15" x14ac:dyDescent="0.55000000000000004">
      <c r="A247" s="100">
        <f t="shared" si="9"/>
        <v>44538</v>
      </c>
      <c r="B247" s="53">
        <f t="shared" si="10"/>
        <v>0</v>
      </c>
      <c r="C247" s="53">
        <f t="shared" si="11"/>
        <v>0</v>
      </c>
      <c r="D247" s="82">
        <v>44538</v>
      </c>
      <c r="E247" s="51" t="str">
        <f>IFERROR(VLOOKUP($D247, V医療従事者等!$A:$J, $E$4, FALSE), TEXT(D247, "aaa"))</f>
        <v>水</v>
      </c>
      <c r="F247" s="51">
        <f>IFERROR(VLOOKUP($D247, V医療従事者等!$A:$J, $F$4, FALSE), 0)</f>
        <v>0</v>
      </c>
      <c r="G247" s="51">
        <f>IFERROR(VLOOKUP($D247, V医療従事者等!$A:$J, $G$4, FALSE), 0)</f>
        <v>0</v>
      </c>
      <c r="H247" s="51">
        <f>IFERROR(VLOOKUP($D247, V医療従事者等!$A:$J, $H$4, FALSE), 0)</f>
        <v>0</v>
      </c>
      <c r="I247" s="51">
        <f>IFERROR(VLOOKUP($D247, V医療従事者等!$A:$J, $I$4, FALSE), 0)</f>
        <v>0</v>
      </c>
      <c r="J247" s="52">
        <f>IFERROR(VLOOKUP($D247, V一般接種!$A:$G, J$4, FALSE), 0)</f>
        <v>0</v>
      </c>
      <c r="K247" s="52">
        <f>IFERROR(VLOOKUP($D247, V一般接種!$A:$G, K$4, FALSE), 0)</f>
        <v>0</v>
      </c>
      <c r="L247" s="52">
        <f>IFERROR(VLOOKUP($D247, V一般接種!$A:$G, L$4, FALSE), 0)</f>
        <v>0</v>
      </c>
      <c r="M247" s="52">
        <f>IFERROR(VLOOKUP($D247, V一般接種!$A:$G, M$4, FALSE), 0)</f>
        <v>0</v>
      </c>
      <c r="N247" s="52">
        <f>IFERROR(VLOOKUP($D247, V職域接種!$C:$G, N$4, FALSE), 0)</f>
        <v>0</v>
      </c>
      <c r="O247" s="52">
        <f>IFERROR(VLOOKUP($D247, V職域接種!$C:$G, O$4, FALSE), 0)</f>
        <v>0</v>
      </c>
    </row>
    <row r="248" spans="1:15" x14ac:dyDescent="0.55000000000000004">
      <c r="A248" s="100">
        <f t="shared" si="9"/>
        <v>44539</v>
      </c>
      <c r="B248" s="53">
        <f t="shared" si="10"/>
        <v>0</v>
      </c>
      <c r="C248" s="53">
        <f t="shared" si="11"/>
        <v>0</v>
      </c>
      <c r="D248" s="82">
        <v>44539</v>
      </c>
      <c r="E248" s="51" t="str">
        <f>IFERROR(VLOOKUP($D248, V医療従事者等!$A:$J, $E$4, FALSE), TEXT(D248, "aaa"))</f>
        <v>木</v>
      </c>
      <c r="F248" s="51">
        <f>IFERROR(VLOOKUP($D248, V医療従事者等!$A:$J, $F$4, FALSE), 0)</f>
        <v>0</v>
      </c>
      <c r="G248" s="51">
        <f>IFERROR(VLOOKUP($D248, V医療従事者等!$A:$J, $G$4, FALSE), 0)</f>
        <v>0</v>
      </c>
      <c r="H248" s="51">
        <f>IFERROR(VLOOKUP($D248, V医療従事者等!$A:$J, $H$4, FALSE), 0)</f>
        <v>0</v>
      </c>
      <c r="I248" s="51">
        <f>IFERROR(VLOOKUP($D248, V医療従事者等!$A:$J, $I$4, FALSE), 0)</f>
        <v>0</v>
      </c>
      <c r="J248" s="52">
        <f>IFERROR(VLOOKUP($D248, V一般接種!$A:$G, J$4, FALSE), 0)</f>
        <v>0</v>
      </c>
      <c r="K248" s="52">
        <f>IFERROR(VLOOKUP($D248, V一般接種!$A:$G, K$4, FALSE), 0)</f>
        <v>0</v>
      </c>
      <c r="L248" s="52">
        <f>IFERROR(VLOOKUP($D248, V一般接種!$A:$G, L$4, FALSE), 0)</f>
        <v>0</v>
      </c>
      <c r="M248" s="52">
        <f>IFERROR(VLOOKUP($D248, V一般接種!$A:$G, M$4, FALSE), 0)</f>
        <v>0</v>
      </c>
      <c r="N248" s="52">
        <f>IFERROR(VLOOKUP($D248, V職域接種!$C:$G, N$4, FALSE), 0)</f>
        <v>0</v>
      </c>
      <c r="O248" s="52">
        <f>IFERROR(VLOOKUP($D248, V職域接種!$C:$G, O$4, FALSE), 0)</f>
        <v>0</v>
      </c>
    </row>
    <row r="249" spans="1:15" x14ac:dyDescent="0.55000000000000004">
      <c r="A249" s="100">
        <f t="shared" si="9"/>
        <v>44540</v>
      </c>
      <c r="B249" s="53">
        <f t="shared" si="10"/>
        <v>0</v>
      </c>
      <c r="C249" s="53">
        <f t="shared" si="11"/>
        <v>0</v>
      </c>
      <c r="D249" s="82">
        <v>44540</v>
      </c>
      <c r="E249" s="51" t="str">
        <f>IFERROR(VLOOKUP($D249, V医療従事者等!$A:$J, $E$4, FALSE), TEXT(D249, "aaa"))</f>
        <v>金</v>
      </c>
      <c r="F249" s="51">
        <f>IFERROR(VLOOKUP($D249, V医療従事者等!$A:$J, $F$4, FALSE), 0)</f>
        <v>0</v>
      </c>
      <c r="G249" s="51">
        <f>IFERROR(VLOOKUP($D249, V医療従事者等!$A:$J, $G$4, FALSE), 0)</f>
        <v>0</v>
      </c>
      <c r="H249" s="51">
        <f>IFERROR(VLOOKUP($D249, V医療従事者等!$A:$J, $H$4, FALSE), 0)</f>
        <v>0</v>
      </c>
      <c r="I249" s="51">
        <f>IFERROR(VLOOKUP($D249, V医療従事者等!$A:$J, $I$4, FALSE), 0)</f>
        <v>0</v>
      </c>
      <c r="J249" s="52">
        <f>IFERROR(VLOOKUP($D249, V一般接種!$A:$G, J$4, FALSE), 0)</f>
        <v>0</v>
      </c>
      <c r="K249" s="52">
        <f>IFERROR(VLOOKUP($D249, V一般接種!$A:$G, K$4, FALSE), 0)</f>
        <v>0</v>
      </c>
      <c r="L249" s="52">
        <f>IFERROR(VLOOKUP($D249, V一般接種!$A:$G, L$4, FALSE), 0)</f>
        <v>0</v>
      </c>
      <c r="M249" s="52">
        <f>IFERROR(VLOOKUP($D249, V一般接種!$A:$G, M$4, FALSE), 0)</f>
        <v>0</v>
      </c>
      <c r="N249" s="52">
        <f>IFERROR(VLOOKUP($D249, V職域接種!$C:$G, N$4, FALSE), 0)</f>
        <v>0</v>
      </c>
      <c r="O249" s="52">
        <f>IFERROR(VLOOKUP($D249, V職域接種!$C:$G, O$4, FALSE), 0)</f>
        <v>0</v>
      </c>
    </row>
    <row r="250" spans="1:15" x14ac:dyDescent="0.55000000000000004">
      <c r="A250" s="100">
        <f t="shared" si="9"/>
        <v>44541</v>
      </c>
      <c r="B250" s="53">
        <f t="shared" si="10"/>
        <v>0</v>
      </c>
      <c r="C250" s="53">
        <f t="shared" si="11"/>
        <v>0</v>
      </c>
      <c r="D250" s="82">
        <v>44541</v>
      </c>
      <c r="E250" s="51" t="str">
        <f>IFERROR(VLOOKUP($D250, V医療従事者等!$A:$J, $E$4, FALSE), TEXT(D250, "aaa"))</f>
        <v>土</v>
      </c>
      <c r="F250" s="51">
        <f>IFERROR(VLOOKUP($D250, V医療従事者等!$A:$J, $F$4, FALSE), 0)</f>
        <v>0</v>
      </c>
      <c r="G250" s="51">
        <f>IFERROR(VLOOKUP($D250, V医療従事者等!$A:$J, $G$4, FALSE), 0)</f>
        <v>0</v>
      </c>
      <c r="H250" s="51">
        <f>IFERROR(VLOOKUP($D250, V医療従事者等!$A:$J, $H$4, FALSE), 0)</f>
        <v>0</v>
      </c>
      <c r="I250" s="51">
        <f>IFERROR(VLOOKUP($D250, V医療従事者等!$A:$J, $I$4, FALSE), 0)</f>
        <v>0</v>
      </c>
      <c r="J250" s="52">
        <f>IFERROR(VLOOKUP($D250, V一般接種!$A:$G, J$4, FALSE), 0)</f>
        <v>0</v>
      </c>
      <c r="K250" s="52">
        <f>IFERROR(VLOOKUP($D250, V一般接種!$A:$G, K$4, FALSE), 0)</f>
        <v>0</v>
      </c>
      <c r="L250" s="52">
        <f>IFERROR(VLOOKUP($D250, V一般接種!$A:$G, L$4, FALSE), 0)</f>
        <v>0</v>
      </c>
      <c r="M250" s="52">
        <f>IFERROR(VLOOKUP($D250, V一般接種!$A:$G, M$4, FALSE), 0)</f>
        <v>0</v>
      </c>
      <c r="N250" s="52">
        <f>IFERROR(VLOOKUP($D250, V職域接種!$C:$G, N$4, FALSE), 0)</f>
        <v>0</v>
      </c>
      <c r="O250" s="52">
        <f>IFERROR(VLOOKUP($D250, V職域接種!$C:$G, O$4, FALSE), 0)</f>
        <v>0</v>
      </c>
    </row>
    <row r="251" spans="1:15" x14ac:dyDescent="0.55000000000000004">
      <c r="A251" s="100">
        <f t="shared" si="9"/>
        <v>44542</v>
      </c>
      <c r="B251" s="53">
        <f t="shared" si="10"/>
        <v>0</v>
      </c>
      <c r="C251" s="53">
        <f t="shared" si="11"/>
        <v>0</v>
      </c>
      <c r="D251" s="82">
        <v>44542</v>
      </c>
      <c r="E251" s="51" t="str">
        <f>IFERROR(VLOOKUP($D251, V医療従事者等!$A:$J, $E$4, FALSE), TEXT(D251, "aaa"))</f>
        <v>日</v>
      </c>
      <c r="F251" s="51">
        <f>IFERROR(VLOOKUP($D251, V医療従事者等!$A:$J, $F$4, FALSE), 0)</f>
        <v>0</v>
      </c>
      <c r="G251" s="51">
        <f>IFERROR(VLOOKUP($D251, V医療従事者等!$A:$J, $G$4, FALSE), 0)</f>
        <v>0</v>
      </c>
      <c r="H251" s="51">
        <f>IFERROR(VLOOKUP($D251, V医療従事者等!$A:$J, $H$4, FALSE), 0)</f>
        <v>0</v>
      </c>
      <c r="I251" s="51">
        <f>IFERROR(VLOOKUP($D251, V医療従事者等!$A:$J, $I$4, FALSE), 0)</f>
        <v>0</v>
      </c>
      <c r="J251" s="52">
        <f>IFERROR(VLOOKUP($D251, V一般接種!$A:$G, J$4, FALSE), 0)</f>
        <v>0</v>
      </c>
      <c r="K251" s="52">
        <f>IFERROR(VLOOKUP($D251, V一般接種!$A:$G, K$4, FALSE), 0)</f>
        <v>0</v>
      </c>
      <c r="L251" s="52">
        <f>IFERROR(VLOOKUP($D251, V一般接種!$A:$G, L$4, FALSE), 0)</f>
        <v>0</v>
      </c>
      <c r="M251" s="52">
        <f>IFERROR(VLOOKUP($D251, V一般接種!$A:$G, M$4, FALSE), 0)</f>
        <v>0</v>
      </c>
      <c r="N251" s="52">
        <f>IFERROR(VLOOKUP($D251, V職域接種!$C:$G, N$4, FALSE), 0)</f>
        <v>0</v>
      </c>
      <c r="O251" s="52">
        <f>IFERROR(VLOOKUP($D251, V職域接種!$C:$G, O$4, FALSE), 0)</f>
        <v>0</v>
      </c>
    </row>
    <row r="252" spans="1:15" x14ac:dyDescent="0.55000000000000004">
      <c r="A252" s="100">
        <f t="shared" si="9"/>
        <v>44543</v>
      </c>
      <c r="B252" s="53">
        <f t="shared" si="10"/>
        <v>0</v>
      </c>
      <c r="C252" s="53">
        <f t="shared" si="11"/>
        <v>0</v>
      </c>
      <c r="D252" s="82">
        <v>44543</v>
      </c>
      <c r="E252" s="51" t="str">
        <f>IFERROR(VLOOKUP($D252, V医療従事者等!$A:$J, $E$4, FALSE), TEXT(D252, "aaa"))</f>
        <v>月</v>
      </c>
      <c r="F252" s="51">
        <f>IFERROR(VLOOKUP($D252, V医療従事者等!$A:$J, $F$4, FALSE), 0)</f>
        <v>0</v>
      </c>
      <c r="G252" s="51">
        <f>IFERROR(VLOOKUP($D252, V医療従事者等!$A:$J, $G$4, FALSE), 0)</f>
        <v>0</v>
      </c>
      <c r="H252" s="51">
        <f>IFERROR(VLOOKUP($D252, V医療従事者等!$A:$J, $H$4, FALSE), 0)</f>
        <v>0</v>
      </c>
      <c r="I252" s="51">
        <f>IFERROR(VLOOKUP($D252, V医療従事者等!$A:$J, $I$4, FALSE), 0)</f>
        <v>0</v>
      </c>
      <c r="J252" s="52">
        <f>IFERROR(VLOOKUP($D252, V一般接種!$A:$G, J$4, FALSE), 0)</f>
        <v>0</v>
      </c>
      <c r="K252" s="52">
        <f>IFERROR(VLOOKUP($D252, V一般接種!$A:$G, K$4, FALSE), 0)</f>
        <v>0</v>
      </c>
      <c r="L252" s="52">
        <f>IFERROR(VLOOKUP($D252, V一般接種!$A:$G, L$4, FALSE), 0)</f>
        <v>0</v>
      </c>
      <c r="M252" s="52">
        <f>IFERROR(VLOOKUP($D252, V一般接種!$A:$G, M$4, FALSE), 0)</f>
        <v>0</v>
      </c>
      <c r="N252" s="52">
        <f>IFERROR(VLOOKUP($D252, V職域接種!$C:$G, N$4, FALSE), 0)</f>
        <v>0</v>
      </c>
      <c r="O252" s="52">
        <f>IFERROR(VLOOKUP($D252, V職域接種!$C:$G, O$4, FALSE), 0)</f>
        <v>0</v>
      </c>
    </row>
    <row r="253" spans="1:15" x14ac:dyDescent="0.55000000000000004">
      <c r="A253" s="100">
        <f t="shared" si="9"/>
        <v>44544</v>
      </c>
      <c r="B253" s="53">
        <f t="shared" si="10"/>
        <v>0</v>
      </c>
      <c r="C253" s="53">
        <f t="shared" si="11"/>
        <v>0</v>
      </c>
      <c r="D253" s="82">
        <v>44544</v>
      </c>
      <c r="E253" s="51" t="str">
        <f>IFERROR(VLOOKUP($D253, V医療従事者等!$A:$J, $E$4, FALSE), TEXT(D253, "aaa"))</f>
        <v>火</v>
      </c>
      <c r="F253" s="51">
        <f>IFERROR(VLOOKUP($D253, V医療従事者等!$A:$J, $F$4, FALSE), 0)</f>
        <v>0</v>
      </c>
      <c r="G253" s="51">
        <f>IFERROR(VLOOKUP($D253, V医療従事者等!$A:$J, $G$4, FALSE), 0)</f>
        <v>0</v>
      </c>
      <c r="H253" s="51">
        <f>IFERROR(VLOOKUP($D253, V医療従事者等!$A:$J, $H$4, FALSE), 0)</f>
        <v>0</v>
      </c>
      <c r="I253" s="51">
        <f>IFERROR(VLOOKUP($D253, V医療従事者等!$A:$J, $I$4, FALSE), 0)</f>
        <v>0</v>
      </c>
      <c r="J253" s="52">
        <f>IFERROR(VLOOKUP($D253, V一般接種!$A:$G, J$4, FALSE), 0)</f>
        <v>0</v>
      </c>
      <c r="K253" s="52">
        <f>IFERROR(VLOOKUP($D253, V一般接種!$A:$G, K$4, FALSE), 0)</f>
        <v>0</v>
      </c>
      <c r="L253" s="52">
        <f>IFERROR(VLOOKUP($D253, V一般接種!$A:$G, L$4, FALSE), 0)</f>
        <v>0</v>
      </c>
      <c r="M253" s="52">
        <f>IFERROR(VLOOKUP($D253, V一般接種!$A:$G, M$4, FALSE), 0)</f>
        <v>0</v>
      </c>
      <c r="N253" s="52">
        <f>IFERROR(VLOOKUP($D253, V職域接種!$C:$G, N$4, FALSE), 0)</f>
        <v>0</v>
      </c>
      <c r="O253" s="52">
        <f>IFERROR(VLOOKUP($D253, V職域接種!$C:$G, O$4, FALSE), 0)</f>
        <v>0</v>
      </c>
    </row>
    <row r="254" spans="1:15" x14ac:dyDescent="0.55000000000000004">
      <c r="A254" s="100">
        <f t="shared" si="9"/>
        <v>44545</v>
      </c>
      <c r="B254" s="53">
        <f t="shared" si="10"/>
        <v>0</v>
      </c>
      <c r="C254" s="53">
        <f t="shared" si="11"/>
        <v>0</v>
      </c>
      <c r="D254" s="82">
        <v>44545</v>
      </c>
      <c r="E254" s="51" t="str">
        <f>IFERROR(VLOOKUP($D254, V医療従事者等!$A:$J, $E$4, FALSE), TEXT(D254, "aaa"))</f>
        <v>水</v>
      </c>
      <c r="F254" s="51">
        <f>IFERROR(VLOOKUP($D254, V医療従事者等!$A:$J, $F$4, FALSE), 0)</f>
        <v>0</v>
      </c>
      <c r="G254" s="51">
        <f>IFERROR(VLOOKUP($D254, V医療従事者等!$A:$J, $G$4, FALSE), 0)</f>
        <v>0</v>
      </c>
      <c r="H254" s="51">
        <f>IFERROR(VLOOKUP($D254, V医療従事者等!$A:$J, $H$4, FALSE), 0)</f>
        <v>0</v>
      </c>
      <c r="I254" s="51">
        <f>IFERROR(VLOOKUP($D254, V医療従事者等!$A:$J, $I$4, FALSE), 0)</f>
        <v>0</v>
      </c>
      <c r="J254" s="52">
        <f>IFERROR(VLOOKUP($D254, V一般接種!$A:$G, J$4, FALSE), 0)</f>
        <v>0</v>
      </c>
      <c r="K254" s="52">
        <f>IFERROR(VLOOKUP($D254, V一般接種!$A:$G, K$4, FALSE), 0)</f>
        <v>0</v>
      </c>
      <c r="L254" s="52">
        <f>IFERROR(VLOOKUP($D254, V一般接種!$A:$G, L$4, FALSE), 0)</f>
        <v>0</v>
      </c>
      <c r="M254" s="52">
        <f>IFERROR(VLOOKUP($D254, V一般接種!$A:$G, M$4, FALSE), 0)</f>
        <v>0</v>
      </c>
      <c r="N254" s="52">
        <f>IFERROR(VLOOKUP($D254, V職域接種!$C:$G, N$4, FALSE), 0)</f>
        <v>0</v>
      </c>
      <c r="O254" s="52">
        <f>IFERROR(VLOOKUP($D254, V職域接種!$C:$G, O$4, FALSE), 0)</f>
        <v>0</v>
      </c>
    </row>
    <row r="255" spans="1:15" x14ac:dyDescent="0.55000000000000004">
      <c r="A255" s="100">
        <f t="shared" si="9"/>
        <v>44546</v>
      </c>
      <c r="B255" s="53">
        <f t="shared" si="10"/>
        <v>0</v>
      </c>
      <c r="C255" s="53">
        <f t="shared" si="11"/>
        <v>0</v>
      </c>
      <c r="D255" s="82">
        <v>44546</v>
      </c>
      <c r="E255" s="51" t="str">
        <f>IFERROR(VLOOKUP($D255, V医療従事者等!$A:$J, $E$4, FALSE), TEXT(D255, "aaa"))</f>
        <v>木</v>
      </c>
      <c r="F255" s="51">
        <f>IFERROR(VLOOKUP($D255, V医療従事者等!$A:$J, $F$4, FALSE), 0)</f>
        <v>0</v>
      </c>
      <c r="G255" s="51">
        <f>IFERROR(VLOOKUP($D255, V医療従事者等!$A:$J, $G$4, FALSE), 0)</f>
        <v>0</v>
      </c>
      <c r="H255" s="51">
        <f>IFERROR(VLOOKUP($D255, V医療従事者等!$A:$J, $H$4, FALSE), 0)</f>
        <v>0</v>
      </c>
      <c r="I255" s="51">
        <f>IFERROR(VLOOKUP($D255, V医療従事者等!$A:$J, $I$4, FALSE), 0)</f>
        <v>0</v>
      </c>
      <c r="J255" s="52">
        <f>IFERROR(VLOOKUP($D255, V一般接種!$A:$G, J$4, FALSE), 0)</f>
        <v>0</v>
      </c>
      <c r="K255" s="52">
        <f>IFERROR(VLOOKUP($D255, V一般接種!$A:$G, K$4, FALSE), 0)</f>
        <v>0</v>
      </c>
      <c r="L255" s="52">
        <f>IFERROR(VLOOKUP($D255, V一般接種!$A:$G, L$4, FALSE), 0)</f>
        <v>0</v>
      </c>
      <c r="M255" s="52">
        <f>IFERROR(VLOOKUP($D255, V一般接種!$A:$G, M$4, FALSE), 0)</f>
        <v>0</v>
      </c>
      <c r="N255" s="52">
        <f>IFERROR(VLOOKUP($D255, V職域接種!$C:$G, N$4, FALSE), 0)</f>
        <v>0</v>
      </c>
      <c r="O255" s="52">
        <f>IFERROR(VLOOKUP($D255, V職域接種!$C:$G, O$4, FALSE), 0)</f>
        <v>0</v>
      </c>
    </row>
    <row r="256" spans="1:15" x14ac:dyDescent="0.55000000000000004">
      <c r="A256" s="100">
        <f t="shared" si="9"/>
        <v>44547</v>
      </c>
      <c r="B256" s="53">
        <f t="shared" si="10"/>
        <v>0</v>
      </c>
      <c r="C256" s="53">
        <f t="shared" si="11"/>
        <v>0</v>
      </c>
      <c r="D256" s="82">
        <v>44547</v>
      </c>
      <c r="E256" s="51" t="str">
        <f>IFERROR(VLOOKUP($D256, V医療従事者等!$A:$J, $E$4, FALSE), TEXT(D256, "aaa"))</f>
        <v>金</v>
      </c>
      <c r="F256" s="51">
        <f>IFERROR(VLOOKUP($D256, V医療従事者等!$A:$J, $F$4, FALSE), 0)</f>
        <v>0</v>
      </c>
      <c r="G256" s="51">
        <f>IFERROR(VLOOKUP($D256, V医療従事者等!$A:$J, $G$4, FALSE), 0)</f>
        <v>0</v>
      </c>
      <c r="H256" s="51">
        <f>IFERROR(VLOOKUP($D256, V医療従事者等!$A:$J, $H$4, FALSE), 0)</f>
        <v>0</v>
      </c>
      <c r="I256" s="51">
        <f>IFERROR(VLOOKUP($D256, V医療従事者等!$A:$J, $I$4, FALSE), 0)</f>
        <v>0</v>
      </c>
      <c r="J256" s="52">
        <f>IFERROR(VLOOKUP($D256, V一般接種!$A:$G, J$4, FALSE), 0)</f>
        <v>0</v>
      </c>
      <c r="K256" s="52">
        <f>IFERROR(VLOOKUP($D256, V一般接種!$A:$G, K$4, FALSE), 0)</f>
        <v>0</v>
      </c>
      <c r="L256" s="52">
        <f>IFERROR(VLOOKUP($D256, V一般接種!$A:$G, L$4, FALSE), 0)</f>
        <v>0</v>
      </c>
      <c r="M256" s="52">
        <f>IFERROR(VLOOKUP($D256, V一般接種!$A:$G, M$4, FALSE), 0)</f>
        <v>0</v>
      </c>
      <c r="N256" s="52">
        <f>IFERROR(VLOOKUP($D256, V職域接種!$C:$G, N$4, FALSE), 0)</f>
        <v>0</v>
      </c>
      <c r="O256" s="52">
        <f>IFERROR(VLOOKUP($D256, V職域接種!$C:$G, O$4, FALSE), 0)</f>
        <v>0</v>
      </c>
    </row>
    <row r="257" spans="1:15" x14ac:dyDescent="0.55000000000000004">
      <c r="A257" s="100">
        <f t="shared" si="9"/>
        <v>44548</v>
      </c>
      <c r="B257" s="53">
        <f t="shared" si="10"/>
        <v>0</v>
      </c>
      <c r="C257" s="53">
        <f t="shared" si="11"/>
        <v>0</v>
      </c>
      <c r="D257" s="82">
        <v>44548</v>
      </c>
      <c r="E257" s="51" t="str">
        <f>IFERROR(VLOOKUP($D257, V医療従事者等!$A:$J, $E$4, FALSE), TEXT(D257, "aaa"))</f>
        <v>土</v>
      </c>
      <c r="F257" s="51">
        <f>IFERROR(VLOOKUP($D257, V医療従事者等!$A:$J, $F$4, FALSE), 0)</f>
        <v>0</v>
      </c>
      <c r="G257" s="51">
        <f>IFERROR(VLOOKUP($D257, V医療従事者等!$A:$J, $G$4, FALSE), 0)</f>
        <v>0</v>
      </c>
      <c r="H257" s="51">
        <f>IFERROR(VLOOKUP($D257, V医療従事者等!$A:$J, $H$4, FALSE), 0)</f>
        <v>0</v>
      </c>
      <c r="I257" s="51">
        <f>IFERROR(VLOOKUP($D257, V医療従事者等!$A:$J, $I$4, FALSE), 0)</f>
        <v>0</v>
      </c>
      <c r="J257" s="52">
        <f>IFERROR(VLOOKUP($D257, V一般接種!$A:$G, J$4, FALSE), 0)</f>
        <v>0</v>
      </c>
      <c r="K257" s="52">
        <f>IFERROR(VLOOKUP($D257, V一般接種!$A:$G, K$4, FALSE), 0)</f>
        <v>0</v>
      </c>
      <c r="L257" s="52">
        <f>IFERROR(VLOOKUP($D257, V一般接種!$A:$G, L$4, FALSE), 0)</f>
        <v>0</v>
      </c>
      <c r="M257" s="52">
        <f>IFERROR(VLOOKUP($D257, V一般接種!$A:$G, M$4, FALSE), 0)</f>
        <v>0</v>
      </c>
      <c r="N257" s="52">
        <f>IFERROR(VLOOKUP($D257, V職域接種!$C:$G, N$4, FALSE), 0)</f>
        <v>0</v>
      </c>
      <c r="O257" s="52">
        <f>IFERROR(VLOOKUP($D257, V職域接種!$C:$G, O$4, FALSE), 0)</f>
        <v>0</v>
      </c>
    </row>
    <row r="258" spans="1:15" x14ac:dyDescent="0.55000000000000004">
      <c r="A258" s="100">
        <f t="shared" si="9"/>
        <v>44549</v>
      </c>
      <c r="B258" s="53">
        <f t="shared" si="10"/>
        <v>0</v>
      </c>
      <c r="C258" s="53">
        <f t="shared" si="11"/>
        <v>0</v>
      </c>
      <c r="D258" s="82">
        <v>44549</v>
      </c>
      <c r="E258" s="51" t="str">
        <f>IFERROR(VLOOKUP($D258, V医療従事者等!$A:$J, $E$4, FALSE), TEXT(D258, "aaa"))</f>
        <v>日</v>
      </c>
      <c r="F258" s="51">
        <f>IFERROR(VLOOKUP($D258, V医療従事者等!$A:$J, $F$4, FALSE), 0)</f>
        <v>0</v>
      </c>
      <c r="G258" s="51">
        <f>IFERROR(VLOOKUP($D258, V医療従事者等!$A:$J, $G$4, FALSE), 0)</f>
        <v>0</v>
      </c>
      <c r="H258" s="51">
        <f>IFERROR(VLOOKUP($D258, V医療従事者等!$A:$J, $H$4, FALSE), 0)</f>
        <v>0</v>
      </c>
      <c r="I258" s="51">
        <f>IFERROR(VLOOKUP($D258, V医療従事者等!$A:$J, $I$4, FALSE), 0)</f>
        <v>0</v>
      </c>
      <c r="J258" s="52">
        <f>IFERROR(VLOOKUP($D258, V一般接種!$A:$G, J$4, FALSE), 0)</f>
        <v>0</v>
      </c>
      <c r="K258" s="52">
        <f>IFERROR(VLOOKUP($D258, V一般接種!$A:$G, K$4, FALSE), 0)</f>
        <v>0</v>
      </c>
      <c r="L258" s="52">
        <f>IFERROR(VLOOKUP($D258, V一般接種!$A:$G, L$4, FALSE), 0)</f>
        <v>0</v>
      </c>
      <c r="M258" s="52">
        <f>IFERROR(VLOOKUP($D258, V一般接種!$A:$G, M$4, FALSE), 0)</f>
        <v>0</v>
      </c>
      <c r="N258" s="52">
        <f>IFERROR(VLOOKUP($D258, V職域接種!$C:$G, N$4, FALSE), 0)</f>
        <v>0</v>
      </c>
      <c r="O258" s="52">
        <f>IFERROR(VLOOKUP($D258, V職域接種!$C:$G, O$4, FALSE), 0)</f>
        <v>0</v>
      </c>
    </row>
    <row r="259" spans="1:15" x14ac:dyDescent="0.55000000000000004">
      <c r="A259" s="100">
        <f t="shared" si="9"/>
        <v>44550</v>
      </c>
      <c r="B259" s="53">
        <f t="shared" si="10"/>
        <v>0</v>
      </c>
      <c r="C259" s="53">
        <f t="shared" si="11"/>
        <v>0</v>
      </c>
      <c r="D259" s="82">
        <v>44550</v>
      </c>
      <c r="E259" s="51" t="str">
        <f>IFERROR(VLOOKUP($D259, V医療従事者等!$A:$J, $E$4, FALSE), TEXT(D259, "aaa"))</f>
        <v>月</v>
      </c>
      <c r="F259" s="51">
        <f>IFERROR(VLOOKUP($D259, V医療従事者等!$A:$J, $F$4, FALSE), 0)</f>
        <v>0</v>
      </c>
      <c r="G259" s="51">
        <f>IFERROR(VLOOKUP($D259, V医療従事者等!$A:$J, $G$4, FALSE), 0)</f>
        <v>0</v>
      </c>
      <c r="H259" s="51">
        <f>IFERROR(VLOOKUP($D259, V医療従事者等!$A:$J, $H$4, FALSE), 0)</f>
        <v>0</v>
      </c>
      <c r="I259" s="51">
        <f>IFERROR(VLOOKUP($D259, V医療従事者等!$A:$J, $I$4, FALSE), 0)</f>
        <v>0</v>
      </c>
      <c r="J259" s="52">
        <f>IFERROR(VLOOKUP($D259, V一般接種!$A:$G, J$4, FALSE), 0)</f>
        <v>0</v>
      </c>
      <c r="K259" s="52">
        <f>IFERROR(VLOOKUP($D259, V一般接種!$A:$G, K$4, FALSE), 0)</f>
        <v>0</v>
      </c>
      <c r="L259" s="52">
        <f>IFERROR(VLOOKUP($D259, V一般接種!$A:$G, L$4, FALSE), 0)</f>
        <v>0</v>
      </c>
      <c r="M259" s="52">
        <f>IFERROR(VLOOKUP($D259, V一般接種!$A:$G, M$4, FALSE), 0)</f>
        <v>0</v>
      </c>
      <c r="N259" s="52">
        <f>IFERROR(VLOOKUP($D259, V職域接種!$C:$G, N$4, FALSE), 0)</f>
        <v>0</v>
      </c>
      <c r="O259" s="52">
        <f>IFERROR(VLOOKUP($D259, V職域接種!$C:$G, O$4, FALSE), 0)</f>
        <v>0</v>
      </c>
    </row>
    <row r="260" spans="1:15" x14ac:dyDescent="0.55000000000000004">
      <c r="A260" s="100">
        <f t="shared" si="9"/>
        <v>44551</v>
      </c>
      <c r="B260" s="53">
        <f t="shared" si="10"/>
        <v>0</v>
      </c>
      <c r="C260" s="53">
        <f t="shared" si="11"/>
        <v>0</v>
      </c>
      <c r="D260" s="82">
        <v>44551</v>
      </c>
      <c r="E260" s="51" t="str">
        <f>IFERROR(VLOOKUP($D260, V医療従事者等!$A:$J, $E$4, FALSE), TEXT(D260, "aaa"))</f>
        <v>火</v>
      </c>
      <c r="F260" s="51">
        <f>IFERROR(VLOOKUP($D260, V医療従事者等!$A:$J, $F$4, FALSE), 0)</f>
        <v>0</v>
      </c>
      <c r="G260" s="51">
        <f>IFERROR(VLOOKUP($D260, V医療従事者等!$A:$J, $G$4, FALSE), 0)</f>
        <v>0</v>
      </c>
      <c r="H260" s="51">
        <f>IFERROR(VLOOKUP($D260, V医療従事者等!$A:$J, $H$4, FALSE), 0)</f>
        <v>0</v>
      </c>
      <c r="I260" s="51">
        <f>IFERROR(VLOOKUP($D260, V医療従事者等!$A:$J, $I$4, FALSE), 0)</f>
        <v>0</v>
      </c>
      <c r="J260" s="52">
        <f>IFERROR(VLOOKUP($D260, V一般接種!$A:$G, J$4, FALSE), 0)</f>
        <v>0</v>
      </c>
      <c r="K260" s="52">
        <f>IFERROR(VLOOKUP($D260, V一般接種!$A:$G, K$4, FALSE), 0)</f>
        <v>0</v>
      </c>
      <c r="L260" s="52">
        <f>IFERROR(VLOOKUP($D260, V一般接種!$A:$G, L$4, FALSE), 0)</f>
        <v>0</v>
      </c>
      <c r="M260" s="52">
        <f>IFERROR(VLOOKUP($D260, V一般接種!$A:$G, M$4, FALSE), 0)</f>
        <v>0</v>
      </c>
      <c r="N260" s="52">
        <f>IFERROR(VLOOKUP($D260, V職域接種!$C:$G, N$4, FALSE), 0)</f>
        <v>0</v>
      </c>
      <c r="O260" s="52">
        <f>IFERROR(VLOOKUP($D260, V職域接種!$C:$G, O$4, FALSE), 0)</f>
        <v>0</v>
      </c>
    </row>
    <row r="261" spans="1:15" x14ac:dyDescent="0.55000000000000004">
      <c r="A261" s="100">
        <f t="shared" si="9"/>
        <v>44552</v>
      </c>
      <c r="B261" s="53">
        <f t="shared" si="10"/>
        <v>0</v>
      </c>
      <c r="C261" s="53">
        <f t="shared" si="11"/>
        <v>0</v>
      </c>
      <c r="D261" s="82">
        <v>44552</v>
      </c>
      <c r="E261" s="51" t="str">
        <f>IFERROR(VLOOKUP($D261, V医療従事者等!$A:$J, $E$4, FALSE), TEXT(D261, "aaa"))</f>
        <v>水</v>
      </c>
      <c r="F261" s="51">
        <f>IFERROR(VLOOKUP($D261, V医療従事者等!$A:$J, $F$4, FALSE), 0)</f>
        <v>0</v>
      </c>
      <c r="G261" s="51">
        <f>IFERROR(VLOOKUP($D261, V医療従事者等!$A:$J, $G$4, FALSE), 0)</f>
        <v>0</v>
      </c>
      <c r="H261" s="51">
        <f>IFERROR(VLOOKUP($D261, V医療従事者等!$A:$J, $H$4, FALSE), 0)</f>
        <v>0</v>
      </c>
      <c r="I261" s="51">
        <f>IFERROR(VLOOKUP($D261, V医療従事者等!$A:$J, $I$4, FALSE), 0)</f>
        <v>0</v>
      </c>
      <c r="J261" s="52">
        <f>IFERROR(VLOOKUP($D261, V一般接種!$A:$G, J$4, FALSE), 0)</f>
        <v>0</v>
      </c>
      <c r="K261" s="52">
        <f>IFERROR(VLOOKUP($D261, V一般接種!$A:$G, K$4, FALSE), 0)</f>
        <v>0</v>
      </c>
      <c r="L261" s="52">
        <f>IFERROR(VLOOKUP($D261, V一般接種!$A:$G, L$4, FALSE), 0)</f>
        <v>0</v>
      </c>
      <c r="M261" s="52">
        <f>IFERROR(VLOOKUP($D261, V一般接種!$A:$G, M$4, FALSE), 0)</f>
        <v>0</v>
      </c>
      <c r="N261" s="52">
        <f>IFERROR(VLOOKUP($D261, V職域接種!$C:$G, N$4, FALSE), 0)</f>
        <v>0</v>
      </c>
      <c r="O261" s="52">
        <f>IFERROR(VLOOKUP($D261, V職域接種!$C:$G, O$4, FALSE), 0)</f>
        <v>0</v>
      </c>
    </row>
    <row r="262" spans="1:15" x14ac:dyDescent="0.55000000000000004">
      <c r="A262" s="100">
        <f t="shared" si="9"/>
        <v>44553</v>
      </c>
      <c r="B262" s="53">
        <f t="shared" si="10"/>
        <v>0</v>
      </c>
      <c r="C262" s="53">
        <f t="shared" si="11"/>
        <v>0</v>
      </c>
      <c r="D262" s="82">
        <v>44553</v>
      </c>
      <c r="E262" s="51" t="str">
        <f>IFERROR(VLOOKUP($D262, V医療従事者等!$A:$J, $E$4, FALSE), TEXT(D262, "aaa"))</f>
        <v>木</v>
      </c>
      <c r="F262" s="51">
        <f>IFERROR(VLOOKUP($D262, V医療従事者等!$A:$J, $F$4, FALSE), 0)</f>
        <v>0</v>
      </c>
      <c r="G262" s="51">
        <f>IFERROR(VLOOKUP($D262, V医療従事者等!$A:$J, $G$4, FALSE), 0)</f>
        <v>0</v>
      </c>
      <c r="H262" s="51">
        <f>IFERROR(VLOOKUP($D262, V医療従事者等!$A:$J, $H$4, FALSE), 0)</f>
        <v>0</v>
      </c>
      <c r="I262" s="51">
        <f>IFERROR(VLOOKUP($D262, V医療従事者等!$A:$J, $I$4, FALSE), 0)</f>
        <v>0</v>
      </c>
      <c r="J262" s="52">
        <f>IFERROR(VLOOKUP($D262, V一般接種!$A:$G, J$4, FALSE), 0)</f>
        <v>0</v>
      </c>
      <c r="K262" s="52">
        <f>IFERROR(VLOOKUP($D262, V一般接種!$A:$G, K$4, FALSE), 0)</f>
        <v>0</v>
      </c>
      <c r="L262" s="52">
        <f>IFERROR(VLOOKUP($D262, V一般接種!$A:$G, L$4, FALSE), 0)</f>
        <v>0</v>
      </c>
      <c r="M262" s="52">
        <f>IFERROR(VLOOKUP($D262, V一般接種!$A:$G, M$4, FALSE), 0)</f>
        <v>0</v>
      </c>
      <c r="N262" s="52">
        <f>IFERROR(VLOOKUP($D262, V職域接種!$C:$G, N$4, FALSE), 0)</f>
        <v>0</v>
      </c>
      <c r="O262" s="52">
        <f>IFERROR(VLOOKUP($D262, V職域接種!$C:$G, O$4, FALSE), 0)</f>
        <v>0</v>
      </c>
    </row>
    <row r="263" spans="1:15" x14ac:dyDescent="0.55000000000000004">
      <c r="A263" s="100">
        <f t="shared" ref="A263:A270" si="12">D263</f>
        <v>44554</v>
      </c>
      <c r="B263" s="53">
        <f t="shared" ref="B263:B270" si="13">IF($D263="","",IF(F263+G263+J263+K263+N263=0, 0, F263+G263+J263+K263+N263))</f>
        <v>0</v>
      </c>
      <c r="C263" s="53">
        <f t="shared" ref="C263:C270" si="14">IF($D263="", "", IF(H263+I263+L263+M263+O263=0, 0, H263+I263+L263+M263+O263))</f>
        <v>0</v>
      </c>
      <c r="D263" s="82">
        <v>44554</v>
      </c>
      <c r="E263" s="51" t="str">
        <f>IFERROR(VLOOKUP($D263, V医療従事者等!$A:$J, $E$4, FALSE), TEXT(D263, "aaa"))</f>
        <v>金</v>
      </c>
      <c r="F263" s="51">
        <f>IFERROR(VLOOKUP($D263, V医療従事者等!$A:$J, $F$4, FALSE), 0)</f>
        <v>0</v>
      </c>
      <c r="G263" s="51">
        <f>IFERROR(VLOOKUP($D263, V医療従事者等!$A:$J, $G$4, FALSE), 0)</f>
        <v>0</v>
      </c>
      <c r="H263" s="51">
        <f>IFERROR(VLOOKUP($D263, V医療従事者等!$A:$J, $H$4, FALSE), 0)</f>
        <v>0</v>
      </c>
      <c r="I263" s="51">
        <f>IFERROR(VLOOKUP($D263, V医療従事者等!$A:$J, $I$4, FALSE), 0)</f>
        <v>0</v>
      </c>
      <c r="J263" s="52">
        <f>IFERROR(VLOOKUP($D263, V一般接種!$A:$G, J$4, FALSE), 0)</f>
        <v>0</v>
      </c>
      <c r="K263" s="52">
        <f>IFERROR(VLOOKUP($D263, V一般接種!$A:$G, K$4, FALSE), 0)</f>
        <v>0</v>
      </c>
      <c r="L263" s="52">
        <f>IFERROR(VLOOKUP($D263, V一般接種!$A:$G, L$4, FALSE), 0)</f>
        <v>0</v>
      </c>
      <c r="M263" s="52">
        <f>IFERROR(VLOOKUP($D263, V一般接種!$A:$G, M$4, FALSE), 0)</f>
        <v>0</v>
      </c>
      <c r="N263" s="52">
        <f>IFERROR(VLOOKUP($D263, V職域接種!$C:$G, N$4, FALSE), 0)</f>
        <v>0</v>
      </c>
      <c r="O263" s="52">
        <f>IFERROR(VLOOKUP($D263, V職域接種!$C:$G, O$4, FALSE), 0)</f>
        <v>0</v>
      </c>
    </row>
    <row r="264" spans="1:15" x14ac:dyDescent="0.55000000000000004">
      <c r="A264" s="100">
        <f t="shared" si="12"/>
        <v>44555</v>
      </c>
      <c r="B264" s="53">
        <f t="shared" si="13"/>
        <v>0</v>
      </c>
      <c r="C264" s="53">
        <f t="shared" si="14"/>
        <v>0</v>
      </c>
      <c r="D264" s="82">
        <v>44555</v>
      </c>
      <c r="E264" s="51" t="str">
        <f>IFERROR(VLOOKUP($D264, V医療従事者等!$A:$J, $E$4, FALSE), TEXT(D264, "aaa"))</f>
        <v>土</v>
      </c>
      <c r="F264" s="51">
        <f>IFERROR(VLOOKUP($D264, V医療従事者等!$A:$J, $F$4, FALSE), 0)</f>
        <v>0</v>
      </c>
      <c r="G264" s="51">
        <f>IFERROR(VLOOKUP($D264, V医療従事者等!$A:$J, $G$4, FALSE), 0)</f>
        <v>0</v>
      </c>
      <c r="H264" s="51">
        <f>IFERROR(VLOOKUP($D264, V医療従事者等!$A:$J, $H$4, FALSE), 0)</f>
        <v>0</v>
      </c>
      <c r="I264" s="51">
        <f>IFERROR(VLOOKUP($D264, V医療従事者等!$A:$J, $I$4, FALSE), 0)</f>
        <v>0</v>
      </c>
      <c r="J264" s="52">
        <f>IFERROR(VLOOKUP($D264, V一般接種!$A:$G, J$4, FALSE), 0)</f>
        <v>0</v>
      </c>
      <c r="K264" s="52">
        <f>IFERROR(VLOOKUP($D264, V一般接種!$A:$G, K$4, FALSE), 0)</f>
        <v>0</v>
      </c>
      <c r="L264" s="52">
        <f>IFERROR(VLOOKUP($D264, V一般接種!$A:$G, L$4, FALSE), 0)</f>
        <v>0</v>
      </c>
      <c r="M264" s="52">
        <f>IFERROR(VLOOKUP($D264, V一般接種!$A:$G, M$4, FALSE), 0)</f>
        <v>0</v>
      </c>
      <c r="N264" s="52">
        <f>IFERROR(VLOOKUP($D264, V職域接種!$C:$G, N$4, FALSE), 0)</f>
        <v>0</v>
      </c>
      <c r="O264" s="52">
        <f>IFERROR(VLOOKUP($D264, V職域接種!$C:$G, O$4, FALSE), 0)</f>
        <v>0</v>
      </c>
    </row>
    <row r="265" spans="1:15" x14ac:dyDescent="0.55000000000000004">
      <c r="A265" s="100">
        <f t="shared" si="12"/>
        <v>44556</v>
      </c>
      <c r="B265" s="53">
        <f t="shared" si="13"/>
        <v>0</v>
      </c>
      <c r="C265" s="53">
        <f t="shared" si="14"/>
        <v>0</v>
      </c>
      <c r="D265" s="82">
        <v>44556</v>
      </c>
      <c r="E265" s="51" t="str">
        <f>IFERROR(VLOOKUP($D265, V医療従事者等!$A:$J, $E$4, FALSE), TEXT(D265, "aaa"))</f>
        <v>日</v>
      </c>
      <c r="F265" s="51">
        <f>IFERROR(VLOOKUP($D265, V医療従事者等!$A:$J, $F$4, FALSE), 0)</f>
        <v>0</v>
      </c>
      <c r="G265" s="51">
        <f>IFERROR(VLOOKUP($D265, V医療従事者等!$A:$J, $G$4, FALSE), 0)</f>
        <v>0</v>
      </c>
      <c r="H265" s="51">
        <f>IFERROR(VLOOKUP($D265, V医療従事者等!$A:$J, $H$4, FALSE), 0)</f>
        <v>0</v>
      </c>
      <c r="I265" s="51">
        <f>IFERROR(VLOOKUP($D265, V医療従事者等!$A:$J, $I$4, FALSE), 0)</f>
        <v>0</v>
      </c>
      <c r="J265" s="52">
        <f>IFERROR(VLOOKUP($D265, V一般接種!$A:$G, J$4, FALSE), 0)</f>
        <v>0</v>
      </c>
      <c r="K265" s="52">
        <f>IFERROR(VLOOKUP($D265, V一般接種!$A:$G, K$4, FALSE), 0)</f>
        <v>0</v>
      </c>
      <c r="L265" s="52">
        <f>IFERROR(VLOOKUP($D265, V一般接種!$A:$G, L$4, FALSE), 0)</f>
        <v>0</v>
      </c>
      <c r="M265" s="52">
        <f>IFERROR(VLOOKUP($D265, V一般接種!$A:$G, M$4, FALSE), 0)</f>
        <v>0</v>
      </c>
      <c r="N265" s="52">
        <f>IFERROR(VLOOKUP($D265, V職域接種!$C:$G, N$4, FALSE), 0)</f>
        <v>0</v>
      </c>
      <c r="O265" s="52">
        <f>IFERROR(VLOOKUP($D265, V職域接種!$C:$G, O$4, FALSE), 0)</f>
        <v>0</v>
      </c>
    </row>
    <row r="266" spans="1:15" x14ac:dyDescent="0.55000000000000004">
      <c r="A266" s="100">
        <f t="shared" si="12"/>
        <v>44557</v>
      </c>
      <c r="B266" s="53">
        <f t="shared" si="13"/>
        <v>0</v>
      </c>
      <c r="C266" s="53">
        <f t="shared" si="14"/>
        <v>0</v>
      </c>
      <c r="D266" s="82">
        <v>44557</v>
      </c>
      <c r="E266" s="51" t="str">
        <f>IFERROR(VLOOKUP($D266, V医療従事者等!$A:$J, $E$4, FALSE), TEXT(D266, "aaa"))</f>
        <v>月</v>
      </c>
      <c r="F266" s="51">
        <f>IFERROR(VLOOKUP($D266, V医療従事者等!$A:$J, $F$4, FALSE), 0)</f>
        <v>0</v>
      </c>
      <c r="G266" s="51">
        <f>IFERROR(VLOOKUP($D266, V医療従事者等!$A:$J, $G$4, FALSE), 0)</f>
        <v>0</v>
      </c>
      <c r="H266" s="51">
        <f>IFERROR(VLOOKUP($D266, V医療従事者等!$A:$J, $H$4, FALSE), 0)</f>
        <v>0</v>
      </c>
      <c r="I266" s="51">
        <f>IFERROR(VLOOKUP($D266, V医療従事者等!$A:$J, $I$4, FALSE), 0)</f>
        <v>0</v>
      </c>
      <c r="J266" s="52">
        <f>IFERROR(VLOOKUP($D266, V一般接種!$A:$G, J$4, FALSE), 0)</f>
        <v>0</v>
      </c>
      <c r="K266" s="52">
        <f>IFERROR(VLOOKUP($D266, V一般接種!$A:$G, K$4, FALSE), 0)</f>
        <v>0</v>
      </c>
      <c r="L266" s="52">
        <f>IFERROR(VLOOKUP($D266, V一般接種!$A:$G, L$4, FALSE), 0)</f>
        <v>0</v>
      </c>
      <c r="M266" s="52">
        <f>IFERROR(VLOOKUP($D266, V一般接種!$A:$G, M$4, FALSE), 0)</f>
        <v>0</v>
      </c>
      <c r="N266" s="52">
        <f>IFERROR(VLOOKUP($D266, V職域接種!$C:$G, N$4, FALSE), 0)</f>
        <v>0</v>
      </c>
      <c r="O266" s="52">
        <f>IFERROR(VLOOKUP($D266, V職域接種!$C:$G, O$4, FALSE), 0)</f>
        <v>0</v>
      </c>
    </row>
    <row r="267" spans="1:15" x14ac:dyDescent="0.55000000000000004">
      <c r="A267" s="100">
        <f t="shared" si="12"/>
        <v>44558</v>
      </c>
      <c r="B267" s="53">
        <f t="shared" si="13"/>
        <v>0</v>
      </c>
      <c r="C267" s="53">
        <f t="shared" si="14"/>
        <v>0</v>
      </c>
      <c r="D267" s="82">
        <v>44558</v>
      </c>
      <c r="E267" s="51" t="str">
        <f>IFERROR(VLOOKUP($D267, V医療従事者等!$A:$J, $E$4, FALSE), TEXT(D267, "aaa"))</f>
        <v>火</v>
      </c>
      <c r="F267" s="51">
        <f>IFERROR(VLOOKUP($D267, V医療従事者等!$A:$J, $F$4, FALSE), 0)</f>
        <v>0</v>
      </c>
      <c r="G267" s="51">
        <f>IFERROR(VLOOKUP($D267, V医療従事者等!$A:$J, $G$4, FALSE), 0)</f>
        <v>0</v>
      </c>
      <c r="H267" s="51">
        <f>IFERROR(VLOOKUP($D267, V医療従事者等!$A:$J, $H$4, FALSE), 0)</f>
        <v>0</v>
      </c>
      <c r="I267" s="51">
        <f>IFERROR(VLOOKUP($D267, V医療従事者等!$A:$J, $I$4, FALSE), 0)</f>
        <v>0</v>
      </c>
      <c r="J267" s="52">
        <f>IFERROR(VLOOKUP($D267, V一般接種!$A:$G, J$4, FALSE), 0)</f>
        <v>0</v>
      </c>
      <c r="K267" s="52">
        <f>IFERROR(VLOOKUP($D267, V一般接種!$A:$G, K$4, FALSE), 0)</f>
        <v>0</v>
      </c>
      <c r="L267" s="52">
        <f>IFERROR(VLOOKUP($D267, V一般接種!$A:$G, L$4, FALSE), 0)</f>
        <v>0</v>
      </c>
      <c r="M267" s="52">
        <f>IFERROR(VLOOKUP($D267, V一般接種!$A:$G, M$4, FALSE), 0)</f>
        <v>0</v>
      </c>
      <c r="N267" s="52">
        <f>IFERROR(VLOOKUP($D267, V職域接種!$C:$G, N$4, FALSE), 0)</f>
        <v>0</v>
      </c>
      <c r="O267" s="52">
        <f>IFERROR(VLOOKUP($D267, V職域接種!$C:$G, O$4, FALSE), 0)</f>
        <v>0</v>
      </c>
    </row>
    <row r="268" spans="1:15" x14ac:dyDescent="0.55000000000000004">
      <c r="A268" s="100">
        <f t="shared" si="12"/>
        <v>44559</v>
      </c>
      <c r="B268" s="53">
        <f t="shared" si="13"/>
        <v>0</v>
      </c>
      <c r="C268" s="53">
        <f t="shared" si="14"/>
        <v>0</v>
      </c>
      <c r="D268" s="82">
        <v>44559</v>
      </c>
      <c r="E268" s="51" t="str">
        <f>IFERROR(VLOOKUP($D268, V医療従事者等!$A:$J, $E$4, FALSE), TEXT(D268, "aaa"))</f>
        <v>水</v>
      </c>
      <c r="F268" s="51">
        <f>IFERROR(VLOOKUP($D268, V医療従事者等!$A:$J, $F$4, FALSE), 0)</f>
        <v>0</v>
      </c>
      <c r="G268" s="51">
        <f>IFERROR(VLOOKUP($D268, V医療従事者等!$A:$J, $G$4, FALSE), 0)</f>
        <v>0</v>
      </c>
      <c r="H268" s="51">
        <f>IFERROR(VLOOKUP($D268, V医療従事者等!$A:$J, $H$4, FALSE), 0)</f>
        <v>0</v>
      </c>
      <c r="I268" s="51">
        <f>IFERROR(VLOOKUP($D268, V医療従事者等!$A:$J, $I$4, FALSE), 0)</f>
        <v>0</v>
      </c>
      <c r="J268" s="52">
        <f>IFERROR(VLOOKUP($D268, V一般接種!$A:$G, J$4, FALSE), 0)</f>
        <v>0</v>
      </c>
      <c r="K268" s="52">
        <f>IFERROR(VLOOKUP($D268, V一般接種!$A:$G, K$4, FALSE), 0)</f>
        <v>0</v>
      </c>
      <c r="L268" s="52">
        <f>IFERROR(VLOOKUP($D268, V一般接種!$A:$G, L$4, FALSE), 0)</f>
        <v>0</v>
      </c>
      <c r="M268" s="52">
        <f>IFERROR(VLOOKUP($D268, V一般接種!$A:$G, M$4, FALSE), 0)</f>
        <v>0</v>
      </c>
      <c r="N268" s="52">
        <f>IFERROR(VLOOKUP($D268, V職域接種!$C:$G, N$4, FALSE), 0)</f>
        <v>0</v>
      </c>
      <c r="O268" s="52">
        <f>IFERROR(VLOOKUP($D268, V職域接種!$C:$G, O$4, FALSE), 0)</f>
        <v>0</v>
      </c>
    </row>
    <row r="269" spans="1:15" x14ac:dyDescent="0.55000000000000004">
      <c r="A269" s="100">
        <f t="shared" si="12"/>
        <v>44560</v>
      </c>
      <c r="B269" s="53">
        <f t="shared" si="13"/>
        <v>0</v>
      </c>
      <c r="C269" s="53">
        <f t="shared" si="14"/>
        <v>0</v>
      </c>
      <c r="D269" s="82">
        <v>44560</v>
      </c>
      <c r="E269" s="51" t="str">
        <f>IFERROR(VLOOKUP($D269, V医療従事者等!$A:$J, $E$4, FALSE), TEXT(D269, "aaa"))</f>
        <v>木</v>
      </c>
      <c r="F269" s="51">
        <f>IFERROR(VLOOKUP($D269, V医療従事者等!$A:$J, $F$4, FALSE), 0)</f>
        <v>0</v>
      </c>
      <c r="G269" s="51">
        <f>IFERROR(VLOOKUP($D269, V医療従事者等!$A:$J, $G$4, FALSE), 0)</f>
        <v>0</v>
      </c>
      <c r="H269" s="51">
        <f>IFERROR(VLOOKUP($D269, V医療従事者等!$A:$J, $H$4, FALSE), 0)</f>
        <v>0</v>
      </c>
      <c r="I269" s="51">
        <f>IFERROR(VLOOKUP($D269, V医療従事者等!$A:$J, $I$4, FALSE), 0)</f>
        <v>0</v>
      </c>
      <c r="J269" s="52">
        <f>IFERROR(VLOOKUP($D269, V一般接種!$A:$G, J$4, FALSE), 0)</f>
        <v>0</v>
      </c>
      <c r="K269" s="52">
        <f>IFERROR(VLOOKUP($D269, V一般接種!$A:$G, K$4, FALSE), 0)</f>
        <v>0</v>
      </c>
      <c r="L269" s="52">
        <f>IFERROR(VLOOKUP($D269, V一般接種!$A:$G, L$4, FALSE), 0)</f>
        <v>0</v>
      </c>
      <c r="M269" s="52">
        <f>IFERROR(VLOOKUP($D269, V一般接種!$A:$G, M$4, FALSE), 0)</f>
        <v>0</v>
      </c>
      <c r="N269" s="52">
        <f>IFERROR(VLOOKUP($D269, V職域接種!$C:$G, N$4, FALSE), 0)</f>
        <v>0</v>
      </c>
      <c r="O269" s="52">
        <f>IFERROR(VLOOKUP($D269, V職域接種!$C:$G, O$4, FALSE), 0)</f>
        <v>0</v>
      </c>
    </row>
    <row r="270" spans="1:15" x14ac:dyDescent="0.55000000000000004">
      <c r="A270" s="100">
        <f t="shared" si="12"/>
        <v>44561</v>
      </c>
      <c r="B270" s="53">
        <f t="shared" si="13"/>
        <v>0</v>
      </c>
      <c r="C270" s="53">
        <f t="shared" si="14"/>
        <v>0</v>
      </c>
      <c r="D270" s="82">
        <v>44561</v>
      </c>
      <c r="E270" s="51" t="str">
        <f>IFERROR(VLOOKUP($D270, V医療従事者等!$A:$J, $E$4, FALSE), TEXT(D270, "aaa"))</f>
        <v>金</v>
      </c>
      <c r="F270" s="51">
        <f>IFERROR(VLOOKUP($D270, V医療従事者等!$A:$J, $F$4, FALSE), 0)</f>
        <v>0</v>
      </c>
      <c r="G270" s="51">
        <f>IFERROR(VLOOKUP($D270, V医療従事者等!$A:$J, $G$4, FALSE), 0)</f>
        <v>0</v>
      </c>
      <c r="H270" s="51">
        <f>IFERROR(VLOOKUP($D270, V医療従事者等!$A:$J, $H$4, FALSE), 0)</f>
        <v>0</v>
      </c>
      <c r="I270" s="51">
        <f>IFERROR(VLOOKUP($D270, V医療従事者等!$A:$J, $I$4, FALSE), 0)</f>
        <v>0</v>
      </c>
      <c r="J270" s="52">
        <f>IFERROR(VLOOKUP($D270, V一般接種!$A:$G, J$4, FALSE), 0)</f>
        <v>0</v>
      </c>
      <c r="K270" s="52">
        <f>IFERROR(VLOOKUP($D270, V一般接種!$A:$G, K$4, FALSE), 0)</f>
        <v>0</v>
      </c>
      <c r="L270" s="52">
        <f>IFERROR(VLOOKUP($D270, V一般接種!$A:$G, L$4, FALSE), 0)</f>
        <v>0</v>
      </c>
      <c r="M270" s="52">
        <f>IFERROR(VLOOKUP($D270, V一般接種!$A:$G, M$4, FALSE), 0)</f>
        <v>0</v>
      </c>
      <c r="N270" s="52">
        <f>IFERROR(VLOOKUP($D270, V職域接種!$C:$G, N$4, FALSE), 0)</f>
        <v>0</v>
      </c>
      <c r="O270" s="52">
        <f>IFERROR(VLOOKUP($D270, V職域接種!$C:$G, O$4, FALSE), 0)</f>
        <v>0</v>
      </c>
    </row>
  </sheetData>
  <mergeCells count="11">
    <mergeCell ref="F5:G5"/>
    <mergeCell ref="H5:I5"/>
    <mergeCell ref="J5:K5"/>
    <mergeCell ref="L5:M5"/>
    <mergeCell ref="A4:C4"/>
    <mergeCell ref="A1:O1"/>
    <mergeCell ref="D3:H3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7"/>
      <c r="C1" s="128"/>
      <c r="D1" s="128"/>
      <c r="E1" s="128"/>
      <c r="F1" s="128"/>
      <c r="G1" s="128"/>
      <c r="H1" s="128"/>
      <c r="I1" s="128"/>
    </row>
    <row r="2" spans="1:9" ht="28.5" customHeight="1" x14ac:dyDescent="0.55000000000000004">
      <c r="B2" s="129" t="s">
        <v>228</v>
      </c>
      <c r="C2" s="128"/>
      <c r="D2" s="128"/>
      <c r="E2" s="128"/>
      <c r="F2" s="128"/>
      <c r="G2" s="128"/>
      <c r="H2" s="128"/>
      <c r="I2" s="12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0" t="s">
        <v>180</v>
      </c>
      <c r="C4" s="132" t="s">
        <v>340</v>
      </c>
      <c r="D4" s="134" t="s">
        <v>341</v>
      </c>
      <c r="E4" s="136" t="s">
        <v>342</v>
      </c>
      <c r="F4" s="137"/>
      <c r="G4" s="138" t="s">
        <v>343</v>
      </c>
      <c r="H4" s="138" t="s">
        <v>344</v>
      </c>
      <c r="I4" s="19"/>
    </row>
    <row r="5" spans="1:9" ht="13.25" customHeight="1" x14ac:dyDescent="0.55000000000000004">
      <c r="B5" s="131"/>
      <c r="C5" s="133"/>
      <c r="D5" s="135"/>
      <c r="E5" s="112" t="s">
        <v>345</v>
      </c>
      <c r="F5" s="113" t="s">
        <v>346</v>
      </c>
      <c r="G5" s="139"/>
      <c r="H5" s="139"/>
      <c r="I5" s="19"/>
    </row>
    <row r="6" spans="1:9" ht="12" customHeight="1" x14ac:dyDescent="0.55000000000000004">
      <c r="A6" s="15" t="s">
        <v>181</v>
      </c>
      <c r="B6" s="20" t="s">
        <v>229</v>
      </c>
      <c r="C6" s="114">
        <v>46765</v>
      </c>
      <c r="D6" s="114">
        <v>885538</v>
      </c>
      <c r="E6" s="114">
        <v>2711</v>
      </c>
      <c r="F6" s="115">
        <v>15</v>
      </c>
      <c r="G6" s="114">
        <v>42546</v>
      </c>
      <c r="H6" s="114">
        <v>1428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4">
        <v>2872</v>
      </c>
      <c r="D7" s="114">
        <v>58519</v>
      </c>
      <c r="E7" s="115">
        <v>210</v>
      </c>
      <c r="F7" s="115">
        <v>0</v>
      </c>
      <c r="G7" s="114">
        <v>2630</v>
      </c>
      <c r="H7" s="115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4">
        <v>2166</v>
      </c>
      <c r="D8" s="114">
        <v>96587</v>
      </c>
      <c r="E8" s="115">
        <v>199</v>
      </c>
      <c r="F8" s="115">
        <v>0</v>
      </c>
      <c r="G8" s="114">
        <v>1920</v>
      </c>
      <c r="H8" s="115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4">
        <v>10559</v>
      </c>
      <c r="D9" s="114">
        <v>177540</v>
      </c>
      <c r="E9" s="115">
        <v>702</v>
      </c>
      <c r="F9" s="115">
        <v>6</v>
      </c>
      <c r="G9" s="114">
        <v>9703</v>
      </c>
      <c r="H9" s="115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4">
        <v>1087</v>
      </c>
      <c r="D10" s="114">
        <v>17804</v>
      </c>
      <c r="E10" s="115">
        <v>79</v>
      </c>
      <c r="F10" s="115">
        <v>2</v>
      </c>
      <c r="G10" s="115">
        <v>987</v>
      </c>
      <c r="H10" s="115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4">
        <v>2359</v>
      </c>
      <c r="D11" s="114">
        <v>73416</v>
      </c>
      <c r="E11" s="115">
        <v>241</v>
      </c>
      <c r="F11" s="115">
        <v>2</v>
      </c>
      <c r="G11" s="114">
        <v>2071</v>
      </c>
      <c r="H11" s="115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4">
        <v>6481</v>
      </c>
      <c r="D12" s="114">
        <v>325144</v>
      </c>
      <c r="E12" s="115">
        <v>850</v>
      </c>
      <c r="F12" s="115">
        <v>10</v>
      </c>
      <c r="G12" s="114">
        <v>5469</v>
      </c>
      <c r="H12" s="115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4">
        <v>14344</v>
      </c>
      <c r="D13" s="114">
        <v>35004</v>
      </c>
      <c r="E13" s="114">
        <v>1982</v>
      </c>
      <c r="F13" s="115">
        <v>21</v>
      </c>
      <c r="G13" s="114">
        <v>12192</v>
      </c>
      <c r="H13" s="115">
        <v>170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4">
        <v>9314</v>
      </c>
      <c r="D14" s="114">
        <v>359880</v>
      </c>
      <c r="E14" s="114">
        <v>1353</v>
      </c>
      <c r="F14" s="115">
        <v>17</v>
      </c>
      <c r="G14" s="114">
        <v>7872</v>
      </c>
      <c r="H14" s="115">
        <v>89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4">
        <v>9864</v>
      </c>
      <c r="D15" s="114">
        <v>221885</v>
      </c>
      <c r="E15" s="114">
        <v>1138</v>
      </c>
      <c r="F15" s="115">
        <v>10</v>
      </c>
      <c r="G15" s="114">
        <v>8508</v>
      </c>
      <c r="H15" s="115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4">
        <v>66123</v>
      </c>
      <c r="D16" s="114">
        <v>1135226</v>
      </c>
      <c r="E16" s="114">
        <v>14582</v>
      </c>
      <c r="F16" s="115">
        <v>87</v>
      </c>
      <c r="G16" s="114">
        <v>50687</v>
      </c>
      <c r="H16" s="115">
        <v>854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4">
        <v>56413</v>
      </c>
      <c r="D17" s="114">
        <v>820617</v>
      </c>
      <c r="E17" s="114">
        <v>7731</v>
      </c>
      <c r="F17" s="115">
        <v>55</v>
      </c>
      <c r="G17" s="114">
        <v>47946</v>
      </c>
      <c r="H17" s="115">
        <v>736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4">
        <v>249285</v>
      </c>
      <c r="D18" s="114">
        <v>2910857</v>
      </c>
      <c r="E18" s="114">
        <v>36481</v>
      </c>
      <c r="F18" s="115">
        <v>151</v>
      </c>
      <c r="G18" s="114">
        <v>210493</v>
      </c>
      <c r="H18" s="114">
        <v>2311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4">
        <v>96754</v>
      </c>
      <c r="D19" s="114">
        <v>1224026</v>
      </c>
      <c r="E19" s="114">
        <v>13640</v>
      </c>
      <c r="F19" s="115">
        <v>142</v>
      </c>
      <c r="G19" s="114">
        <v>82109</v>
      </c>
      <c r="H19" s="114">
        <v>1005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4">
        <v>4550</v>
      </c>
      <c r="D20" s="114">
        <v>204137</v>
      </c>
      <c r="E20" s="115">
        <v>600</v>
      </c>
      <c r="F20" s="115">
        <v>7</v>
      </c>
      <c r="G20" s="114">
        <v>3896</v>
      </c>
      <c r="H20" s="115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4">
        <v>2581</v>
      </c>
      <c r="D21" s="114">
        <v>84658</v>
      </c>
      <c r="E21" s="115">
        <v>353</v>
      </c>
      <c r="F21" s="115">
        <v>6</v>
      </c>
      <c r="G21" s="114">
        <v>2190</v>
      </c>
      <c r="H21" s="115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4">
        <v>5732</v>
      </c>
      <c r="D22" s="114">
        <v>141298</v>
      </c>
      <c r="E22" s="115">
        <v>887</v>
      </c>
      <c r="F22" s="115">
        <v>11</v>
      </c>
      <c r="G22" s="114">
        <v>4723</v>
      </c>
      <c r="H22" s="115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4">
        <v>1851</v>
      </c>
      <c r="D23" s="114">
        <v>84249</v>
      </c>
      <c r="E23" s="115">
        <v>287</v>
      </c>
      <c r="F23" s="115">
        <v>1</v>
      </c>
      <c r="G23" s="114">
        <v>1528</v>
      </c>
      <c r="H23" s="115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4">
        <v>2666</v>
      </c>
      <c r="D24" s="114">
        <v>76621</v>
      </c>
      <c r="E24" s="115">
        <v>357</v>
      </c>
      <c r="F24" s="115">
        <v>0</v>
      </c>
      <c r="G24" s="114">
        <v>2293</v>
      </c>
      <c r="H24" s="115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4">
        <v>5688</v>
      </c>
      <c r="D25" s="114">
        <v>233083</v>
      </c>
      <c r="E25" s="115">
        <v>418</v>
      </c>
      <c r="F25" s="115">
        <v>0</v>
      </c>
      <c r="G25" s="114">
        <v>5242</v>
      </c>
      <c r="H25" s="115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4">
        <v>10145</v>
      </c>
      <c r="D26" s="114">
        <v>303028</v>
      </c>
      <c r="E26" s="115">
        <v>394</v>
      </c>
      <c r="F26" s="115">
        <v>4</v>
      </c>
      <c r="G26" s="114">
        <v>9562</v>
      </c>
      <c r="H26" s="115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4">
        <v>12169</v>
      </c>
      <c r="D27" s="114">
        <v>465943</v>
      </c>
      <c r="E27" s="114">
        <v>1654</v>
      </c>
      <c r="F27" s="115">
        <v>6</v>
      </c>
      <c r="G27" s="114">
        <v>10358</v>
      </c>
      <c r="H27" s="115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4">
        <v>56218</v>
      </c>
      <c r="D28" s="114">
        <v>938412</v>
      </c>
      <c r="E28" s="114">
        <v>2981</v>
      </c>
      <c r="F28" s="115">
        <v>13</v>
      </c>
      <c r="G28" s="114">
        <v>52224</v>
      </c>
      <c r="H28" s="114">
        <v>1013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4">
        <v>6283</v>
      </c>
      <c r="D29" s="114">
        <v>164729</v>
      </c>
      <c r="E29" s="115">
        <v>650</v>
      </c>
      <c r="F29" s="115">
        <v>8</v>
      </c>
      <c r="G29" s="114">
        <v>5675</v>
      </c>
      <c r="H29" s="115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4">
        <v>6678</v>
      </c>
      <c r="D30" s="114">
        <v>176830</v>
      </c>
      <c r="E30" s="115">
        <v>721</v>
      </c>
      <c r="F30" s="115">
        <v>4</v>
      </c>
      <c r="G30" s="114">
        <v>5863</v>
      </c>
      <c r="H30" s="115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4">
        <v>20251</v>
      </c>
      <c r="D31" s="114">
        <v>323201</v>
      </c>
      <c r="E31" s="114">
        <v>1965</v>
      </c>
      <c r="F31" s="115">
        <v>53</v>
      </c>
      <c r="G31" s="114">
        <v>17704</v>
      </c>
      <c r="H31" s="115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4">
        <v>122458</v>
      </c>
      <c r="D32" s="114">
        <v>2574165</v>
      </c>
      <c r="E32" s="114">
        <v>10509</v>
      </c>
      <c r="F32" s="115">
        <v>374</v>
      </c>
      <c r="G32" s="114">
        <v>108128</v>
      </c>
      <c r="H32" s="114">
        <v>2733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4">
        <v>46767</v>
      </c>
      <c r="D33" s="114">
        <v>574263</v>
      </c>
      <c r="E33" s="114">
        <v>3054</v>
      </c>
      <c r="F33" s="115">
        <v>27</v>
      </c>
      <c r="G33" s="114">
        <v>42393</v>
      </c>
      <c r="H33" s="114">
        <v>1320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4">
        <v>9717</v>
      </c>
      <c r="D34" s="114">
        <v>191995</v>
      </c>
      <c r="E34" s="115">
        <v>764</v>
      </c>
      <c r="F34" s="115">
        <v>11</v>
      </c>
      <c r="G34" s="114">
        <v>8820</v>
      </c>
      <c r="H34" s="115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4">
        <v>3233</v>
      </c>
      <c r="D35" s="114">
        <v>47141</v>
      </c>
      <c r="E35" s="115">
        <v>274</v>
      </c>
      <c r="F35" s="115">
        <v>21</v>
      </c>
      <c r="G35" s="114">
        <v>2836</v>
      </c>
      <c r="H35" s="115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5">
        <v>988</v>
      </c>
      <c r="D36" s="114">
        <v>104485</v>
      </c>
      <c r="E36" s="115">
        <v>308</v>
      </c>
      <c r="F36" s="115">
        <v>1</v>
      </c>
      <c r="G36" s="115">
        <v>653</v>
      </c>
      <c r="H36" s="115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5">
        <v>802</v>
      </c>
      <c r="D37" s="114">
        <v>37500</v>
      </c>
      <c r="E37" s="115">
        <v>94</v>
      </c>
      <c r="F37" s="115">
        <v>1</v>
      </c>
      <c r="G37" s="115">
        <v>706</v>
      </c>
      <c r="H37" s="115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4">
        <v>8935</v>
      </c>
      <c r="D38" s="114">
        <v>189599</v>
      </c>
      <c r="E38" s="115">
        <v>599</v>
      </c>
      <c r="F38" s="115">
        <v>3</v>
      </c>
      <c r="G38" s="114">
        <v>7812</v>
      </c>
      <c r="H38" s="115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4">
        <v>12741</v>
      </c>
      <c r="D39" s="114">
        <v>594849</v>
      </c>
      <c r="E39" s="115">
        <v>534</v>
      </c>
      <c r="F39" s="115">
        <v>7</v>
      </c>
      <c r="G39" s="114">
        <v>11873</v>
      </c>
      <c r="H39" s="115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4">
        <v>3444</v>
      </c>
      <c r="D40" s="114">
        <v>133190</v>
      </c>
      <c r="E40" s="115">
        <v>192</v>
      </c>
      <c r="F40" s="115">
        <v>0</v>
      </c>
      <c r="G40" s="114">
        <v>3172</v>
      </c>
      <c r="H40" s="115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4">
        <v>1857</v>
      </c>
      <c r="D41" s="114">
        <v>74840</v>
      </c>
      <c r="E41" s="115">
        <v>90</v>
      </c>
      <c r="F41" s="115">
        <v>1</v>
      </c>
      <c r="G41" s="114">
        <v>1704</v>
      </c>
      <c r="H41" s="11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4">
        <v>2574</v>
      </c>
      <c r="D42" s="114">
        <v>97579</v>
      </c>
      <c r="E42" s="115">
        <v>339</v>
      </c>
      <c r="F42" s="115">
        <v>1</v>
      </c>
      <c r="G42" s="114">
        <v>2205</v>
      </c>
      <c r="H42" s="115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4">
        <v>3169</v>
      </c>
      <c r="D43" s="114">
        <v>109289</v>
      </c>
      <c r="E43" s="115">
        <v>287</v>
      </c>
      <c r="F43" s="115">
        <v>4</v>
      </c>
      <c r="G43" s="114">
        <v>2805</v>
      </c>
      <c r="H43" s="115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4">
        <v>2185</v>
      </c>
      <c r="D44" s="114">
        <v>65164</v>
      </c>
      <c r="E44" s="115">
        <v>109</v>
      </c>
      <c r="F44" s="115">
        <v>7</v>
      </c>
      <c r="G44" s="114">
        <v>2047</v>
      </c>
      <c r="H44" s="115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4">
        <v>44424</v>
      </c>
      <c r="D45" s="114">
        <v>958790</v>
      </c>
      <c r="E45" s="114">
        <v>5637</v>
      </c>
      <c r="F45" s="115">
        <v>12</v>
      </c>
      <c r="G45" s="114">
        <v>37549</v>
      </c>
      <c r="H45" s="115">
        <v>537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4">
        <v>2982</v>
      </c>
      <c r="D46" s="114">
        <v>67994</v>
      </c>
      <c r="E46" s="115">
        <v>233</v>
      </c>
      <c r="F46" s="115">
        <v>0</v>
      </c>
      <c r="G46" s="114">
        <v>2714</v>
      </c>
      <c r="H46" s="115">
        <v>25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4">
        <v>3767</v>
      </c>
      <c r="D47" s="114">
        <v>140509</v>
      </c>
      <c r="E47" s="115">
        <v>364</v>
      </c>
      <c r="F47" s="115">
        <v>0</v>
      </c>
      <c r="G47" s="114">
        <v>3334</v>
      </c>
      <c r="H47" s="115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4">
        <v>7810</v>
      </c>
      <c r="D48" s="114">
        <v>89825</v>
      </c>
      <c r="E48" s="115">
        <v>904</v>
      </c>
      <c r="F48" s="115">
        <v>6</v>
      </c>
      <c r="G48" s="114">
        <v>6785</v>
      </c>
      <c r="H48" s="115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4">
        <v>3932</v>
      </c>
      <c r="D49" s="114">
        <v>192826</v>
      </c>
      <c r="E49" s="115">
        <v>288</v>
      </c>
      <c r="F49" s="115">
        <v>0</v>
      </c>
      <c r="G49" s="114">
        <v>3580</v>
      </c>
      <c r="H49" s="115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4">
        <v>3398</v>
      </c>
      <c r="D50" s="114">
        <v>46942</v>
      </c>
      <c r="E50" s="115">
        <v>243</v>
      </c>
      <c r="F50" s="115">
        <v>1</v>
      </c>
      <c r="G50" s="114">
        <v>3150</v>
      </c>
      <c r="H50" s="115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4">
        <v>4421</v>
      </c>
      <c r="D51" s="114">
        <v>123230</v>
      </c>
      <c r="E51" s="115">
        <v>397</v>
      </c>
      <c r="F51" s="115">
        <v>0</v>
      </c>
      <c r="G51" s="114">
        <v>3920</v>
      </c>
      <c r="H51" s="115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4">
        <v>28741</v>
      </c>
      <c r="D52" s="114">
        <v>296869</v>
      </c>
      <c r="E52" s="114">
        <v>4659</v>
      </c>
      <c r="F52" s="115">
        <v>82</v>
      </c>
      <c r="G52" s="114">
        <v>23774</v>
      </c>
      <c r="H52" s="115">
        <v>239</v>
      </c>
      <c r="I52" s="25"/>
    </row>
    <row r="53" spans="1:9" ht="12" customHeight="1" x14ac:dyDescent="0.55000000000000004">
      <c r="B53" s="22" t="s">
        <v>276</v>
      </c>
      <c r="C53" s="115">
        <v>149</v>
      </c>
      <c r="D53" s="116" t="s">
        <v>347</v>
      </c>
      <c r="E53" s="115">
        <v>0</v>
      </c>
      <c r="F53" s="116" t="s">
        <v>347</v>
      </c>
      <c r="G53" s="115">
        <v>149</v>
      </c>
      <c r="H53" s="116" t="s">
        <v>347</v>
      </c>
      <c r="I53" s="25"/>
    </row>
    <row r="54" spans="1:9" ht="12" customHeight="1" x14ac:dyDescent="0.55000000000000004">
      <c r="B54" s="21" t="s">
        <v>164</v>
      </c>
      <c r="C54" s="114">
        <v>1027692</v>
      </c>
      <c r="D54" s="114">
        <v>18249276</v>
      </c>
      <c r="E54" s="114">
        <v>123044</v>
      </c>
      <c r="F54" s="114">
        <v>1190</v>
      </c>
      <c r="G54" s="114">
        <v>886500</v>
      </c>
      <c r="H54" s="114">
        <v>15273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3" t="s">
        <v>323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x14ac:dyDescent="0.55000000000000004">
      <c r="A2" s="93"/>
      <c r="B2" s="93"/>
      <c r="C2" s="93"/>
      <c r="D2" s="93"/>
      <c r="E2" s="93"/>
      <c r="F2" s="93"/>
      <c r="G2" s="93"/>
      <c r="H2" s="93"/>
      <c r="I2" s="93"/>
      <c r="J2" s="93"/>
      <c r="K2" s="94" t="str">
        <f>"（" &amp; TEXT(MAX(A3:A122)+1,"m月d日") &amp; "公表時点）"</f>
        <v>（8月6日公表時点）</v>
      </c>
    </row>
    <row r="3" spans="1:11" x14ac:dyDescent="0.55000000000000004">
      <c r="A3" s="143" t="s">
        <v>324</v>
      </c>
      <c r="B3" s="143" t="s">
        <v>297</v>
      </c>
      <c r="C3" s="143" t="s">
        <v>298</v>
      </c>
      <c r="D3" s="142" t="s">
        <v>325</v>
      </c>
      <c r="E3" s="142"/>
      <c r="F3" s="142"/>
      <c r="G3" s="142"/>
      <c r="H3" s="142" t="s">
        <v>326</v>
      </c>
      <c r="I3" s="142"/>
      <c r="J3" s="142"/>
      <c r="K3" s="142"/>
    </row>
    <row r="4" spans="1:11" x14ac:dyDescent="0.55000000000000004">
      <c r="A4" s="143"/>
      <c r="B4" s="143"/>
      <c r="C4" s="143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43"/>
      <c r="B5" s="143"/>
      <c r="C5" s="143"/>
      <c r="D5" s="95" t="s">
        <v>301</v>
      </c>
      <c r="E5" s="95" t="s">
        <v>302</v>
      </c>
      <c r="F5" s="95" t="s">
        <v>301</v>
      </c>
      <c r="G5" s="95" t="s">
        <v>302</v>
      </c>
      <c r="H5" s="95" t="s">
        <v>301</v>
      </c>
      <c r="I5" s="95" t="s">
        <v>302</v>
      </c>
      <c r="J5" s="95" t="s">
        <v>301</v>
      </c>
      <c r="K5" s="95" t="s">
        <v>302</v>
      </c>
    </row>
    <row r="6" spans="1:11" x14ac:dyDescent="0.55000000000000004">
      <c r="A6" s="140" t="s">
        <v>287</v>
      </c>
      <c r="B6" s="141"/>
      <c r="C6" s="67">
        <f t="shared" ref="C6:C53" ca="1" si="0">SUM(D6:G6)</f>
        <v>81408330</v>
      </c>
      <c r="D6" s="67">
        <f ca="1">SUM(OFFSET(D$6,1,0,MAX($A$6:$A122)-DATE(2021,4,12)+1,1))</f>
        <v>42691689</v>
      </c>
      <c r="E6" s="67">
        <f ca="1">SUM(OFFSET(E$6,1,0,MAX($A$6:$A122)-DATE(2021,4,12)+1,1))</f>
        <v>4153879</v>
      </c>
      <c r="F6" s="67">
        <f ca="1">SUM(OFFSET(F$6,1,0,MAX($A$6:$A122)-DATE(2021,4,12)+1,1))</f>
        <v>32965256</v>
      </c>
      <c r="G6" s="67">
        <f ca="1">SUM(OFFSET(G$6,1,0,MAX($A$6:$A122)-DATE(2021,4,12)+1,1))</f>
        <v>1597506</v>
      </c>
      <c r="H6" s="67">
        <f ca="1">SUM(OFFSET(H$6,1,0,MAX($A$6:$A122)-DATE(2021,4,12)+1,1))</f>
        <v>30131779</v>
      </c>
      <c r="I6" s="67">
        <f ca="1">SUM(OFFSET(I$6,1,0,MAX($A$6:$A122)-DATE(2021,4,12)+1,1))</f>
        <v>832992</v>
      </c>
      <c r="J6" s="67">
        <f ca="1">SUM(OFFSET(J$6,1,0,MAX($A$6:$A122)-DATE(2021,4,12)+1,1))</f>
        <v>27639050</v>
      </c>
      <c r="K6" s="67">
        <f ca="1">SUM(OFFSET(K$6,1,0,MAX($A$6:$A122)-DATE(2021,4,12)+1,1))</f>
        <v>756494</v>
      </c>
    </row>
    <row r="7" spans="1:11" x14ac:dyDescent="0.55000000000000004">
      <c r="A7" s="105">
        <v>44413</v>
      </c>
      <c r="B7" s="107" t="str">
        <f t="shared" ref="B7:B43" si="1">"(" &amp; TEXT(A7,"aaa") &amp; ")"</f>
        <v>(木)</v>
      </c>
      <c r="C7" s="67">
        <f t="shared" ref="C7:C31" si="2">SUM(D7:G7)</f>
        <v>615958</v>
      </c>
      <c r="D7" s="67">
        <v>225752</v>
      </c>
      <c r="E7" s="67">
        <v>49549</v>
      </c>
      <c r="F7" s="67">
        <v>307650</v>
      </c>
      <c r="G7" s="67">
        <v>33007</v>
      </c>
      <c r="H7" s="67">
        <v>19358</v>
      </c>
      <c r="I7" s="67">
        <v>599</v>
      </c>
      <c r="J7" s="67">
        <v>117898</v>
      </c>
      <c r="K7" s="67">
        <v>924</v>
      </c>
    </row>
    <row r="8" spans="1:11" x14ac:dyDescent="0.55000000000000004">
      <c r="A8" s="105">
        <v>44412</v>
      </c>
      <c r="B8" s="108" t="str">
        <f t="shared" si="1"/>
        <v>(水)</v>
      </c>
      <c r="C8" s="67">
        <f t="shared" si="2"/>
        <v>819651</v>
      </c>
      <c r="D8" s="67">
        <v>311762</v>
      </c>
      <c r="E8" s="67">
        <v>58743</v>
      </c>
      <c r="F8" s="67">
        <v>401190</v>
      </c>
      <c r="G8" s="67">
        <v>47956</v>
      </c>
      <c r="H8" s="67">
        <v>26482</v>
      </c>
      <c r="I8" s="67">
        <v>627</v>
      </c>
      <c r="J8" s="67">
        <v>160026</v>
      </c>
      <c r="K8" s="67">
        <v>1093</v>
      </c>
    </row>
    <row r="9" spans="1:11" x14ac:dyDescent="0.55000000000000004">
      <c r="A9" s="105">
        <v>44411</v>
      </c>
      <c r="B9" s="107" t="str">
        <f t="shared" si="1"/>
        <v>(火)</v>
      </c>
      <c r="C9" s="67">
        <f t="shared" si="2"/>
        <v>892044</v>
      </c>
      <c r="D9" s="67">
        <v>337713</v>
      </c>
      <c r="E9" s="67">
        <v>63797</v>
      </c>
      <c r="F9" s="67">
        <v>438427</v>
      </c>
      <c r="G9" s="67">
        <v>52107</v>
      </c>
      <c r="H9" s="67">
        <v>35263</v>
      </c>
      <c r="I9" s="67">
        <v>867</v>
      </c>
      <c r="J9" s="67">
        <v>193826</v>
      </c>
      <c r="K9" s="67">
        <v>2513</v>
      </c>
    </row>
    <row r="10" spans="1:11" x14ac:dyDescent="0.55000000000000004">
      <c r="A10" s="105">
        <v>44410</v>
      </c>
      <c r="B10" s="108" t="str">
        <f t="shared" si="1"/>
        <v>(月)</v>
      </c>
      <c r="C10" s="67">
        <f t="shared" si="2"/>
        <v>903431</v>
      </c>
      <c r="D10" s="67">
        <v>342333</v>
      </c>
      <c r="E10" s="67">
        <v>66820</v>
      </c>
      <c r="F10" s="67">
        <v>440591</v>
      </c>
      <c r="G10" s="67">
        <v>53687</v>
      </c>
      <c r="H10" s="67">
        <v>40943</v>
      </c>
      <c r="I10" s="67">
        <v>911</v>
      </c>
      <c r="J10" s="67">
        <v>202155</v>
      </c>
      <c r="K10" s="67">
        <v>2523</v>
      </c>
    </row>
    <row r="11" spans="1:11" x14ac:dyDescent="0.55000000000000004">
      <c r="A11" s="105">
        <v>44409</v>
      </c>
      <c r="B11" s="107" t="str">
        <f t="shared" si="1"/>
        <v>(日)</v>
      </c>
      <c r="C11" s="67">
        <f t="shared" si="2"/>
        <v>983714</v>
      </c>
      <c r="D11" s="67">
        <v>379384</v>
      </c>
      <c r="E11" s="67">
        <v>76366</v>
      </c>
      <c r="F11" s="67">
        <v>476412</v>
      </c>
      <c r="G11" s="67">
        <v>51552</v>
      </c>
      <c r="H11" s="67">
        <v>23769</v>
      </c>
      <c r="I11" s="67">
        <v>2438</v>
      </c>
      <c r="J11" s="67">
        <v>186637</v>
      </c>
      <c r="K11" s="67">
        <v>4914</v>
      </c>
    </row>
    <row r="12" spans="1:11" x14ac:dyDescent="0.55000000000000004">
      <c r="A12" s="105">
        <v>44408</v>
      </c>
      <c r="B12" s="108" t="str">
        <f t="shared" si="1"/>
        <v>(土)</v>
      </c>
      <c r="C12" s="67">
        <f t="shared" si="2"/>
        <v>1294282</v>
      </c>
      <c r="D12" s="67">
        <v>444521</v>
      </c>
      <c r="E12" s="67">
        <v>80954</v>
      </c>
      <c r="F12" s="67">
        <v>697609</v>
      </c>
      <c r="G12" s="67">
        <v>71198</v>
      </c>
      <c r="H12" s="67">
        <v>47217</v>
      </c>
      <c r="I12" s="67">
        <v>3126</v>
      </c>
      <c r="J12" s="67">
        <v>355177</v>
      </c>
      <c r="K12" s="67">
        <v>9777</v>
      </c>
    </row>
    <row r="13" spans="1:11" x14ac:dyDescent="0.55000000000000004">
      <c r="A13" s="105">
        <v>44407</v>
      </c>
      <c r="B13" s="107" t="str">
        <f t="shared" si="1"/>
        <v>(金)</v>
      </c>
      <c r="C13" s="67">
        <f t="shared" si="2"/>
        <v>1192202</v>
      </c>
      <c r="D13" s="67">
        <v>400484</v>
      </c>
      <c r="E13" s="67">
        <v>76838</v>
      </c>
      <c r="F13" s="67">
        <v>643231</v>
      </c>
      <c r="G13" s="67">
        <v>71649</v>
      </c>
      <c r="H13" s="67">
        <v>64506</v>
      </c>
      <c r="I13" s="67">
        <v>1127</v>
      </c>
      <c r="J13" s="67">
        <v>366024</v>
      </c>
      <c r="K13" s="67">
        <v>8705</v>
      </c>
    </row>
    <row r="14" spans="1:11" x14ac:dyDescent="0.55000000000000004">
      <c r="A14" s="105">
        <v>44406</v>
      </c>
      <c r="B14" s="108" t="str">
        <f t="shared" si="1"/>
        <v>(木)</v>
      </c>
      <c r="C14" s="67">
        <f t="shared" si="2"/>
        <v>1195693</v>
      </c>
      <c r="D14" s="67">
        <v>382695</v>
      </c>
      <c r="E14" s="67">
        <v>81818</v>
      </c>
      <c r="F14" s="67">
        <v>666352</v>
      </c>
      <c r="G14" s="67">
        <v>64828</v>
      </c>
      <c r="H14" s="67">
        <v>65555</v>
      </c>
      <c r="I14" s="67">
        <v>1305</v>
      </c>
      <c r="J14" s="67">
        <v>420331</v>
      </c>
      <c r="K14" s="67">
        <v>8924</v>
      </c>
    </row>
    <row r="15" spans="1:11" x14ac:dyDescent="0.55000000000000004">
      <c r="A15" s="105">
        <v>44405</v>
      </c>
      <c r="B15" s="107" t="str">
        <f t="shared" si="1"/>
        <v>(水)</v>
      </c>
      <c r="C15" s="67">
        <f t="shared" si="2"/>
        <v>1224866</v>
      </c>
      <c r="D15" s="67">
        <v>387888</v>
      </c>
      <c r="E15" s="67">
        <v>77033</v>
      </c>
      <c r="F15" s="67">
        <v>690404</v>
      </c>
      <c r="G15" s="67">
        <v>69541</v>
      </c>
      <c r="H15" s="67">
        <v>71428</v>
      </c>
      <c r="I15" s="67">
        <v>1211</v>
      </c>
      <c r="J15" s="67">
        <v>451586</v>
      </c>
      <c r="K15" s="67">
        <v>12641</v>
      </c>
    </row>
    <row r="16" spans="1:11" x14ac:dyDescent="0.55000000000000004">
      <c r="A16" s="105">
        <v>44404</v>
      </c>
      <c r="B16" s="108" t="str">
        <f t="shared" si="1"/>
        <v>(火)</v>
      </c>
      <c r="C16" s="67">
        <f t="shared" si="2"/>
        <v>1208336</v>
      </c>
      <c r="D16" s="67">
        <v>393723</v>
      </c>
      <c r="E16" s="67">
        <v>72204</v>
      </c>
      <c r="F16" s="67">
        <v>673360</v>
      </c>
      <c r="G16" s="67">
        <v>69049</v>
      </c>
      <c r="H16" s="67">
        <v>85028</v>
      </c>
      <c r="I16" s="67">
        <v>1335</v>
      </c>
      <c r="J16" s="67">
        <v>451690</v>
      </c>
      <c r="K16" s="67">
        <v>12371</v>
      </c>
    </row>
    <row r="17" spans="1:11" x14ac:dyDescent="0.55000000000000004">
      <c r="A17" s="105">
        <v>44403</v>
      </c>
      <c r="B17" s="107" t="str">
        <f t="shared" si="1"/>
        <v>(月)</v>
      </c>
      <c r="C17" s="67">
        <f t="shared" si="2"/>
        <v>1147985</v>
      </c>
      <c r="D17" s="67">
        <v>333732</v>
      </c>
      <c r="E17" s="67">
        <v>80885</v>
      </c>
      <c r="F17" s="67">
        <v>665040</v>
      </c>
      <c r="G17" s="67">
        <v>68328</v>
      </c>
      <c r="H17" s="67">
        <v>74034</v>
      </c>
      <c r="I17" s="67">
        <v>1670</v>
      </c>
      <c r="J17" s="67">
        <v>460339</v>
      </c>
      <c r="K17" s="67">
        <v>14272</v>
      </c>
    </row>
    <row r="18" spans="1:11" x14ac:dyDescent="0.55000000000000004">
      <c r="A18" s="105">
        <v>44402</v>
      </c>
      <c r="B18" s="108" t="str">
        <f t="shared" si="1"/>
        <v>(日)</v>
      </c>
      <c r="C18" s="67">
        <f t="shared" si="2"/>
        <v>1044184</v>
      </c>
      <c r="D18" s="67">
        <v>258117</v>
      </c>
      <c r="E18" s="67">
        <v>86074</v>
      </c>
      <c r="F18" s="67">
        <v>644181</v>
      </c>
      <c r="G18" s="67">
        <v>55812</v>
      </c>
      <c r="H18" s="67">
        <v>36524</v>
      </c>
      <c r="I18" s="67">
        <v>4184</v>
      </c>
      <c r="J18" s="67">
        <v>437960</v>
      </c>
      <c r="K18" s="67">
        <v>16377</v>
      </c>
    </row>
    <row r="19" spans="1:11" x14ac:dyDescent="0.55000000000000004">
      <c r="A19" s="105">
        <v>44401</v>
      </c>
      <c r="B19" s="107" t="str">
        <f t="shared" si="1"/>
        <v>(土)</v>
      </c>
      <c r="C19" s="67">
        <f t="shared" si="2"/>
        <v>1119603</v>
      </c>
      <c r="D19" s="67">
        <v>281105</v>
      </c>
      <c r="E19" s="67">
        <v>88426</v>
      </c>
      <c r="F19" s="67">
        <v>691190</v>
      </c>
      <c r="G19" s="67">
        <v>58882</v>
      </c>
      <c r="H19" s="67">
        <v>47023</v>
      </c>
      <c r="I19" s="67">
        <v>4472</v>
      </c>
      <c r="J19" s="67">
        <v>484607</v>
      </c>
      <c r="K19" s="67">
        <v>21162</v>
      </c>
    </row>
    <row r="20" spans="1:11" x14ac:dyDescent="0.55000000000000004">
      <c r="A20" s="105">
        <v>44400</v>
      </c>
      <c r="B20" s="108" t="str">
        <f t="shared" si="1"/>
        <v>(金)</v>
      </c>
      <c r="C20" s="67">
        <f t="shared" si="2"/>
        <v>411575</v>
      </c>
      <c r="D20" s="67">
        <v>119709</v>
      </c>
      <c r="E20" s="67">
        <v>62833</v>
      </c>
      <c r="F20" s="67">
        <v>183054</v>
      </c>
      <c r="G20" s="67">
        <v>45979</v>
      </c>
      <c r="H20" s="67">
        <v>15355</v>
      </c>
      <c r="I20" s="67">
        <v>2017</v>
      </c>
      <c r="J20" s="67">
        <v>127866</v>
      </c>
      <c r="K20" s="67">
        <v>17749</v>
      </c>
    </row>
    <row r="21" spans="1:11" x14ac:dyDescent="0.55000000000000004">
      <c r="A21" s="105">
        <v>44399</v>
      </c>
      <c r="B21" s="107" t="str">
        <f t="shared" si="1"/>
        <v>(木)</v>
      </c>
      <c r="C21" s="67">
        <f t="shared" si="2"/>
        <v>550248</v>
      </c>
      <c r="D21" s="67">
        <v>176964</v>
      </c>
      <c r="E21" s="67">
        <v>69898</v>
      </c>
      <c r="F21" s="67">
        <v>260554</v>
      </c>
      <c r="G21" s="67">
        <v>42832</v>
      </c>
      <c r="H21" s="67">
        <v>28113</v>
      </c>
      <c r="I21" s="67">
        <v>2969</v>
      </c>
      <c r="J21" s="67">
        <v>201423</v>
      </c>
      <c r="K21" s="67">
        <v>18466</v>
      </c>
    </row>
    <row r="22" spans="1:11" x14ac:dyDescent="0.55000000000000004">
      <c r="A22" s="105">
        <v>44398</v>
      </c>
      <c r="B22" s="108" t="str">
        <f t="shared" si="1"/>
        <v>(水)</v>
      </c>
      <c r="C22" s="67">
        <f t="shared" si="2"/>
        <v>1216561</v>
      </c>
      <c r="D22" s="67">
        <v>458301</v>
      </c>
      <c r="E22" s="67">
        <v>103097</v>
      </c>
      <c r="F22" s="67">
        <v>606215</v>
      </c>
      <c r="G22" s="67">
        <v>48948</v>
      </c>
      <c r="H22" s="67">
        <v>117856</v>
      </c>
      <c r="I22" s="67">
        <v>2558</v>
      </c>
      <c r="J22" s="67">
        <v>480917</v>
      </c>
      <c r="K22" s="67">
        <v>19595</v>
      </c>
    </row>
    <row r="23" spans="1:11" x14ac:dyDescent="0.55000000000000004">
      <c r="A23" s="105">
        <v>44397</v>
      </c>
      <c r="B23" s="107" t="str">
        <f t="shared" si="1"/>
        <v>(火)</v>
      </c>
      <c r="C23" s="67">
        <f t="shared" si="2"/>
        <v>1213154</v>
      </c>
      <c r="D23" s="67">
        <v>496515</v>
      </c>
      <c r="E23" s="67">
        <v>93429</v>
      </c>
      <c r="F23" s="67">
        <v>574104</v>
      </c>
      <c r="G23" s="67">
        <v>49106</v>
      </c>
      <c r="H23" s="67">
        <v>143870</v>
      </c>
      <c r="I23" s="67">
        <v>2447</v>
      </c>
      <c r="J23" s="67">
        <v>468178</v>
      </c>
      <c r="K23" s="67">
        <v>23141</v>
      </c>
    </row>
    <row r="24" spans="1:11" x14ac:dyDescent="0.55000000000000004">
      <c r="A24" s="105">
        <v>44396</v>
      </c>
      <c r="B24" s="108" t="str">
        <f t="shared" si="1"/>
        <v>(月)</v>
      </c>
      <c r="C24" s="67">
        <f t="shared" si="2"/>
        <v>919967</v>
      </c>
      <c r="D24" s="67">
        <v>255428</v>
      </c>
      <c r="E24" s="67">
        <v>88978</v>
      </c>
      <c r="F24" s="67">
        <v>532614</v>
      </c>
      <c r="G24" s="67">
        <v>42947</v>
      </c>
      <c r="H24" s="67">
        <v>65188</v>
      </c>
      <c r="I24" s="67">
        <v>2934</v>
      </c>
      <c r="J24" s="67">
        <v>438647</v>
      </c>
      <c r="K24" s="67">
        <v>22553</v>
      </c>
    </row>
    <row r="25" spans="1:11" x14ac:dyDescent="0.55000000000000004">
      <c r="A25" s="105">
        <v>44395</v>
      </c>
      <c r="B25" s="107" t="str">
        <f t="shared" si="1"/>
        <v>(日)</v>
      </c>
      <c r="C25" s="67">
        <f t="shared" si="2"/>
        <v>1197096</v>
      </c>
      <c r="D25" s="67">
        <v>442173</v>
      </c>
      <c r="E25" s="67">
        <v>82210</v>
      </c>
      <c r="F25" s="67">
        <v>635181</v>
      </c>
      <c r="G25" s="67">
        <v>37532</v>
      </c>
      <c r="H25" s="67">
        <v>92761</v>
      </c>
      <c r="I25" s="67">
        <v>3065</v>
      </c>
      <c r="J25" s="67">
        <v>527233</v>
      </c>
      <c r="K25" s="67">
        <v>28096</v>
      </c>
    </row>
    <row r="26" spans="1:11" x14ac:dyDescent="0.55000000000000004">
      <c r="A26" s="105">
        <v>44394</v>
      </c>
      <c r="B26" s="108" t="str">
        <f t="shared" si="1"/>
        <v>(土)</v>
      </c>
      <c r="C26" s="67">
        <f t="shared" si="2"/>
        <v>1333529</v>
      </c>
      <c r="D26" s="67">
        <v>594835</v>
      </c>
      <c r="E26" s="67">
        <v>90596</v>
      </c>
      <c r="F26" s="67">
        <v>611242</v>
      </c>
      <c r="G26" s="67">
        <v>36856</v>
      </c>
      <c r="H26" s="67">
        <v>149730</v>
      </c>
      <c r="I26" s="67">
        <v>2610</v>
      </c>
      <c r="J26" s="67">
        <v>515484</v>
      </c>
      <c r="K26" s="67">
        <v>29097</v>
      </c>
    </row>
    <row r="27" spans="1:11" x14ac:dyDescent="0.55000000000000004">
      <c r="A27" s="105">
        <v>44393</v>
      </c>
      <c r="B27" s="107" t="str">
        <f t="shared" si="1"/>
        <v>(金)</v>
      </c>
      <c r="C27" s="67">
        <f t="shared" si="2"/>
        <v>1264984</v>
      </c>
      <c r="D27" s="67">
        <v>577713</v>
      </c>
      <c r="E27" s="67">
        <v>92790</v>
      </c>
      <c r="F27" s="67">
        <v>564098</v>
      </c>
      <c r="G27" s="67">
        <v>30383</v>
      </c>
      <c r="H27" s="67">
        <v>197234</v>
      </c>
      <c r="I27" s="67">
        <v>1781</v>
      </c>
      <c r="J27" s="67">
        <v>483036</v>
      </c>
      <c r="K27" s="67">
        <v>24193</v>
      </c>
    </row>
    <row r="28" spans="1:11" x14ac:dyDescent="0.55000000000000004">
      <c r="A28" s="105">
        <v>44392</v>
      </c>
      <c r="B28" s="108" t="str">
        <f t="shared" si="1"/>
        <v>(木)</v>
      </c>
      <c r="C28" s="67">
        <f t="shared" si="2"/>
        <v>1264765</v>
      </c>
      <c r="D28" s="67">
        <v>560881</v>
      </c>
      <c r="E28" s="67">
        <v>90274</v>
      </c>
      <c r="F28" s="67">
        <v>581532</v>
      </c>
      <c r="G28" s="67">
        <v>32078</v>
      </c>
      <c r="H28" s="67">
        <v>203659</v>
      </c>
      <c r="I28" s="67">
        <v>5007</v>
      </c>
      <c r="J28" s="67">
        <v>516984</v>
      </c>
      <c r="K28" s="67">
        <v>28447</v>
      </c>
    </row>
    <row r="29" spans="1:11" x14ac:dyDescent="0.55000000000000004">
      <c r="A29" s="105">
        <v>44391</v>
      </c>
      <c r="B29" s="107" t="str">
        <f t="shared" si="1"/>
        <v>(水)</v>
      </c>
      <c r="C29" s="67">
        <f t="shared" si="2"/>
        <v>1298008</v>
      </c>
      <c r="D29" s="67">
        <v>575954</v>
      </c>
      <c r="E29" s="67">
        <v>90428</v>
      </c>
      <c r="F29" s="67">
        <v>599274</v>
      </c>
      <c r="G29" s="67">
        <v>32352</v>
      </c>
      <c r="H29" s="67">
        <v>224481</v>
      </c>
      <c r="I29" s="67">
        <v>1679</v>
      </c>
      <c r="J29" s="67">
        <v>537066</v>
      </c>
      <c r="K29" s="67">
        <v>27992</v>
      </c>
    </row>
    <row r="30" spans="1:11" x14ac:dyDescent="0.55000000000000004">
      <c r="A30" s="105">
        <v>44390</v>
      </c>
      <c r="B30" s="108" t="str">
        <f t="shared" si="1"/>
        <v>(火)</v>
      </c>
      <c r="C30" s="67">
        <f t="shared" si="2"/>
        <v>1294118</v>
      </c>
      <c r="D30" s="67">
        <v>577582</v>
      </c>
      <c r="E30" s="67">
        <v>89894</v>
      </c>
      <c r="F30" s="67">
        <v>595235</v>
      </c>
      <c r="G30" s="67">
        <v>31407</v>
      </c>
      <c r="H30" s="67">
        <v>251323</v>
      </c>
      <c r="I30" s="67">
        <v>2090</v>
      </c>
      <c r="J30" s="67">
        <v>539833</v>
      </c>
      <c r="K30" s="67">
        <v>28224</v>
      </c>
    </row>
    <row r="31" spans="1:11" x14ac:dyDescent="0.55000000000000004">
      <c r="A31" s="105">
        <v>44389</v>
      </c>
      <c r="B31" s="107" t="str">
        <f t="shared" si="1"/>
        <v>(月)</v>
      </c>
      <c r="C31" s="67">
        <f t="shared" si="2"/>
        <v>1229230</v>
      </c>
      <c r="D31" s="67">
        <v>544274</v>
      </c>
      <c r="E31" s="67">
        <v>75623</v>
      </c>
      <c r="F31" s="67">
        <v>578352</v>
      </c>
      <c r="G31" s="67">
        <v>30981</v>
      </c>
      <c r="H31" s="67">
        <v>246592</v>
      </c>
      <c r="I31" s="67">
        <v>1644</v>
      </c>
      <c r="J31" s="67">
        <v>530458</v>
      </c>
      <c r="K31" s="67">
        <v>28236</v>
      </c>
    </row>
    <row r="32" spans="1:11" x14ac:dyDescent="0.55000000000000004">
      <c r="A32" s="105">
        <v>44388</v>
      </c>
      <c r="B32" s="108" t="str">
        <f t="shared" si="1"/>
        <v>(日)</v>
      </c>
      <c r="C32" s="67">
        <f t="shared" si="0"/>
        <v>1269341</v>
      </c>
      <c r="D32" s="67">
        <v>543975</v>
      </c>
      <c r="E32" s="67">
        <v>86556</v>
      </c>
      <c r="F32" s="67">
        <v>605844</v>
      </c>
      <c r="G32" s="67">
        <v>32966</v>
      </c>
      <c r="H32" s="67">
        <v>206872</v>
      </c>
      <c r="I32" s="67">
        <v>2964</v>
      </c>
      <c r="J32" s="67">
        <v>548366</v>
      </c>
      <c r="K32" s="67">
        <v>30260</v>
      </c>
    </row>
    <row r="33" spans="1:11" x14ac:dyDescent="0.55000000000000004">
      <c r="A33" s="105">
        <v>44387</v>
      </c>
      <c r="B33" s="107" t="str">
        <f t="shared" si="1"/>
        <v>(土)</v>
      </c>
      <c r="C33" s="67">
        <f t="shared" ref="C33:C43" si="3">SUM(D33:G33)</f>
        <v>1459821</v>
      </c>
      <c r="D33" s="67">
        <v>730735</v>
      </c>
      <c r="E33" s="67">
        <v>102856</v>
      </c>
      <c r="F33" s="67">
        <v>593785</v>
      </c>
      <c r="G33" s="67">
        <v>32445</v>
      </c>
      <c r="H33" s="67">
        <v>357837</v>
      </c>
      <c r="I33" s="67">
        <v>3321</v>
      </c>
      <c r="J33" s="67">
        <v>542184</v>
      </c>
      <c r="K33" s="67">
        <v>30103</v>
      </c>
    </row>
    <row r="34" spans="1:11" x14ac:dyDescent="0.55000000000000004">
      <c r="A34" s="105">
        <v>44386</v>
      </c>
      <c r="B34" s="108" t="str">
        <f t="shared" si="1"/>
        <v>(金)</v>
      </c>
      <c r="C34" s="67">
        <f t="shared" si="3"/>
        <v>1366276</v>
      </c>
      <c r="D34" s="67">
        <v>679770</v>
      </c>
      <c r="E34" s="67">
        <v>93644</v>
      </c>
      <c r="F34" s="67">
        <v>564080</v>
      </c>
      <c r="G34" s="67">
        <v>28782</v>
      </c>
      <c r="H34" s="67">
        <v>376082</v>
      </c>
      <c r="I34" s="67">
        <v>2713</v>
      </c>
      <c r="J34" s="67">
        <v>523014</v>
      </c>
      <c r="K34" s="67">
        <v>26426</v>
      </c>
    </row>
    <row r="35" spans="1:11" x14ac:dyDescent="0.55000000000000004">
      <c r="A35" s="105">
        <v>44385</v>
      </c>
      <c r="B35" s="107" t="str">
        <f t="shared" si="1"/>
        <v>(木)</v>
      </c>
      <c r="C35" s="67">
        <f t="shared" si="3"/>
        <v>1373867</v>
      </c>
      <c r="D35" s="67">
        <v>688196</v>
      </c>
      <c r="E35" s="67">
        <v>90377</v>
      </c>
      <c r="F35" s="67">
        <v>566904</v>
      </c>
      <c r="G35" s="67">
        <v>28390</v>
      </c>
      <c r="H35" s="67">
        <v>420424</v>
      </c>
      <c r="I35" s="67">
        <v>2859</v>
      </c>
      <c r="J35" s="67">
        <v>534190</v>
      </c>
      <c r="K35" s="67">
        <v>26132</v>
      </c>
    </row>
    <row r="36" spans="1:11" x14ac:dyDescent="0.55000000000000004">
      <c r="A36" s="105">
        <v>44384</v>
      </c>
      <c r="B36" s="108" t="str">
        <f t="shared" si="1"/>
        <v>(水)</v>
      </c>
      <c r="C36" s="67">
        <f t="shared" si="3"/>
        <v>1395559</v>
      </c>
      <c r="D36" s="67">
        <v>713966</v>
      </c>
      <c r="E36" s="67">
        <v>85753</v>
      </c>
      <c r="F36" s="67">
        <v>569233</v>
      </c>
      <c r="G36" s="67">
        <v>26607</v>
      </c>
      <c r="H36" s="67">
        <v>455187</v>
      </c>
      <c r="I36" s="67">
        <v>2991</v>
      </c>
      <c r="J36" s="67">
        <v>538199</v>
      </c>
      <c r="K36" s="67">
        <v>24735</v>
      </c>
    </row>
    <row r="37" spans="1:11" x14ac:dyDescent="0.55000000000000004">
      <c r="A37" s="105">
        <v>44383</v>
      </c>
      <c r="B37" s="107" t="str">
        <f t="shared" si="1"/>
        <v>(火)</v>
      </c>
      <c r="C37" s="67">
        <f t="shared" si="3"/>
        <v>1381387</v>
      </c>
      <c r="D37" s="67">
        <v>681177</v>
      </c>
      <c r="E37" s="67">
        <v>83968</v>
      </c>
      <c r="F37" s="67">
        <v>587745</v>
      </c>
      <c r="G37" s="67">
        <v>28497</v>
      </c>
      <c r="H37" s="67">
        <v>446026</v>
      </c>
      <c r="I37" s="67">
        <v>2773</v>
      </c>
      <c r="J37" s="67">
        <v>559214</v>
      </c>
      <c r="K37" s="67">
        <v>26828</v>
      </c>
    </row>
    <row r="38" spans="1:11" x14ac:dyDescent="0.55000000000000004">
      <c r="A38" s="105">
        <v>44382</v>
      </c>
      <c r="B38" s="108" t="str">
        <f t="shared" si="1"/>
        <v>(月)</v>
      </c>
      <c r="C38" s="67">
        <f t="shared" si="3"/>
        <v>1303778</v>
      </c>
      <c r="D38" s="67">
        <v>645261</v>
      </c>
      <c r="E38" s="67">
        <v>81604</v>
      </c>
      <c r="F38" s="67">
        <v>548607</v>
      </c>
      <c r="G38" s="67">
        <v>28306</v>
      </c>
      <c r="H38" s="67">
        <v>437138</v>
      </c>
      <c r="I38" s="67">
        <v>2767</v>
      </c>
      <c r="J38" s="67">
        <v>523589</v>
      </c>
      <c r="K38" s="67">
        <v>26535</v>
      </c>
    </row>
    <row r="39" spans="1:11" x14ac:dyDescent="0.55000000000000004">
      <c r="A39" s="105">
        <v>44381</v>
      </c>
      <c r="B39" s="107" t="str">
        <f t="shared" si="1"/>
        <v>(日)</v>
      </c>
      <c r="C39" s="67">
        <f t="shared" si="3"/>
        <v>1273590</v>
      </c>
      <c r="D39" s="67">
        <v>656769</v>
      </c>
      <c r="E39" s="67">
        <v>66920</v>
      </c>
      <c r="F39" s="67">
        <v>527569</v>
      </c>
      <c r="G39" s="67">
        <v>22332</v>
      </c>
      <c r="H39" s="67">
        <v>441089</v>
      </c>
      <c r="I39" s="67">
        <v>4546</v>
      </c>
      <c r="J39" s="67">
        <v>500041</v>
      </c>
      <c r="K39" s="67">
        <v>21277</v>
      </c>
    </row>
    <row r="40" spans="1:11" x14ac:dyDescent="0.55000000000000004">
      <c r="A40" s="105">
        <v>44380</v>
      </c>
      <c r="B40" s="108" t="str">
        <f t="shared" si="1"/>
        <v>(土)</v>
      </c>
      <c r="C40" s="67">
        <f t="shared" si="3"/>
        <v>1341821</v>
      </c>
      <c r="D40" s="67">
        <v>648026</v>
      </c>
      <c r="E40" s="67">
        <v>84081</v>
      </c>
      <c r="F40" s="67">
        <v>589889</v>
      </c>
      <c r="G40" s="67">
        <v>19825</v>
      </c>
      <c r="H40" s="67">
        <v>444557</v>
      </c>
      <c r="I40" s="67">
        <v>9529</v>
      </c>
      <c r="J40" s="67">
        <v>560630</v>
      </c>
      <c r="K40" s="67">
        <v>18586</v>
      </c>
    </row>
    <row r="41" spans="1:11" x14ac:dyDescent="0.55000000000000004">
      <c r="A41" s="105">
        <v>44379</v>
      </c>
      <c r="B41" s="107" t="str">
        <f t="shared" si="1"/>
        <v>(金)</v>
      </c>
      <c r="C41" s="67">
        <f t="shared" si="3"/>
        <v>1060863</v>
      </c>
      <c r="D41" s="67">
        <v>335088</v>
      </c>
      <c r="E41" s="67">
        <v>74207</v>
      </c>
      <c r="F41" s="67">
        <v>632097</v>
      </c>
      <c r="G41" s="67">
        <v>19471</v>
      </c>
      <c r="H41" s="67">
        <v>231463</v>
      </c>
      <c r="I41" s="67">
        <v>7349</v>
      </c>
      <c r="J41" s="67">
        <v>604997</v>
      </c>
      <c r="K41" s="67">
        <v>18278</v>
      </c>
    </row>
    <row r="42" spans="1:11" x14ac:dyDescent="0.55000000000000004">
      <c r="A42" s="105">
        <v>44378</v>
      </c>
      <c r="B42" s="108" t="str">
        <f t="shared" si="1"/>
        <v>(木)</v>
      </c>
      <c r="C42" s="67">
        <f t="shared" si="3"/>
        <v>1106402</v>
      </c>
      <c r="D42" s="67">
        <v>395261</v>
      </c>
      <c r="E42" s="67">
        <v>70296</v>
      </c>
      <c r="F42" s="67">
        <v>621251</v>
      </c>
      <c r="G42" s="67">
        <v>19594</v>
      </c>
      <c r="H42" s="67">
        <v>299241</v>
      </c>
      <c r="I42" s="67">
        <v>7504</v>
      </c>
      <c r="J42" s="67">
        <v>598506</v>
      </c>
      <c r="K42" s="67">
        <v>18441</v>
      </c>
    </row>
    <row r="43" spans="1:11" x14ac:dyDescent="0.55000000000000004">
      <c r="A43" s="105">
        <v>44377</v>
      </c>
      <c r="B43" s="107" t="str">
        <f t="shared" si="1"/>
        <v>(水)</v>
      </c>
      <c r="C43" s="67">
        <f t="shared" si="3"/>
        <v>1349734</v>
      </c>
      <c r="D43" s="67">
        <v>598872</v>
      </c>
      <c r="E43" s="67">
        <v>69407</v>
      </c>
      <c r="F43" s="67">
        <v>662451</v>
      </c>
      <c r="G43" s="67">
        <v>19004</v>
      </c>
      <c r="H43" s="67">
        <v>473686</v>
      </c>
      <c r="I43" s="67">
        <v>10977</v>
      </c>
      <c r="J43" s="67">
        <v>635765</v>
      </c>
      <c r="K43" s="67">
        <v>17992</v>
      </c>
    </row>
    <row r="44" spans="1:11" x14ac:dyDescent="0.55000000000000004">
      <c r="A44" s="105">
        <v>44376</v>
      </c>
      <c r="B44" s="108" t="str">
        <f>"(" &amp; TEXT(A44,"aaa") &amp; ")"</f>
        <v>(火)</v>
      </c>
      <c r="C44" s="67">
        <f>SUM(D44:G44)</f>
        <v>1329244</v>
      </c>
      <c r="D44" s="67">
        <v>582408</v>
      </c>
      <c r="E44" s="67">
        <v>60826</v>
      </c>
      <c r="F44" s="67">
        <v>666972</v>
      </c>
      <c r="G44" s="67">
        <v>19038</v>
      </c>
      <c r="H44" s="67">
        <v>468555</v>
      </c>
      <c r="I44" s="67">
        <v>10684</v>
      </c>
      <c r="J44" s="67">
        <v>642920</v>
      </c>
      <c r="K44" s="67">
        <v>17954</v>
      </c>
    </row>
    <row r="45" spans="1:11" x14ac:dyDescent="0.55000000000000004">
      <c r="A45" s="105">
        <v>44375</v>
      </c>
      <c r="B45" s="107" t="str">
        <f t="shared" ref="B45:B69" si="4">"(" &amp; TEXT(A45,"aaa") &amp; ")"</f>
        <v>(月)</v>
      </c>
      <c r="C45" s="67">
        <f t="shared" si="0"/>
        <v>1231386</v>
      </c>
      <c r="D45" s="67">
        <v>544988</v>
      </c>
      <c r="E45" s="67">
        <v>58298</v>
      </c>
      <c r="F45" s="67">
        <v>609587</v>
      </c>
      <c r="G45" s="67">
        <v>18513</v>
      </c>
      <c r="H45" s="67">
        <v>444957</v>
      </c>
      <c r="I45" s="67">
        <v>12265</v>
      </c>
      <c r="J45" s="67">
        <v>588671</v>
      </c>
      <c r="K45" s="67">
        <v>17491</v>
      </c>
    </row>
    <row r="46" spans="1:11" x14ac:dyDescent="0.55000000000000004">
      <c r="A46" s="105">
        <v>44374</v>
      </c>
      <c r="B46" s="107" t="str">
        <f t="shared" si="4"/>
        <v>(日)</v>
      </c>
      <c r="C46" s="67">
        <f t="shared" si="0"/>
        <v>1250371</v>
      </c>
      <c r="D46" s="67">
        <v>654322</v>
      </c>
      <c r="E46" s="67">
        <v>60044</v>
      </c>
      <c r="F46" s="67">
        <v>531399</v>
      </c>
      <c r="G46" s="67">
        <v>4606</v>
      </c>
      <c r="H46" s="67">
        <v>534510</v>
      </c>
      <c r="I46" s="67">
        <v>15148</v>
      </c>
      <c r="J46" s="67">
        <v>511284</v>
      </c>
      <c r="K46" s="67">
        <v>4368</v>
      </c>
    </row>
    <row r="47" spans="1:11" x14ac:dyDescent="0.55000000000000004">
      <c r="A47" s="105">
        <v>44373</v>
      </c>
      <c r="B47" s="107" t="str">
        <f t="shared" si="4"/>
        <v>(土)</v>
      </c>
      <c r="C47" s="67">
        <f t="shared" si="0"/>
        <v>1259812</v>
      </c>
      <c r="D47" s="67">
        <v>619651</v>
      </c>
      <c r="E47" s="67">
        <v>59411</v>
      </c>
      <c r="F47" s="67">
        <v>576980</v>
      </c>
      <c r="G47" s="67">
        <v>3770</v>
      </c>
      <c r="H47" s="67">
        <v>511035</v>
      </c>
      <c r="I47" s="67">
        <v>18627</v>
      </c>
      <c r="J47" s="67">
        <v>554537</v>
      </c>
      <c r="K47" s="67">
        <v>3527</v>
      </c>
    </row>
    <row r="48" spans="1:11" x14ac:dyDescent="0.55000000000000004">
      <c r="A48" s="105">
        <v>44372</v>
      </c>
      <c r="B48" s="107" t="str">
        <f t="shared" si="4"/>
        <v>(金)</v>
      </c>
      <c r="C48" s="67">
        <f t="shared" si="0"/>
        <v>1235095</v>
      </c>
      <c r="D48" s="67">
        <v>569279</v>
      </c>
      <c r="E48" s="67">
        <v>56417</v>
      </c>
      <c r="F48" s="67">
        <v>605638</v>
      </c>
      <c r="G48" s="67">
        <v>3761</v>
      </c>
      <c r="H48" s="67">
        <v>480973</v>
      </c>
      <c r="I48" s="67">
        <v>14138</v>
      </c>
      <c r="J48" s="67">
        <v>582078</v>
      </c>
      <c r="K48" s="67">
        <v>3580</v>
      </c>
    </row>
    <row r="49" spans="1:11" x14ac:dyDescent="0.55000000000000004">
      <c r="A49" s="105">
        <v>44371</v>
      </c>
      <c r="B49" s="107" t="str">
        <f t="shared" si="4"/>
        <v>(木)</v>
      </c>
      <c r="C49" s="67">
        <f t="shared" si="0"/>
        <v>1260641</v>
      </c>
      <c r="D49" s="67">
        <v>592393</v>
      </c>
      <c r="E49" s="67">
        <v>51134</v>
      </c>
      <c r="F49" s="67">
        <v>613827</v>
      </c>
      <c r="G49" s="67">
        <v>3287</v>
      </c>
      <c r="H49" s="67">
        <v>517842</v>
      </c>
      <c r="I49" s="67">
        <v>14286</v>
      </c>
      <c r="J49" s="67">
        <v>592170</v>
      </c>
      <c r="K49" s="67">
        <v>3150</v>
      </c>
    </row>
    <row r="50" spans="1:11" x14ac:dyDescent="0.55000000000000004">
      <c r="A50" s="105">
        <v>44370</v>
      </c>
      <c r="B50" s="107" t="str">
        <f t="shared" si="4"/>
        <v>(水)</v>
      </c>
      <c r="C50" s="67">
        <f t="shared" si="0"/>
        <v>1274529</v>
      </c>
      <c r="D50" s="67">
        <v>605394</v>
      </c>
      <c r="E50" s="67">
        <v>54510</v>
      </c>
      <c r="F50" s="67">
        <v>611257</v>
      </c>
      <c r="G50" s="67">
        <v>3368</v>
      </c>
      <c r="H50" s="67">
        <v>538255</v>
      </c>
      <c r="I50" s="67">
        <v>14927</v>
      </c>
      <c r="J50" s="67">
        <v>590807</v>
      </c>
      <c r="K50" s="67">
        <v>3168</v>
      </c>
    </row>
    <row r="51" spans="1:11" x14ac:dyDescent="0.55000000000000004">
      <c r="A51" s="105">
        <v>44369</v>
      </c>
      <c r="B51" s="107" t="str">
        <f t="shared" si="4"/>
        <v>(火)</v>
      </c>
      <c r="C51" s="67">
        <f t="shared" si="0"/>
        <v>1254430</v>
      </c>
      <c r="D51" s="67">
        <v>603858</v>
      </c>
      <c r="E51" s="67">
        <v>55170</v>
      </c>
      <c r="F51" s="67">
        <v>592680</v>
      </c>
      <c r="G51" s="67">
        <v>2722</v>
      </c>
      <c r="H51" s="67">
        <v>542544</v>
      </c>
      <c r="I51" s="67">
        <v>18538</v>
      </c>
      <c r="J51" s="67">
        <v>573545</v>
      </c>
      <c r="K51" s="67">
        <v>2578</v>
      </c>
    </row>
    <row r="52" spans="1:11" x14ac:dyDescent="0.55000000000000004">
      <c r="A52" s="105">
        <v>44368</v>
      </c>
      <c r="B52" s="107" t="str">
        <f t="shared" si="4"/>
        <v>(月)</v>
      </c>
      <c r="C52" s="67">
        <f t="shared" si="0"/>
        <v>1131198</v>
      </c>
      <c r="D52" s="67">
        <v>583924</v>
      </c>
      <c r="E52" s="67">
        <v>52984</v>
      </c>
      <c r="F52" s="67">
        <v>491065</v>
      </c>
      <c r="G52" s="67">
        <v>3225</v>
      </c>
      <c r="H52" s="67">
        <v>532499</v>
      </c>
      <c r="I52" s="67">
        <v>18476</v>
      </c>
      <c r="J52" s="67">
        <v>476084</v>
      </c>
      <c r="K52" s="67">
        <v>3100</v>
      </c>
    </row>
    <row r="53" spans="1:11" x14ac:dyDescent="0.55000000000000004">
      <c r="A53" s="105">
        <v>44367</v>
      </c>
      <c r="B53" s="107" t="str">
        <f t="shared" si="4"/>
        <v>(日)</v>
      </c>
      <c r="C53" s="67">
        <f t="shared" si="0"/>
        <v>1076251</v>
      </c>
      <c r="D53" s="67">
        <v>602317</v>
      </c>
      <c r="E53" s="67">
        <v>39483</v>
      </c>
      <c r="F53" s="67">
        <v>434451</v>
      </c>
      <c r="G53" s="67">
        <v>0</v>
      </c>
      <c r="H53" s="67">
        <v>543184</v>
      </c>
      <c r="I53" s="67">
        <v>23230</v>
      </c>
      <c r="J53" s="67">
        <v>421901</v>
      </c>
      <c r="K53" s="67">
        <v>0</v>
      </c>
    </row>
    <row r="54" spans="1:11" x14ac:dyDescent="0.55000000000000004">
      <c r="A54" s="105">
        <v>44366</v>
      </c>
      <c r="B54" s="107" t="str">
        <f t="shared" si="4"/>
        <v>(土)</v>
      </c>
      <c r="C54" s="67">
        <f t="shared" ref="C54:C117" si="5">SUM(D54:G54)</f>
        <v>1077324</v>
      </c>
      <c r="D54" s="67">
        <v>606256</v>
      </c>
      <c r="E54" s="67">
        <v>36906</v>
      </c>
      <c r="F54" s="67">
        <v>434162</v>
      </c>
      <c r="G54" s="67">
        <v>0</v>
      </c>
      <c r="H54" s="67">
        <v>550211</v>
      </c>
      <c r="I54" s="67">
        <v>24493</v>
      </c>
      <c r="J54" s="67">
        <v>418696</v>
      </c>
      <c r="K54" s="67">
        <v>0</v>
      </c>
    </row>
    <row r="55" spans="1:11" x14ac:dyDescent="0.55000000000000004">
      <c r="A55" s="105">
        <v>44365</v>
      </c>
      <c r="B55" s="107" t="str">
        <f t="shared" si="4"/>
        <v>(金)</v>
      </c>
      <c r="C55" s="67">
        <f t="shared" si="5"/>
        <v>1085378</v>
      </c>
      <c r="D55" s="67">
        <v>572054</v>
      </c>
      <c r="E55" s="67">
        <v>29278</v>
      </c>
      <c r="F55" s="67">
        <v>484046</v>
      </c>
      <c r="G55" s="67">
        <v>0</v>
      </c>
      <c r="H55" s="67">
        <v>526343</v>
      </c>
      <c r="I55" s="67">
        <v>19782</v>
      </c>
      <c r="J55" s="67">
        <v>465409</v>
      </c>
      <c r="K55" s="67">
        <v>0</v>
      </c>
    </row>
    <row r="56" spans="1:11" x14ac:dyDescent="0.55000000000000004">
      <c r="A56" s="105">
        <v>44364</v>
      </c>
      <c r="B56" s="107" t="str">
        <f t="shared" si="4"/>
        <v>(木)</v>
      </c>
      <c r="C56" s="67">
        <f t="shared" si="5"/>
        <v>1133212</v>
      </c>
      <c r="D56" s="67">
        <v>593880</v>
      </c>
      <c r="E56" s="67">
        <v>31682</v>
      </c>
      <c r="F56" s="67">
        <v>507650</v>
      </c>
      <c r="G56" s="67">
        <v>0</v>
      </c>
      <c r="H56" s="67">
        <v>553955</v>
      </c>
      <c r="I56" s="67">
        <v>24163</v>
      </c>
      <c r="J56" s="67">
        <v>489442</v>
      </c>
      <c r="K56" s="67">
        <v>0</v>
      </c>
    </row>
    <row r="57" spans="1:11" x14ac:dyDescent="0.55000000000000004">
      <c r="A57" s="105">
        <v>44363</v>
      </c>
      <c r="B57" s="107" t="str">
        <f t="shared" si="4"/>
        <v>(水)</v>
      </c>
      <c r="C57" s="67">
        <f t="shared" si="5"/>
        <v>1136024</v>
      </c>
      <c r="D57" s="67">
        <v>584947</v>
      </c>
      <c r="E57" s="67">
        <v>30171</v>
      </c>
      <c r="F57" s="67">
        <v>520906</v>
      </c>
      <c r="G57" s="67">
        <v>0</v>
      </c>
      <c r="H57" s="67">
        <v>548851</v>
      </c>
      <c r="I57" s="67">
        <v>25713</v>
      </c>
      <c r="J57" s="67">
        <v>501824</v>
      </c>
      <c r="K57" s="67">
        <v>0</v>
      </c>
    </row>
    <row r="58" spans="1:11" x14ac:dyDescent="0.55000000000000004">
      <c r="A58" s="105">
        <v>44362</v>
      </c>
      <c r="B58" s="107" t="str">
        <f t="shared" si="4"/>
        <v>(火)</v>
      </c>
      <c r="C58" s="67">
        <f t="shared" si="5"/>
        <v>1101357</v>
      </c>
      <c r="D58" s="78">
        <v>604300</v>
      </c>
      <c r="E58" s="78">
        <v>29241</v>
      </c>
      <c r="F58" s="78">
        <v>467816</v>
      </c>
      <c r="G58" s="67">
        <v>0</v>
      </c>
      <c r="H58" s="78">
        <v>570923</v>
      </c>
      <c r="I58" s="78">
        <v>26127</v>
      </c>
      <c r="J58" s="78">
        <v>450774</v>
      </c>
      <c r="K58" s="67">
        <v>0</v>
      </c>
    </row>
    <row r="59" spans="1:11" x14ac:dyDescent="0.55000000000000004">
      <c r="A59" s="105">
        <v>44361</v>
      </c>
      <c r="B59" s="107" t="str">
        <f t="shared" si="4"/>
        <v>(月)</v>
      </c>
      <c r="C59" s="67">
        <f t="shared" si="5"/>
        <v>992385</v>
      </c>
      <c r="D59" s="78">
        <v>558075</v>
      </c>
      <c r="E59" s="78">
        <v>29503</v>
      </c>
      <c r="F59" s="78">
        <v>404807</v>
      </c>
      <c r="G59" s="67">
        <v>0</v>
      </c>
      <c r="H59" s="78">
        <v>529788</v>
      </c>
      <c r="I59" s="78">
        <v>26987</v>
      </c>
      <c r="J59" s="78">
        <v>390951</v>
      </c>
      <c r="K59" s="67">
        <v>0</v>
      </c>
    </row>
    <row r="60" spans="1:11" x14ac:dyDescent="0.55000000000000004">
      <c r="A60" s="105">
        <v>44360</v>
      </c>
      <c r="B60" s="107" t="str">
        <f t="shared" si="4"/>
        <v>(日)</v>
      </c>
      <c r="C60" s="67">
        <f t="shared" si="5"/>
        <v>904618</v>
      </c>
      <c r="D60" s="78">
        <v>556965</v>
      </c>
      <c r="E60" s="78">
        <v>33535</v>
      </c>
      <c r="F60" s="78">
        <v>314118</v>
      </c>
      <c r="G60" s="67">
        <v>0</v>
      </c>
      <c r="H60" s="78">
        <v>525739</v>
      </c>
      <c r="I60" s="78">
        <v>30555</v>
      </c>
      <c r="J60" s="78">
        <v>303764</v>
      </c>
      <c r="K60" s="67">
        <v>0</v>
      </c>
    </row>
    <row r="61" spans="1:11" x14ac:dyDescent="0.55000000000000004">
      <c r="A61" s="105">
        <v>44359</v>
      </c>
      <c r="B61" s="107" t="str">
        <f t="shared" si="4"/>
        <v>(土)</v>
      </c>
      <c r="C61" s="67">
        <f t="shared" si="5"/>
        <v>917098</v>
      </c>
      <c r="D61" s="78">
        <v>614755</v>
      </c>
      <c r="E61" s="78">
        <v>32802</v>
      </c>
      <c r="F61" s="78">
        <v>269541</v>
      </c>
      <c r="G61" s="67">
        <v>0</v>
      </c>
      <c r="H61" s="78">
        <v>582543</v>
      </c>
      <c r="I61" s="78">
        <v>30368</v>
      </c>
      <c r="J61" s="78">
        <v>257401</v>
      </c>
      <c r="K61" s="67">
        <v>0</v>
      </c>
    </row>
    <row r="62" spans="1:11" x14ac:dyDescent="0.55000000000000004">
      <c r="A62" s="105">
        <v>44358</v>
      </c>
      <c r="B62" s="107" t="str">
        <f t="shared" si="4"/>
        <v>(金)</v>
      </c>
      <c r="C62" s="67">
        <f t="shared" si="5"/>
        <v>938419</v>
      </c>
      <c r="D62" s="78">
        <v>652553</v>
      </c>
      <c r="E62" s="78">
        <v>29146</v>
      </c>
      <c r="F62" s="78">
        <v>256720</v>
      </c>
      <c r="G62" s="67">
        <v>0</v>
      </c>
      <c r="H62" s="78">
        <v>621297</v>
      </c>
      <c r="I62" s="78">
        <v>26800</v>
      </c>
      <c r="J62" s="78">
        <v>241965</v>
      </c>
      <c r="K62" s="67">
        <v>0</v>
      </c>
    </row>
    <row r="63" spans="1:11" x14ac:dyDescent="0.55000000000000004">
      <c r="A63" s="105">
        <v>44357</v>
      </c>
      <c r="B63" s="107" t="str">
        <f t="shared" si="4"/>
        <v>(木)</v>
      </c>
      <c r="C63" s="67">
        <f t="shared" si="5"/>
        <v>967213</v>
      </c>
      <c r="D63" s="78">
        <v>647625</v>
      </c>
      <c r="E63" s="78">
        <v>29068</v>
      </c>
      <c r="F63" s="78">
        <v>290520</v>
      </c>
      <c r="G63" s="67">
        <v>0</v>
      </c>
      <c r="H63" s="78">
        <v>619955</v>
      </c>
      <c r="I63" s="78">
        <v>26765</v>
      </c>
      <c r="J63" s="78">
        <v>275314</v>
      </c>
      <c r="K63" s="67">
        <v>0</v>
      </c>
    </row>
    <row r="64" spans="1:11" x14ac:dyDescent="0.55000000000000004">
      <c r="A64" s="105">
        <v>44356</v>
      </c>
      <c r="B64" s="107" t="str">
        <f t="shared" si="4"/>
        <v>(水)</v>
      </c>
      <c r="C64" s="67">
        <f t="shared" si="5"/>
        <v>966469</v>
      </c>
      <c r="D64" s="78">
        <v>663618</v>
      </c>
      <c r="E64" s="78">
        <v>27339</v>
      </c>
      <c r="F64" s="78">
        <v>275512</v>
      </c>
      <c r="G64" s="67">
        <v>0</v>
      </c>
      <c r="H64" s="78">
        <v>635846</v>
      </c>
      <c r="I64" s="78">
        <v>25329</v>
      </c>
      <c r="J64" s="78">
        <v>261324</v>
      </c>
      <c r="K64" s="67">
        <v>0</v>
      </c>
    </row>
    <row r="65" spans="1:11" x14ac:dyDescent="0.55000000000000004">
      <c r="A65" s="105">
        <v>44355</v>
      </c>
      <c r="B65" s="107" t="str">
        <f t="shared" si="4"/>
        <v>(火)</v>
      </c>
      <c r="C65" s="67">
        <f t="shared" si="5"/>
        <v>930980</v>
      </c>
      <c r="D65" s="78">
        <v>678288</v>
      </c>
      <c r="E65" s="78">
        <v>29166</v>
      </c>
      <c r="F65" s="78">
        <v>223526</v>
      </c>
      <c r="G65" s="67">
        <v>0</v>
      </c>
      <c r="H65" s="78">
        <v>652692</v>
      </c>
      <c r="I65" s="78">
        <v>27433</v>
      </c>
      <c r="J65" s="78">
        <v>211252</v>
      </c>
      <c r="K65" s="67">
        <v>0</v>
      </c>
    </row>
    <row r="66" spans="1:11" x14ac:dyDescent="0.55000000000000004">
      <c r="A66" s="105">
        <v>44354</v>
      </c>
      <c r="B66" s="107" t="str">
        <f t="shared" si="4"/>
        <v>(月)</v>
      </c>
      <c r="C66" s="67">
        <f t="shared" si="5"/>
        <v>836075</v>
      </c>
      <c r="D66" s="78">
        <v>623777</v>
      </c>
      <c r="E66" s="78">
        <v>28982</v>
      </c>
      <c r="F66" s="78">
        <v>183316</v>
      </c>
      <c r="G66" s="67">
        <v>0</v>
      </c>
      <c r="H66" s="78">
        <v>601856</v>
      </c>
      <c r="I66" s="78">
        <v>27209</v>
      </c>
      <c r="J66" s="78">
        <v>173661</v>
      </c>
      <c r="K66" s="67">
        <v>0</v>
      </c>
    </row>
    <row r="67" spans="1:11" x14ac:dyDescent="0.55000000000000004">
      <c r="A67" s="70">
        <v>44353</v>
      </c>
      <c r="B67" s="107" t="str">
        <f t="shared" si="4"/>
        <v>(日)</v>
      </c>
      <c r="C67" s="67">
        <f t="shared" si="5"/>
        <v>735963</v>
      </c>
      <c r="D67" s="78">
        <v>535074</v>
      </c>
      <c r="E67" s="78">
        <v>22789</v>
      </c>
      <c r="F67" s="78">
        <v>178100</v>
      </c>
      <c r="G67" s="67">
        <v>0</v>
      </c>
      <c r="H67" s="78">
        <v>513897</v>
      </c>
      <c r="I67" s="78">
        <v>21512</v>
      </c>
      <c r="J67" s="78">
        <v>172257</v>
      </c>
      <c r="K67" s="67">
        <v>0</v>
      </c>
    </row>
    <row r="68" spans="1:11" x14ac:dyDescent="0.55000000000000004">
      <c r="A68" s="70">
        <v>44352</v>
      </c>
      <c r="B68" s="107" t="str">
        <f t="shared" si="4"/>
        <v>(土)</v>
      </c>
      <c r="C68" s="67">
        <f t="shared" si="5"/>
        <v>734486</v>
      </c>
      <c r="D68" s="78">
        <v>589537</v>
      </c>
      <c r="E68" s="78">
        <v>20368</v>
      </c>
      <c r="F68" s="78">
        <v>124581</v>
      </c>
      <c r="G68" s="67">
        <v>0</v>
      </c>
      <c r="H68" s="78">
        <v>566006</v>
      </c>
      <c r="I68" s="78">
        <v>18882</v>
      </c>
      <c r="J68" s="78">
        <v>115787</v>
      </c>
      <c r="K68" s="67">
        <v>0</v>
      </c>
    </row>
    <row r="69" spans="1:11" x14ac:dyDescent="0.55000000000000004">
      <c r="A69" s="70">
        <v>44351</v>
      </c>
      <c r="B69" s="107" t="str">
        <f t="shared" si="4"/>
        <v>(金)</v>
      </c>
      <c r="C69" s="67">
        <f t="shared" si="5"/>
        <v>756084</v>
      </c>
      <c r="D69" s="78">
        <v>621191</v>
      </c>
      <c r="E69" s="78">
        <v>20215</v>
      </c>
      <c r="F69" s="78">
        <v>114678</v>
      </c>
      <c r="G69" s="67">
        <v>0</v>
      </c>
      <c r="H69" s="78">
        <v>597154</v>
      </c>
      <c r="I69" s="78">
        <v>18819</v>
      </c>
      <c r="J69" s="78">
        <v>102751</v>
      </c>
      <c r="K69" s="67">
        <v>0</v>
      </c>
    </row>
    <row r="70" spans="1:11" x14ac:dyDescent="0.55000000000000004">
      <c r="A70" s="70">
        <v>44350</v>
      </c>
      <c r="B70" s="107" t="str">
        <f>"(" &amp; TEXT(A70,"aaa") &amp; ")"</f>
        <v>(木)</v>
      </c>
      <c r="C70" s="67">
        <f t="shared" si="5"/>
        <v>792970</v>
      </c>
      <c r="D70" s="78">
        <v>638526</v>
      </c>
      <c r="E70" s="78">
        <v>19975</v>
      </c>
      <c r="F70" s="78">
        <v>134469</v>
      </c>
      <c r="G70" s="67">
        <v>0</v>
      </c>
      <c r="H70" s="78">
        <v>614912</v>
      </c>
      <c r="I70" s="78">
        <v>18802</v>
      </c>
      <c r="J70" s="78">
        <v>123384</v>
      </c>
      <c r="K70" s="67">
        <v>0</v>
      </c>
    </row>
    <row r="71" spans="1:11" x14ac:dyDescent="0.55000000000000004">
      <c r="A71" s="70">
        <v>44349</v>
      </c>
      <c r="B71" s="107" t="str">
        <f t="shared" ref="B71:B122" si="6">"(" &amp; TEXT(A71,"aaa") &amp; ")"</f>
        <v>(水)</v>
      </c>
      <c r="C71" s="67">
        <f t="shared" si="5"/>
        <v>791450</v>
      </c>
      <c r="D71" s="78">
        <v>635346</v>
      </c>
      <c r="E71" s="78">
        <v>19619</v>
      </c>
      <c r="F71" s="78">
        <v>136485</v>
      </c>
      <c r="G71" s="67">
        <v>0</v>
      </c>
      <c r="H71" s="78">
        <v>613325</v>
      </c>
      <c r="I71" s="78">
        <v>18464</v>
      </c>
      <c r="J71" s="78">
        <v>125135</v>
      </c>
      <c r="K71" s="67">
        <v>0</v>
      </c>
    </row>
    <row r="72" spans="1:11" x14ac:dyDescent="0.55000000000000004">
      <c r="A72" s="70">
        <v>44348</v>
      </c>
      <c r="B72" s="107" t="str">
        <f t="shared" si="6"/>
        <v>(火)</v>
      </c>
      <c r="C72" s="67">
        <f t="shared" si="5"/>
        <v>744086</v>
      </c>
      <c r="D72" s="78">
        <v>615752</v>
      </c>
      <c r="E72" s="78">
        <v>19175</v>
      </c>
      <c r="F72" s="78">
        <v>109159</v>
      </c>
      <c r="G72" s="67">
        <v>0</v>
      </c>
      <c r="H72" s="78">
        <v>594794</v>
      </c>
      <c r="I72" s="78">
        <v>18101</v>
      </c>
      <c r="J72" s="78">
        <v>98728</v>
      </c>
      <c r="K72" s="67">
        <v>0</v>
      </c>
    </row>
    <row r="73" spans="1:11" x14ac:dyDescent="0.55000000000000004">
      <c r="A73" s="70">
        <v>44347</v>
      </c>
      <c r="B73" s="107" t="str">
        <f t="shared" si="6"/>
        <v>(月)</v>
      </c>
      <c r="C73" s="67">
        <f t="shared" si="5"/>
        <v>620446</v>
      </c>
      <c r="D73" s="78">
        <v>509185</v>
      </c>
      <c r="E73" s="78">
        <v>18321</v>
      </c>
      <c r="F73" s="78">
        <v>92940</v>
      </c>
      <c r="G73" s="67">
        <v>0</v>
      </c>
      <c r="H73" s="78">
        <v>489961</v>
      </c>
      <c r="I73" s="78">
        <v>17152</v>
      </c>
      <c r="J73" s="78">
        <v>77223</v>
      </c>
      <c r="K73" s="67">
        <v>0</v>
      </c>
    </row>
    <row r="74" spans="1:11" x14ac:dyDescent="0.55000000000000004">
      <c r="A74" s="70">
        <v>44346</v>
      </c>
      <c r="B74" s="107" t="str">
        <f t="shared" si="6"/>
        <v>(日)</v>
      </c>
      <c r="C74" s="67">
        <f t="shared" si="5"/>
        <v>524756</v>
      </c>
      <c r="D74" s="78">
        <v>443963</v>
      </c>
      <c r="E74" s="78">
        <v>15886</v>
      </c>
      <c r="F74" s="78">
        <v>64907</v>
      </c>
      <c r="G74" s="67">
        <v>0</v>
      </c>
      <c r="H74" s="78">
        <v>428849</v>
      </c>
      <c r="I74" s="78">
        <v>15066</v>
      </c>
      <c r="J74" s="78">
        <v>58883</v>
      </c>
      <c r="K74" s="67">
        <v>0</v>
      </c>
    </row>
    <row r="75" spans="1:11" x14ac:dyDescent="0.55000000000000004">
      <c r="A75" s="70">
        <v>44345</v>
      </c>
      <c r="B75" s="107" t="str">
        <f t="shared" si="6"/>
        <v>(土)</v>
      </c>
      <c r="C75" s="67">
        <f t="shared" si="5"/>
        <v>528421</v>
      </c>
      <c r="D75" s="78">
        <v>454249</v>
      </c>
      <c r="E75" s="78">
        <v>15511</v>
      </c>
      <c r="F75" s="78">
        <v>58661</v>
      </c>
      <c r="G75" s="67">
        <v>0</v>
      </c>
      <c r="H75" s="78">
        <v>433860</v>
      </c>
      <c r="I75" s="78">
        <v>14634</v>
      </c>
      <c r="J75" s="78">
        <v>47085</v>
      </c>
      <c r="K75" s="67">
        <v>0</v>
      </c>
    </row>
    <row r="76" spans="1:11" x14ac:dyDescent="0.55000000000000004">
      <c r="A76" s="70">
        <v>44344</v>
      </c>
      <c r="B76" s="107" t="str">
        <f t="shared" si="6"/>
        <v>(金)</v>
      </c>
      <c r="C76" s="67">
        <f t="shared" si="5"/>
        <v>565209</v>
      </c>
      <c r="D76" s="78">
        <v>507389</v>
      </c>
      <c r="E76" s="78">
        <v>14241</v>
      </c>
      <c r="F76" s="78">
        <v>43579</v>
      </c>
      <c r="G76" s="67">
        <v>0</v>
      </c>
      <c r="H76" s="78">
        <v>482173</v>
      </c>
      <c r="I76" s="78">
        <v>13444</v>
      </c>
      <c r="J76" s="78">
        <v>29732</v>
      </c>
      <c r="K76" s="67">
        <v>0</v>
      </c>
    </row>
    <row r="77" spans="1:11" x14ac:dyDescent="0.55000000000000004">
      <c r="A77" s="70">
        <v>44343</v>
      </c>
      <c r="B77" s="107" t="str">
        <f t="shared" si="6"/>
        <v>(木)</v>
      </c>
      <c r="C77" s="67">
        <f t="shared" si="5"/>
        <v>589741</v>
      </c>
      <c r="D77" s="78">
        <v>533728</v>
      </c>
      <c r="E77" s="78">
        <v>12389</v>
      </c>
      <c r="F77" s="78">
        <v>43624</v>
      </c>
      <c r="G77" s="67">
        <v>0</v>
      </c>
      <c r="H77" s="78">
        <v>507926</v>
      </c>
      <c r="I77" s="78">
        <v>11750</v>
      </c>
      <c r="J77" s="78">
        <v>31928</v>
      </c>
      <c r="K77" s="67">
        <v>0</v>
      </c>
    </row>
    <row r="78" spans="1:11" x14ac:dyDescent="0.55000000000000004">
      <c r="A78" s="70">
        <v>44342</v>
      </c>
      <c r="B78" s="107" t="str">
        <f t="shared" si="6"/>
        <v>(水)</v>
      </c>
      <c r="C78" s="67">
        <f t="shared" si="5"/>
        <v>578317</v>
      </c>
      <c r="D78" s="78">
        <v>554653</v>
      </c>
      <c r="E78" s="78">
        <v>11468</v>
      </c>
      <c r="F78" s="78">
        <v>12196</v>
      </c>
      <c r="G78" s="67">
        <v>0</v>
      </c>
      <c r="H78" s="78">
        <v>526984</v>
      </c>
      <c r="I78" s="78">
        <v>10765</v>
      </c>
      <c r="J78" s="78">
        <v>9091</v>
      </c>
      <c r="K78" s="67">
        <v>0</v>
      </c>
    </row>
    <row r="79" spans="1:11" x14ac:dyDescent="0.55000000000000004">
      <c r="A79" s="70">
        <v>44341</v>
      </c>
      <c r="B79" s="107" t="str">
        <f t="shared" si="6"/>
        <v>(火)</v>
      </c>
      <c r="C79" s="67">
        <f t="shared" si="5"/>
        <v>520395</v>
      </c>
      <c r="D79" s="78">
        <v>499876</v>
      </c>
      <c r="E79" s="78">
        <v>9779</v>
      </c>
      <c r="F79" s="78">
        <v>10740</v>
      </c>
      <c r="G79" s="67">
        <v>0</v>
      </c>
      <c r="H79" s="78">
        <v>474984</v>
      </c>
      <c r="I79" s="78">
        <v>9289</v>
      </c>
      <c r="J79" s="78">
        <v>7679</v>
      </c>
      <c r="K79" s="67">
        <v>0</v>
      </c>
    </row>
    <row r="80" spans="1:11" x14ac:dyDescent="0.55000000000000004">
      <c r="A80" s="70">
        <v>44340</v>
      </c>
      <c r="B80" s="107" t="str">
        <f t="shared" si="6"/>
        <v>(月)</v>
      </c>
      <c r="C80" s="67">
        <f t="shared" si="5"/>
        <v>451511</v>
      </c>
      <c r="D80" s="78">
        <v>431555</v>
      </c>
      <c r="E80" s="78">
        <v>9821</v>
      </c>
      <c r="F80" s="78">
        <v>10135</v>
      </c>
      <c r="G80" s="67">
        <v>0</v>
      </c>
      <c r="H80" s="78">
        <v>411522</v>
      </c>
      <c r="I80" s="78">
        <v>9303</v>
      </c>
      <c r="J80" s="78">
        <v>7040</v>
      </c>
      <c r="K80" s="67">
        <v>0</v>
      </c>
    </row>
    <row r="81" spans="1:11" x14ac:dyDescent="0.55000000000000004">
      <c r="A81" s="70">
        <v>44339</v>
      </c>
      <c r="B81" s="107" t="str">
        <f t="shared" si="6"/>
        <v>(日)</v>
      </c>
      <c r="C81" s="67">
        <f t="shared" si="5"/>
        <v>349055</v>
      </c>
      <c r="D81" s="78">
        <v>324480</v>
      </c>
      <c r="E81" s="78">
        <v>0</v>
      </c>
      <c r="F81" s="78">
        <v>24575</v>
      </c>
      <c r="G81" s="67">
        <v>0</v>
      </c>
      <c r="H81" s="78">
        <v>312385</v>
      </c>
      <c r="I81" s="78">
        <v>0</v>
      </c>
      <c r="J81" s="78">
        <v>20588</v>
      </c>
      <c r="K81" s="67">
        <v>0</v>
      </c>
    </row>
    <row r="82" spans="1:11" x14ac:dyDescent="0.55000000000000004">
      <c r="A82" s="70">
        <v>44338</v>
      </c>
      <c r="B82" s="107" t="str">
        <f t="shared" si="6"/>
        <v>(土)</v>
      </c>
      <c r="C82" s="67">
        <f t="shared" si="5"/>
        <v>326131</v>
      </c>
      <c r="D82" s="78">
        <v>282190</v>
      </c>
      <c r="E82" s="78">
        <v>0</v>
      </c>
      <c r="F82" s="78">
        <v>43941</v>
      </c>
      <c r="G82" s="67">
        <v>0</v>
      </c>
      <c r="H82" s="78">
        <v>266526</v>
      </c>
      <c r="I82" s="78">
        <v>0</v>
      </c>
      <c r="J82" s="78">
        <v>23699</v>
      </c>
      <c r="K82" s="67">
        <v>0</v>
      </c>
    </row>
    <row r="83" spans="1:11" x14ac:dyDescent="0.55000000000000004">
      <c r="A83" s="70">
        <v>44337</v>
      </c>
      <c r="B83" s="107" t="str">
        <f t="shared" si="6"/>
        <v>(金)</v>
      </c>
      <c r="C83" s="67">
        <f t="shared" si="5"/>
        <v>331796</v>
      </c>
      <c r="D83" s="78">
        <v>274823</v>
      </c>
      <c r="E83" s="78">
        <v>0</v>
      </c>
      <c r="F83" s="78">
        <v>56973</v>
      </c>
      <c r="G83" s="67">
        <v>0</v>
      </c>
      <c r="H83" s="78">
        <v>252171</v>
      </c>
      <c r="I83" s="78">
        <v>0</v>
      </c>
      <c r="J83" s="78">
        <v>24835</v>
      </c>
      <c r="K83" s="67">
        <v>0</v>
      </c>
    </row>
    <row r="84" spans="1:11" x14ac:dyDescent="0.55000000000000004">
      <c r="A84" s="70">
        <v>44336</v>
      </c>
      <c r="B84" s="107" t="str">
        <f t="shared" si="6"/>
        <v>(木)</v>
      </c>
      <c r="C84" s="67">
        <f t="shared" si="5"/>
        <v>342642</v>
      </c>
      <c r="D84" s="78">
        <v>316559</v>
      </c>
      <c r="E84" s="78">
        <v>0</v>
      </c>
      <c r="F84" s="78">
        <v>26083</v>
      </c>
      <c r="G84" s="67">
        <v>0</v>
      </c>
      <c r="H84" s="78">
        <v>291711</v>
      </c>
      <c r="I84" s="78">
        <v>0</v>
      </c>
      <c r="J84" s="78">
        <v>13880</v>
      </c>
      <c r="K84" s="67">
        <v>0</v>
      </c>
    </row>
    <row r="85" spans="1:11" x14ac:dyDescent="0.55000000000000004">
      <c r="A85" s="70">
        <v>44335</v>
      </c>
      <c r="B85" s="107" t="str">
        <f t="shared" si="6"/>
        <v>(水)</v>
      </c>
      <c r="C85" s="67">
        <f t="shared" si="5"/>
        <v>371516</v>
      </c>
      <c r="D85" s="78">
        <v>302924</v>
      </c>
      <c r="E85" s="78">
        <v>0</v>
      </c>
      <c r="F85" s="78">
        <v>68592</v>
      </c>
      <c r="G85" s="67">
        <v>0</v>
      </c>
      <c r="H85" s="78">
        <v>280497</v>
      </c>
      <c r="I85" s="78">
        <v>0</v>
      </c>
      <c r="J85" s="78">
        <v>33483</v>
      </c>
      <c r="K85" s="67">
        <v>0</v>
      </c>
    </row>
    <row r="86" spans="1:11" x14ac:dyDescent="0.55000000000000004">
      <c r="A86" s="70">
        <v>44334</v>
      </c>
      <c r="B86" s="107" t="str">
        <f t="shared" si="6"/>
        <v>(火)</v>
      </c>
      <c r="C86" s="67">
        <f t="shared" si="5"/>
        <v>313585</v>
      </c>
      <c r="D86" s="78">
        <v>248384</v>
      </c>
      <c r="E86" s="78">
        <v>0</v>
      </c>
      <c r="F86" s="78">
        <v>65201</v>
      </c>
      <c r="G86" s="67">
        <v>0</v>
      </c>
      <c r="H86" s="78">
        <v>229182</v>
      </c>
      <c r="I86" s="78">
        <v>0</v>
      </c>
      <c r="J86" s="78">
        <v>34972</v>
      </c>
      <c r="K86" s="67">
        <v>0</v>
      </c>
    </row>
    <row r="87" spans="1:11" x14ac:dyDescent="0.55000000000000004">
      <c r="A87" s="70">
        <v>44333</v>
      </c>
      <c r="B87" s="107" t="str">
        <f t="shared" si="6"/>
        <v>(月)</v>
      </c>
      <c r="C87" s="67">
        <f t="shared" si="5"/>
        <v>257959</v>
      </c>
      <c r="D87" s="78">
        <v>207571</v>
      </c>
      <c r="E87" s="78">
        <v>0</v>
      </c>
      <c r="F87" s="78">
        <v>50388</v>
      </c>
      <c r="G87" s="67">
        <v>0</v>
      </c>
      <c r="H87" s="78">
        <v>191233</v>
      </c>
      <c r="I87" s="78">
        <v>0</v>
      </c>
      <c r="J87" s="78">
        <v>26192</v>
      </c>
      <c r="K87" s="67">
        <v>0</v>
      </c>
    </row>
    <row r="88" spans="1:11" x14ac:dyDescent="0.55000000000000004">
      <c r="A88" s="70">
        <v>44332</v>
      </c>
      <c r="B88" s="107" t="str">
        <f t="shared" si="6"/>
        <v>(日)</v>
      </c>
      <c r="C88" s="67">
        <f t="shared" si="5"/>
        <v>207984</v>
      </c>
      <c r="D88" s="78">
        <v>186272</v>
      </c>
      <c r="E88" s="78">
        <v>0</v>
      </c>
      <c r="F88" s="78">
        <v>21712</v>
      </c>
      <c r="G88" s="67">
        <v>0</v>
      </c>
      <c r="H88" s="78">
        <v>178559</v>
      </c>
      <c r="I88" s="78">
        <v>0</v>
      </c>
      <c r="J88" s="78">
        <v>14880</v>
      </c>
      <c r="K88" s="67">
        <v>0</v>
      </c>
    </row>
    <row r="89" spans="1:11" x14ac:dyDescent="0.55000000000000004">
      <c r="A89" s="70">
        <v>44331</v>
      </c>
      <c r="B89" s="107" t="str">
        <f t="shared" si="6"/>
        <v>(土)</v>
      </c>
      <c r="C89" s="67">
        <f t="shared" si="5"/>
        <v>171097</v>
      </c>
      <c r="D89" s="78">
        <v>137036</v>
      </c>
      <c r="E89" s="78">
        <v>0</v>
      </c>
      <c r="F89" s="78">
        <v>34061</v>
      </c>
      <c r="G89" s="67">
        <v>0</v>
      </c>
      <c r="H89" s="78">
        <v>125053</v>
      </c>
      <c r="I89" s="78">
        <v>0</v>
      </c>
      <c r="J89" s="78">
        <v>15778</v>
      </c>
      <c r="K89" s="67">
        <v>0</v>
      </c>
    </row>
    <row r="90" spans="1:11" x14ac:dyDescent="0.55000000000000004">
      <c r="A90" s="70">
        <v>44330</v>
      </c>
      <c r="B90" s="107" t="str">
        <f t="shared" si="6"/>
        <v>(金)</v>
      </c>
      <c r="C90" s="67">
        <f t="shared" si="5"/>
        <v>178897</v>
      </c>
      <c r="D90" s="78">
        <v>133928</v>
      </c>
      <c r="E90" s="78">
        <v>0</v>
      </c>
      <c r="F90" s="78">
        <v>44969</v>
      </c>
      <c r="G90" s="67">
        <v>0</v>
      </c>
      <c r="H90" s="78">
        <v>113686</v>
      </c>
      <c r="I90" s="78">
        <v>0</v>
      </c>
      <c r="J90" s="78">
        <v>17653</v>
      </c>
      <c r="K90" s="67">
        <v>0</v>
      </c>
    </row>
    <row r="91" spans="1:11" x14ac:dyDescent="0.55000000000000004">
      <c r="A91" s="70">
        <v>44329</v>
      </c>
      <c r="B91" s="107" t="str">
        <f t="shared" si="6"/>
        <v>(木)</v>
      </c>
      <c r="C91" s="67">
        <f t="shared" si="5"/>
        <v>204027</v>
      </c>
      <c r="D91" s="78">
        <v>154934</v>
      </c>
      <c r="E91" s="78">
        <v>0</v>
      </c>
      <c r="F91" s="78">
        <v>49093</v>
      </c>
      <c r="G91" s="67">
        <v>0</v>
      </c>
      <c r="H91" s="78">
        <v>135468</v>
      </c>
      <c r="I91" s="78">
        <v>0</v>
      </c>
      <c r="J91" s="78">
        <v>24449</v>
      </c>
      <c r="K91" s="67">
        <v>0</v>
      </c>
    </row>
    <row r="92" spans="1:11" x14ac:dyDescent="0.55000000000000004">
      <c r="A92" s="70">
        <v>44328</v>
      </c>
      <c r="B92" s="107" t="str">
        <f t="shared" si="6"/>
        <v>(水)</v>
      </c>
      <c r="C92" s="67">
        <f t="shared" si="5"/>
        <v>207466</v>
      </c>
      <c r="D92" s="78">
        <v>158187</v>
      </c>
      <c r="E92" s="78">
        <v>0</v>
      </c>
      <c r="F92" s="78">
        <v>49279</v>
      </c>
      <c r="G92" s="67">
        <v>0</v>
      </c>
      <c r="H92" s="78">
        <v>138414</v>
      </c>
      <c r="I92" s="78">
        <v>0</v>
      </c>
      <c r="J92" s="78">
        <v>25598</v>
      </c>
      <c r="K92" s="67">
        <v>0</v>
      </c>
    </row>
    <row r="93" spans="1:11" x14ac:dyDescent="0.55000000000000004">
      <c r="A93" s="70">
        <v>44327</v>
      </c>
      <c r="B93" s="107" t="str">
        <f t="shared" si="6"/>
        <v>(火)</v>
      </c>
      <c r="C93" s="67">
        <f t="shared" si="5"/>
        <v>169029</v>
      </c>
      <c r="D93" s="78">
        <v>127655</v>
      </c>
      <c r="E93" s="78">
        <v>0</v>
      </c>
      <c r="F93" s="78">
        <v>41374</v>
      </c>
      <c r="G93" s="67">
        <v>0</v>
      </c>
      <c r="H93" s="78">
        <v>108466</v>
      </c>
      <c r="I93" s="78">
        <v>0</v>
      </c>
      <c r="J93" s="78">
        <v>21567</v>
      </c>
      <c r="K93" s="67">
        <v>0</v>
      </c>
    </row>
    <row r="94" spans="1:11" x14ac:dyDescent="0.55000000000000004">
      <c r="A94" s="70">
        <v>44326</v>
      </c>
      <c r="B94" s="107" t="str">
        <f t="shared" si="6"/>
        <v>(月)</v>
      </c>
      <c r="C94" s="67">
        <f t="shared" si="5"/>
        <v>130224</v>
      </c>
      <c r="D94" s="78">
        <v>103463</v>
      </c>
      <c r="E94" s="78">
        <v>0</v>
      </c>
      <c r="F94" s="78">
        <v>26761</v>
      </c>
      <c r="G94" s="67">
        <v>0</v>
      </c>
      <c r="H94" s="78">
        <v>86035</v>
      </c>
      <c r="I94" s="78">
        <v>0</v>
      </c>
      <c r="J94" s="78">
        <v>13725</v>
      </c>
      <c r="K94" s="67">
        <v>0</v>
      </c>
    </row>
    <row r="95" spans="1:11" x14ac:dyDescent="0.55000000000000004">
      <c r="A95" s="70">
        <v>44325</v>
      </c>
      <c r="B95" s="107" t="str">
        <f t="shared" si="6"/>
        <v>(日)</v>
      </c>
      <c r="C95" s="67">
        <f t="shared" si="5"/>
        <v>82002</v>
      </c>
      <c r="D95" s="78">
        <v>74062</v>
      </c>
      <c r="E95" s="78">
        <v>0</v>
      </c>
      <c r="F95" s="78">
        <v>7940</v>
      </c>
      <c r="G95" s="67">
        <v>0</v>
      </c>
      <c r="H95" s="78">
        <v>66725</v>
      </c>
      <c r="I95" s="78">
        <v>0</v>
      </c>
      <c r="J95" s="78">
        <v>5780</v>
      </c>
      <c r="K95" s="67">
        <v>0</v>
      </c>
    </row>
    <row r="96" spans="1:11" x14ac:dyDescent="0.55000000000000004">
      <c r="A96" s="70">
        <v>44324</v>
      </c>
      <c r="B96" s="107" t="str">
        <f t="shared" si="6"/>
        <v>(土)</v>
      </c>
      <c r="C96" s="67">
        <f t="shared" si="5"/>
        <v>68828</v>
      </c>
      <c r="D96" s="78">
        <v>61669</v>
      </c>
      <c r="E96" s="78">
        <v>0</v>
      </c>
      <c r="F96" s="78">
        <v>7159</v>
      </c>
      <c r="G96" s="67">
        <v>0</v>
      </c>
      <c r="H96" s="78">
        <v>49890</v>
      </c>
      <c r="I96" s="78">
        <v>0</v>
      </c>
      <c r="J96" s="78">
        <v>3943</v>
      </c>
      <c r="K96" s="67">
        <v>0</v>
      </c>
    </row>
    <row r="97" spans="1:11" x14ac:dyDescent="0.55000000000000004">
      <c r="A97" s="70">
        <v>44323</v>
      </c>
      <c r="B97" s="107" t="str">
        <f t="shared" si="6"/>
        <v>(金)</v>
      </c>
      <c r="C97" s="67">
        <f t="shared" si="5"/>
        <v>56226</v>
      </c>
      <c r="D97" s="78">
        <v>46784</v>
      </c>
      <c r="E97" s="78">
        <v>0</v>
      </c>
      <c r="F97" s="78">
        <v>9442</v>
      </c>
      <c r="G97" s="67">
        <v>0</v>
      </c>
      <c r="H97" s="78">
        <v>32526</v>
      </c>
      <c r="I97" s="78">
        <v>0</v>
      </c>
      <c r="J97" s="78">
        <v>4639</v>
      </c>
      <c r="K97" s="67">
        <v>0</v>
      </c>
    </row>
    <row r="98" spans="1:11" x14ac:dyDescent="0.55000000000000004">
      <c r="A98" s="70">
        <v>44322</v>
      </c>
      <c r="B98" s="107" t="str">
        <f t="shared" si="6"/>
        <v>(木)</v>
      </c>
      <c r="C98" s="67">
        <f t="shared" si="5"/>
        <v>54369</v>
      </c>
      <c r="D98" s="78">
        <v>46478</v>
      </c>
      <c r="E98" s="78">
        <v>0</v>
      </c>
      <c r="F98" s="78">
        <v>7891</v>
      </c>
      <c r="G98" s="67">
        <v>0</v>
      </c>
      <c r="H98" s="78">
        <v>33956</v>
      </c>
      <c r="I98" s="78">
        <v>0</v>
      </c>
      <c r="J98" s="78">
        <v>4765</v>
      </c>
      <c r="K98" s="67">
        <v>0</v>
      </c>
    </row>
    <row r="99" spans="1:11" x14ac:dyDescent="0.55000000000000004">
      <c r="A99" s="70">
        <v>44321</v>
      </c>
      <c r="B99" s="107" t="str">
        <f t="shared" si="6"/>
        <v>(水)</v>
      </c>
      <c r="C99" s="67">
        <f t="shared" si="5"/>
        <v>10688</v>
      </c>
      <c r="D99" s="78">
        <v>9757</v>
      </c>
      <c r="E99" s="78">
        <v>0</v>
      </c>
      <c r="F99" s="78">
        <v>931</v>
      </c>
      <c r="G99" s="67">
        <v>0</v>
      </c>
      <c r="H99" s="78">
        <v>8304</v>
      </c>
      <c r="I99" s="78">
        <v>0</v>
      </c>
      <c r="J99" s="78">
        <v>750</v>
      </c>
      <c r="K99" s="67">
        <v>0</v>
      </c>
    </row>
    <row r="100" spans="1:11" x14ac:dyDescent="0.55000000000000004">
      <c r="A100" s="70">
        <v>44320</v>
      </c>
      <c r="B100" s="107" t="str">
        <f t="shared" si="6"/>
        <v>(火)</v>
      </c>
      <c r="C100" s="67">
        <f t="shared" si="5"/>
        <v>9195</v>
      </c>
      <c r="D100" s="78">
        <v>8436</v>
      </c>
      <c r="E100" s="78">
        <v>0</v>
      </c>
      <c r="F100" s="78">
        <v>759</v>
      </c>
      <c r="G100" s="67">
        <v>0</v>
      </c>
      <c r="H100" s="78">
        <v>6824</v>
      </c>
      <c r="I100" s="78">
        <v>0</v>
      </c>
      <c r="J100" s="78">
        <v>539</v>
      </c>
      <c r="K100" s="67">
        <v>0</v>
      </c>
    </row>
    <row r="101" spans="1:11" x14ac:dyDescent="0.55000000000000004">
      <c r="A101" s="70">
        <v>44319</v>
      </c>
      <c r="B101" s="107" t="str">
        <f t="shared" si="6"/>
        <v>(月)</v>
      </c>
      <c r="C101" s="67">
        <f t="shared" si="5"/>
        <v>8286</v>
      </c>
      <c r="D101" s="78">
        <v>7451</v>
      </c>
      <c r="E101" s="78">
        <v>0</v>
      </c>
      <c r="F101" s="78">
        <v>835</v>
      </c>
      <c r="G101" s="67">
        <v>0</v>
      </c>
      <c r="H101" s="78">
        <v>5847</v>
      </c>
      <c r="I101" s="78">
        <v>0</v>
      </c>
      <c r="J101" s="78">
        <v>782</v>
      </c>
      <c r="K101" s="67">
        <v>0</v>
      </c>
    </row>
    <row r="102" spans="1:11" x14ac:dyDescent="0.55000000000000004">
      <c r="A102" s="70">
        <v>44318</v>
      </c>
      <c r="B102" s="107" t="str">
        <f t="shared" si="6"/>
        <v>(日)</v>
      </c>
      <c r="C102" s="67">
        <f t="shared" si="5"/>
        <v>25193</v>
      </c>
      <c r="D102" s="78">
        <v>25193</v>
      </c>
      <c r="E102" s="78">
        <v>0</v>
      </c>
      <c r="F102" s="78">
        <v>0</v>
      </c>
      <c r="G102" s="67">
        <v>0</v>
      </c>
      <c r="H102" s="78">
        <v>20625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44317</v>
      </c>
      <c r="B103" s="107" t="str">
        <f t="shared" si="6"/>
        <v>(土)</v>
      </c>
      <c r="C103" s="67">
        <f t="shared" si="5"/>
        <v>43736</v>
      </c>
      <c r="D103" s="78">
        <v>43736</v>
      </c>
      <c r="E103" s="78">
        <v>0</v>
      </c>
      <c r="F103" s="78">
        <v>0</v>
      </c>
      <c r="G103" s="67">
        <v>0</v>
      </c>
      <c r="H103" s="78">
        <v>23811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44316</v>
      </c>
      <c r="B104" s="107" t="str">
        <f t="shared" si="6"/>
        <v>(金)</v>
      </c>
      <c r="C104" s="67">
        <f t="shared" si="5"/>
        <v>73701</v>
      </c>
      <c r="D104" s="78">
        <v>73701</v>
      </c>
      <c r="E104" s="78">
        <v>0</v>
      </c>
      <c r="F104" s="78">
        <v>0</v>
      </c>
      <c r="G104" s="67">
        <v>0</v>
      </c>
      <c r="H104" s="78">
        <v>28508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44315</v>
      </c>
      <c r="B105" s="107" t="str">
        <f>"(" &amp; TEXT(A105,"aaa") &amp; ")"</f>
        <v>(木)</v>
      </c>
      <c r="C105" s="67">
        <f t="shared" si="5"/>
        <v>21575</v>
      </c>
      <c r="D105" s="78">
        <v>21575</v>
      </c>
      <c r="E105" s="78">
        <v>0</v>
      </c>
      <c r="F105" s="78">
        <v>0</v>
      </c>
      <c r="G105" s="67">
        <v>0</v>
      </c>
      <c r="H105" s="78">
        <v>13335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44314</v>
      </c>
      <c r="B106" s="107" t="str">
        <f t="shared" si="6"/>
        <v>(水)</v>
      </c>
      <c r="C106" s="67">
        <f t="shared" si="5"/>
        <v>95850</v>
      </c>
      <c r="D106" s="78">
        <v>95850</v>
      </c>
      <c r="E106" s="78">
        <v>0</v>
      </c>
      <c r="F106" s="78">
        <v>0</v>
      </c>
      <c r="G106" s="67">
        <v>0</v>
      </c>
      <c r="H106" s="78">
        <v>38702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44313</v>
      </c>
      <c r="B107" s="107" t="str">
        <f t="shared" si="6"/>
        <v>(火)</v>
      </c>
      <c r="C107" s="67">
        <f t="shared" si="5"/>
        <v>87258</v>
      </c>
      <c r="D107" s="78">
        <v>87258</v>
      </c>
      <c r="E107" s="78">
        <v>0</v>
      </c>
      <c r="F107" s="78">
        <v>0</v>
      </c>
      <c r="G107" s="67">
        <v>0</v>
      </c>
      <c r="H107" s="78">
        <v>39153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44312</v>
      </c>
      <c r="B108" s="107" t="str">
        <f t="shared" si="6"/>
        <v>(月)</v>
      </c>
      <c r="C108" s="67">
        <f t="shared" si="5"/>
        <v>66412</v>
      </c>
      <c r="D108" s="78">
        <v>66412</v>
      </c>
      <c r="E108" s="78">
        <v>0</v>
      </c>
      <c r="F108" s="78">
        <v>0</v>
      </c>
      <c r="G108" s="67">
        <v>0</v>
      </c>
      <c r="H108" s="78">
        <v>29176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44311</v>
      </c>
      <c r="B109" s="107" t="str">
        <f t="shared" si="6"/>
        <v>(日)</v>
      </c>
      <c r="C109" s="67">
        <f t="shared" si="5"/>
        <v>25682</v>
      </c>
      <c r="D109" s="78">
        <v>25682</v>
      </c>
      <c r="E109" s="78">
        <v>0</v>
      </c>
      <c r="F109" s="78">
        <v>0</v>
      </c>
      <c r="G109" s="67">
        <v>0</v>
      </c>
      <c r="H109" s="78">
        <v>15630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44310</v>
      </c>
      <c r="B110" s="107" t="str">
        <f t="shared" si="6"/>
        <v>(土)</v>
      </c>
      <c r="C110" s="67">
        <f t="shared" si="5"/>
        <v>41034</v>
      </c>
      <c r="D110" s="78">
        <v>41034</v>
      </c>
      <c r="E110" s="78">
        <v>0</v>
      </c>
      <c r="F110" s="78">
        <v>0</v>
      </c>
      <c r="G110" s="67">
        <v>0</v>
      </c>
      <c r="H110" s="78">
        <v>16780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44309</v>
      </c>
      <c r="B111" s="107" t="str">
        <f t="shared" si="6"/>
        <v>(金)</v>
      </c>
      <c r="C111" s="67">
        <f t="shared" si="5"/>
        <v>61792</v>
      </c>
      <c r="D111" s="78">
        <v>61792</v>
      </c>
      <c r="E111" s="78">
        <v>0</v>
      </c>
      <c r="F111" s="78">
        <v>0</v>
      </c>
      <c r="G111" s="67">
        <v>0</v>
      </c>
      <c r="H111" s="78">
        <v>19768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44308</v>
      </c>
      <c r="B112" s="107" t="str">
        <f t="shared" si="6"/>
        <v>(木)</v>
      </c>
      <c r="C112" s="67">
        <f t="shared" si="5"/>
        <v>64296</v>
      </c>
      <c r="D112" s="78">
        <v>64296</v>
      </c>
      <c r="E112" s="78">
        <v>0</v>
      </c>
      <c r="F112" s="78">
        <v>0</v>
      </c>
      <c r="G112" s="67">
        <v>0</v>
      </c>
      <c r="H112" s="78">
        <v>26298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44307</v>
      </c>
      <c r="B113" s="107" t="str">
        <f t="shared" si="6"/>
        <v>(水)</v>
      </c>
      <c r="C113" s="67">
        <f t="shared" si="5"/>
        <v>66045</v>
      </c>
      <c r="D113" s="78">
        <v>66045</v>
      </c>
      <c r="E113" s="78">
        <v>0</v>
      </c>
      <c r="F113" s="78">
        <v>0</v>
      </c>
      <c r="G113" s="67">
        <v>0</v>
      </c>
      <c r="H113" s="78">
        <v>27653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44306</v>
      </c>
      <c r="B114" s="107" t="str">
        <f t="shared" si="6"/>
        <v>(火)</v>
      </c>
      <c r="C114" s="67">
        <f t="shared" si="5"/>
        <v>54963</v>
      </c>
      <c r="D114" s="78">
        <v>54963</v>
      </c>
      <c r="E114" s="78">
        <v>0</v>
      </c>
      <c r="F114" s="78">
        <v>0</v>
      </c>
      <c r="G114" s="67">
        <v>0</v>
      </c>
      <c r="H114" s="78">
        <v>23160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44305</v>
      </c>
      <c r="B115" s="107" t="str">
        <f t="shared" si="6"/>
        <v>(月)</v>
      </c>
      <c r="C115" s="67">
        <f t="shared" si="5"/>
        <v>36155</v>
      </c>
      <c r="D115" s="78">
        <v>36155</v>
      </c>
      <c r="E115" s="78">
        <v>0</v>
      </c>
      <c r="F115" s="78">
        <v>0</v>
      </c>
      <c r="G115" s="67">
        <v>0</v>
      </c>
      <c r="H115" s="78">
        <v>14908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44304</v>
      </c>
      <c r="B116" s="107" t="str">
        <f t="shared" si="6"/>
        <v>(日)</v>
      </c>
      <c r="C116" s="67">
        <f t="shared" si="5"/>
        <v>8874</v>
      </c>
      <c r="D116" s="78">
        <v>8874</v>
      </c>
      <c r="E116" s="78">
        <v>0</v>
      </c>
      <c r="F116" s="78">
        <v>0</v>
      </c>
      <c r="G116" s="67">
        <v>0</v>
      </c>
      <c r="H116" s="78">
        <v>5722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44303</v>
      </c>
      <c r="B117" s="107" t="str">
        <f t="shared" si="6"/>
        <v>(土)</v>
      </c>
      <c r="C117" s="67">
        <f t="shared" si="5"/>
        <v>8670</v>
      </c>
      <c r="D117" s="78">
        <v>8670</v>
      </c>
      <c r="E117" s="78">
        <v>0</v>
      </c>
      <c r="F117" s="78">
        <v>0</v>
      </c>
      <c r="G117" s="67">
        <v>0</v>
      </c>
      <c r="H117" s="78">
        <v>3887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44302</v>
      </c>
      <c r="B118" s="107" t="str">
        <f t="shared" si="6"/>
        <v>(金)</v>
      </c>
      <c r="C118" s="67">
        <f t="shared" ref="C118:C120" si="7">SUM(D118:G118)</f>
        <v>11724</v>
      </c>
      <c r="D118" s="78">
        <v>11724</v>
      </c>
      <c r="E118" s="78">
        <v>0</v>
      </c>
      <c r="F118" s="78">
        <v>0</v>
      </c>
      <c r="G118" s="67">
        <v>0</v>
      </c>
      <c r="H118" s="78">
        <v>3599</v>
      </c>
      <c r="I118" s="78">
        <v>0</v>
      </c>
      <c r="J118" s="78">
        <v>0</v>
      </c>
      <c r="K118" s="67">
        <v>0</v>
      </c>
    </row>
    <row r="119" spans="1:11" x14ac:dyDescent="0.55000000000000004">
      <c r="A119" s="70">
        <v>44301</v>
      </c>
      <c r="B119" s="107" t="str">
        <f t="shared" si="6"/>
        <v>(木)</v>
      </c>
      <c r="C119" s="67">
        <f t="shared" si="7"/>
        <v>9279</v>
      </c>
      <c r="D119" s="78">
        <v>9279</v>
      </c>
      <c r="E119" s="78">
        <v>0</v>
      </c>
      <c r="F119" s="78">
        <v>0</v>
      </c>
      <c r="G119" s="67">
        <v>0</v>
      </c>
      <c r="H119" s="78">
        <v>4391</v>
      </c>
      <c r="I119" s="78">
        <v>0</v>
      </c>
      <c r="J119" s="78">
        <v>0</v>
      </c>
      <c r="K119" s="67">
        <v>0</v>
      </c>
    </row>
    <row r="120" spans="1:11" x14ac:dyDescent="0.55000000000000004">
      <c r="A120" s="70">
        <v>44300</v>
      </c>
      <c r="B120" s="107" t="str">
        <f t="shared" si="6"/>
        <v>(水)</v>
      </c>
      <c r="C120" s="67">
        <f t="shared" si="7"/>
        <v>5110</v>
      </c>
      <c r="D120" s="78">
        <v>5110</v>
      </c>
      <c r="E120" s="78">
        <v>0</v>
      </c>
      <c r="F120" s="78">
        <v>0</v>
      </c>
      <c r="G120" s="67">
        <v>0</v>
      </c>
      <c r="H120" s="78">
        <v>3214</v>
      </c>
      <c r="I120" s="78">
        <v>0</v>
      </c>
      <c r="J120" s="78">
        <v>0</v>
      </c>
      <c r="K120" s="67">
        <v>0</v>
      </c>
    </row>
    <row r="121" spans="1:11" x14ac:dyDescent="0.55000000000000004">
      <c r="A121" s="70">
        <v>44299</v>
      </c>
      <c r="B121" s="107" t="str">
        <f t="shared" si="6"/>
        <v>(火)</v>
      </c>
      <c r="C121" s="67">
        <f>SUM(D121:G121)</f>
        <v>4257</v>
      </c>
      <c r="D121" s="78">
        <v>4257</v>
      </c>
      <c r="E121" s="78">
        <v>0</v>
      </c>
      <c r="F121" s="78">
        <v>0</v>
      </c>
      <c r="G121" s="67">
        <v>0</v>
      </c>
      <c r="H121" s="78">
        <v>2926</v>
      </c>
      <c r="I121" s="78">
        <v>0</v>
      </c>
      <c r="J121" s="78">
        <v>0</v>
      </c>
      <c r="K121" s="67">
        <v>0</v>
      </c>
    </row>
    <row r="122" spans="1:11" x14ac:dyDescent="0.55000000000000004">
      <c r="A122" s="70">
        <v>44298</v>
      </c>
      <c r="B122" s="107" t="str">
        <f t="shared" si="6"/>
        <v>(月)</v>
      </c>
      <c r="C122" s="67">
        <f>SUM(D122:G122)</f>
        <v>4755</v>
      </c>
      <c r="D122" s="96">
        <v>4755</v>
      </c>
      <c r="E122" s="96">
        <v>0</v>
      </c>
      <c r="F122" s="96">
        <v>0</v>
      </c>
      <c r="G122" s="96">
        <v>0</v>
      </c>
      <c r="H122" s="96">
        <v>3481</v>
      </c>
      <c r="I122" s="96">
        <v>0</v>
      </c>
      <c r="J122" s="96">
        <v>0</v>
      </c>
      <c r="K122" s="96">
        <v>0</v>
      </c>
    </row>
    <row r="123" spans="1:11" x14ac:dyDescent="0.55000000000000004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</row>
    <row r="124" spans="1:11" x14ac:dyDescent="0.55000000000000004">
      <c r="A124" s="93" t="s">
        <v>327</v>
      </c>
      <c r="B124" s="93"/>
    </row>
    <row r="125" spans="1:11" x14ac:dyDescent="0.55000000000000004">
      <c r="A125" s="97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1" t="s">
        <v>329</v>
      </c>
    </row>
    <row r="3" spans="1:9" x14ac:dyDescent="0.55000000000000004">
      <c r="A3" s="145" t="s">
        <v>296</v>
      </c>
      <c r="B3" s="143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91"/>
      <c r="I3" s="91"/>
    </row>
    <row r="4" spans="1:9" x14ac:dyDescent="0.55000000000000004">
      <c r="A4" s="144"/>
      <c r="B4" s="146"/>
      <c r="C4" s="144"/>
      <c r="D4" s="77" t="s">
        <v>301</v>
      </c>
      <c r="E4" s="77" t="s">
        <v>302</v>
      </c>
      <c r="F4" s="77" t="s">
        <v>301</v>
      </c>
      <c r="G4" s="77" t="s">
        <v>302</v>
      </c>
      <c r="H4" s="90"/>
      <c r="I4" s="90"/>
    </row>
    <row r="5" spans="1:9" x14ac:dyDescent="0.55000000000000004">
      <c r="A5" s="140" t="s">
        <v>287</v>
      </c>
      <c r="B5" s="144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0"/>
      <c r="I5" s="90"/>
    </row>
    <row r="6" spans="1:9" x14ac:dyDescent="0.55000000000000004">
      <c r="A6" s="105">
        <v>44407</v>
      </c>
      <c r="B6" s="109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0"/>
      <c r="I6" s="90"/>
    </row>
    <row r="7" spans="1:9" x14ac:dyDescent="0.55000000000000004">
      <c r="A7" s="105">
        <v>44406</v>
      </c>
      <c r="B7" s="109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0"/>
      <c r="I7" s="90"/>
    </row>
    <row r="8" spans="1:9" x14ac:dyDescent="0.55000000000000004">
      <c r="A8" s="105">
        <v>44405</v>
      </c>
      <c r="B8" s="109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0"/>
      <c r="I8" s="90"/>
    </row>
    <row r="9" spans="1:9" x14ac:dyDescent="0.55000000000000004">
      <c r="A9" s="105">
        <v>44404</v>
      </c>
      <c r="B9" s="109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0"/>
      <c r="I9" s="90"/>
    </row>
    <row r="10" spans="1:9" x14ac:dyDescent="0.55000000000000004">
      <c r="A10" s="105">
        <v>44403</v>
      </c>
      <c r="B10" s="109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0"/>
      <c r="I10" s="90"/>
    </row>
    <row r="11" spans="1:9" x14ac:dyDescent="0.55000000000000004">
      <c r="A11" s="105">
        <v>44398</v>
      </c>
      <c r="B11" s="109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0"/>
      <c r="I11" s="90"/>
    </row>
    <row r="12" spans="1:9" x14ac:dyDescent="0.55000000000000004">
      <c r="A12" s="105">
        <v>44397</v>
      </c>
      <c r="B12" s="109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0"/>
      <c r="I12" s="90"/>
    </row>
    <row r="13" spans="1:9" x14ac:dyDescent="0.55000000000000004">
      <c r="A13" s="105">
        <v>44396</v>
      </c>
      <c r="B13" s="109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0"/>
      <c r="I13" s="90"/>
    </row>
    <row r="14" spans="1:9" x14ac:dyDescent="0.55000000000000004">
      <c r="A14" s="105">
        <v>44393</v>
      </c>
      <c r="B14" s="109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0"/>
      <c r="I14" s="90"/>
    </row>
    <row r="15" spans="1:9" x14ac:dyDescent="0.55000000000000004">
      <c r="A15" s="105">
        <v>44392</v>
      </c>
      <c r="B15" s="109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0"/>
      <c r="I15" s="90"/>
    </row>
    <row r="16" spans="1:9" x14ac:dyDescent="0.55000000000000004">
      <c r="A16" s="105">
        <v>44391</v>
      </c>
      <c r="B16" s="109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0"/>
      <c r="I16" s="90"/>
    </row>
    <row r="17" spans="1:9" x14ac:dyDescent="0.55000000000000004">
      <c r="A17" s="105">
        <v>44390</v>
      </c>
      <c r="B17" s="109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0"/>
      <c r="I17" s="90"/>
    </row>
    <row r="18" spans="1:9" x14ac:dyDescent="0.55000000000000004">
      <c r="A18" s="105">
        <v>44389</v>
      </c>
      <c r="B18" s="109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0"/>
      <c r="I18" s="90"/>
    </row>
    <row r="19" spans="1:9" x14ac:dyDescent="0.55000000000000004">
      <c r="A19" s="105">
        <v>44386</v>
      </c>
      <c r="B19" s="109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0"/>
      <c r="I19" s="90"/>
    </row>
    <row r="20" spans="1:9" x14ac:dyDescent="0.55000000000000004">
      <c r="A20" s="105">
        <v>44385</v>
      </c>
      <c r="B20" s="109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0"/>
      <c r="I20" s="90"/>
    </row>
    <row r="21" spans="1:9" x14ac:dyDescent="0.55000000000000004">
      <c r="A21" s="105">
        <v>44384</v>
      </c>
      <c r="B21" s="109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0"/>
      <c r="I21" s="90"/>
    </row>
    <row r="22" spans="1:9" x14ac:dyDescent="0.55000000000000004">
      <c r="A22" s="105">
        <v>44383</v>
      </c>
      <c r="B22" s="109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0"/>
      <c r="I22" s="90"/>
    </row>
    <row r="23" spans="1:9" x14ac:dyDescent="0.55000000000000004">
      <c r="A23" s="105">
        <v>44382</v>
      </c>
      <c r="B23" s="109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0"/>
      <c r="I23" s="90"/>
    </row>
    <row r="24" spans="1:9" x14ac:dyDescent="0.55000000000000004">
      <c r="A24" s="105">
        <v>44379</v>
      </c>
      <c r="B24" s="109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0"/>
      <c r="I24" s="90"/>
    </row>
    <row r="25" spans="1:9" x14ac:dyDescent="0.55000000000000004">
      <c r="A25" s="105">
        <v>44378</v>
      </c>
      <c r="B25" s="109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0"/>
      <c r="I25" s="90"/>
    </row>
    <row r="26" spans="1:9" x14ac:dyDescent="0.55000000000000004">
      <c r="A26" s="105">
        <v>44377</v>
      </c>
      <c r="B26" s="109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0"/>
      <c r="I26" s="90"/>
    </row>
    <row r="27" spans="1:9" x14ac:dyDescent="0.55000000000000004">
      <c r="A27" s="105">
        <v>44376</v>
      </c>
      <c r="B27" s="109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0"/>
      <c r="I27" s="90"/>
    </row>
    <row r="28" spans="1:9" x14ac:dyDescent="0.55000000000000004">
      <c r="A28" s="105">
        <v>44375</v>
      </c>
      <c r="B28" s="109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0"/>
      <c r="I28" s="90"/>
    </row>
    <row r="29" spans="1:9" x14ac:dyDescent="0.55000000000000004">
      <c r="A29" s="105">
        <v>44372</v>
      </c>
      <c r="B29" s="109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0"/>
      <c r="I29" s="90"/>
    </row>
    <row r="30" spans="1:9" x14ac:dyDescent="0.55000000000000004">
      <c r="A30" s="105">
        <v>44371</v>
      </c>
      <c r="B30" s="109" t="s">
        <v>317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0"/>
      <c r="I30" s="90"/>
    </row>
    <row r="31" spans="1:9" x14ac:dyDescent="0.55000000000000004">
      <c r="A31" s="105">
        <v>44370</v>
      </c>
      <c r="B31" s="109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0"/>
      <c r="I31" s="90"/>
    </row>
    <row r="32" spans="1:9" x14ac:dyDescent="0.55000000000000004">
      <c r="A32" s="105">
        <v>44369</v>
      </c>
      <c r="B32" s="109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0"/>
      <c r="I32" s="90"/>
    </row>
    <row r="33" spans="1:9" x14ac:dyDescent="0.55000000000000004">
      <c r="A33" s="105">
        <v>44368</v>
      </c>
      <c r="B33" s="109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0"/>
      <c r="I33" s="90"/>
    </row>
    <row r="34" spans="1:9" x14ac:dyDescent="0.55000000000000004">
      <c r="A34" s="105">
        <v>44365</v>
      </c>
      <c r="B34" s="109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0"/>
      <c r="I34" s="90"/>
    </row>
    <row r="35" spans="1:9" x14ac:dyDescent="0.55000000000000004">
      <c r="A35" s="105">
        <v>44364</v>
      </c>
      <c r="B35" s="109" t="s">
        <v>317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0"/>
      <c r="I35" s="90"/>
    </row>
    <row r="36" spans="1:9" x14ac:dyDescent="0.55000000000000004">
      <c r="A36" s="105">
        <v>44363</v>
      </c>
      <c r="B36" s="109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0"/>
      <c r="I36" s="90"/>
    </row>
    <row r="37" spans="1:9" x14ac:dyDescent="0.55000000000000004">
      <c r="A37" s="105">
        <v>44362</v>
      </c>
      <c r="B37" s="109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0"/>
      <c r="I37" s="90"/>
    </row>
    <row r="38" spans="1:9" x14ac:dyDescent="0.55000000000000004">
      <c r="A38" s="105">
        <v>44361</v>
      </c>
      <c r="B38" s="109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0"/>
      <c r="I38" s="90"/>
    </row>
    <row r="39" spans="1:9" x14ac:dyDescent="0.55000000000000004">
      <c r="A39" s="105">
        <v>44358</v>
      </c>
      <c r="B39" s="109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0"/>
      <c r="I39" s="90"/>
    </row>
    <row r="40" spans="1:9" x14ac:dyDescent="0.55000000000000004">
      <c r="A40" s="105">
        <v>44357</v>
      </c>
      <c r="B40" s="109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0"/>
      <c r="I40" s="90"/>
    </row>
    <row r="41" spans="1:9" x14ac:dyDescent="0.55000000000000004">
      <c r="A41" s="105">
        <v>44356</v>
      </c>
      <c r="B41" s="109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0"/>
      <c r="I41" s="90"/>
    </row>
    <row r="42" spans="1:9" x14ac:dyDescent="0.55000000000000004">
      <c r="A42" s="105">
        <v>44355</v>
      </c>
      <c r="B42" s="109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0"/>
      <c r="I42" s="90"/>
    </row>
    <row r="43" spans="1:9" x14ac:dyDescent="0.55000000000000004">
      <c r="A43" s="105">
        <v>44354</v>
      </c>
      <c r="B43" s="109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0"/>
      <c r="I43" s="90"/>
    </row>
    <row r="44" spans="1:9" x14ac:dyDescent="0.55000000000000004">
      <c r="A44" s="105">
        <v>44351</v>
      </c>
      <c r="B44" s="109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0"/>
      <c r="I44" s="90"/>
    </row>
    <row r="45" spans="1:9" x14ac:dyDescent="0.55000000000000004">
      <c r="A45" s="70">
        <v>44350</v>
      </c>
      <c r="B45" s="107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0"/>
      <c r="I45" s="90"/>
    </row>
    <row r="46" spans="1:9" x14ac:dyDescent="0.55000000000000004">
      <c r="A46" s="70">
        <v>44349</v>
      </c>
      <c r="B46" s="107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0"/>
      <c r="I46" s="90"/>
    </row>
    <row r="47" spans="1:9" x14ac:dyDescent="0.55000000000000004">
      <c r="A47" s="70">
        <v>44348</v>
      </c>
      <c r="B47" s="107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0"/>
      <c r="I47" s="90"/>
    </row>
    <row r="48" spans="1:9" x14ac:dyDescent="0.55000000000000004">
      <c r="A48" s="70">
        <v>44347</v>
      </c>
      <c r="B48" s="107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0"/>
      <c r="I48" s="90"/>
    </row>
    <row r="49" spans="1:9" x14ac:dyDescent="0.55000000000000004">
      <c r="A49" s="70">
        <v>44344</v>
      </c>
      <c r="B49" s="107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0"/>
      <c r="I49" s="90"/>
    </row>
    <row r="50" spans="1:9" x14ac:dyDescent="0.55000000000000004">
      <c r="A50" s="70">
        <v>44343</v>
      </c>
      <c r="B50" s="107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0"/>
      <c r="I50" s="90"/>
    </row>
    <row r="51" spans="1:9" x14ac:dyDescent="0.55000000000000004">
      <c r="A51" s="70">
        <v>44342</v>
      </c>
      <c r="B51" s="107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0"/>
      <c r="I51" s="90"/>
    </row>
    <row r="52" spans="1:9" x14ac:dyDescent="0.55000000000000004">
      <c r="A52" s="70">
        <v>44341</v>
      </c>
      <c r="B52" s="107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0"/>
      <c r="I52" s="90"/>
    </row>
    <row r="53" spans="1:9" x14ac:dyDescent="0.55000000000000004">
      <c r="A53" s="70">
        <v>44340</v>
      </c>
      <c r="B53" s="107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0"/>
      <c r="I53" s="90"/>
    </row>
    <row r="54" spans="1:9" x14ac:dyDescent="0.55000000000000004">
      <c r="A54" s="70">
        <v>44337</v>
      </c>
      <c r="B54" s="107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0"/>
      <c r="I54" s="90"/>
    </row>
    <row r="55" spans="1:9" x14ac:dyDescent="0.55000000000000004">
      <c r="A55" s="70">
        <v>44336</v>
      </c>
      <c r="B55" s="107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0"/>
      <c r="I55" s="90"/>
    </row>
    <row r="56" spans="1:9" x14ac:dyDescent="0.55000000000000004">
      <c r="A56" s="70">
        <v>44335</v>
      </c>
      <c r="B56" s="107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0"/>
      <c r="I56" s="90"/>
    </row>
    <row r="57" spans="1:9" x14ac:dyDescent="0.55000000000000004">
      <c r="A57" s="70">
        <v>44334</v>
      </c>
      <c r="B57" s="107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0"/>
      <c r="I57" s="90"/>
    </row>
    <row r="58" spans="1:9" x14ac:dyDescent="0.55000000000000004">
      <c r="A58" s="70">
        <v>44333</v>
      </c>
      <c r="B58" s="107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0"/>
      <c r="I58" s="90"/>
    </row>
    <row r="59" spans="1:9" x14ac:dyDescent="0.55000000000000004">
      <c r="A59" s="70">
        <v>44330</v>
      </c>
      <c r="B59" s="107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0"/>
      <c r="I59" s="90"/>
    </row>
    <row r="60" spans="1:9" x14ac:dyDescent="0.55000000000000004">
      <c r="A60" s="70">
        <v>44329</v>
      </c>
      <c r="B60" s="107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0"/>
      <c r="I60" s="90"/>
    </row>
    <row r="61" spans="1:9" x14ac:dyDescent="0.55000000000000004">
      <c r="A61" s="70">
        <v>44328</v>
      </c>
      <c r="B61" s="107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0"/>
      <c r="I61" s="90"/>
    </row>
    <row r="62" spans="1:9" x14ac:dyDescent="0.55000000000000004">
      <c r="A62" s="70">
        <v>44327</v>
      </c>
      <c r="B62" s="107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0"/>
      <c r="I62" s="90"/>
    </row>
    <row r="63" spans="1:9" x14ac:dyDescent="0.55000000000000004">
      <c r="A63" s="70">
        <v>44326</v>
      </c>
      <c r="B63" s="107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0"/>
      <c r="I63" s="90"/>
    </row>
    <row r="64" spans="1:9" x14ac:dyDescent="0.55000000000000004">
      <c r="A64" s="70">
        <v>44323</v>
      </c>
      <c r="B64" s="107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0"/>
      <c r="I64" s="90"/>
    </row>
    <row r="65" spans="1:9" x14ac:dyDescent="0.55000000000000004">
      <c r="A65" s="70">
        <v>44322</v>
      </c>
      <c r="B65" s="107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0"/>
      <c r="I65" s="90"/>
    </row>
    <row r="66" spans="1:9" x14ac:dyDescent="0.55000000000000004">
      <c r="A66" s="70">
        <v>44316</v>
      </c>
      <c r="B66" s="107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0"/>
      <c r="I66" s="90"/>
    </row>
    <row r="67" spans="1:9" x14ac:dyDescent="0.55000000000000004">
      <c r="A67" s="70">
        <v>44314</v>
      </c>
      <c r="B67" s="107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0"/>
      <c r="I67" s="90"/>
    </row>
    <row r="68" spans="1:9" x14ac:dyDescent="0.55000000000000004">
      <c r="A68" s="70">
        <v>44313</v>
      </c>
      <c r="B68" s="107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0"/>
      <c r="I68" s="90"/>
    </row>
    <row r="69" spans="1:9" x14ac:dyDescent="0.55000000000000004">
      <c r="A69" s="70">
        <v>44312</v>
      </c>
      <c r="B69" s="107" t="s">
        <v>308</v>
      </c>
      <c r="C69" s="67">
        <f t="shared" ref="C69:C77" si="1">SUM(D69:G69)</f>
        <v>263328</v>
      </c>
      <c r="D69" s="67">
        <v>221677</v>
      </c>
      <c r="E69" s="67"/>
      <c r="F69" s="67">
        <v>41651</v>
      </c>
      <c r="G69" s="67"/>
      <c r="H69" s="90"/>
      <c r="I69" s="90"/>
    </row>
    <row r="70" spans="1:9" x14ac:dyDescent="0.55000000000000004">
      <c r="A70" s="70">
        <v>44309</v>
      </c>
      <c r="B70" s="107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0"/>
      <c r="I70" s="90"/>
    </row>
    <row r="71" spans="1:9" x14ac:dyDescent="0.55000000000000004">
      <c r="A71" s="70">
        <v>44308</v>
      </c>
      <c r="B71" s="107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0"/>
      <c r="I71" s="90"/>
    </row>
    <row r="72" spans="1:9" x14ac:dyDescent="0.55000000000000004">
      <c r="A72" s="70">
        <v>44307</v>
      </c>
      <c r="B72" s="107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0"/>
      <c r="I72" s="90"/>
    </row>
    <row r="73" spans="1:9" x14ac:dyDescent="0.55000000000000004">
      <c r="A73" s="70">
        <v>44306</v>
      </c>
      <c r="B73" s="107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0"/>
      <c r="I73" s="90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0"/>
      <c r="I74" s="90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0"/>
      <c r="I75" s="90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0"/>
      <c r="I76" s="90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0"/>
      <c r="I77" s="90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0"/>
      <c r="I78" s="90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0"/>
      <c r="I79" s="90"/>
    </row>
    <row r="80" spans="1:9" x14ac:dyDescent="0.55000000000000004">
      <c r="A80" s="88"/>
      <c r="B80" s="89"/>
      <c r="C80" s="89"/>
      <c r="D80" s="89"/>
      <c r="E80" s="89"/>
      <c r="F80" s="89"/>
      <c r="G80" s="90"/>
      <c r="H80" s="90"/>
    </row>
    <row r="81" spans="1:11" x14ac:dyDescent="0.55000000000000004">
      <c r="A81" s="91" t="s">
        <v>322</v>
      </c>
      <c r="B81" s="90"/>
      <c r="C81" s="90"/>
      <c r="D81" s="90"/>
      <c r="E81" s="90"/>
      <c r="F81" s="90"/>
      <c r="G81" s="91"/>
      <c r="H81" s="90"/>
    </row>
    <row r="82" spans="1:11" x14ac:dyDescent="0.55000000000000004">
      <c r="A82" s="76" t="s">
        <v>318</v>
      </c>
      <c r="B82" s="91"/>
      <c r="C82" s="91"/>
      <c r="D82" s="91"/>
      <c r="E82" s="91"/>
      <c r="F82" s="91"/>
      <c r="H82" s="90"/>
    </row>
    <row r="83" spans="1:11" x14ac:dyDescent="0.55000000000000004">
      <c r="A83" s="76" t="s">
        <v>330</v>
      </c>
      <c r="B83" s="91"/>
      <c r="C83" s="91"/>
      <c r="D83" s="91"/>
      <c r="E83" s="91"/>
      <c r="F83" s="91"/>
      <c r="H83" s="90"/>
    </row>
    <row r="84" spans="1:11" x14ac:dyDescent="0.55000000000000004">
      <c r="A84" s="76" t="s">
        <v>331</v>
      </c>
      <c r="B84" s="91"/>
      <c r="C84" s="91"/>
      <c r="D84" s="91"/>
      <c r="E84" s="91"/>
      <c r="F84" s="91"/>
      <c r="H84" s="90"/>
    </row>
    <row r="85" spans="1:11" x14ac:dyDescent="0.55000000000000004">
      <c r="A85" s="76" t="s">
        <v>319</v>
      </c>
      <c r="H85" s="90"/>
    </row>
    <row r="86" spans="1:11" x14ac:dyDescent="0.55000000000000004">
      <c r="A86" s="76" t="s">
        <v>320</v>
      </c>
      <c r="H86" s="90"/>
    </row>
    <row r="87" spans="1:11" x14ac:dyDescent="0.55000000000000004">
      <c r="A87" s="76" t="s">
        <v>321</v>
      </c>
      <c r="H87" s="90"/>
      <c r="I87" s="92"/>
      <c r="J87" s="92"/>
      <c r="K87" s="92"/>
    </row>
    <row r="88" spans="1:11" x14ac:dyDescent="0.55000000000000004">
      <c r="H88" s="91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76" customWidth="1"/>
    <col min="2" max="2" width="5" style="76" customWidth="1"/>
    <col min="3" max="3" width="13.83203125" style="76" customWidth="1"/>
    <col min="4" max="4" width="5" style="76" customWidth="1"/>
    <col min="5" max="5" width="13.83203125" style="76" customWidth="1"/>
    <col min="6" max="7" width="18.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337</v>
      </c>
    </row>
    <row r="2" spans="1:9" x14ac:dyDescent="0.55000000000000004">
      <c r="G2" s="101" t="s">
        <v>333</v>
      </c>
    </row>
    <row r="3" spans="1:9" x14ac:dyDescent="0.55000000000000004">
      <c r="A3" s="150" t="s">
        <v>334</v>
      </c>
      <c r="B3" s="143" t="s">
        <v>297</v>
      </c>
      <c r="C3" s="143" t="s">
        <v>338</v>
      </c>
      <c r="D3" s="143" t="s">
        <v>297</v>
      </c>
      <c r="E3" s="141" t="s">
        <v>298</v>
      </c>
      <c r="F3" s="106" t="s">
        <v>299</v>
      </c>
      <c r="G3" s="106" t="s">
        <v>300</v>
      </c>
      <c r="H3" s="91"/>
      <c r="I3" s="91"/>
    </row>
    <row r="4" spans="1:9" x14ac:dyDescent="0.55000000000000004">
      <c r="A4" s="143"/>
      <c r="B4" s="143"/>
      <c r="C4" s="143"/>
      <c r="D4" s="143"/>
      <c r="E4" s="141"/>
      <c r="F4" s="95" t="s">
        <v>302</v>
      </c>
      <c r="G4" s="95" t="s">
        <v>302</v>
      </c>
      <c r="H4" s="90"/>
      <c r="I4" s="90"/>
    </row>
    <row r="5" spans="1:9" x14ac:dyDescent="0.55000000000000004">
      <c r="A5" s="147" t="s">
        <v>287</v>
      </c>
      <c r="B5" s="148"/>
      <c r="C5" s="148"/>
      <c r="D5" s="149"/>
      <c r="E5" s="110">
        <v>7723380</v>
      </c>
      <c r="F5" s="110">
        <v>6269246</v>
      </c>
      <c r="G5" s="110">
        <v>1454134</v>
      </c>
      <c r="H5" s="90"/>
      <c r="I5" s="90"/>
    </row>
    <row r="6" spans="1:9" x14ac:dyDescent="0.55000000000000004">
      <c r="A6" s="105">
        <v>44412</v>
      </c>
      <c r="B6" s="108" t="s">
        <v>306</v>
      </c>
      <c r="C6" s="105">
        <v>44409</v>
      </c>
      <c r="D6" s="108" t="s">
        <v>339</v>
      </c>
      <c r="E6" s="110">
        <v>7723380</v>
      </c>
      <c r="F6" s="110">
        <v>6269246</v>
      </c>
      <c r="G6" s="110">
        <v>1454134</v>
      </c>
      <c r="H6" s="90"/>
      <c r="I6" s="90"/>
    </row>
    <row r="7" spans="1:9" x14ac:dyDescent="0.55000000000000004">
      <c r="A7" s="111"/>
      <c r="B7" s="89"/>
      <c r="C7" s="89"/>
      <c r="D7" s="89"/>
      <c r="E7" s="89"/>
      <c r="F7" s="89"/>
      <c r="G7" s="90"/>
      <c r="H7" s="90"/>
    </row>
    <row r="8" spans="1:9" x14ac:dyDescent="0.55000000000000004">
      <c r="A8" s="91" t="s">
        <v>335</v>
      </c>
      <c r="B8" s="90"/>
      <c r="C8" s="90"/>
      <c r="D8" s="90"/>
      <c r="E8" s="90"/>
      <c r="F8" s="90"/>
      <c r="G8" s="91"/>
      <c r="H8" s="90"/>
    </row>
    <row r="9" spans="1:9" x14ac:dyDescent="0.55000000000000004">
      <c r="A9" s="91"/>
      <c r="B9" s="91"/>
      <c r="C9" s="91"/>
      <c r="D9" s="91"/>
      <c r="E9" s="91"/>
      <c r="F9" s="91"/>
      <c r="G9" s="91"/>
      <c r="H9" s="90"/>
    </row>
    <row r="10" spans="1:9" x14ac:dyDescent="0.55000000000000004">
      <c r="H10" s="91"/>
    </row>
  </sheetData>
  <mergeCells count="6">
    <mergeCell ref="E3:E4"/>
    <mergeCell ref="A5:D5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V一般接種</vt:lpstr>
      <vt:lpstr>V医療従事者等</vt:lpstr>
      <vt:lpstr>V職域接種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2021-08-09T10:35:33Z</dcterms:modified>
</cp:coreProperties>
</file>