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A2A2D80F-C95F-4FE4-B6E2-D9344186B779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高齢者等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N98" i="7" s="1"/>
  <c r="E98" i="7"/>
  <c r="F98" i="7"/>
  <c r="G98" i="7"/>
  <c r="B99" i="7"/>
  <c r="C99" i="7"/>
  <c r="D99" i="7"/>
  <c r="E99" i="7"/>
  <c r="F99" i="7"/>
  <c r="G99" i="7"/>
  <c r="B100" i="7"/>
  <c r="C100" i="7"/>
  <c r="D100" i="7"/>
  <c r="N100" i="7" s="1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N104" i="7" s="1"/>
  <c r="E104" i="7"/>
  <c r="F104" i="7"/>
  <c r="G104" i="7"/>
  <c r="B105" i="7"/>
  <c r="C105" i="7"/>
  <c r="D105" i="7"/>
  <c r="E105" i="7"/>
  <c r="F105" i="7"/>
  <c r="O105" i="7" s="1"/>
  <c r="G105" i="7"/>
  <c r="B106" i="7"/>
  <c r="C106" i="7"/>
  <c r="D106" i="7"/>
  <c r="N106" i="7" s="1"/>
  <c r="E106" i="7"/>
  <c r="F106" i="7"/>
  <c r="G106" i="7"/>
  <c r="B107" i="7"/>
  <c r="C107" i="7"/>
  <c r="D107" i="7"/>
  <c r="E107" i="7"/>
  <c r="F107" i="7"/>
  <c r="G107" i="7"/>
  <c r="B108" i="7"/>
  <c r="C108" i="7"/>
  <c r="D108" i="7"/>
  <c r="N108" i="7" s="1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N114" i="7" s="1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O131" i="7" s="1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N138" i="7" s="1"/>
  <c r="E138" i="7"/>
  <c r="F138" i="7"/>
  <c r="G138" i="7"/>
  <c r="B139" i="7"/>
  <c r="C139" i="7"/>
  <c r="D139" i="7"/>
  <c r="E139" i="7"/>
  <c r="F139" i="7"/>
  <c r="O139" i="7" s="1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N146" i="7" s="1"/>
  <c r="E146" i="7"/>
  <c r="F146" i="7"/>
  <c r="G146" i="7"/>
  <c r="B147" i="7"/>
  <c r="C147" i="7"/>
  <c r="D147" i="7"/>
  <c r="E147" i="7"/>
  <c r="F147" i="7"/>
  <c r="G147" i="7"/>
  <c r="B148" i="7"/>
  <c r="C148" i="7"/>
  <c r="D148" i="7"/>
  <c r="N148" i="7" s="1"/>
  <c r="E148" i="7"/>
  <c r="F148" i="7"/>
  <c r="G148" i="7"/>
  <c r="B149" i="7"/>
  <c r="C149" i="7"/>
  <c r="D149" i="7"/>
  <c r="N149" i="7" s="1"/>
  <c r="E149" i="7"/>
  <c r="F149" i="7"/>
  <c r="G149" i="7"/>
  <c r="B150" i="7"/>
  <c r="C150" i="7"/>
  <c r="D150" i="7"/>
  <c r="E150" i="7"/>
  <c r="F150" i="7"/>
  <c r="O150" i="7" s="1"/>
  <c r="G150" i="7"/>
  <c r="B151" i="7"/>
  <c r="C151" i="7"/>
  <c r="D151" i="7"/>
  <c r="E151" i="7"/>
  <c r="F151" i="7"/>
  <c r="G151" i="7"/>
  <c r="B152" i="7"/>
  <c r="C152" i="7"/>
  <c r="D152" i="7"/>
  <c r="N152" i="7" s="1"/>
  <c r="E152" i="7"/>
  <c r="F152" i="7"/>
  <c r="G152" i="7"/>
  <c r="B153" i="7"/>
  <c r="C153" i="7"/>
  <c r="D153" i="7"/>
  <c r="E153" i="7"/>
  <c r="F153" i="7"/>
  <c r="O153" i="7" s="1"/>
  <c r="G153" i="7"/>
  <c r="B154" i="7"/>
  <c r="C154" i="7"/>
  <c r="D154" i="7"/>
  <c r="N154" i="7" s="1"/>
  <c r="E154" i="7"/>
  <c r="F154" i="7"/>
  <c r="G154" i="7"/>
  <c r="B155" i="7"/>
  <c r="C155" i="7"/>
  <c r="D155" i="7"/>
  <c r="E155" i="7"/>
  <c r="F155" i="7"/>
  <c r="G155" i="7"/>
  <c r="B156" i="7"/>
  <c r="C156" i="7"/>
  <c r="D156" i="7"/>
  <c r="N156" i="7" s="1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O159" i="7" s="1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O187" i="7" s="1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N204" i="7" s="1"/>
  <c r="E204" i="7"/>
  <c r="F204" i="7"/>
  <c r="G204" i="7"/>
  <c r="B205" i="7"/>
  <c r="C205" i="7"/>
  <c r="D205" i="7"/>
  <c r="N205" i="7" s="1"/>
  <c r="E205" i="7"/>
  <c r="F205" i="7"/>
  <c r="G205" i="7"/>
  <c r="B206" i="7"/>
  <c r="C206" i="7"/>
  <c r="D206" i="7"/>
  <c r="E206" i="7"/>
  <c r="F206" i="7"/>
  <c r="O206" i="7" s="1"/>
  <c r="G206" i="7"/>
  <c r="B207" i="7"/>
  <c r="C207" i="7"/>
  <c r="D207" i="7"/>
  <c r="E207" i="7"/>
  <c r="F207" i="7"/>
  <c r="O207" i="7" s="1"/>
  <c r="G207" i="7"/>
  <c r="B208" i="7"/>
  <c r="C208" i="7"/>
  <c r="D208" i="7"/>
  <c r="E208" i="7"/>
  <c r="F208" i="7"/>
  <c r="G208" i="7"/>
  <c r="B209" i="7"/>
  <c r="C209" i="7"/>
  <c r="D209" i="7"/>
  <c r="N209" i="7" s="1"/>
  <c r="E209" i="7"/>
  <c r="F209" i="7"/>
  <c r="G209" i="7"/>
  <c r="B210" i="7"/>
  <c r="C210" i="7"/>
  <c r="D210" i="7"/>
  <c r="N210" i="7" s="1"/>
  <c r="E210" i="7"/>
  <c r="F210" i="7"/>
  <c r="G210" i="7"/>
  <c r="B211" i="7"/>
  <c r="C211" i="7"/>
  <c r="D211" i="7"/>
  <c r="E211" i="7"/>
  <c r="F211" i="7"/>
  <c r="O211" i="7" s="1"/>
  <c r="G211" i="7"/>
  <c r="B212" i="7"/>
  <c r="C212" i="7"/>
  <c r="D212" i="7"/>
  <c r="N212" i="7" s="1"/>
  <c r="E212" i="7"/>
  <c r="F212" i="7"/>
  <c r="G212" i="7"/>
  <c r="B213" i="7"/>
  <c r="C213" i="7"/>
  <c r="D213" i="7"/>
  <c r="N213" i="7" s="1"/>
  <c r="E213" i="7"/>
  <c r="F213" i="7"/>
  <c r="G213" i="7"/>
  <c r="B214" i="7"/>
  <c r="C214" i="7"/>
  <c r="D214" i="7"/>
  <c r="E214" i="7"/>
  <c r="F214" i="7"/>
  <c r="O214" i="7" s="1"/>
  <c r="G214" i="7"/>
  <c r="B215" i="7"/>
  <c r="C215" i="7"/>
  <c r="D215" i="7"/>
  <c r="E215" i="7"/>
  <c r="F215" i="7"/>
  <c r="O215" i="7" s="1"/>
  <c r="G215" i="7"/>
  <c r="B216" i="7"/>
  <c r="C216" i="7"/>
  <c r="D216" i="7"/>
  <c r="N216" i="7" s="1"/>
  <c r="E216" i="7"/>
  <c r="F216" i="7"/>
  <c r="G216" i="7"/>
  <c r="B217" i="7"/>
  <c r="C217" i="7"/>
  <c r="D217" i="7"/>
  <c r="N217" i="7" s="1"/>
  <c r="E217" i="7"/>
  <c r="F217" i="7"/>
  <c r="O217" i="7" s="1"/>
  <c r="G217" i="7"/>
  <c r="B218" i="7"/>
  <c r="C218" i="7"/>
  <c r="D218" i="7"/>
  <c r="N218" i="7" s="1"/>
  <c r="E218" i="7"/>
  <c r="F218" i="7"/>
  <c r="G218" i="7"/>
  <c r="B219" i="7"/>
  <c r="C219" i="7"/>
  <c r="D219" i="7"/>
  <c r="E219" i="7"/>
  <c r="F219" i="7"/>
  <c r="O219" i="7" s="1"/>
  <c r="G219" i="7"/>
  <c r="B220" i="7"/>
  <c r="C220" i="7"/>
  <c r="D220" i="7"/>
  <c r="N220" i="7" s="1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N252" i="7" s="1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N65" i="7"/>
  <c r="O65" i="7"/>
  <c r="N66" i="7"/>
  <c r="O66" i="7"/>
  <c r="O67" i="7"/>
  <c r="N68" i="7"/>
  <c r="N69" i="7"/>
  <c r="O69" i="7"/>
  <c r="N70" i="7"/>
  <c r="O70" i="7"/>
  <c r="O71" i="7"/>
  <c r="N72" i="7"/>
  <c r="N73" i="7"/>
  <c r="O73" i="7"/>
  <c r="N74" i="7"/>
  <c r="O74" i="7"/>
  <c r="O75" i="7"/>
  <c r="N76" i="7"/>
  <c r="N77" i="7"/>
  <c r="O77" i="7"/>
  <c r="N78" i="7"/>
  <c r="O78" i="7"/>
  <c r="O79" i="7"/>
  <c r="N80" i="7"/>
  <c r="N81" i="7"/>
  <c r="O81" i="7"/>
  <c r="N82" i="7"/>
  <c r="O82" i="7"/>
  <c r="O83" i="7"/>
  <c r="N84" i="7"/>
  <c r="N85" i="7"/>
  <c r="N86" i="7"/>
  <c r="O86" i="7"/>
  <c r="O87" i="7"/>
  <c r="N89" i="7"/>
  <c r="N90" i="7"/>
  <c r="O90" i="7"/>
  <c r="O91" i="7"/>
  <c r="N93" i="7"/>
  <c r="N94" i="7"/>
  <c r="O94" i="7"/>
  <c r="O95" i="7"/>
  <c r="N97" i="7"/>
  <c r="O98" i="7"/>
  <c r="O99" i="7"/>
  <c r="O103" i="7"/>
  <c r="N105" i="7"/>
  <c r="O106" i="7"/>
  <c r="O107" i="7"/>
  <c r="O111" i="7"/>
  <c r="O115" i="7"/>
  <c r="O119" i="7"/>
  <c r="O123" i="7"/>
  <c r="N125" i="7"/>
  <c r="O126" i="7"/>
  <c r="N129" i="7"/>
  <c r="O130" i="7"/>
  <c r="N137" i="7"/>
  <c r="O138" i="7"/>
  <c r="N141" i="7"/>
  <c r="O142" i="7"/>
  <c r="O143" i="7"/>
  <c r="N145" i="7"/>
  <c r="O146" i="7"/>
  <c r="O147" i="7"/>
  <c r="O151" i="7"/>
  <c r="N153" i="7"/>
  <c r="O154" i="7"/>
  <c r="O155" i="7"/>
  <c r="N157" i="7"/>
  <c r="O158" i="7"/>
  <c r="N161" i="7"/>
  <c r="O163" i="7"/>
  <c r="O171" i="7"/>
  <c r="O175" i="7"/>
  <c r="O179" i="7"/>
  <c r="N225" i="7"/>
  <c r="N233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N8" i="7" s="1"/>
  <c r="E8" i="7"/>
  <c r="F8" i="7"/>
  <c r="G8" i="7"/>
  <c r="B9" i="7"/>
  <c r="C9" i="7"/>
  <c r="D9" i="7"/>
  <c r="E9" i="7"/>
  <c r="F9" i="7"/>
  <c r="O9" i="7" s="1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N12" i="7" s="1"/>
  <c r="E12" i="7"/>
  <c r="F12" i="7"/>
  <c r="G12" i="7"/>
  <c r="B13" i="7"/>
  <c r="C13" i="7"/>
  <c r="D13" i="7"/>
  <c r="E13" i="7"/>
  <c r="F13" i="7"/>
  <c r="O13" i="7" s="1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N16" i="7" s="1"/>
  <c r="E16" i="7"/>
  <c r="F16" i="7"/>
  <c r="G16" i="7"/>
  <c r="B17" i="7"/>
  <c r="C17" i="7"/>
  <c r="D17" i="7"/>
  <c r="E17" i="7"/>
  <c r="F17" i="7"/>
  <c r="O17" i="7" s="1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N20" i="7" s="1"/>
  <c r="E20" i="7"/>
  <c r="F20" i="7"/>
  <c r="G20" i="7"/>
  <c r="B21" i="7"/>
  <c r="C21" i="7"/>
  <c r="D21" i="7"/>
  <c r="E21" i="7"/>
  <c r="F21" i="7"/>
  <c r="O21" i="7" s="1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N24" i="7" s="1"/>
  <c r="E24" i="7"/>
  <c r="F24" i="7"/>
  <c r="G24" i="7"/>
  <c r="B25" i="7"/>
  <c r="C25" i="7"/>
  <c r="D25" i="7"/>
  <c r="E25" i="7"/>
  <c r="F25" i="7"/>
  <c r="O25" i="7" s="1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N28" i="7" s="1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N48" i="7" s="1"/>
  <c r="E48" i="7"/>
  <c r="F48" i="7"/>
  <c r="G48" i="7"/>
  <c r="B49" i="7"/>
  <c r="C49" i="7"/>
  <c r="D49" i="7"/>
  <c r="E49" i="7"/>
  <c r="F49" i="7"/>
  <c r="O49" i="7" s="1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N52" i="7" s="1"/>
  <c r="E52" i="7"/>
  <c r="F52" i="7"/>
  <c r="G52" i="7"/>
  <c r="B53" i="7"/>
  <c r="C53" i="7"/>
  <c r="D53" i="7"/>
  <c r="E53" i="7"/>
  <c r="F53" i="7"/>
  <c r="O53" i="7" s="1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N56" i="7" s="1"/>
  <c r="E56" i="7"/>
  <c r="F56" i="7"/>
  <c r="G56" i="7"/>
  <c r="B57" i="7"/>
  <c r="C57" i="7"/>
  <c r="D57" i="7"/>
  <c r="E57" i="7"/>
  <c r="F57" i="7"/>
  <c r="O57" i="7" s="1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N60" i="7" s="1"/>
  <c r="E60" i="7"/>
  <c r="F60" i="7"/>
  <c r="G60" i="7"/>
  <c r="B61" i="7"/>
  <c r="C61" i="7"/>
  <c r="D61" i="7"/>
  <c r="E61" i="7"/>
  <c r="F61" i="7"/>
  <c r="O61" i="7" s="1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N64" i="7" s="1"/>
  <c r="E64" i="7"/>
  <c r="F64" i="7"/>
  <c r="G64" i="7"/>
  <c r="G7" i="7"/>
  <c r="F7" i="7"/>
  <c r="E7" i="7"/>
  <c r="D7" i="7"/>
  <c r="C7" i="7"/>
  <c r="B7" i="7"/>
  <c r="C43" i="9"/>
  <c r="B43" i="9"/>
  <c r="C42" i="9"/>
  <c r="B42" i="9"/>
  <c r="C41" i="9"/>
  <c r="B41" i="9"/>
  <c r="C40" i="9"/>
  <c r="B40" i="9"/>
  <c r="C39" i="9"/>
  <c r="B39" i="9"/>
  <c r="C38" i="9"/>
  <c r="B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176" i="7" l="1"/>
  <c r="N160" i="7"/>
  <c r="N140" i="7"/>
  <c r="N269" i="7"/>
  <c r="N253" i="7"/>
  <c r="N245" i="7"/>
  <c r="N229" i="7"/>
  <c r="N221" i="7"/>
  <c r="N193" i="7"/>
  <c r="N189" i="7"/>
  <c r="O178" i="7"/>
  <c r="N177" i="7"/>
  <c r="O174" i="7"/>
  <c r="N173" i="7"/>
  <c r="O170" i="7"/>
  <c r="N169" i="7"/>
  <c r="O162" i="7"/>
  <c r="O102" i="7"/>
  <c r="N101" i="7"/>
  <c r="O259" i="7"/>
  <c r="O255" i="7"/>
  <c r="O251" i="7"/>
  <c r="N194" i="7"/>
  <c r="O191" i="7"/>
  <c r="N178" i="7"/>
  <c r="N250" i="7"/>
  <c r="O247" i="7"/>
  <c r="N230" i="7"/>
  <c r="O227" i="7"/>
  <c r="O223" i="7"/>
  <c r="N201" i="7"/>
  <c r="O198" i="7"/>
  <c r="N197" i="7"/>
  <c r="N185" i="7"/>
  <c r="O182" i="7"/>
  <c r="N181" i="7"/>
  <c r="O166" i="7"/>
  <c r="N165" i="7"/>
  <c r="O137" i="7"/>
  <c r="N136" i="7"/>
  <c r="N132" i="7"/>
  <c r="O129" i="7"/>
  <c r="N124" i="7"/>
  <c r="N112" i="7"/>
  <c r="N96" i="7"/>
  <c r="O93" i="7"/>
  <c r="N92" i="7"/>
  <c r="O89" i="7"/>
  <c r="N88" i="7"/>
  <c r="O85" i="7"/>
  <c r="N79" i="7"/>
  <c r="N71" i="7"/>
  <c r="N207" i="7"/>
  <c r="O203" i="7"/>
  <c r="N202" i="7"/>
  <c r="O195" i="7"/>
  <c r="N186" i="7"/>
  <c r="N170" i="7"/>
  <c r="N162" i="7"/>
  <c r="N158" i="7"/>
  <c r="O134" i="7"/>
  <c r="N133" i="7"/>
  <c r="O122" i="7"/>
  <c r="N121" i="7"/>
  <c r="O118" i="7"/>
  <c r="N117" i="7"/>
  <c r="O114" i="7"/>
  <c r="N113" i="7"/>
  <c r="O110" i="7"/>
  <c r="N109" i="7"/>
  <c r="N264" i="7"/>
  <c r="N260" i="7"/>
  <c r="N248" i="7"/>
  <c r="N228" i="7"/>
  <c r="N224" i="7"/>
  <c r="N130" i="7"/>
  <c r="O127" i="7"/>
  <c r="N208" i="7"/>
  <c r="N122" i="7"/>
  <c r="N265" i="7"/>
  <c r="O201" i="7"/>
  <c r="N200" i="7"/>
  <c r="N196" i="7"/>
  <c r="O193" i="7"/>
  <c r="N188" i="7"/>
  <c r="O185" i="7"/>
  <c r="N184" i="7"/>
  <c r="N180" i="7"/>
  <c r="N172" i="7"/>
  <c r="O169" i="7"/>
  <c r="N168" i="7"/>
  <c r="N164" i="7"/>
  <c r="N144" i="7"/>
  <c r="O262" i="7"/>
  <c r="O254" i="7"/>
  <c r="N249" i="7"/>
  <c r="O245" i="7"/>
  <c r="N244" i="7"/>
  <c r="N240" i="7"/>
  <c r="N236" i="7"/>
  <c r="O233" i="7"/>
  <c r="N232" i="7"/>
  <c r="O229" i="7"/>
  <c r="N190" i="7"/>
  <c r="O183" i="7"/>
  <c r="N182" i="7"/>
  <c r="O161" i="7"/>
  <c r="N126" i="7"/>
  <c r="N118" i="7"/>
  <c r="O97" i="7"/>
  <c r="O80" i="7"/>
  <c r="O72" i="7"/>
  <c r="O63" i="7"/>
  <c r="N62" i="7"/>
  <c r="O59" i="7"/>
  <c r="N58" i="7"/>
  <c r="O55" i="7"/>
  <c r="N54" i="7"/>
  <c r="O51" i="7"/>
  <c r="N50" i="7"/>
  <c r="O47" i="7"/>
  <c r="N46" i="7"/>
  <c r="O43" i="7"/>
  <c r="N42" i="7"/>
  <c r="O39" i="7"/>
  <c r="N38" i="7"/>
  <c r="O35" i="7"/>
  <c r="N34" i="7"/>
  <c r="O31" i="7"/>
  <c r="N30" i="7"/>
  <c r="O27" i="7"/>
  <c r="O23" i="7"/>
  <c r="O19" i="7"/>
  <c r="O15" i="7"/>
  <c r="O11" i="7"/>
  <c r="N270" i="7"/>
  <c r="O242" i="7"/>
  <c r="N241" i="7"/>
  <c r="N237" i="7"/>
  <c r="O226" i="7"/>
  <c r="O222" i="7"/>
  <c r="O209" i="7"/>
  <c r="N174" i="7"/>
  <c r="O167" i="7"/>
  <c r="N166" i="7"/>
  <c r="O145" i="7"/>
  <c r="N110" i="7"/>
  <c r="N102" i="7"/>
  <c r="O243" i="7"/>
  <c r="N192" i="7"/>
  <c r="N128" i="7"/>
  <c r="N83" i="7"/>
  <c r="N75" i="7"/>
  <c r="N67" i="7"/>
  <c r="N214" i="7"/>
  <c r="N150" i="7"/>
  <c r="O84" i="7"/>
  <c r="O76" i="7"/>
  <c r="O68" i="7"/>
  <c r="O121" i="7"/>
  <c r="N120" i="7"/>
  <c r="N116" i="7"/>
  <c r="O265" i="7"/>
  <c r="N239" i="7"/>
  <c r="N206" i="7"/>
  <c r="O199" i="7"/>
  <c r="N198" i="7"/>
  <c r="O190" i="7"/>
  <c r="O177" i="7"/>
  <c r="N142" i="7"/>
  <c r="O135" i="7"/>
  <c r="N134" i="7"/>
  <c r="O113" i="7"/>
  <c r="N267" i="7"/>
  <c r="N263" i="7"/>
  <c r="N259" i="7"/>
  <c r="N255" i="7"/>
  <c r="N235" i="7"/>
  <c r="N231" i="7"/>
  <c r="N227" i="7"/>
  <c r="N223" i="7"/>
  <c r="N219" i="7"/>
  <c r="N215" i="7"/>
  <c r="N211" i="7"/>
  <c r="N203" i="7"/>
  <c r="N199" i="7"/>
  <c r="N195" i="7"/>
  <c r="N191" i="7"/>
  <c r="N187" i="7"/>
  <c r="N183" i="7"/>
  <c r="N179" i="7"/>
  <c r="N175" i="7"/>
  <c r="N171" i="7"/>
  <c r="N167" i="7"/>
  <c r="N163" i="7"/>
  <c r="N159" i="7"/>
  <c r="N155" i="7"/>
  <c r="N151" i="7"/>
  <c r="N147" i="7"/>
  <c r="N143" i="7"/>
  <c r="N139" i="7"/>
  <c r="N135" i="7"/>
  <c r="N131" i="7"/>
  <c r="N127" i="7"/>
  <c r="N123" i="7"/>
  <c r="N119" i="7"/>
  <c r="N115" i="7"/>
  <c r="N111" i="7"/>
  <c r="N107" i="7"/>
  <c r="N103" i="7"/>
  <c r="N99" i="7"/>
  <c r="N95" i="7"/>
  <c r="O92" i="7"/>
  <c r="N91" i="7"/>
  <c r="O88" i="7"/>
  <c r="N87" i="7"/>
  <c r="O252" i="7"/>
  <c r="N242" i="7"/>
  <c r="O234" i="7"/>
  <c r="O225" i="7"/>
  <c r="N251" i="7"/>
  <c r="N247" i="7"/>
  <c r="N243" i="7"/>
  <c r="O62" i="7"/>
  <c r="N61" i="7"/>
  <c r="O58" i="7"/>
  <c r="N57" i="7"/>
  <c r="O54" i="7"/>
  <c r="N53" i="7"/>
  <c r="O50" i="7"/>
  <c r="N49" i="7"/>
  <c r="O46" i="7"/>
  <c r="N45" i="7"/>
  <c r="O42" i="7"/>
  <c r="N41" i="7"/>
  <c r="O38" i="7"/>
  <c r="N37" i="7"/>
  <c r="O34" i="7"/>
  <c r="N33" i="7"/>
  <c r="O30" i="7"/>
  <c r="N29" i="7"/>
  <c r="O26" i="7"/>
  <c r="N25" i="7"/>
  <c r="O22" i="7"/>
  <c r="N21" i="7"/>
  <c r="O18" i="7"/>
  <c r="N17" i="7"/>
  <c r="O14" i="7"/>
  <c r="N13" i="7"/>
  <c r="O10" i="7"/>
  <c r="N9" i="7"/>
  <c r="O266" i="7"/>
  <c r="O257" i="7"/>
  <c r="O253" i="7"/>
  <c r="N238" i="7"/>
  <c r="O230" i="7"/>
  <c r="O221" i="7"/>
  <c r="O210" i="7"/>
  <c r="O205" i="7"/>
  <c r="O194" i="7"/>
  <c r="O189" i="7"/>
  <c r="O173" i="7"/>
  <c r="O157" i="7"/>
  <c r="O141" i="7"/>
  <c r="O125" i="7"/>
  <c r="O109" i="7"/>
  <c r="N268" i="7"/>
  <c r="N256" i="7"/>
  <c r="N261" i="7"/>
  <c r="N257" i="7"/>
  <c r="O250" i="7"/>
  <c r="O241" i="7"/>
  <c r="N226" i="7"/>
  <c r="O28" i="7"/>
  <c r="N27" i="7"/>
  <c r="O24" i="7"/>
  <c r="N23" i="7"/>
  <c r="O20" i="7"/>
  <c r="N19" i="7"/>
  <c r="O16" i="7"/>
  <c r="N15" i="7"/>
  <c r="O12" i="7"/>
  <c r="N11" i="7"/>
  <c r="O8" i="7"/>
  <c r="N258" i="7"/>
  <c r="O237" i="7"/>
  <c r="O218" i="7"/>
  <c r="O213" i="7"/>
  <c r="O202" i="7"/>
  <c r="O197" i="7"/>
  <c r="O186" i="7"/>
  <c r="O181" i="7"/>
  <c r="O165" i="7"/>
  <c r="O149" i="7"/>
  <c r="O133" i="7"/>
  <c r="O117" i="7"/>
  <c r="O101" i="7"/>
  <c r="O267" i="7"/>
  <c r="O263" i="7"/>
  <c r="O239" i="7"/>
  <c r="O235" i="7"/>
  <c r="O231" i="7"/>
  <c r="N222" i="7"/>
  <c r="O260" i="7"/>
  <c r="O228" i="7"/>
  <c r="O270" i="7"/>
  <c r="O261" i="7"/>
  <c r="O256" i="7"/>
  <c r="N246" i="7"/>
  <c r="O238" i="7"/>
  <c r="O224" i="7"/>
  <c r="O208" i="7"/>
  <c r="O192" i="7"/>
  <c r="O176" i="7"/>
  <c r="O160" i="7"/>
  <c r="O144" i="7"/>
  <c r="O128" i="7"/>
  <c r="O112" i="7"/>
  <c r="O96" i="7"/>
  <c r="O248" i="7"/>
  <c r="O156" i="7"/>
  <c r="O124" i="7"/>
  <c r="O220" i="7"/>
  <c r="O204" i="7"/>
  <c r="O188" i="7"/>
  <c r="O172" i="7"/>
  <c r="O140" i="7"/>
  <c r="O108" i="7"/>
  <c r="N266" i="7"/>
  <c r="O258" i="7"/>
  <c r="O249" i="7"/>
  <c r="O244" i="7"/>
  <c r="N234" i="7"/>
  <c r="N262" i="7"/>
  <c r="O240" i="7"/>
  <c r="O216" i="7"/>
  <c r="O200" i="7"/>
  <c r="O184" i="7"/>
  <c r="O168" i="7"/>
  <c r="O152" i="7"/>
  <c r="O136" i="7"/>
  <c r="O120" i="7"/>
  <c r="O104" i="7"/>
  <c r="O268" i="7"/>
  <c r="O236" i="7"/>
  <c r="O269" i="7"/>
  <c r="O264" i="7"/>
  <c r="N254" i="7"/>
  <c r="O246" i="7"/>
  <c r="O232" i="7"/>
  <c r="O212" i="7"/>
  <c r="O196" i="7"/>
  <c r="O180" i="7"/>
  <c r="O164" i="7"/>
  <c r="O148" i="7"/>
  <c r="O132" i="7"/>
  <c r="O116" i="7"/>
  <c r="O100" i="7"/>
  <c r="N55" i="7"/>
  <c r="O44" i="7"/>
  <c r="O40" i="7"/>
  <c r="N31" i="7"/>
  <c r="O45" i="7"/>
  <c r="N44" i="7"/>
  <c r="O41" i="7"/>
  <c r="N40" i="7"/>
  <c r="O37" i="7"/>
  <c r="N36" i="7"/>
  <c r="O33" i="7"/>
  <c r="N32" i="7"/>
  <c r="O29" i="7"/>
  <c r="N7" i="7"/>
  <c r="N63" i="7"/>
  <c r="N59" i="7"/>
  <c r="N51" i="7"/>
  <c r="O48" i="7"/>
  <c r="N43" i="7"/>
  <c r="O36" i="7"/>
  <c r="O7" i="7"/>
  <c r="N26" i="7"/>
  <c r="N22" i="7"/>
  <c r="N18" i="7"/>
  <c r="N14" i="7"/>
  <c r="N10" i="7"/>
  <c r="O64" i="7"/>
  <c r="O60" i="7"/>
  <c r="O56" i="7"/>
  <c r="O52" i="7"/>
  <c r="N47" i="7"/>
  <c r="N39" i="7"/>
  <c r="N35" i="7"/>
  <c r="O32" i="7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C6" i="8"/>
  <c r="B6" i="8"/>
  <c r="G5" i="8"/>
  <c r="F5" i="8"/>
  <c r="E5" i="8"/>
  <c r="D5" i="8"/>
  <c r="C5" i="8" s="1"/>
  <c r="G2" i="8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<sst xmlns="http://schemas.openxmlformats.org/spreadsheetml/2006/main" count="29353" uniqueCount="337">
  <si>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</si>
  <si>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</si>
  <si>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</si>
  <si>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</si>
  <si>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</si>
  <si>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</si>
  <si>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</si>
  <si>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</si>
  <si>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</si>
  <si>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</si>
  <si>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</si>
  <si>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</si>
  <si>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</si>
  <si>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</si>
  <si>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</si>
  <si>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</si>
  <si>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</si>
  <si>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</si>
  <si>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</si>
  <si>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</si>
  <si>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</si>
  <si>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</si>
  <si>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</si>
  <si>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</si>
  <si>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</si>
  <si>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</si>
  <si>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</si>
  <si>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</si>
  <si>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</si>
  <si>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</si>
  <si>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</si>
  <si>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</si>
  <si>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</si>
  <si>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</si>
  <si>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</si>
  <si>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</si>
  <si>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</si>
  <si>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</si>
  <si>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</si>
  <si>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</si>
  <si>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</si>
  <si>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</si>
  <si>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</si>
  <si>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</si>
  <si>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</si>
  <si>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</si>
  <si>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</si>
  <si>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</si>
  <si>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</si>
  <si>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</si>
  <si>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</si>
  <si>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</si>
  <si>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</si>
  <si>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</si>
  <si>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</si>
  <si>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</si>
  <si>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</si>
  <si>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</si>
  <si>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</si>
  <si>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</si>
  <si>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</si>
  <si>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</si>
  <si>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</si>
  <si>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</si>
  <si>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</si>
  <si>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</si>
  <si>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</si>
  <si>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</si>
  <si>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</si>
  <si>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</si>
  <si>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</si>
  <si>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</si>
  <si>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</si>
  <si>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</si>
  <si>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</si>
  <si>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</si>
  <si>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</si>
  <si>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</si>
  <si>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</si>
  <si>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</si>
  <si>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</si>
  <si>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</si>
  <si>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</si>
  <si>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</si>
  <si>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</si>
  <si>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</si>
  <si>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</si>
  <si>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</si>
  <si>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</si>
  <si>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</si>
  <si>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</si>
  <si>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</si>
  <si>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</si>
  <si>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</si>
  <si>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</si>
  <si>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</si>
  <si>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</si>
  <si>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</si>
  <si>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</si>
  <si>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</si>
  <si>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</si>
  <si>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</si>
  <si>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</si>
  <si>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</si>
  <si>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</si>
  <si>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</si>
  <si>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</si>
  <si>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</si>
  <si>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</si>
  <si>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</si>
  <si>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</si>
  <si>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</si>
  <si>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</si>
  <si>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</si>
  <si>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</si>
  <si>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</si>
  <si>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</si>
  <si>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</si>
  <si>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</si>
  <si>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</si>
  <si>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</si>
  <si>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</si>
  <si>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</si>
  <si>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</si>
  <si>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</si>
  <si>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</si>
  <si>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</si>
  <si>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</si>
  <si>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</si>
  <si>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</si>
  <si>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</si>
  <si>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</si>
  <si>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</si>
  <si>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</si>
  <si>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</si>
  <si>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</si>
  <si>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</si>
  <si>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</si>
  <si>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</si>
  <si>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</si>
  <si>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</si>
  <si>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</si>
  <si>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</si>
  <si>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</si>
  <si>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</si>
  <si>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</si>
  <si>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</si>
  <si>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</si>
  <si>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</si>
  <si>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</si>
  <si>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</si>
  <si>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</si>
  <si>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</si>
  <si>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</si>
  <si>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</si>
  <si>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</si>
  <si>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</si>
  <si>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</si>
  <si>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</si>
  <si>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</si>
  <si>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</si>
  <si>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</si>
  <si>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</si>
  <si>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</si>
  <si>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</si>
  <si>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</si>
  <si>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</si>
  <si>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</si>
  <si>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</si>
  <si>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</si>
  <si>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</si>
  <si>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</si>
  <si>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</si>
  <si>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</si>
  <si>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</si>
  <si>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</si>
  <si>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</si>
  <si>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</si>
  <si>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</si>
  <si>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</si>
  <si>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</si>
  <si>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</si>
  <si>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</si>
  <si>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</si>
  <si>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</si>
  <si>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</si>
  <si>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</si>
  <si>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</si>
  <si>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</si>
  <si>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</si>
  <si>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</si>
  <si>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</si>
  <si>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</si>
  <si>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</si>
  <si>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</si>
  <si>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</si>
  <si>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</si>
  <si>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</si>
  <si>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</si>
  <si>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</si>
  <si>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</si>
  <si>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</si>
  <si>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</si>
  <si>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</si>
  <si>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</si>
  <si>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</si>
  <si>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</si>
  <si>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</si>
  <si>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</si>
  <si>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</si>
  <si>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</si>
  <si>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</si>
  <si>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</si>
  <si>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</si>
  <si>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</si>
  <si>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</si>
  <si>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</si>
  <si>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</si>
  <si>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</si>
  <si>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</si>
  <si>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</si>
  <si>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</si>
  <si>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</si>
  <si>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</si>
  <si>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</si>
  <si>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</si>
  <si>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</si>
  <si>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</si>
  <si>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</si>
  <si>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</si>
  <si>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</si>
  <si>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</si>
  <si>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</si>
  <si>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</si>
  <si>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</si>
  <si>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</si>
  <si>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</si>
  <si>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</si>
  <si>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</si>
  <si>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</si>
  <si>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</si>
  <si>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</si>
  <si>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</si>
  <si>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</si>
  <si>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</si>
  <si>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</si>
  <si>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</si>
  <si>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</si>
  <si>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</si>
  <si>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</si>
  <si>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</si>
  <si>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</si>
  <si>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</si>
  <si>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</si>
  <si>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</si>
  <si>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</si>
  <si>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</si>
  <si>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</si>
  <si>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</si>
  <si>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</si>
  <si>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</si>
  <si>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</si>
  <si>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</si>
  <si>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</si>
  <si>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</si>
  <si>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</si>
  <si>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</si>
  <si>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</si>
  <si>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</si>
  <si>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</si>
  <si>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</si>
  <si>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</si>
  <si>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</si>
  <si>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</si>
  <si>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</si>
  <si>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</si>
  <si>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</si>
  <si>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</si>
  <si>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</si>
  <si>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</si>
  <si>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</si>
  <si>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</si>
  <si>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</si>
  <si>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</si>
  <si>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</si>
  <si>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</si>
  <si>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</si>
  <si>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</si>
  <si>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</si>
  <si>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</si>
  <si>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</si>
  <si>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</si>
  <si>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</si>
  <si>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</si>
  <si>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</si>
  <si>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</si>
  <si>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</si>
  <si>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</si>
  <si>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</si>
  <si>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</si>
  <si>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</si>
  <si>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</si>
  <si>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</si>
  <si>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(月)</t>
    <phoneticPr fontId="1"/>
  </si>
  <si>
    <t>(火)</t>
    <phoneticPr fontId="1"/>
  </si>
  <si>
    <t>これまでのワクチン総接種回数（高齢者等）</t>
    <rPh sb="9" eb="10">
      <t>ソウ</t>
    </rPh>
    <rPh sb="10" eb="12">
      <t>セッシュ</t>
    </rPh>
    <rPh sb="12" eb="14">
      <t>カイスウ</t>
    </rPh>
    <rPh sb="15" eb="18">
      <t>コウレイシャ</t>
    </rPh>
    <rPh sb="18" eb="19">
      <t>トウ</t>
    </rPh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</si>
  <si>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</si>
  <si>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</si>
  <si>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</si>
  <si>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</si>
  <si>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</si>
  <si>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</si>
  <si>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</si>
  <si>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</si>
  <si>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</si>
  <si>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（6月8日時点）</t>
    <rPh sb="2" eb="3">
      <t>ゲツ</t>
    </rPh>
    <rPh sb="4" eb="5">
      <t>ニチ</t>
    </rPh>
    <rPh sb="5" eb="7">
      <t>ジテン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</si>
  <si>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</si>
  <si>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</si>
  <si>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</si>
  <si>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</si>
  <si>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</si>
  <si>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</si>
  <si>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</si>
  <si>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</si>
  <si>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注：ワクチン接種円滑化システム（V-SYS）への報告（17時時点）を集計（高齢者等を除く）。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0" eb="41">
      <t>トウ</t>
    </rPh>
    <rPh sb="42" eb="43">
      <t>ノゾ</t>
    </rPh>
    <phoneticPr fontId="1"/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</si>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</sst>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  <font>
      <sz val="11"/>
      <color rgb="FFFF000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38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38" fontId="6" fillId="0" borderId="0" xfId="4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4" fillId="0" borderId="1" xfId="0" applyNumberFormat="1" applyFont="1" applyBorder="1" applyAlignment="1">
      <alignment horizontal="right" vertical="top" shrinkToFit="1"/>
    </xf>
    <xf numFmtId="1" fontId="24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2" xfId="0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38" fontId="6" fillId="0" borderId="12" xfId="4" applyFont="1" applyBorder="1">
      <alignment vertical="center"/>
    </xf>
    <xf numFmtId="38" fontId="0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14" fontId="26" fillId="0" borderId="0" xfId="0" applyNumberFormat="1" applyFont="1">
      <alignment vertical="center"/>
    </xf>
    <xf numFmtId="38" fontId="6" fillId="0" borderId="0" xfId="4" applyFont="1">
      <alignment vertical="center"/>
    </xf>
    <xf numFmtId="0" fontId="5" fillId="0" borderId="0" xfId="0" applyFont="1">
      <alignment vertical="center"/>
    </xf>
    <xf numFmtId="0" fontId="0" fillId="0" borderId="0" xfId="0">
      <alignment vertical="center"/>
    </xf>
    <xf numFmtId="0" fontId="27" fillId="0" borderId="2" xfId="0" applyFont="1" applyBorder="1" applyAlignment="1">
      <alignment horizontal="center" vertical="center"/>
    </xf>
    <xf numFmtId="180" fontId="28" fillId="6" borderId="1" xfId="0" applyNumberFormat="1" applyFont="1" applyFill="1" applyBorder="1" applyAlignment="1">
      <alignment horizontal="center" vertical="top" wrapText="1"/>
    </xf>
    <xf numFmtId="180" fontId="29" fillId="0" borderId="1" xfId="0" applyNumberFormat="1" applyFont="1" applyBorder="1" applyAlignment="1">
      <alignment horizontal="center" vertical="top" shrinkToFit="1"/>
    </xf>
    <xf numFmtId="180" fontId="27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80" fontId="27" fillId="4" borderId="0" xfId="0" applyNumberFormat="1" applyFont="1" applyFill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33"/>
  <sheetViews>
    <sheetView workbookViewId="0">
      <pane ySplit="1" topLeftCell="A1421" activePane="bottomLeft" state="frozen"/>
      <selection activeCell="A1434" sqref="A1434"/>
      <selection pane="bottomLeft" activeCell="A1434" sqref="A1434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30287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17013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13021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21691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34557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4148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5912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79629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123196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156272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156952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172248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17376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13979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252147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212871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235310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12617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259236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24369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20008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5373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6325</v>
      </c>
      <c r="P1323" s="27">
        <v>571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7742</v>
      </c>
      <c r="P1326" s="27">
        <v>751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299896</v>
      </c>
      <c r="P1329" s="27">
        <v>67188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126094</v>
      </c>
      <c r="P1332" s="27">
        <v>47312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48131</v>
      </c>
      <c r="P1335" s="27">
        <v>3573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64479</v>
      </c>
      <c r="P1338" s="27">
        <v>5947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232964</v>
      </c>
      <c r="P1341" s="27">
        <v>78909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188695</v>
      </c>
      <c r="P1344" s="27">
        <v>95682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209050</v>
      </c>
      <c r="P1347" s="27">
        <v>119038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217640</v>
      </c>
      <c r="P1350" s="27">
        <v>144121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200693</v>
      </c>
      <c r="P1353" s="27">
        <v>156729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116107</v>
      </c>
      <c r="P1356" s="27">
        <v>12430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168332</v>
      </c>
      <c r="P1359" s="27">
        <v>11836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302847</v>
      </c>
      <c r="P1362" s="27">
        <v>235035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295370</v>
      </c>
      <c r="P1365" s="27">
        <v>181720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336542</v>
      </c>
      <c r="P1368" s="27">
        <v>205332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337675</v>
      </c>
      <c r="P1371" s="27">
        <v>120128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322982</v>
      </c>
      <c r="P1374" s="27">
        <v>167960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234947</v>
      </c>
      <c r="P1377" s="27">
        <v>21273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266574</v>
      </c>
      <c r="P1380" s="27">
        <v>16781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498811</v>
      </c>
      <c r="P1383" s="27">
        <v>199948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499692</v>
      </c>
      <c r="P1386" s="27">
        <v>58741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549425</v>
      </c>
      <c r="P1389" s="27">
        <v>57394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519096</v>
      </c>
      <c r="P1392" s="27">
        <v>87873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503983</v>
      </c>
      <c r="P1395" s="27">
        <v>100981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366596</v>
      </c>
      <c r="P1398" s="27">
        <v>39280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353544</v>
      </c>
      <c r="P1401" s="27">
        <v>51621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545555</v>
      </c>
      <c r="P1404" s="27">
        <v>205817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526282</v>
      </c>
      <c r="P1407" s="27">
        <v>168372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536361</v>
      </c>
      <c r="P1410" s="27">
        <v>178790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518864</v>
      </c>
      <c r="P1413" s="27">
        <v>168797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494575</v>
      </c>
      <c r="P1416" s="27">
        <v>171619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384201</v>
      </c>
      <c r="P1419" s="27">
        <v>76080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316512</v>
      </c>
      <c r="P1422" s="27">
        <v>113234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503533</v>
      </c>
      <c r="P1425" s="27">
        <v>247648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435263</v>
      </c>
      <c r="P1428" s="27">
        <v>204124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>
        <v>0</v>
      </c>
      <c r="P1431">
        <v>0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>
        <v>0</v>
      </c>
      <c r="P1432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>
        <v>0</v>
      </c>
      <c r="P1433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057"/>
  <sheetViews>
    <sheetView workbookViewId="0">
      <pane xSplit="1" ySplit="1" topLeftCell="B21051" activePane="bottomRight" state="frozen"/>
      <selection activeCell="A1434" sqref="A1434"/>
      <selection pane="topRight" activeCell="A1434" sqref="A1434"/>
      <selection pane="bottomLeft" activeCell="A1434" sqref="A1434"/>
      <selection pane="bottomRight" activeCell="A1434" sqref="A143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44355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44355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44355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61" activePane="bottomLeft" state="frozen"/>
      <selection pane="bottomLeft" sqref="A1:O1"/>
    </sheetView>
  </sheetViews>
  <sheetFormatPr defaultRowHeight="18" x14ac:dyDescent="0.55000000000000004"/>
  <cols>
    <col min="1" max="1" width="11.08203125" style="127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87" customFormat="1" x14ac:dyDescent="0.55000000000000004">
      <c r="A1" s="137" t="s">
        <v>292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15" x14ac:dyDescent="0.55000000000000004">
      <c r="A2" s="133" t="s">
        <v>336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M2" s="89" t="s">
        <v>335</v>
      </c>
      <c r="N2" s="89"/>
      <c r="O2" s="89"/>
    </row>
    <row r="3" spans="1:15" x14ac:dyDescent="0.55000000000000004">
      <c r="A3" s="90" t="s">
        <v>329</v>
      </c>
      <c r="B3" s="90"/>
      <c r="C3" s="90"/>
      <c r="D3" s="90"/>
      <c r="E3" s="90"/>
      <c r="F3" s="90"/>
      <c r="G3" s="77"/>
      <c r="H3" s="136" t="s">
        <v>334</v>
      </c>
      <c r="I3" s="136"/>
      <c r="J3" s="136"/>
      <c r="K3" s="136"/>
      <c r="L3" s="136"/>
      <c r="M3" s="89" t="s">
        <v>287</v>
      </c>
      <c r="N3" s="89"/>
      <c r="O3" s="89"/>
    </row>
    <row r="4" spans="1:15" s="87" customFormat="1" x14ac:dyDescent="0.55000000000000004">
      <c r="A4" s="124"/>
      <c r="B4" s="88">
        <v>2</v>
      </c>
      <c r="C4" s="88">
        <v>3</v>
      </c>
      <c r="D4" s="88">
        <v>4</v>
      </c>
      <c r="E4" s="88">
        <v>5</v>
      </c>
      <c r="F4" s="88">
        <v>6</v>
      </c>
      <c r="G4" s="88">
        <v>7</v>
      </c>
      <c r="H4" s="88">
        <v>3</v>
      </c>
      <c r="I4" s="88">
        <v>4</v>
      </c>
      <c r="J4" s="88">
        <v>5</v>
      </c>
      <c r="K4" s="88">
        <v>6</v>
      </c>
      <c r="L4" s="79">
        <v>7</v>
      </c>
      <c r="M4" s="89"/>
      <c r="N4" s="89"/>
      <c r="O4" s="89"/>
    </row>
    <row r="5" spans="1:15" s="87" customFormat="1" x14ac:dyDescent="0.55000000000000004">
      <c r="A5" s="124"/>
      <c r="B5" s="88"/>
      <c r="C5" s="88"/>
      <c r="D5" s="135" t="s">
        <v>282</v>
      </c>
      <c r="E5" s="135"/>
      <c r="F5" s="135" t="s">
        <v>331</v>
      </c>
      <c r="G5" s="135"/>
      <c r="H5" s="88"/>
      <c r="I5" s="135" t="s">
        <v>282</v>
      </c>
      <c r="J5" s="135"/>
      <c r="K5" s="135" t="s">
        <v>331</v>
      </c>
      <c r="L5" s="135"/>
    </row>
    <row r="6" spans="1:15" x14ac:dyDescent="0.55000000000000004">
      <c r="A6" s="125" t="s">
        <v>290</v>
      </c>
      <c r="B6" s="130" t="s">
        <v>289</v>
      </c>
      <c r="C6" s="128" t="s">
        <v>330</v>
      </c>
      <c r="D6" s="115" t="s">
        <v>332</v>
      </c>
      <c r="E6" s="115" t="s">
        <v>333</v>
      </c>
      <c r="F6" s="115" t="s">
        <v>332</v>
      </c>
      <c r="G6" s="115" t="s">
        <v>333</v>
      </c>
      <c r="H6" s="134" t="s">
        <v>287</v>
      </c>
      <c r="I6" s="115" t="s">
        <v>332</v>
      </c>
      <c r="J6" s="115" t="s">
        <v>333</v>
      </c>
      <c r="K6" s="115" t="s">
        <v>332</v>
      </c>
      <c r="L6" s="115" t="s">
        <v>333</v>
      </c>
      <c r="M6" s="131" t="s">
        <v>290</v>
      </c>
      <c r="N6" s="132" t="s">
        <v>282</v>
      </c>
      <c r="O6" s="132" t="s">
        <v>283</v>
      </c>
    </row>
    <row r="7" spans="1:15" x14ac:dyDescent="0.55000000000000004">
      <c r="A7" s="126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ワクチン高齢者等!$A:$G, H$4, FALSE), 0)</f>
        <v>3437</v>
      </c>
      <c r="I7" s="55">
        <f>IFERROR(VLOOKUP($A7, ワクチン高齢者等!$A:$G, I$4, FALSE), 0)</f>
        <v>3437</v>
      </c>
      <c r="J7" s="55">
        <f>IFERROR(VLOOKUP($A7, ワクチン高齢者等!$A:$G, J$4, FALSE), 0)</f>
        <v>0</v>
      </c>
      <c r="K7" s="55">
        <f>IFERROR(VLOOKUP($A7, ワクチン高齢者等!$A:$G, K$4, FALSE), 0)</f>
        <v>0</v>
      </c>
      <c r="L7" s="129">
        <f>IFERROR(VLOOKUP($A7, ワクチン高齢者等!$A:$G, L$4, FALSE), 0)</f>
        <v>0</v>
      </c>
      <c r="M7" s="57">
        <f>A7</f>
        <v>44298</v>
      </c>
      <c r="N7" s="56">
        <f>IF($A7="", "", D7+E7+I7+J7)</f>
        <v>30287</v>
      </c>
      <c r="O7" s="56">
        <f>IF($A7="", "", F7+G7+K7+L7)</f>
        <v>70086</v>
      </c>
    </row>
    <row r="8" spans="1:15" x14ac:dyDescent="0.55000000000000004">
      <c r="A8" s="126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ワクチン高齢者等!$A:$G, H$4, FALSE), 0)</f>
        <v>3117</v>
      </c>
      <c r="I8" s="55">
        <f>IFERROR(VLOOKUP($A8, ワクチン高齢者等!$A:$G, I$4, FALSE), 0)</f>
        <v>3117</v>
      </c>
      <c r="J8" s="55">
        <f>IFERROR(VLOOKUP($A8, ワクチン高齢者等!$A:$G, J$4, FALSE), 0)</f>
        <v>0</v>
      </c>
      <c r="K8" s="55">
        <f>IFERROR(VLOOKUP($A8, ワクチン高齢者等!$A:$G, K$4, FALSE), 0)</f>
        <v>0</v>
      </c>
      <c r="L8" s="55">
        <f>IFERROR(VLOOKUP($A8, ワクチン高齢者等!$A:$G, L$4, FALSE), 0)</f>
        <v>0</v>
      </c>
      <c r="M8" s="57">
        <f t="shared" ref="M8:M71" si="0">A8</f>
        <v>44299</v>
      </c>
      <c r="N8" s="56">
        <f>IF($A8="", "", D8+E8+I8+J8)</f>
        <v>17013</v>
      </c>
      <c r="O8" s="56">
        <f>IF($A8="", "", F8+G8+K8+L8)</f>
        <v>40090</v>
      </c>
    </row>
    <row r="9" spans="1:15" x14ac:dyDescent="0.55000000000000004">
      <c r="A9" s="126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ワクチン高齢者等!$A:$G, H$4, FALSE), 0)</f>
        <v>3452</v>
      </c>
      <c r="I9" s="55">
        <f>IFERROR(VLOOKUP($A9, ワクチン高齢者等!$A:$G, I$4, FALSE), 0)</f>
        <v>3452</v>
      </c>
      <c r="J9" s="55">
        <f>IFERROR(VLOOKUP($A9, ワクチン高齢者等!$A:$G, J$4, FALSE), 0)</f>
        <v>0</v>
      </c>
      <c r="K9" s="55">
        <f>IFERROR(VLOOKUP($A9, ワクチン高齢者等!$A:$G, K$4, FALSE), 0)</f>
        <v>0</v>
      </c>
      <c r="L9" s="55">
        <f>IFERROR(VLOOKUP($A9, ワクチン高齢者等!$A:$G, L$4, FALSE), 0)</f>
        <v>0</v>
      </c>
      <c r="M9" s="57">
        <f t="shared" si="0"/>
        <v>44300</v>
      </c>
      <c r="N9" s="56">
        <f>IF($A9="", "", D9+E9+I9+J9)</f>
        <v>13021</v>
      </c>
      <c r="O9" s="56">
        <f>IF($A9="", "", F9+G9+K9+L9)</f>
        <v>41427</v>
      </c>
    </row>
    <row r="10" spans="1:15" x14ac:dyDescent="0.55000000000000004">
      <c r="A10" s="126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ワクチン高齢者等!$A:$G, H$4, FALSE), 0)</f>
        <v>5054</v>
      </c>
      <c r="I10" s="55">
        <f>IFERROR(VLOOKUP($A10, ワクチン高齢者等!$A:$G, I$4, FALSE), 0)</f>
        <v>5054</v>
      </c>
      <c r="J10" s="55">
        <f>IFERROR(VLOOKUP($A10, ワクチン高齢者等!$A:$G, J$4, FALSE), 0)</f>
        <v>0</v>
      </c>
      <c r="K10" s="55">
        <f>IFERROR(VLOOKUP($A10, ワクチン高齢者等!$A:$G, K$4, FALSE), 0)</f>
        <v>0</v>
      </c>
      <c r="L10" s="55">
        <f>IFERROR(VLOOKUP($A10, ワクチン高齢者等!$A:$G, L$4, FALSE), 0)</f>
        <v>0</v>
      </c>
      <c r="M10" s="57">
        <f t="shared" si="0"/>
        <v>44301</v>
      </c>
      <c r="N10" s="56">
        <f>IF($A10="", "", D10+E10+I10+J10)</f>
        <v>21691</v>
      </c>
      <c r="O10" s="56">
        <f>IF($A10="", "", F10+G10+K10+L10)</f>
        <v>35983</v>
      </c>
    </row>
    <row r="11" spans="1:15" x14ac:dyDescent="0.55000000000000004">
      <c r="A11" s="126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ワクチン高齢者等!$A:$G, H$4, FALSE), 0)</f>
        <v>4861</v>
      </c>
      <c r="I11" s="55">
        <f>IFERROR(VLOOKUP($A11, ワクチン高齢者等!$A:$G, I$4, FALSE), 0)</f>
        <v>4861</v>
      </c>
      <c r="J11" s="55">
        <f>IFERROR(VLOOKUP($A11, ワクチン高齢者等!$A:$G, J$4, FALSE), 0)</f>
        <v>0</v>
      </c>
      <c r="K11" s="55">
        <f>IFERROR(VLOOKUP($A11, ワクチン高齢者等!$A:$G, K$4, FALSE), 0)</f>
        <v>0</v>
      </c>
      <c r="L11" s="55">
        <f>IFERROR(VLOOKUP($A11, ワクチン高齢者等!$A:$G, L$4, FALSE), 0)</f>
        <v>0</v>
      </c>
      <c r="M11" s="57">
        <f t="shared" si="0"/>
        <v>44302</v>
      </c>
      <c r="N11" s="56">
        <f>IF($A11="", "", D11+E11+I11+J11)</f>
        <v>34557</v>
      </c>
      <c r="O11" s="56">
        <f>IF($A11="", "", F11+G11+K11+L11)</f>
        <v>39991</v>
      </c>
    </row>
    <row r="12" spans="1:15" x14ac:dyDescent="0.55000000000000004">
      <c r="A12" s="126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ワクチン高齢者等!$A:$G, H$4, FALSE), 0)</f>
        <v>4148</v>
      </c>
      <c r="I12" s="55">
        <f>IFERROR(VLOOKUP($A12, ワクチン高齢者等!$A:$G, I$4, FALSE), 0)</f>
        <v>4148</v>
      </c>
      <c r="J12" s="55">
        <f>IFERROR(VLOOKUP($A12, ワクチン高齢者等!$A:$G, J$4, FALSE), 0)</f>
        <v>0</v>
      </c>
      <c r="K12" s="55">
        <f>IFERROR(VLOOKUP($A12, ワクチン高齢者等!$A:$G, K$4, FALSE), 0)</f>
        <v>0</v>
      </c>
      <c r="L12" s="55">
        <f>IFERROR(VLOOKUP($A12, ワクチン高齢者等!$A:$G, L$4, FALSE), 0)</f>
        <v>0</v>
      </c>
      <c r="M12" s="57">
        <f t="shared" si="0"/>
        <v>44303</v>
      </c>
      <c r="N12" s="56">
        <f>IF($A12="", "", D12+E12+I12+J12)</f>
        <v>4148</v>
      </c>
      <c r="O12" s="56">
        <f>IF($A12="", "", F12+G12+K12+L12)</f>
        <v>0</v>
      </c>
    </row>
    <row r="13" spans="1:15" x14ac:dyDescent="0.55000000000000004">
      <c r="A13" s="126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ワクチン高齢者等!$A:$G, H$4, FALSE), 0)</f>
        <v>5912</v>
      </c>
      <c r="I13" s="55">
        <f>IFERROR(VLOOKUP($A13, ワクチン高齢者等!$A:$G, I$4, FALSE), 0)</f>
        <v>5912</v>
      </c>
      <c r="J13" s="55">
        <f>IFERROR(VLOOKUP($A13, ワクチン高齢者等!$A:$G, J$4, FALSE), 0)</f>
        <v>0</v>
      </c>
      <c r="K13" s="55">
        <f>IFERROR(VLOOKUP($A13, ワクチン高齢者等!$A:$G, K$4, FALSE), 0)</f>
        <v>0</v>
      </c>
      <c r="L13" s="55">
        <f>IFERROR(VLOOKUP($A13, ワクチン高齢者等!$A:$G, L$4, FALSE), 0)</f>
        <v>0</v>
      </c>
      <c r="M13" s="57">
        <f t="shared" si="0"/>
        <v>44304</v>
      </c>
      <c r="N13" s="56">
        <f>IF($A13="", "", D13+E13+I13+J13)</f>
        <v>5912</v>
      </c>
      <c r="O13" s="56">
        <f>IF($A13="", "", F13+G13+K13+L13)</f>
        <v>0</v>
      </c>
    </row>
    <row r="14" spans="1:15" x14ac:dyDescent="0.55000000000000004">
      <c r="A14" s="126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ワクチン高齢者等!$A:$G, H$4, FALSE), 0)</f>
        <v>14904</v>
      </c>
      <c r="I14" s="55">
        <f>IFERROR(VLOOKUP($A14, ワクチン高齢者等!$A:$G, I$4, FALSE), 0)</f>
        <v>14904</v>
      </c>
      <c r="J14" s="55">
        <f>IFERROR(VLOOKUP($A14, ワクチン高齢者等!$A:$G, J$4, FALSE), 0)</f>
        <v>0</v>
      </c>
      <c r="K14" s="55">
        <f>IFERROR(VLOOKUP($A14, ワクチン高齢者等!$A:$G, K$4, FALSE), 0)</f>
        <v>0</v>
      </c>
      <c r="L14" s="55">
        <f>IFERROR(VLOOKUP($A14, ワクチン高齢者等!$A:$G, L$4, FALSE), 0)</f>
        <v>0</v>
      </c>
      <c r="M14" s="57">
        <f t="shared" si="0"/>
        <v>44305</v>
      </c>
      <c r="N14" s="56">
        <f>IF($A14="", "", D14+E14+I14+J14)</f>
        <v>79629</v>
      </c>
      <c r="O14" s="56">
        <f>IF($A14="", "", F14+G14+K14+L14)</f>
        <v>54307</v>
      </c>
    </row>
    <row r="15" spans="1:15" x14ac:dyDescent="0.55000000000000004">
      <c r="A15" s="126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ワクチン高齢者等!$A:$G, H$4, FALSE), 0)</f>
        <v>24574</v>
      </c>
      <c r="I15" s="55">
        <f>IFERROR(VLOOKUP($A15, ワクチン高齢者等!$A:$G, I$4, FALSE), 0)</f>
        <v>24574</v>
      </c>
      <c r="J15" s="55">
        <f>IFERROR(VLOOKUP($A15, ワクチン高齢者等!$A:$G, J$4, FALSE), 0)</f>
        <v>0</v>
      </c>
      <c r="K15" s="55">
        <f>IFERROR(VLOOKUP($A15, ワクチン高齢者等!$A:$G, K$4, FALSE), 0)</f>
        <v>0</v>
      </c>
      <c r="L15" s="55">
        <f>IFERROR(VLOOKUP($A15, ワクチン高齢者等!$A:$G, L$4, FALSE), 0)</f>
        <v>0</v>
      </c>
      <c r="M15" s="57">
        <f t="shared" si="0"/>
        <v>44306</v>
      </c>
      <c r="N15" s="56">
        <f>IF($A15="", "", D15+E15+I15+J15)</f>
        <v>123196</v>
      </c>
      <c r="O15" s="56">
        <f>IF($A15="", "", F15+G15+K15+L15)</f>
        <v>27797</v>
      </c>
    </row>
    <row r="16" spans="1:15" x14ac:dyDescent="0.55000000000000004">
      <c r="A16" s="126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ワクチン高齢者等!$A:$G, H$4, FALSE), 0)</f>
        <v>30084</v>
      </c>
      <c r="I16" s="55">
        <f>IFERROR(VLOOKUP($A16, ワクチン高齢者等!$A:$G, I$4, FALSE), 0)</f>
        <v>30084</v>
      </c>
      <c r="J16" s="55">
        <f>IFERROR(VLOOKUP($A16, ワクチン高齢者等!$A:$G, J$4, FALSE), 0)</f>
        <v>0</v>
      </c>
      <c r="K16" s="55">
        <f>IFERROR(VLOOKUP($A16, ワクチン高齢者等!$A:$G, K$4, FALSE), 0)</f>
        <v>0</v>
      </c>
      <c r="L16" s="55">
        <f>IFERROR(VLOOKUP($A16, ワクチン高齢者等!$A:$G, L$4, FALSE), 0)</f>
        <v>0</v>
      </c>
      <c r="M16" s="57">
        <f t="shared" si="0"/>
        <v>44307</v>
      </c>
      <c r="N16" s="56">
        <f>IF($A16="", "", D16+E16+I16+J16)</f>
        <v>156272</v>
      </c>
      <c r="O16" s="56">
        <f>IF($A16="", "", F16+G16+K16+L16)</f>
        <v>26696</v>
      </c>
    </row>
    <row r="17" spans="1:15" x14ac:dyDescent="0.55000000000000004">
      <c r="A17" s="126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ワクチン高齢者等!$A:$G, H$4, FALSE), 0)</f>
        <v>28318</v>
      </c>
      <c r="I17" s="55">
        <f>IFERROR(VLOOKUP($A17, ワクチン高齢者等!$A:$G, I$4, FALSE), 0)</f>
        <v>28318</v>
      </c>
      <c r="J17" s="55">
        <f>IFERROR(VLOOKUP($A17, ワクチン高齢者等!$A:$G, J$4, FALSE), 0)</f>
        <v>0</v>
      </c>
      <c r="K17" s="55">
        <f>IFERROR(VLOOKUP($A17, ワクチン高齢者等!$A:$G, K$4, FALSE), 0)</f>
        <v>0</v>
      </c>
      <c r="L17" s="55">
        <f>IFERROR(VLOOKUP($A17, ワクチン高齢者等!$A:$G, L$4, FALSE), 0)</f>
        <v>0</v>
      </c>
      <c r="M17" s="57">
        <f t="shared" si="0"/>
        <v>44308</v>
      </c>
      <c r="N17" s="56">
        <f>IF($A17="", "", D17+E17+I17+J17)</f>
        <v>156952</v>
      </c>
      <c r="O17" s="56">
        <f>IF($A17="", "", F17+G17+K17+L17)</f>
        <v>21855</v>
      </c>
    </row>
    <row r="18" spans="1:15" x14ac:dyDescent="0.55000000000000004">
      <c r="A18" s="126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ワクチン高齢者等!$A:$G, H$4, FALSE), 0)</f>
        <v>24259</v>
      </c>
      <c r="I18" s="55">
        <f>IFERROR(VLOOKUP($A18, ワクチン高齢者等!$A:$G, I$4, FALSE), 0)</f>
        <v>24259</v>
      </c>
      <c r="J18" s="55">
        <f>IFERROR(VLOOKUP($A18, ワクチン高齢者等!$A:$G, J$4, FALSE), 0)</f>
        <v>0</v>
      </c>
      <c r="K18" s="55">
        <f>IFERROR(VLOOKUP($A18, ワクチン高齢者等!$A:$G, K$4, FALSE), 0)</f>
        <v>0</v>
      </c>
      <c r="L18" s="55">
        <f>IFERROR(VLOOKUP($A18, ワクチン高齢者等!$A:$G, L$4, FALSE), 0)</f>
        <v>0</v>
      </c>
      <c r="M18" s="57">
        <f t="shared" si="0"/>
        <v>44309</v>
      </c>
      <c r="N18" s="56">
        <f>IF($A18="", "", D18+E18+I18+J18)</f>
        <v>172248</v>
      </c>
      <c r="O18" s="56">
        <f>IF($A18="", "", F18+G18+K18+L18)</f>
        <v>29683</v>
      </c>
    </row>
    <row r="19" spans="1:15" x14ac:dyDescent="0.55000000000000004">
      <c r="A19" s="126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ワクチン高齢者等!$A:$G, H$4, FALSE), 0)</f>
        <v>17376</v>
      </c>
      <c r="I19" s="55">
        <f>IFERROR(VLOOKUP($A19, ワクチン高齢者等!$A:$G, I$4, FALSE), 0)</f>
        <v>17376</v>
      </c>
      <c r="J19" s="55">
        <f>IFERROR(VLOOKUP($A19, ワクチン高齢者等!$A:$G, J$4, FALSE), 0)</f>
        <v>0</v>
      </c>
      <c r="K19" s="55">
        <f>IFERROR(VLOOKUP($A19, ワクチン高齢者等!$A:$G, K$4, FALSE), 0)</f>
        <v>0</v>
      </c>
      <c r="L19" s="55">
        <f>IFERROR(VLOOKUP($A19, ワクチン高齢者等!$A:$G, L$4, FALSE), 0)</f>
        <v>0</v>
      </c>
      <c r="M19" s="57">
        <f t="shared" si="0"/>
        <v>44310</v>
      </c>
      <c r="N19" s="56">
        <f>IF($A19="", "", D19+E19+I19+J19)</f>
        <v>17376</v>
      </c>
      <c r="O19" s="56">
        <f>IF($A19="", "", F19+G19+K19+L19)</f>
        <v>0</v>
      </c>
    </row>
    <row r="20" spans="1:15" x14ac:dyDescent="0.55000000000000004">
      <c r="A20" s="126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ワクチン高齢者等!$A:$G, H$4, FALSE), 0)</f>
        <v>13979</v>
      </c>
      <c r="I20" s="55">
        <f>IFERROR(VLOOKUP($A20, ワクチン高齢者等!$A:$G, I$4, FALSE), 0)</f>
        <v>13979</v>
      </c>
      <c r="J20" s="55">
        <f>IFERROR(VLOOKUP($A20, ワクチン高齢者等!$A:$G, J$4, FALSE), 0)</f>
        <v>0</v>
      </c>
      <c r="K20" s="55">
        <f>IFERROR(VLOOKUP($A20, ワクチン高齢者等!$A:$G, K$4, FALSE), 0)</f>
        <v>0</v>
      </c>
      <c r="L20" s="55">
        <f>IFERROR(VLOOKUP($A20, ワクチン高齢者等!$A:$G, L$4, FALSE), 0)</f>
        <v>0</v>
      </c>
      <c r="M20" s="57">
        <f t="shared" si="0"/>
        <v>44311</v>
      </c>
      <c r="N20" s="56">
        <f>IF($A20="", "", D20+E20+I20+J20)</f>
        <v>13979</v>
      </c>
      <c r="O20" s="56">
        <f>IF($A20="", "", F20+G20+K20+L20)</f>
        <v>0</v>
      </c>
    </row>
    <row r="21" spans="1:15" x14ac:dyDescent="0.55000000000000004">
      <c r="A21" s="126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ワクチン高齢者等!$A:$G, H$4, FALSE), 0)</f>
        <v>30470</v>
      </c>
      <c r="I21" s="55">
        <f>IFERROR(VLOOKUP($A21, ワクチン高齢者等!$A:$G, I$4, FALSE), 0)</f>
        <v>30470</v>
      </c>
      <c r="J21" s="55">
        <f>IFERROR(VLOOKUP($A21, ワクチン高齢者等!$A:$G, J$4, FALSE), 0)</f>
        <v>0</v>
      </c>
      <c r="K21" s="55">
        <f>IFERROR(VLOOKUP($A21, ワクチン高齢者等!$A:$G, K$4, FALSE), 0)</f>
        <v>0</v>
      </c>
      <c r="L21" s="55">
        <f>IFERROR(VLOOKUP($A21, ワクチン高齢者等!$A:$G, L$4, FALSE), 0)</f>
        <v>0</v>
      </c>
      <c r="M21" s="57">
        <f t="shared" si="0"/>
        <v>44312</v>
      </c>
      <c r="N21" s="56">
        <f>IF($A21="", "", D21+E21+I21+J21)</f>
        <v>252147</v>
      </c>
      <c r="O21" s="56">
        <f>IF($A21="", "", F21+G21+K21+L21)</f>
        <v>41651</v>
      </c>
    </row>
    <row r="22" spans="1:15" x14ac:dyDescent="0.55000000000000004">
      <c r="A22" s="126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ワクチン高齢者等!$A:$G, H$4, FALSE), 0)</f>
        <v>40802</v>
      </c>
      <c r="I22" s="55">
        <f>IFERROR(VLOOKUP($A22, ワクチン高齢者等!$A:$G, I$4, FALSE), 0)</f>
        <v>40802</v>
      </c>
      <c r="J22" s="55">
        <f>IFERROR(VLOOKUP($A22, ワクチン高齢者等!$A:$G, J$4, FALSE), 0)</f>
        <v>0</v>
      </c>
      <c r="K22" s="55">
        <f>IFERROR(VLOOKUP($A22, ワクチン高齢者等!$A:$G, K$4, FALSE), 0)</f>
        <v>0</v>
      </c>
      <c r="L22" s="55">
        <f>IFERROR(VLOOKUP($A22, ワクチン高齢者等!$A:$G, L$4, FALSE), 0)</f>
        <v>0</v>
      </c>
      <c r="M22" s="57">
        <f t="shared" si="0"/>
        <v>44313</v>
      </c>
      <c r="N22" s="56">
        <f>IF($A22="", "", D22+E22+I22+J22)</f>
        <v>212871</v>
      </c>
      <c r="O22" s="56">
        <f>IF($A22="", "", F22+G22+K22+L22)</f>
        <v>31105</v>
      </c>
    </row>
    <row r="23" spans="1:15" x14ac:dyDescent="0.55000000000000004">
      <c r="A23" s="126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ワクチン高齢者等!$A:$G, H$4, FALSE), 0)</f>
        <v>41305</v>
      </c>
      <c r="I23" s="55">
        <f>IFERROR(VLOOKUP($A23, ワクチン高齢者等!$A:$G, I$4, FALSE), 0)</f>
        <v>41305</v>
      </c>
      <c r="J23" s="55">
        <f>IFERROR(VLOOKUP($A23, ワクチン高齢者等!$A:$G, J$4, FALSE), 0)</f>
        <v>0</v>
      </c>
      <c r="K23" s="55">
        <f>IFERROR(VLOOKUP($A23, ワクチン高齢者等!$A:$G, K$4, FALSE), 0)</f>
        <v>0</v>
      </c>
      <c r="L23" s="55">
        <f>IFERROR(VLOOKUP($A23, ワクチン高齢者等!$A:$G, L$4, FALSE), 0)</f>
        <v>0</v>
      </c>
      <c r="M23" s="57">
        <f t="shared" si="0"/>
        <v>44314</v>
      </c>
      <c r="N23" s="56">
        <f>IF($A23="", "", D23+E23+I23+J23)</f>
        <v>235310</v>
      </c>
      <c r="O23" s="56">
        <f>IF($A23="", "", F23+G23+K23+L23)</f>
        <v>44268</v>
      </c>
    </row>
    <row r="24" spans="1:15" x14ac:dyDescent="0.55000000000000004">
      <c r="A24" s="126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ワクチン高齢者等!$A:$G, H$4, FALSE), 0)</f>
        <v>12617</v>
      </c>
      <c r="I24" s="55">
        <f>IFERROR(VLOOKUP($A24, ワクチン高齢者等!$A:$G, I$4, FALSE), 0)</f>
        <v>12617</v>
      </c>
      <c r="J24" s="55">
        <f>IFERROR(VLOOKUP($A24, ワクチン高齢者等!$A:$G, J$4, FALSE), 0)</f>
        <v>0</v>
      </c>
      <c r="K24" s="55">
        <f>IFERROR(VLOOKUP($A24, ワクチン高齢者等!$A:$G, K$4, FALSE), 0)</f>
        <v>0</v>
      </c>
      <c r="L24" s="55">
        <f>IFERROR(VLOOKUP($A24, ワクチン高齢者等!$A:$G, L$4, FALSE), 0)</f>
        <v>0</v>
      </c>
      <c r="M24" s="57">
        <f t="shared" si="0"/>
        <v>44315</v>
      </c>
      <c r="N24" s="56">
        <f>IF($A24="", "", D24+E24+I24+J24)</f>
        <v>12617</v>
      </c>
      <c r="O24" s="56">
        <f>IF($A24="", "", F24+G24+K24+L24)</f>
        <v>0</v>
      </c>
    </row>
    <row r="25" spans="1:15" x14ac:dyDescent="0.55000000000000004">
      <c r="A25" s="126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ワクチン高齢者等!$A:$G, H$4, FALSE), 0)</f>
        <v>31569</v>
      </c>
      <c r="I25" s="55">
        <f>IFERROR(VLOOKUP($A25, ワクチン高齢者等!$A:$G, I$4, FALSE), 0)</f>
        <v>31569</v>
      </c>
      <c r="J25" s="55">
        <f>IFERROR(VLOOKUP($A25, ワクチン高齢者等!$A:$G, J$4, FALSE), 0)</f>
        <v>0</v>
      </c>
      <c r="K25" s="55">
        <f>IFERROR(VLOOKUP($A25, ワクチン高齢者等!$A:$G, K$4, FALSE), 0)</f>
        <v>0</v>
      </c>
      <c r="L25" s="55">
        <f>IFERROR(VLOOKUP($A25, ワクチン高齢者等!$A:$G, L$4, FALSE), 0)</f>
        <v>0</v>
      </c>
      <c r="M25" s="57">
        <f t="shared" si="0"/>
        <v>44316</v>
      </c>
      <c r="N25" s="56">
        <f>IF($A25="", "", D25+E25+I25+J25)</f>
        <v>259236</v>
      </c>
      <c r="O25" s="56">
        <f>IF($A25="", "", F25+G25+K25+L25)</f>
        <v>47240</v>
      </c>
    </row>
    <row r="26" spans="1:15" x14ac:dyDescent="0.55000000000000004">
      <c r="A26" s="126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ワクチン高齢者等!$A:$G, H$4, FALSE), 0)</f>
        <v>24369</v>
      </c>
      <c r="I26" s="55">
        <f>IFERROR(VLOOKUP($A26, ワクチン高齢者等!$A:$G, I$4, FALSE), 0)</f>
        <v>24369</v>
      </c>
      <c r="J26" s="55">
        <f>IFERROR(VLOOKUP($A26, ワクチン高齢者等!$A:$G, J$4, FALSE), 0)</f>
        <v>0</v>
      </c>
      <c r="K26" s="55">
        <f>IFERROR(VLOOKUP($A26, ワクチン高齢者等!$A:$G, K$4, FALSE), 0)</f>
        <v>0</v>
      </c>
      <c r="L26" s="55">
        <f>IFERROR(VLOOKUP($A26, ワクチン高齢者等!$A:$G, L$4, FALSE), 0)</f>
        <v>0</v>
      </c>
      <c r="M26" s="57">
        <f t="shared" si="0"/>
        <v>44317</v>
      </c>
      <c r="N26" s="56">
        <f>IF($A26="", "", D26+E26+I26+J26)</f>
        <v>24369</v>
      </c>
      <c r="O26" s="56">
        <f>IF($A26="", "", F26+G26+K26+L26)</f>
        <v>0</v>
      </c>
    </row>
    <row r="27" spans="1:15" x14ac:dyDescent="0.55000000000000004">
      <c r="A27" s="126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ワクチン高齢者等!$A:$G, H$4, FALSE), 0)</f>
        <v>20008</v>
      </c>
      <c r="I27" s="55">
        <f>IFERROR(VLOOKUP($A27, ワクチン高齢者等!$A:$G, I$4, FALSE), 0)</f>
        <v>20008</v>
      </c>
      <c r="J27" s="55">
        <f>IFERROR(VLOOKUP($A27, ワクチン高齢者等!$A:$G, J$4, FALSE), 0)</f>
        <v>0</v>
      </c>
      <c r="K27" s="55">
        <f>IFERROR(VLOOKUP($A27, ワクチン高齢者等!$A:$G, K$4, FALSE), 0)</f>
        <v>0</v>
      </c>
      <c r="L27" s="55">
        <f>IFERROR(VLOOKUP($A27, ワクチン高齢者等!$A:$G, L$4, FALSE), 0)</f>
        <v>0</v>
      </c>
      <c r="M27" s="57">
        <f t="shared" si="0"/>
        <v>44318</v>
      </c>
      <c r="N27" s="56">
        <f>IF($A27="", "", D27+E27+I27+J27)</f>
        <v>20008</v>
      </c>
      <c r="O27" s="56">
        <f>IF($A27="", "", F27+G27+K27+L27)</f>
        <v>0</v>
      </c>
    </row>
    <row r="28" spans="1:15" x14ac:dyDescent="0.55000000000000004">
      <c r="A28" s="126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ワクチン高齢者等!$A:$G, H$4, FALSE), 0)</f>
        <v>6137</v>
      </c>
      <c r="I28" s="55">
        <f>IFERROR(VLOOKUP($A28, ワクチン高齢者等!$A:$G, I$4, FALSE), 0)</f>
        <v>5373</v>
      </c>
      <c r="J28" s="55">
        <f>IFERROR(VLOOKUP($A28, ワクチン高齢者等!$A:$G, J$4, FALSE), 0)</f>
        <v>0</v>
      </c>
      <c r="K28" s="55">
        <f>IFERROR(VLOOKUP($A28, ワクチン高齢者等!$A:$G, K$4, FALSE), 0)</f>
        <v>764</v>
      </c>
      <c r="L28" s="55">
        <f>IFERROR(VLOOKUP($A28, ワクチン高齢者等!$A:$G, L$4, FALSE), 0)</f>
        <v>0</v>
      </c>
      <c r="M28" s="57">
        <f t="shared" si="0"/>
        <v>44319</v>
      </c>
      <c r="N28" s="56">
        <f>IF($A28="", "", D28+E28+I28+J28)</f>
        <v>5373</v>
      </c>
      <c r="O28" s="56">
        <f>IF($A28="", "", F28+G28+K28+L28)</f>
        <v>764</v>
      </c>
    </row>
    <row r="29" spans="1:15" x14ac:dyDescent="0.55000000000000004">
      <c r="A29" s="126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ワクチン高齢者等!$A:$G, H$4, FALSE), 0)</f>
        <v>6896</v>
      </c>
      <c r="I29" s="55">
        <f>IFERROR(VLOOKUP($A29, ワクチン高齢者等!$A:$G, I$4, FALSE), 0)</f>
        <v>6325</v>
      </c>
      <c r="J29" s="55">
        <f>IFERROR(VLOOKUP($A29, ワクチン高齢者等!$A:$G, J$4, FALSE), 0)</f>
        <v>0</v>
      </c>
      <c r="K29" s="55">
        <f>IFERROR(VLOOKUP($A29, ワクチン高齢者等!$A:$G, K$4, FALSE), 0)</f>
        <v>571</v>
      </c>
      <c r="L29" s="55">
        <f>IFERROR(VLOOKUP($A29, ワクチン高齢者等!$A:$G, L$4, FALSE), 0)</f>
        <v>0</v>
      </c>
      <c r="M29" s="57">
        <f t="shared" si="0"/>
        <v>44320</v>
      </c>
      <c r="N29" s="56">
        <f>IF($A29="", "", D29+E29+I29+J29)</f>
        <v>6325</v>
      </c>
      <c r="O29" s="56">
        <f>IF($A29="", "", F29+G29+K29+L29)</f>
        <v>571</v>
      </c>
    </row>
    <row r="30" spans="1:15" x14ac:dyDescent="0.55000000000000004">
      <c r="A30" s="126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ワクチン高齢者等!$A:$G, H$4, FALSE), 0)</f>
        <v>8493</v>
      </c>
      <c r="I30" s="55">
        <f>IFERROR(VLOOKUP($A30, ワクチン高齢者等!$A:$G, I$4, FALSE), 0)</f>
        <v>7742</v>
      </c>
      <c r="J30" s="55">
        <f>IFERROR(VLOOKUP($A30, ワクチン高齢者等!$A:$G, J$4, FALSE), 0)</f>
        <v>0</v>
      </c>
      <c r="K30" s="55">
        <f>IFERROR(VLOOKUP($A30, ワクチン高齢者等!$A:$G, K$4, FALSE), 0)</f>
        <v>751</v>
      </c>
      <c r="L30" s="55">
        <f>IFERROR(VLOOKUP($A30, ワクチン高齢者等!$A:$G, L$4, FALSE), 0)</f>
        <v>0</v>
      </c>
      <c r="M30" s="57">
        <f t="shared" si="0"/>
        <v>44321</v>
      </c>
      <c r="N30" s="56">
        <f>IF($A30="", "", D30+E30+I30+J30)</f>
        <v>7742</v>
      </c>
      <c r="O30" s="56">
        <f>IF($A30="", "", F30+G30+K30+L30)</f>
        <v>751</v>
      </c>
    </row>
    <row r="31" spans="1:15" x14ac:dyDescent="0.55000000000000004">
      <c r="A31" s="126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ワクチン高齢者等!$A:$G, H$4, FALSE), 0)</f>
        <v>35170</v>
      </c>
      <c r="I31" s="55">
        <f>IFERROR(VLOOKUP($A31, ワクチン高齢者等!$A:$G, I$4, FALSE), 0)</f>
        <v>30918</v>
      </c>
      <c r="J31" s="55">
        <f>IFERROR(VLOOKUP($A31, ワクチン高齢者等!$A:$G, J$4, FALSE), 0)</f>
        <v>0</v>
      </c>
      <c r="K31" s="55">
        <f>IFERROR(VLOOKUP($A31, ワクチン高齢者等!$A:$G, K$4, FALSE), 0)</f>
        <v>4252</v>
      </c>
      <c r="L31" s="55">
        <f>IFERROR(VLOOKUP($A31, ワクチン高齢者等!$A:$G, L$4, FALSE), 0)</f>
        <v>0</v>
      </c>
      <c r="M31" s="57">
        <f t="shared" si="0"/>
        <v>44322</v>
      </c>
      <c r="N31" s="56">
        <f>IF($A31="", "", D31+E31+I31+J31)</f>
        <v>299896</v>
      </c>
      <c r="O31" s="56">
        <f>IF($A31="", "", F31+G31+K31+L31)</f>
        <v>67188</v>
      </c>
    </row>
    <row r="32" spans="1:15" x14ac:dyDescent="0.55000000000000004">
      <c r="A32" s="126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ワクチン高齢者等!$A:$G, H$4, FALSE), 0)</f>
        <v>33062</v>
      </c>
      <c r="I32" s="55">
        <f>IFERROR(VLOOKUP($A32, ワクチン高齢者等!$A:$G, I$4, FALSE), 0)</f>
        <v>28929</v>
      </c>
      <c r="J32" s="55">
        <f>IFERROR(VLOOKUP($A32, ワクチン高齢者等!$A:$G, J$4, FALSE), 0)</f>
        <v>0</v>
      </c>
      <c r="K32" s="55">
        <f>IFERROR(VLOOKUP($A32, ワクチン高齢者等!$A:$G, K$4, FALSE), 0)</f>
        <v>4133</v>
      </c>
      <c r="L32" s="55">
        <f>IFERROR(VLOOKUP($A32, ワクチン高齢者等!$A:$G, L$4, FALSE), 0)</f>
        <v>0</v>
      </c>
      <c r="M32" s="57">
        <f t="shared" si="0"/>
        <v>44323</v>
      </c>
      <c r="N32" s="56">
        <f>IF($A32="", "", D32+E32+I32+J32)</f>
        <v>126094</v>
      </c>
      <c r="O32" s="56">
        <f>IF($A32="", "", F32+G32+K32+L32)</f>
        <v>47312</v>
      </c>
    </row>
    <row r="33" spans="1:15" x14ac:dyDescent="0.55000000000000004">
      <c r="A33" s="126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ワクチン高齢者等!$A:$G, H$4, FALSE), 0)</f>
        <v>51704</v>
      </c>
      <c r="I33" s="55">
        <f>IFERROR(VLOOKUP($A33, ワクチン高齢者等!$A:$G, I$4, FALSE), 0)</f>
        <v>48131</v>
      </c>
      <c r="J33" s="55">
        <f>IFERROR(VLOOKUP($A33, ワクチン高齢者等!$A:$G, J$4, FALSE), 0)</f>
        <v>0</v>
      </c>
      <c r="K33" s="55">
        <f>IFERROR(VLOOKUP($A33, ワクチン高齢者等!$A:$G, K$4, FALSE), 0)</f>
        <v>3573</v>
      </c>
      <c r="L33" s="55">
        <f>IFERROR(VLOOKUP($A33, ワクチン高齢者等!$A:$G, L$4, FALSE), 0)</f>
        <v>0</v>
      </c>
      <c r="M33" s="57">
        <f t="shared" si="0"/>
        <v>44324</v>
      </c>
      <c r="N33" s="56">
        <f>IF($A33="", "", D33+E33+I33+J33)</f>
        <v>48131</v>
      </c>
      <c r="O33" s="56">
        <f>IF($A33="", "", F33+G33+K33+L33)</f>
        <v>3573</v>
      </c>
    </row>
    <row r="34" spans="1:15" x14ac:dyDescent="0.55000000000000004">
      <c r="A34" s="126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ワクチン高齢者等!$A:$G, H$4, FALSE), 0)</f>
        <v>70426</v>
      </c>
      <c r="I34" s="55">
        <f>IFERROR(VLOOKUP($A34, ワクチン高齢者等!$A:$G, I$4, FALSE), 0)</f>
        <v>64479</v>
      </c>
      <c r="J34" s="55">
        <f>IFERROR(VLOOKUP($A34, ワクチン高齢者等!$A:$G, J$4, FALSE), 0)</f>
        <v>0</v>
      </c>
      <c r="K34" s="55">
        <f>IFERROR(VLOOKUP($A34, ワクチン高齢者等!$A:$G, K$4, FALSE), 0)</f>
        <v>5947</v>
      </c>
      <c r="L34" s="55">
        <f>IFERROR(VLOOKUP($A34, ワクチン高齢者等!$A:$G, L$4, FALSE), 0)</f>
        <v>0</v>
      </c>
      <c r="M34" s="57">
        <f t="shared" si="0"/>
        <v>44325</v>
      </c>
      <c r="N34" s="56">
        <f>IF($A34="", "", D34+E34+I34+J34)</f>
        <v>64479</v>
      </c>
      <c r="O34" s="56">
        <f>IF($A34="", "", F34+G34+K34+L34)</f>
        <v>5947</v>
      </c>
    </row>
    <row r="35" spans="1:15" x14ac:dyDescent="0.55000000000000004">
      <c r="A35" s="126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ワクチン高齢者等!$A:$G, H$4, FALSE), 0)</f>
        <v>88369</v>
      </c>
      <c r="I35" s="55">
        <f>IFERROR(VLOOKUP($A35, ワクチン高齢者等!$A:$G, I$4, FALSE), 0)</f>
        <v>77709</v>
      </c>
      <c r="J35" s="55">
        <f>IFERROR(VLOOKUP($A35, ワクチン高齢者等!$A:$G, J$4, FALSE), 0)</f>
        <v>0</v>
      </c>
      <c r="K35" s="55">
        <f>IFERROR(VLOOKUP($A35, ワクチン高齢者等!$A:$G, K$4, FALSE), 0)</f>
        <v>10660</v>
      </c>
      <c r="L35" s="55">
        <f>IFERROR(VLOOKUP($A35, ワクチン高齢者等!$A:$G, L$4, FALSE), 0)</f>
        <v>0</v>
      </c>
      <c r="M35" s="57">
        <f t="shared" si="0"/>
        <v>44326</v>
      </c>
      <c r="N35" s="56">
        <f>IF($A35="", "", D35+E35+I35+J35)</f>
        <v>232964</v>
      </c>
      <c r="O35" s="56">
        <f>IF($A35="", "", F35+G35+K35+L35)</f>
        <v>78909</v>
      </c>
    </row>
    <row r="36" spans="1:15" x14ac:dyDescent="0.55000000000000004">
      <c r="A36" s="126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ワクチン高齢者等!$A:$G, H$4, FALSE), 0)</f>
        <v>115639</v>
      </c>
      <c r="I36" s="55">
        <f>IFERROR(VLOOKUP($A36, ワクチン高齢者等!$A:$G, I$4, FALSE), 0)</f>
        <v>98408</v>
      </c>
      <c r="J36" s="55">
        <f>IFERROR(VLOOKUP($A36, ワクチン高齢者等!$A:$G, J$4, FALSE), 0)</f>
        <v>0</v>
      </c>
      <c r="K36" s="55">
        <f>IFERROR(VLOOKUP($A36, ワクチン高齢者等!$A:$G, K$4, FALSE), 0)</f>
        <v>17231</v>
      </c>
      <c r="L36" s="55">
        <f>IFERROR(VLOOKUP($A36, ワクチン高齢者等!$A:$G, L$4, FALSE), 0)</f>
        <v>0</v>
      </c>
      <c r="M36" s="57">
        <f t="shared" si="0"/>
        <v>44327</v>
      </c>
      <c r="N36" s="56">
        <f>IF($A36="", "", D36+E36+I36+J36)</f>
        <v>188695</v>
      </c>
      <c r="O36" s="56">
        <f>IF($A36="", "", F36+G36+K36+L36)</f>
        <v>95682</v>
      </c>
    </row>
    <row r="37" spans="1:15" x14ac:dyDescent="0.55000000000000004">
      <c r="A37" s="126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ワクチン高齢者等!$A:$G, H$4, FALSE), 0)</f>
        <v>146368</v>
      </c>
      <c r="I37" s="55">
        <f>IFERROR(VLOOKUP($A37, ワクチン高齢者等!$A:$G, I$4, FALSE), 0)</f>
        <v>126091</v>
      </c>
      <c r="J37" s="55">
        <f>IFERROR(VLOOKUP($A37, ワクチン高齢者等!$A:$G, J$4, FALSE), 0)</f>
        <v>0</v>
      </c>
      <c r="K37" s="55">
        <f>IFERROR(VLOOKUP($A37, ワクチン高齢者等!$A:$G, K$4, FALSE), 0)</f>
        <v>20277</v>
      </c>
      <c r="L37" s="55">
        <f>IFERROR(VLOOKUP($A37, ワクチン高齢者等!$A:$G, L$4, FALSE), 0)</f>
        <v>0</v>
      </c>
      <c r="M37" s="57">
        <f t="shared" si="0"/>
        <v>44328</v>
      </c>
      <c r="N37" s="56">
        <f>IF($A37="", "", D37+E37+I37+J37)</f>
        <v>209050</v>
      </c>
      <c r="O37" s="56">
        <f>IF($A37="", "", F37+G37+K37+L37)</f>
        <v>119038</v>
      </c>
    </row>
    <row r="38" spans="1:15" x14ac:dyDescent="0.55000000000000004">
      <c r="A38" s="126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ワクチン高齢者等!$A:$G, H$4, FALSE), 0)</f>
        <v>142622</v>
      </c>
      <c r="I38" s="55">
        <f>IFERROR(VLOOKUP($A38, ワクチン高齢者等!$A:$G, I$4, FALSE), 0)</f>
        <v>124211</v>
      </c>
      <c r="J38" s="55">
        <f>IFERROR(VLOOKUP($A38, ワクチン高齢者等!$A:$G, J$4, FALSE), 0)</f>
        <v>0</v>
      </c>
      <c r="K38" s="55">
        <f>IFERROR(VLOOKUP($A38, ワクチン高齢者等!$A:$G, K$4, FALSE), 0)</f>
        <v>18411</v>
      </c>
      <c r="L38" s="55">
        <f>IFERROR(VLOOKUP($A38, ワクチン高齢者等!$A:$G, L$4, FALSE), 0)</f>
        <v>0</v>
      </c>
      <c r="M38" s="57">
        <f t="shared" si="0"/>
        <v>44329</v>
      </c>
      <c r="N38" s="56">
        <f>IF($A38="", "", D38+E38+I38+J38)</f>
        <v>217640</v>
      </c>
      <c r="O38" s="56">
        <f>IF($A38="", "", F38+G38+K38+L38)</f>
        <v>144121</v>
      </c>
    </row>
    <row r="39" spans="1:15" x14ac:dyDescent="0.55000000000000004">
      <c r="A39" s="126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ワクチン高齢者等!$A:$G, H$4, FALSE), 0)</f>
        <v>114544</v>
      </c>
      <c r="I39" s="55">
        <f>IFERROR(VLOOKUP($A39, ワクチン高齢者等!$A:$G, I$4, FALSE), 0)</f>
        <v>101200</v>
      </c>
      <c r="J39" s="55">
        <f>IFERROR(VLOOKUP($A39, ワクチン高齢者等!$A:$G, J$4, FALSE), 0)</f>
        <v>0</v>
      </c>
      <c r="K39" s="55">
        <f>IFERROR(VLOOKUP($A39, ワクチン高齢者等!$A:$G, K$4, FALSE), 0)</f>
        <v>13344</v>
      </c>
      <c r="L39" s="55">
        <f>IFERROR(VLOOKUP($A39, ワクチン高齢者等!$A:$G, L$4, FALSE), 0)</f>
        <v>0</v>
      </c>
      <c r="M39" s="57">
        <f t="shared" si="0"/>
        <v>44330</v>
      </c>
      <c r="N39" s="56">
        <f>IF($A39="", "", D39+E39+I39+J39)</f>
        <v>200693</v>
      </c>
      <c r="O39" s="56">
        <f>IF($A39="", "", F39+G39+K39+L39)</f>
        <v>156729</v>
      </c>
    </row>
    <row r="40" spans="1:15" x14ac:dyDescent="0.55000000000000004">
      <c r="A40" s="126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ワクチン高齢者等!$A:$G, H$4, FALSE), 0)</f>
        <v>128537</v>
      </c>
      <c r="I40" s="55">
        <f>IFERROR(VLOOKUP($A40, ワクチン高齢者等!$A:$G, I$4, FALSE), 0)</f>
        <v>116107</v>
      </c>
      <c r="J40" s="55">
        <f>IFERROR(VLOOKUP($A40, ワクチン高齢者等!$A:$G, J$4, FALSE), 0)</f>
        <v>0</v>
      </c>
      <c r="K40" s="55">
        <f>IFERROR(VLOOKUP($A40, ワクチン高齢者等!$A:$G, K$4, FALSE), 0)</f>
        <v>12430</v>
      </c>
      <c r="L40" s="55">
        <f>IFERROR(VLOOKUP($A40, ワクチン高齢者等!$A:$G, L$4, FALSE), 0)</f>
        <v>0</v>
      </c>
      <c r="M40" s="57">
        <f t="shared" si="0"/>
        <v>44331</v>
      </c>
      <c r="N40" s="56">
        <f>IF($A40="", "", D40+E40+I40+J40)</f>
        <v>116107</v>
      </c>
      <c r="O40" s="56">
        <f>IF($A40="", "", F40+G40+K40+L40)</f>
        <v>12430</v>
      </c>
    </row>
    <row r="41" spans="1:15" x14ac:dyDescent="0.55000000000000004">
      <c r="A41" s="126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ワクチン高齢者等!$A:$G, H$4, FALSE), 0)</f>
        <v>180168</v>
      </c>
      <c r="I41" s="55">
        <f>IFERROR(VLOOKUP($A41, ワクチン高齢者等!$A:$G, I$4, FALSE), 0)</f>
        <v>168332</v>
      </c>
      <c r="J41" s="55">
        <f>IFERROR(VLOOKUP($A41, ワクチン高齢者等!$A:$G, J$4, FALSE), 0)</f>
        <v>0</v>
      </c>
      <c r="K41" s="55">
        <f>IFERROR(VLOOKUP($A41, ワクチン高齢者等!$A:$G, K$4, FALSE), 0)</f>
        <v>11836</v>
      </c>
      <c r="L41" s="55">
        <f>IFERROR(VLOOKUP($A41, ワクチン高齢者等!$A:$G, L$4, FALSE), 0)</f>
        <v>0</v>
      </c>
      <c r="M41" s="57">
        <f t="shared" si="0"/>
        <v>44332</v>
      </c>
      <c r="N41" s="56">
        <f>IF($A41="", "", D41+E41+I41+J41)</f>
        <v>168332</v>
      </c>
      <c r="O41" s="56">
        <f>IF($A41="", "", F41+G41+K41+L41)</f>
        <v>11836</v>
      </c>
    </row>
    <row r="42" spans="1:15" x14ac:dyDescent="0.55000000000000004">
      <c r="A42" s="126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ワクチン高齢者等!$A:$G, H$4, FALSE), 0)</f>
        <v>188316</v>
      </c>
      <c r="I42" s="55">
        <f>IFERROR(VLOOKUP($A42, ワクチン高齢者等!$A:$G, I$4, FALSE), 0)</f>
        <v>169004</v>
      </c>
      <c r="J42" s="55">
        <f>IFERROR(VLOOKUP($A42, ワクチン高齢者等!$A:$G, J$4, FALSE), 0)</f>
        <v>0</v>
      </c>
      <c r="K42" s="55">
        <f>IFERROR(VLOOKUP($A42, ワクチン高齢者等!$A:$G, K$4, FALSE), 0)</f>
        <v>19312</v>
      </c>
      <c r="L42" s="55">
        <f>IFERROR(VLOOKUP($A42, ワクチン高齢者等!$A:$G, L$4, FALSE), 0)</f>
        <v>0</v>
      </c>
      <c r="M42" s="57">
        <f t="shared" si="0"/>
        <v>44333</v>
      </c>
      <c r="N42" s="56">
        <f>IF($A42="", "", D42+E42+I42+J42)</f>
        <v>302847</v>
      </c>
      <c r="O42" s="56">
        <f>IF($A42="", "", F42+G42+K42+L42)</f>
        <v>235035</v>
      </c>
    </row>
    <row r="43" spans="1:15" x14ac:dyDescent="0.55000000000000004">
      <c r="A43" s="126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ワクチン高齢者等!$A:$G, H$4, FALSE), 0)</f>
        <v>226846</v>
      </c>
      <c r="I43" s="55">
        <f>IFERROR(VLOOKUP($A43, ワクチン高齢者等!$A:$G, I$4, FALSE), 0)</f>
        <v>200793</v>
      </c>
      <c r="J43" s="55">
        <f>IFERROR(VLOOKUP($A43, ワクチン高齢者等!$A:$G, J$4, FALSE), 0)</f>
        <v>0</v>
      </c>
      <c r="K43" s="55">
        <f>IFERROR(VLOOKUP($A43, ワクチン高齢者等!$A:$G, K$4, FALSE), 0)</f>
        <v>26053</v>
      </c>
      <c r="L43" s="55">
        <f>IFERROR(VLOOKUP($A43, ワクチン高齢者等!$A:$G, L$4, FALSE), 0)</f>
        <v>0</v>
      </c>
      <c r="M43" s="57">
        <f t="shared" si="0"/>
        <v>44334</v>
      </c>
      <c r="N43" s="56">
        <f>IF($A43="", "", D43+E43+I43+J43)</f>
        <v>295370</v>
      </c>
      <c r="O43" s="56">
        <f>IF($A43="", "", F43+G43+K43+L43)</f>
        <v>181720</v>
      </c>
    </row>
    <row r="44" spans="1:15" x14ac:dyDescent="0.55000000000000004">
      <c r="A44" s="126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ワクチン高齢者等!$A:$G, H$4, FALSE), 0)</f>
        <v>274008</v>
      </c>
      <c r="I44" s="55">
        <f>IFERROR(VLOOKUP($A44, ワクチン高齢者等!$A:$G, I$4, FALSE), 0)</f>
        <v>248379</v>
      </c>
      <c r="J44" s="55">
        <f>IFERROR(VLOOKUP($A44, ワクチン高齢者等!$A:$G, J$4, FALSE), 0)</f>
        <v>0</v>
      </c>
      <c r="K44" s="55">
        <f>IFERROR(VLOOKUP($A44, ワクチン高齢者等!$A:$G, K$4, FALSE), 0)</f>
        <v>25629</v>
      </c>
      <c r="L44" s="55">
        <f>IFERROR(VLOOKUP($A44, ワクチン高齢者等!$A:$G, L$4, FALSE), 0)</f>
        <v>0</v>
      </c>
      <c r="M44" s="57">
        <f t="shared" si="0"/>
        <v>44335</v>
      </c>
      <c r="N44" s="56">
        <f>IF($A44="", "", D44+E44+I44+J44)</f>
        <v>336542</v>
      </c>
      <c r="O44" s="56">
        <f>IF($A44="", "", F44+G44+K44+L44)</f>
        <v>205332</v>
      </c>
    </row>
    <row r="45" spans="1:15" x14ac:dyDescent="0.55000000000000004">
      <c r="A45" s="126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ワクチン高齢者等!$A:$G, H$4, FALSE), 0)</f>
        <v>267270</v>
      </c>
      <c r="I45" s="55">
        <f>IFERROR(VLOOKUP($A45, ワクチン高齢者等!$A:$G, I$4, FALSE), 0)</f>
        <v>256253</v>
      </c>
      <c r="J45" s="55">
        <f>IFERROR(VLOOKUP($A45, ワクチン高齢者等!$A:$G, J$4, FALSE), 0)</f>
        <v>0</v>
      </c>
      <c r="K45" s="55">
        <f>IFERROR(VLOOKUP($A45, ワクチン高齢者等!$A:$G, K$4, FALSE), 0)</f>
        <v>11017</v>
      </c>
      <c r="L45" s="55">
        <f>IFERROR(VLOOKUP($A45, ワクチン高齢者等!$A:$G, L$4, FALSE), 0)</f>
        <v>0</v>
      </c>
      <c r="M45" s="57">
        <f t="shared" si="0"/>
        <v>44336</v>
      </c>
      <c r="N45" s="56">
        <f>IF($A45="", "", D45+E45+I45+J45)</f>
        <v>337675</v>
      </c>
      <c r="O45" s="56">
        <f>IF($A45="", "", F45+G45+K45+L45)</f>
        <v>120128</v>
      </c>
    </row>
    <row r="46" spans="1:15" x14ac:dyDescent="0.55000000000000004">
      <c r="A46" s="126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ワクチン高齢者等!$A:$G, H$4, FALSE), 0)</f>
        <v>241921</v>
      </c>
      <c r="I46" s="55">
        <f>IFERROR(VLOOKUP($A46, ワクチン高齢者等!$A:$G, I$4, FALSE), 0)</f>
        <v>223064</v>
      </c>
      <c r="J46" s="55">
        <f>IFERROR(VLOOKUP($A46, ワクチン高齢者等!$A:$G, J$4, FALSE), 0)</f>
        <v>0</v>
      </c>
      <c r="K46" s="55">
        <f>IFERROR(VLOOKUP($A46, ワクチン高齢者等!$A:$G, K$4, FALSE), 0)</f>
        <v>18857</v>
      </c>
      <c r="L46" s="55">
        <f>IFERROR(VLOOKUP($A46, ワクチン高齢者等!$A:$G, L$4, FALSE), 0)</f>
        <v>0</v>
      </c>
      <c r="M46" s="57">
        <f t="shared" si="0"/>
        <v>44337</v>
      </c>
      <c r="N46" s="56">
        <f>IF($A46="", "", D46+E46+I46+J46)</f>
        <v>322982</v>
      </c>
      <c r="O46" s="56">
        <f>IF($A46="", "", F46+G46+K46+L46)</f>
        <v>167960</v>
      </c>
    </row>
    <row r="47" spans="1:15" x14ac:dyDescent="0.55000000000000004">
      <c r="A47" s="126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ワクチン高齢者等!$A:$G, H$4, FALSE), 0)</f>
        <v>256220</v>
      </c>
      <c r="I47" s="55">
        <f>IFERROR(VLOOKUP($A47, ワクチン高齢者等!$A:$G, I$4, FALSE), 0)</f>
        <v>234947</v>
      </c>
      <c r="J47" s="55">
        <f>IFERROR(VLOOKUP($A47, ワクチン高齢者等!$A:$G, J$4, FALSE), 0)</f>
        <v>0</v>
      </c>
      <c r="K47" s="55">
        <f>IFERROR(VLOOKUP($A47, ワクチン高齢者等!$A:$G, K$4, FALSE), 0)</f>
        <v>21273</v>
      </c>
      <c r="L47" s="55">
        <f>IFERROR(VLOOKUP($A47, ワクチン高齢者等!$A:$G, L$4, FALSE), 0)</f>
        <v>0</v>
      </c>
      <c r="M47" s="57">
        <f t="shared" si="0"/>
        <v>44338</v>
      </c>
      <c r="N47" s="56">
        <f>IF($A47="", "", D47+E47+I47+J47)</f>
        <v>234947</v>
      </c>
      <c r="O47" s="56">
        <f>IF($A47="", "", F47+G47+K47+L47)</f>
        <v>21273</v>
      </c>
    </row>
    <row r="48" spans="1:15" x14ac:dyDescent="0.55000000000000004">
      <c r="A48" s="126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ワクチン高齢者等!$A:$G, H$4, FALSE), 0)</f>
        <v>283355</v>
      </c>
      <c r="I48" s="55">
        <f>IFERROR(VLOOKUP($A48, ワクチン高齢者等!$A:$G, I$4, FALSE), 0)</f>
        <v>266574</v>
      </c>
      <c r="J48" s="55">
        <f>IFERROR(VLOOKUP($A48, ワクチン高齢者等!$A:$G, J$4, FALSE), 0)</f>
        <v>0</v>
      </c>
      <c r="K48" s="55">
        <f>IFERROR(VLOOKUP($A48, ワクチン高齢者等!$A:$G, K$4, FALSE), 0)</f>
        <v>16781</v>
      </c>
      <c r="L48" s="55">
        <f>IFERROR(VLOOKUP($A48, ワクチン高齢者等!$A:$G, L$4, FALSE), 0)</f>
        <v>0</v>
      </c>
      <c r="M48" s="57">
        <f t="shared" si="0"/>
        <v>44339</v>
      </c>
      <c r="N48" s="56">
        <f>IF($A48="", "", D48+E48+I48+J48)</f>
        <v>266574</v>
      </c>
      <c r="O48" s="56">
        <f>IF($A48="", "", F48+G48+K48+L48)</f>
        <v>16781</v>
      </c>
    </row>
    <row r="49" spans="1:15" x14ac:dyDescent="0.55000000000000004">
      <c r="A49" s="126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ワクチン高齢者等!$A:$G, H$4, FALSE), 0)</f>
        <v>368170</v>
      </c>
      <c r="I49" s="55">
        <f>IFERROR(VLOOKUP($A49, ワクチン高齢者等!$A:$G, I$4, FALSE), 0)</f>
        <v>352292</v>
      </c>
      <c r="J49" s="55">
        <f>IFERROR(VLOOKUP($A49, ワクチン高齢者等!$A:$G, J$4, FALSE), 0)</f>
        <v>9759</v>
      </c>
      <c r="K49" s="55">
        <f>IFERROR(VLOOKUP($A49, ワクチン高齢者等!$A:$G, K$4, FALSE), 0)</f>
        <v>6119</v>
      </c>
      <c r="L49" s="55">
        <f>IFERROR(VLOOKUP($A49, ワクチン高齢者等!$A:$G, L$4, FALSE), 0)</f>
        <v>0</v>
      </c>
      <c r="M49" s="57">
        <f t="shared" si="0"/>
        <v>44340</v>
      </c>
      <c r="N49" s="56">
        <f>IF($A49="", "", D49+E49+I49+J49)</f>
        <v>498811</v>
      </c>
      <c r="O49" s="56">
        <f>IF($A49="", "", F49+G49+K49+L49)</f>
        <v>199948</v>
      </c>
    </row>
    <row r="50" spans="1:15" x14ac:dyDescent="0.55000000000000004">
      <c r="A50" s="126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ワクチン高齢者等!$A:$G, H$4, FALSE), 0)</f>
        <v>418781</v>
      </c>
      <c r="I50" s="55">
        <f>IFERROR(VLOOKUP($A50, ワクチン高齢者等!$A:$G, I$4, FALSE), 0)</f>
        <v>402288</v>
      </c>
      <c r="J50" s="55">
        <f>IFERROR(VLOOKUP($A50, ワクチン高齢者等!$A:$G, J$4, FALSE), 0)</f>
        <v>9814</v>
      </c>
      <c r="K50" s="55">
        <f>IFERROR(VLOOKUP($A50, ワクチン高齢者等!$A:$G, K$4, FALSE), 0)</f>
        <v>6679</v>
      </c>
      <c r="L50" s="55">
        <f>IFERROR(VLOOKUP($A50, ワクチン高齢者等!$A:$G, L$4, FALSE), 0)</f>
        <v>0</v>
      </c>
      <c r="M50" s="57">
        <f t="shared" si="0"/>
        <v>44341</v>
      </c>
      <c r="N50" s="56">
        <f>IF($A50="", "", D50+E50+I50+J50)</f>
        <v>499692</v>
      </c>
      <c r="O50" s="56">
        <f>IF($A50="", "", F50+G50+K50+L50)</f>
        <v>58741</v>
      </c>
    </row>
    <row r="51" spans="1:15" x14ac:dyDescent="0.55000000000000004">
      <c r="A51" s="126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ワクチン高齢者等!$A:$G, H$4, FALSE), 0)</f>
        <v>464230</v>
      </c>
      <c r="I51" s="55">
        <f>IFERROR(VLOOKUP($A51, ワクチン高齢者等!$A:$G, I$4, FALSE), 0)</f>
        <v>444541</v>
      </c>
      <c r="J51" s="55">
        <f>IFERROR(VLOOKUP($A51, ワクチン高齢者等!$A:$G, J$4, FALSE), 0)</f>
        <v>11469</v>
      </c>
      <c r="K51" s="55">
        <f>IFERROR(VLOOKUP($A51, ワクチン高齢者等!$A:$G, K$4, FALSE), 0)</f>
        <v>8220</v>
      </c>
      <c r="L51" s="55">
        <f>IFERROR(VLOOKUP($A51, ワクチン高齢者等!$A:$G, L$4, FALSE), 0)</f>
        <v>0</v>
      </c>
      <c r="M51" s="57">
        <f t="shared" si="0"/>
        <v>44342</v>
      </c>
      <c r="N51" s="56">
        <f>IF($A51="", "", D51+E51+I51+J51)</f>
        <v>549425</v>
      </c>
      <c r="O51" s="56">
        <f>IF($A51="", "", F51+G51+K51+L51)</f>
        <v>57394</v>
      </c>
    </row>
    <row r="52" spans="1:15" x14ac:dyDescent="0.55000000000000004">
      <c r="A52" s="126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ワクチン高齢者等!$A:$G, H$4, FALSE), 0)</f>
        <v>461820</v>
      </c>
      <c r="I52" s="55">
        <f>IFERROR(VLOOKUP($A52, ワクチン高齢者等!$A:$G, I$4, FALSE), 0)</f>
        <v>422460</v>
      </c>
      <c r="J52" s="55">
        <f>IFERROR(VLOOKUP($A52, ワクチン高齢者等!$A:$G, J$4, FALSE), 0)</f>
        <v>12379</v>
      </c>
      <c r="K52" s="55">
        <f>IFERROR(VLOOKUP($A52, ワクチン高齢者等!$A:$G, K$4, FALSE), 0)</f>
        <v>26981</v>
      </c>
      <c r="L52" s="55">
        <f>IFERROR(VLOOKUP($A52, ワクチン高齢者等!$A:$G, L$4, FALSE), 0)</f>
        <v>0</v>
      </c>
      <c r="M52" s="57">
        <f t="shared" si="0"/>
        <v>44343</v>
      </c>
      <c r="N52" s="56">
        <f>IF($A52="", "", D52+E52+I52+J52)</f>
        <v>519096</v>
      </c>
      <c r="O52" s="56">
        <f>IF($A52="", "", F52+G52+K52+L52)</f>
        <v>87873</v>
      </c>
    </row>
    <row r="53" spans="1:15" x14ac:dyDescent="0.55000000000000004">
      <c r="A53" s="126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ワクチン高齢者等!$A:$G, H$4, FALSE), 0)</f>
        <v>440448</v>
      </c>
      <c r="I53" s="55">
        <f>IFERROR(VLOOKUP($A53, ワクチン高齢者等!$A:$G, I$4, FALSE), 0)</f>
        <v>401979</v>
      </c>
      <c r="J53" s="55">
        <f>IFERROR(VLOOKUP($A53, ワクチン高齢者等!$A:$G, J$4, FALSE), 0)</f>
        <v>14263</v>
      </c>
      <c r="K53" s="55">
        <f>IFERROR(VLOOKUP($A53, ワクチン高齢者等!$A:$G, K$4, FALSE), 0)</f>
        <v>24206</v>
      </c>
      <c r="L53" s="55">
        <f>IFERROR(VLOOKUP($A53, ワクチン高齢者等!$A:$G, L$4, FALSE), 0)</f>
        <v>0</v>
      </c>
      <c r="M53" s="57">
        <f t="shared" si="0"/>
        <v>44344</v>
      </c>
      <c r="N53" s="56">
        <f>IF($A53="", "", D53+E53+I53+J53)</f>
        <v>503983</v>
      </c>
      <c r="O53" s="56">
        <f>IF($A53="", "", F53+G53+K53+L53)</f>
        <v>100981</v>
      </c>
    </row>
    <row r="54" spans="1:15" x14ac:dyDescent="0.55000000000000004">
      <c r="A54" s="126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ワクチン高齢者等!$A:$G, H$4, FALSE), 0)</f>
        <v>405876</v>
      </c>
      <c r="I54" s="55">
        <f>IFERROR(VLOOKUP($A54, ワクチン高齢者等!$A:$G, I$4, FALSE), 0)</f>
        <v>351073</v>
      </c>
      <c r="J54" s="55">
        <f>IFERROR(VLOOKUP($A54, ワクチン高齢者等!$A:$G, J$4, FALSE), 0)</f>
        <v>15523</v>
      </c>
      <c r="K54" s="55">
        <f>IFERROR(VLOOKUP($A54, ワクチン高齢者等!$A:$G, K$4, FALSE), 0)</f>
        <v>39280</v>
      </c>
      <c r="L54" s="55">
        <f>IFERROR(VLOOKUP($A54, ワクチン高齢者等!$A:$G, L$4, FALSE), 0)</f>
        <v>0</v>
      </c>
      <c r="M54" s="57">
        <f t="shared" si="0"/>
        <v>44345</v>
      </c>
      <c r="N54" s="56">
        <f>IF($A54="", "", D54+E54+I54+J54)</f>
        <v>366596</v>
      </c>
      <c r="O54" s="56">
        <f>IF($A54="", "", F54+G54+K54+L54)</f>
        <v>39280</v>
      </c>
    </row>
    <row r="55" spans="1:15" x14ac:dyDescent="0.55000000000000004">
      <c r="A55" s="126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ワクチン高齢者等!$A:$G, H$4, FALSE), 0)</f>
        <v>405165</v>
      </c>
      <c r="I55" s="55">
        <f>IFERROR(VLOOKUP($A55, ワクチン高齢者等!$A:$G, I$4, FALSE), 0)</f>
        <v>337620</v>
      </c>
      <c r="J55" s="55">
        <f>IFERROR(VLOOKUP($A55, ワクチン高齢者等!$A:$G, J$4, FALSE), 0)</f>
        <v>15924</v>
      </c>
      <c r="K55" s="55">
        <f>IFERROR(VLOOKUP($A55, ワクチン高齢者等!$A:$G, K$4, FALSE), 0)</f>
        <v>51621</v>
      </c>
      <c r="L55" s="55">
        <f>IFERROR(VLOOKUP($A55, ワクチン高齢者等!$A:$G, L$4, FALSE), 0)</f>
        <v>0</v>
      </c>
      <c r="M55" s="57">
        <f t="shared" si="0"/>
        <v>44346</v>
      </c>
      <c r="N55" s="56">
        <f>IF($A55="", "", D55+E55+I55+J55)</f>
        <v>353544</v>
      </c>
      <c r="O55" s="56">
        <f>IF($A55="", "", F55+G55+K55+L55)</f>
        <v>51621</v>
      </c>
    </row>
    <row r="56" spans="1:15" x14ac:dyDescent="0.55000000000000004">
      <c r="A56" s="126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ワクチン高齢者等!$A:$G, H$4, FALSE), 0)</f>
        <v>478117</v>
      </c>
      <c r="I56" s="55">
        <f>IFERROR(VLOOKUP($A56, ワクチン高齢者等!$A:$G, I$4, FALSE), 0)</f>
        <v>395198</v>
      </c>
      <c r="J56" s="55">
        <f>IFERROR(VLOOKUP($A56, ワクチン高齢者等!$A:$G, J$4, FALSE), 0)</f>
        <v>18352</v>
      </c>
      <c r="K56" s="55">
        <f>IFERROR(VLOOKUP($A56, ワクチン高齢者等!$A:$G, K$4, FALSE), 0)</f>
        <v>64567</v>
      </c>
      <c r="L56" s="55">
        <f>IFERROR(VLOOKUP($A56, ワクチン高齢者等!$A:$G, L$4, FALSE), 0)</f>
        <v>0</v>
      </c>
      <c r="M56" s="57">
        <f t="shared" si="0"/>
        <v>44347</v>
      </c>
      <c r="N56" s="56">
        <f>IF($A56="", "", D56+E56+I56+J56)</f>
        <v>545555</v>
      </c>
      <c r="O56" s="56">
        <f>IF($A56="", "", F56+G56+K56+L56)</f>
        <v>205817</v>
      </c>
    </row>
    <row r="57" spans="1:15" x14ac:dyDescent="0.55000000000000004">
      <c r="A57" s="126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ワクチン高齢者等!$A:$G, H$4, FALSE), 0)</f>
        <v>535597</v>
      </c>
      <c r="I57" s="55">
        <f>IFERROR(VLOOKUP($A57, ワクチン高齢者等!$A:$G, I$4, FALSE), 0)</f>
        <v>440698</v>
      </c>
      <c r="J57" s="55">
        <f>IFERROR(VLOOKUP($A57, ワクチン高齢者等!$A:$G, J$4, FALSE), 0)</f>
        <v>19197</v>
      </c>
      <c r="K57" s="55">
        <f>IFERROR(VLOOKUP($A57, ワクチン高齢者等!$A:$G, K$4, FALSE), 0)</f>
        <v>75702</v>
      </c>
      <c r="L57" s="55">
        <f>IFERROR(VLOOKUP($A57, ワクチン高齢者等!$A:$G, L$4, FALSE), 0)</f>
        <v>0</v>
      </c>
      <c r="M57" s="57">
        <f t="shared" si="0"/>
        <v>44348</v>
      </c>
      <c r="N57" s="56">
        <f>IF($A57="", "", D57+E57+I57+J57)</f>
        <v>526282</v>
      </c>
      <c r="O57" s="56">
        <f>IF($A57="", "", F57+G57+K57+L57)</f>
        <v>168372</v>
      </c>
    </row>
    <row r="58" spans="1:15" x14ac:dyDescent="0.55000000000000004">
      <c r="A58" s="126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ワクチン高齢者等!$A:$G, H$4, FALSE), 0)</f>
        <v>556025</v>
      </c>
      <c r="I58" s="55">
        <f>IFERROR(VLOOKUP($A58, ワクチン高齢者等!$A:$G, I$4, FALSE), 0)</f>
        <v>445215</v>
      </c>
      <c r="J58" s="55">
        <f>IFERROR(VLOOKUP($A58, ワクチン高齢者等!$A:$G, J$4, FALSE), 0)</f>
        <v>19690</v>
      </c>
      <c r="K58" s="55">
        <f>IFERROR(VLOOKUP($A58, ワクチン高齢者等!$A:$G, K$4, FALSE), 0)</f>
        <v>91120</v>
      </c>
      <c r="L58" s="55">
        <f>IFERROR(VLOOKUP($A58, ワクチン高齢者等!$A:$G, L$4, FALSE), 0)</f>
        <v>0</v>
      </c>
      <c r="M58" s="57">
        <f t="shared" si="0"/>
        <v>44349</v>
      </c>
      <c r="N58" s="56">
        <f>IF($A58="", "", D58+E58+I58+J58)</f>
        <v>536361</v>
      </c>
      <c r="O58" s="56">
        <f>IF($A58="", "", F58+G58+K58+L58)</f>
        <v>178790</v>
      </c>
    </row>
    <row r="59" spans="1:15" x14ac:dyDescent="0.55000000000000004">
      <c r="A59" s="126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ワクチン高齢者等!$A:$G, H$4, FALSE), 0)</f>
        <v>544504</v>
      </c>
      <c r="I59" s="55">
        <f>IFERROR(VLOOKUP($A59, ワクチン高齢者等!$A:$G, I$4, FALSE), 0)</f>
        <v>439107</v>
      </c>
      <c r="J59" s="55">
        <f>IFERROR(VLOOKUP($A59, ワクチン高齢者等!$A:$G, J$4, FALSE), 0)</f>
        <v>19991</v>
      </c>
      <c r="K59" s="55">
        <f>IFERROR(VLOOKUP($A59, ワクチン高齢者等!$A:$G, K$4, FALSE), 0)</f>
        <v>85406</v>
      </c>
      <c r="L59" s="55">
        <f>IFERROR(VLOOKUP($A59, ワクチン高齢者等!$A:$G, L$4, FALSE), 0)</f>
        <v>0</v>
      </c>
      <c r="M59" s="57">
        <f t="shared" si="0"/>
        <v>44350</v>
      </c>
      <c r="N59" s="56">
        <f>IF($A59="", "", D59+E59+I59+J59)</f>
        <v>518864</v>
      </c>
      <c r="O59" s="56">
        <f>IF($A59="", "", F59+G59+K59+L59)</f>
        <v>168797</v>
      </c>
    </row>
    <row r="60" spans="1:15" x14ac:dyDescent="0.55000000000000004">
      <c r="A60" s="126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ワクチン高齢者等!$A:$G, H$4, FALSE), 0)</f>
        <v>506991</v>
      </c>
      <c r="I60" s="55">
        <f>IFERROR(VLOOKUP($A60, ワクチン高齢者等!$A:$G, I$4, FALSE), 0)</f>
        <v>410821</v>
      </c>
      <c r="J60" s="55">
        <f>IFERROR(VLOOKUP($A60, ワクチン高齢者等!$A:$G, J$4, FALSE), 0)</f>
        <v>20191</v>
      </c>
      <c r="K60" s="55">
        <f>IFERROR(VLOOKUP($A60, ワクチン高齢者等!$A:$G, K$4, FALSE), 0)</f>
        <v>75979</v>
      </c>
      <c r="L60" s="55">
        <f>IFERROR(VLOOKUP($A60, ワクチン高齢者等!$A:$G, L$4, FALSE), 0)</f>
        <v>0</v>
      </c>
      <c r="M60" s="57">
        <f t="shared" si="0"/>
        <v>44351</v>
      </c>
      <c r="N60" s="56">
        <f>IF($A60="", "", D60+E60+I60+J60)</f>
        <v>494575</v>
      </c>
      <c r="O60" s="56">
        <f>IF($A60="", "", F60+G60+K60+L60)</f>
        <v>171619</v>
      </c>
    </row>
    <row r="61" spans="1:15" x14ac:dyDescent="0.55000000000000004">
      <c r="A61" s="126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ワクチン高齢者等!$A:$G, H$4, FALSE), 0)</f>
        <v>460281</v>
      </c>
      <c r="I61" s="55">
        <f>IFERROR(VLOOKUP($A61, ワクチン高齢者等!$A:$G, I$4, FALSE), 0)</f>
        <v>363832</v>
      </c>
      <c r="J61" s="55">
        <f>IFERROR(VLOOKUP($A61, ワクチン高齢者等!$A:$G, J$4, FALSE), 0)</f>
        <v>20369</v>
      </c>
      <c r="K61" s="55">
        <f>IFERROR(VLOOKUP($A61, ワクチン高齢者等!$A:$G, K$4, FALSE), 0)</f>
        <v>76080</v>
      </c>
      <c r="L61" s="55">
        <f>IFERROR(VLOOKUP($A61, ワクチン高齢者等!$A:$G, L$4, FALSE), 0)</f>
        <v>0</v>
      </c>
      <c r="M61" s="57">
        <f t="shared" si="0"/>
        <v>44352</v>
      </c>
      <c r="N61" s="56">
        <f>IF($A61="", "", D61+E61+I61+J61)</f>
        <v>384201</v>
      </c>
      <c r="O61" s="56">
        <f>IF($A61="", "", F61+G61+K61+L61)</f>
        <v>76080</v>
      </c>
    </row>
    <row r="62" spans="1:15" x14ac:dyDescent="0.55000000000000004">
      <c r="A62" s="126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ワクチン高齢者等!$A:$G, H$4, FALSE), 0)</f>
        <v>429746</v>
      </c>
      <c r="I62" s="55">
        <f>IFERROR(VLOOKUP($A62, ワクチン高齢者等!$A:$G, I$4, FALSE), 0)</f>
        <v>293797</v>
      </c>
      <c r="J62" s="55">
        <f>IFERROR(VLOOKUP($A62, ワクチン高齢者等!$A:$G, J$4, FALSE), 0)</f>
        <v>22715</v>
      </c>
      <c r="K62" s="55">
        <f>IFERROR(VLOOKUP($A62, ワクチン高齢者等!$A:$G, K$4, FALSE), 0)</f>
        <v>113234</v>
      </c>
      <c r="L62" s="55">
        <f>IFERROR(VLOOKUP($A62, ワクチン高齢者等!$A:$G, L$4, FALSE), 0)</f>
        <v>0</v>
      </c>
      <c r="M62" s="57">
        <f t="shared" si="0"/>
        <v>44353</v>
      </c>
      <c r="N62" s="56">
        <f>IF($A62="", "", D62+E62+I62+J62)</f>
        <v>316512</v>
      </c>
      <c r="O62" s="56">
        <f>IF($A62="", "", F62+G62+K62+L62)</f>
        <v>113234</v>
      </c>
    </row>
    <row r="63" spans="1:15" x14ac:dyDescent="0.55000000000000004">
      <c r="A63" s="126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ワクチン高齢者等!$A:$G, H$4, FALSE), 0)</f>
        <v>511844</v>
      </c>
      <c r="I63" s="55">
        <f>IFERROR(VLOOKUP($A63, ワクチン高齢者等!$A:$G, I$4, FALSE), 0)</f>
        <v>368236</v>
      </c>
      <c r="J63" s="55">
        <f>IFERROR(VLOOKUP($A63, ワクチン高齢者等!$A:$G, J$4, FALSE), 0)</f>
        <v>28716</v>
      </c>
      <c r="K63" s="55">
        <f>IFERROR(VLOOKUP($A63, ワクチン高齢者等!$A:$G, K$4, FALSE), 0)</f>
        <v>114892</v>
      </c>
      <c r="L63" s="55">
        <f>IFERROR(VLOOKUP($A63, ワクチン高齢者等!$A:$G, L$4, FALSE), 0)</f>
        <v>0</v>
      </c>
      <c r="M63" s="57">
        <f t="shared" si="0"/>
        <v>44354</v>
      </c>
      <c r="N63" s="56">
        <f>IF($A63="", "", D63+E63+I63+J63)</f>
        <v>503533</v>
      </c>
      <c r="O63" s="56">
        <f>IF($A63="", "", F63+G63+K63+L63)</f>
        <v>247648</v>
      </c>
    </row>
    <row r="64" spans="1:15" x14ac:dyDescent="0.55000000000000004">
      <c r="A64" s="126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ワクチン高齢者等!$A:$G, H$4, FALSE), 0)</f>
        <v>477465</v>
      </c>
      <c r="I64" s="55">
        <f>IFERROR(VLOOKUP($A64, ワクチン高齢者等!$A:$G, I$4, FALSE), 0)</f>
        <v>334607</v>
      </c>
      <c r="J64" s="55">
        <f>IFERROR(VLOOKUP($A64, ワクチン高齢者等!$A:$G, J$4, FALSE), 0)</f>
        <v>27977</v>
      </c>
      <c r="K64" s="55">
        <f>IFERROR(VLOOKUP($A64, ワクチン高齢者等!$A:$G, K$4, FALSE), 0)</f>
        <v>114881</v>
      </c>
      <c r="L64" s="55">
        <f>IFERROR(VLOOKUP($A64, ワクチン高齢者等!$A:$G, L$4, FALSE), 0)</f>
        <v>0</v>
      </c>
      <c r="M64" s="57">
        <f t="shared" si="0"/>
        <v>44355</v>
      </c>
      <c r="N64" s="56">
        <f>IF($A64="", "", D64+E64+I64+J64)</f>
        <v>435263</v>
      </c>
      <c r="O64" s="56">
        <f>IF($A64="", "", F64+G64+K64+L64)</f>
        <v>204124</v>
      </c>
    </row>
    <row r="65" spans="1:15" x14ac:dyDescent="0.55000000000000004">
      <c r="A65" s="126">
        <v>44356</v>
      </c>
      <c r="B65" s="54" t="str">
        <f>IFERROR(VLOOKUP($A65, ワクチン医療従事者等!$A:$J, $B$4, FALSE), TEXT(A65, "aaa"))</f>
        <v>水</v>
      </c>
      <c r="C65" s="54">
        <f>IFERROR(VLOOKUP($A65, ワクチン医療従事者等!$A:$J, $C$4, FALSE), 0)</f>
        <v>0</v>
      </c>
      <c r="D65" s="54">
        <f>IFERROR(VLOOKUP($A65, ワクチン医療従事者等!$A:$J, $D$4, FALSE), 0)</f>
        <v>0</v>
      </c>
      <c r="E65" s="54">
        <f>IFERROR(VLOOKUP($A65, ワクチン医療従事者等!$A:$J, $E$4, FALSE), 0)</f>
        <v>0</v>
      </c>
      <c r="F65" s="54">
        <f>IFERROR(VLOOKUP($A65, ワクチン医療従事者等!$A:$J, $F$4, FALSE), 0)</f>
        <v>0</v>
      </c>
      <c r="G65" s="54">
        <f>IFERROR(VLOOKUP($A65, ワクチン医療従事者等!$A:$J, $G$4, FALSE), 0)</f>
        <v>0</v>
      </c>
      <c r="H65" s="55">
        <f>IFERROR(VLOOKUP($A65, ワクチン高齢者等!$A:$G, H$4, FALSE), 0)</f>
        <v>0</v>
      </c>
      <c r="I65" s="55">
        <f>IFERROR(VLOOKUP($A65, ワクチン高齢者等!$A:$G, I$4, FALSE), 0)</f>
        <v>0</v>
      </c>
      <c r="J65" s="55">
        <f>IFERROR(VLOOKUP($A65, ワクチン高齢者等!$A:$G, J$4, FALSE), 0)</f>
        <v>0</v>
      </c>
      <c r="K65" s="55">
        <f>IFERROR(VLOOKUP($A65, ワクチン高齢者等!$A:$G, K$4, FALSE), 0)</f>
        <v>0</v>
      </c>
      <c r="L65" s="55">
        <f>IFERROR(VLOOKUP($A65, ワクチン高齢者等!$A:$G, L$4, FALSE), 0)</f>
        <v>0</v>
      </c>
      <c r="M65" s="57">
        <f t="shared" si="0"/>
        <v>44356</v>
      </c>
      <c r="N65" s="56">
        <f>IF($A65="", "", D65+E65+I65+J65)</f>
        <v>0</v>
      </c>
      <c r="O65" s="56">
        <f>IF($A65="", "", F65+G65+K65+L65)</f>
        <v>0</v>
      </c>
    </row>
    <row r="66" spans="1:15" x14ac:dyDescent="0.55000000000000004">
      <c r="A66" s="126">
        <v>44357</v>
      </c>
      <c r="B66" s="54" t="str">
        <f>IFERROR(VLOOKUP($A66, ワクチン医療従事者等!$A:$J, $B$4, FALSE), TEXT(A66, "aaa"))</f>
        <v>木</v>
      </c>
      <c r="C66" s="54">
        <f>IFERROR(VLOOKUP($A66, ワクチン医療従事者等!$A:$J, $C$4, FALSE), 0)</f>
        <v>0</v>
      </c>
      <c r="D66" s="54">
        <f>IFERROR(VLOOKUP($A66, ワクチン医療従事者等!$A:$J, $D$4, FALSE), 0)</f>
        <v>0</v>
      </c>
      <c r="E66" s="54">
        <f>IFERROR(VLOOKUP($A66, ワクチン医療従事者等!$A:$J, $E$4, FALSE), 0)</f>
        <v>0</v>
      </c>
      <c r="F66" s="54">
        <f>IFERROR(VLOOKUP($A66, ワクチン医療従事者等!$A:$J, $F$4, FALSE), 0)</f>
        <v>0</v>
      </c>
      <c r="G66" s="54">
        <f>IFERROR(VLOOKUP($A66, ワクチン医療従事者等!$A:$J, $G$4, FALSE), 0)</f>
        <v>0</v>
      </c>
      <c r="H66" s="55">
        <f>IFERROR(VLOOKUP($A66, ワクチン高齢者等!$A:$G, H$4, FALSE), 0)</f>
        <v>0</v>
      </c>
      <c r="I66" s="55">
        <f>IFERROR(VLOOKUP($A66, ワクチン高齢者等!$A:$G, I$4, FALSE), 0)</f>
        <v>0</v>
      </c>
      <c r="J66" s="55">
        <f>IFERROR(VLOOKUP($A66, ワクチン高齢者等!$A:$G, J$4, FALSE), 0)</f>
        <v>0</v>
      </c>
      <c r="K66" s="55">
        <f>IFERROR(VLOOKUP($A66, ワクチン高齢者等!$A:$G, K$4, FALSE), 0)</f>
        <v>0</v>
      </c>
      <c r="L66" s="55">
        <f>IFERROR(VLOOKUP($A66, ワクチン高齢者等!$A:$G, L$4, FALSE), 0)</f>
        <v>0</v>
      </c>
      <c r="M66" s="57">
        <f t="shared" si="0"/>
        <v>44357</v>
      </c>
      <c r="N66" s="56">
        <f>IF($A66="", "", D66+E66+I66+J66)</f>
        <v>0</v>
      </c>
      <c r="O66" s="56">
        <f>IF($A66="", "", F66+G66+K66+L66)</f>
        <v>0</v>
      </c>
    </row>
    <row r="67" spans="1:15" x14ac:dyDescent="0.55000000000000004">
      <c r="A67" s="126">
        <v>44358</v>
      </c>
      <c r="B67" s="54" t="str">
        <f>IFERROR(VLOOKUP($A67, ワクチン医療従事者等!$A:$J, $B$4, FALSE), TEXT(A67, "aaa"))</f>
        <v>金</v>
      </c>
      <c r="C67" s="54">
        <f>IFERROR(VLOOKUP($A67, ワクチン医療従事者等!$A:$J, $C$4, FALSE), 0)</f>
        <v>0</v>
      </c>
      <c r="D67" s="54">
        <f>IFERROR(VLOOKUP($A67, ワクチン医療従事者等!$A:$J, $D$4, FALSE), 0)</f>
        <v>0</v>
      </c>
      <c r="E67" s="54">
        <f>IFERROR(VLOOKUP($A67, ワクチン医療従事者等!$A:$J, $E$4, FALSE), 0)</f>
        <v>0</v>
      </c>
      <c r="F67" s="54">
        <f>IFERROR(VLOOKUP($A67, ワクチン医療従事者等!$A:$J, $F$4, FALSE), 0)</f>
        <v>0</v>
      </c>
      <c r="G67" s="54">
        <f>IFERROR(VLOOKUP($A67, ワクチン医療従事者等!$A:$J, $G$4, FALSE), 0)</f>
        <v>0</v>
      </c>
      <c r="H67" s="55">
        <f>IFERROR(VLOOKUP($A67, ワクチン高齢者等!$A:$G, H$4, FALSE), 0)</f>
        <v>0</v>
      </c>
      <c r="I67" s="55">
        <f>IFERROR(VLOOKUP($A67, ワクチン高齢者等!$A:$G, I$4, FALSE), 0)</f>
        <v>0</v>
      </c>
      <c r="J67" s="55">
        <f>IFERROR(VLOOKUP($A67, ワクチン高齢者等!$A:$G, J$4, FALSE), 0)</f>
        <v>0</v>
      </c>
      <c r="K67" s="55">
        <f>IFERROR(VLOOKUP($A67, ワクチン高齢者等!$A:$G, K$4, FALSE), 0)</f>
        <v>0</v>
      </c>
      <c r="L67" s="55">
        <f>IFERROR(VLOOKUP($A67, ワクチン高齢者等!$A:$G, L$4, FALSE), 0)</f>
        <v>0</v>
      </c>
      <c r="M67" s="57">
        <f t="shared" si="0"/>
        <v>44358</v>
      </c>
      <c r="N67" s="56">
        <f>IF($A67="", "", D67+E67+I67+J67)</f>
        <v>0</v>
      </c>
      <c r="O67" s="56">
        <f>IF($A67="", "", F67+G67+K67+L67)</f>
        <v>0</v>
      </c>
    </row>
    <row r="68" spans="1:15" x14ac:dyDescent="0.55000000000000004">
      <c r="A68" s="126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ワクチン高齢者等!$A:$G, H$4, FALSE), 0)</f>
        <v>0</v>
      </c>
      <c r="I68" s="55">
        <f>IFERROR(VLOOKUP($A68, ワクチン高齢者等!$A:$G, I$4, FALSE), 0)</f>
        <v>0</v>
      </c>
      <c r="J68" s="55">
        <f>IFERROR(VLOOKUP($A68, ワクチン高齢者等!$A:$G, J$4, FALSE), 0)</f>
        <v>0</v>
      </c>
      <c r="K68" s="55">
        <f>IFERROR(VLOOKUP($A68, ワクチン高齢者等!$A:$G, K$4, FALSE), 0)</f>
        <v>0</v>
      </c>
      <c r="L68" s="55">
        <f>IFERROR(VLOOKUP($A68, ワクチン高齢者等!$A:$G, L$4, FALSE), 0)</f>
        <v>0</v>
      </c>
      <c r="M68" s="57">
        <f t="shared" si="0"/>
        <v>44359</v>
      </c>
      <c r="N68" s="56">
        <f>IF($A68="", "", D68+E68+I68+J68)</f>
        <v>0</v>
      </c>
      <c r="O68" s="56">
        <f>IF($A68="", "", F68+G68+K68+L68)</f>
        <v>0</v>
      </c>
    </row>
    <row r="69" spans="1:15" x14ac:dyDescent="0.55000000000000004">
      <c r="A69" s="126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ワクチン高齢者等!$A:$G, H$4, FALSE), 0)</f>
        <v>0</v>
      </c>
      <c r="I69" s="55">
        <f>IFERROR(VLOOKUP($A69, ワクチン高齢者等!$A:$G, I$4, FALSE), 0)</f>
        <v>0</v>
      </c>
      <c r="J69" s="55">
        <f>IFERROR(VLOOKUP($A69, ワクチン高齢者等!$A:$G, J$4, FALSE), 0)</f>
        <v>0</v>
      </c>
      <c r="K69" s="55">
        <f>IFERROR(VLOOKUP($A69, ワクチン高齢者等!$A:$G, K$4, FALSE), 0)</f>
        <v>0</v>
      </c>
      <c r="L69" s="55">
        <f>IFERROR(VLOOKUP($A69, ワクチン高齢者等!$A:$G, L$4, FALSE), 0)</f>
        <v>0</v>
      </c>
      <c r="M69" s="57">
        <f t="shared" si="0"/>
        <v>44360</v>
      </c>
      <c r="N69" s="56">
        <f>IF($A69="", "", D69+E69+I69+J69)</f>
        <v>0</v>
      </c>
      <c r="O69" s="56">
        <f>IF($A69="", "", F69+G69+K69+L69)</f>
        <v>0</v>
      </c>
    </row>
    <row r="70" spans="1:15" x14ac:dyDescent="0.55000000000000004">
      <c r="A70" s="126">
        <v>44361</v>
      </c>
      <c r="B70" s="54" t="str">
        <f>IFERROR(VLOOKUP($A70, ワクチン医療従事者等!$A:$J, $B$4, FALSE), TEXT(A70, "aaa"))</f>
        <v>月</v>
      </c>
      <c r="C70" s="54">
        <f>IFERROR(VLOOKUP($A70, ワクチン医療従事者等!$A:$J, $C$4, FALSE), 0)</f>
        <v>0</v>
      </c>
      <c r="D70" s="54">
        <f>IFERROR(VLOOKUP($A70, ワクチン医療従事者等!$A:$J, $D$4, FALSE), 0)</f>
        <v>0</v>
      </c>
      <c r="E70" s="54">
        <f>IFERROR(VLOOKUP($A70, ワクチン医療従事者等!$A:$J, $E$4, FALSE), 0)</f>
        <v>0</v>
      </c>
      <c r="F70" s="54">
        <f>IFERROR(VLOOKUP($A70, ワクチン医療従事者等!$A:$J, $F$4, FALSE), 0)</f>
        <v>0</v>
      </c>
      <c r="G70" s="54">
        <f>IFERROR(VLOOKUP($A70, ワクチン医療従事者等!$A:$J, $G$4, FALSE), 0)</f>
        <v>0</v>
      </c>
      <c r="H70" s="55">
        <f>IFERROR(VLOOKUP($A70, ワクチン高齢者等!$A:$G, H$4, FALSE), 0)</f>
        <v>0</v>
      </c>
      <c r="I70" s="55">
        <f>IFERROR(VLOOKUP($A70, ワクチン高齢者等!$A:$G, I$4, FALSE), 0)</f>
        <v>0</v>
      </c>
      <c r="J70" s="55">
        <f>IFERROR(VLOOKUP($A70, ワクチン高齢者等!$A:$G, J$4, FALSE), 0)</f>
        <v>0</v>
      </c>
      <c r="K70" s="55">
        <f>IFERROR(VLOOKUP($A70, ワクチン高齢者等!$A:$G, K$4, FALSE), 0)</f>
        <v>0</v>
      </c>
      <c r="L70" s="55">
        <f>IFERROR(VLOOKUP($A70, ワクチン高齢者等!$A:$G, L$4, FALSE), 0)</f>
        <v>0</v>
      </c>
      <c r="M70" s="57">
        <f t="shared" si="0"/>
        <v>44361</v>
      </c>
      <c r="N70" s="56">
        <f>IF($A70="", "", D70+E70+I70+J70)</f>
        <v>0</v>
      </c>
      <c r="O70" s="56">
        <f>IF($A70="", "", F70+G70+K70+L70)</f>
        <v>0</v>
      </c>
    </row>
    <row r="71" spans="1:15" x14ac:dyDescent="0.55000000000000004">
      <c r="A71" s="126">
        <v>44362</v>
      </c>
      <c r="B71" s="54" t="str">
        <f>IFERROR(VLOOKUP($A71, ワクチン医療従事者等!$A:$J, $B$4, FALSE), TEXT(A71, "aaa"))</f>
        <v>火</v>
      </c>
      <c r="C71" s="54">
        <f>IFERROR(VLOOKUP($A71, ワクチン医療従事者等!$A:$J, $C$4, FALSE), 0)</f>
        <v>0</v>
      </c>
      <c r="D71" s="54">
        <f>IFERROR(VLOOKUP($A71, ワクチン医療従事者等!$A:$J, $D$4, FALSE), 0)</f>
        <v>0</v>
      </c>
      <c r="E71" s="54">
        <f>IFERROR(VLOOKUP($A71, ワクチン医療従事者等!$A:$J, $E$4, FALSE), 0)</f>
        <v>0</v>
      </c>
      <c r="F71" s="54">
        <f>IFERROR(VLOOKUP($A71, ワクチン医療従事者等!$A:$J, $F$4, FALSE), 0)</f>
        <v>0</v>
      </c>
      <c r="G71" s="54">
        <f>IFERROR(VLOOKUP($A71, ワクチン医療従事者等!$A:$J, $G$4, FALSE), 0)</f>
        <v>0</v>
      </c>
      <c r="H71" s="55">
        <f>IFERROR(VLOOKUP($A71, ワクチン高齢者等!$A:$G, H$4, FALSE), 0)</f>
        <v>0</v>
      </c>
      <c r="I71" s="55">
        <f>IFERROR(VLOOKUP($A71, ワクチン高齢者等!$A:$G, I$4, FALSE), 0)</f>
        <v>0</v>
      </c>
      <c r="J71" s="55">
        <f>IFERROR(VLOOKUP($A71, ワクチン高齢者等!$A:$G, J$4, FALSE), 0)</f>
        <v>0</v>
      </c>
      <c r="K71" s="55">
        <f>IFERROR(VLOOKUP($A71, ワクチン高齢者等!$A:$G, K$4, FALSE), 0)</f>
        <v>0</v>
      </c>
      <c r="L71" s="55">
        <f>IFERROR(VLOOKUP($A71, ワクチン高齢者等!$A:$G, L$4, FALSE), 0)</f>
        <v>0</v>
      </c>
      <c r="M71" s="57">
        <f t="shared" si="0"/>
        <v>44362</v>
      </c>
      <c r="N71" s="56">
        <f>IF($A71="", "", D71+E71+I71+J71)</f>
        <v>0</v>
      </c>
      <c r="O71" s="56">
        <f>IF($A71="", "", F71+G71+K71+L71)</f>
        <v>0</v>
      </c>
    </row>
    <row r="72" spans="1:15" x14ac:dyDescent="0.55000000000000004">
      <c r="A72" s="126">
        <v>44363</v>
      </c>
      <c r="B72" s="54" t="str">
        <f>IFERROR(VLOOKUP($A72, ワクチン医療従事者等!$A:$J, $B$4, FALSE), TEXT(A72, "aaa"))</f>
        <v>水</v>
      </c>
      <c r="C72" s="54">
        <f>IFERROR(VLOOKUP($A72, ワクチン医療従事者等!$A:$J, $C$4, FALSE), 0)</f>
        <v>0</v>
      </c>
      <c r="D72" s="54">
        <f>IFERROR(VLOOKUP($A72, ワクチン医療従事者等!$A:$J, $D$4, FALSE), 0)</f>
        <v>0</v>
      </c>
      <c r="E72" s="54">
        <f>IFERROR(VLOOKUP($A72, ワクチン医療従事者等!$A:$J, $E$4, FALSE), 0)</f>
        <v>0</v>
      </c>
      <c r="F72" s="54">
        <f>IFERROR(VLOOKUP($A72, ワクチン医療従事者等!$A:$J, $F$4, FALSE), 0)</f>
        <v>0</v>
      </c>
      <c r="G72" s="54">
        <f>IFERROR(VLOOKUP($A72, ワクチン医療従事者等!$A:$J, $G$4, FALSE), 0)</f>
        <v>0</v>
      </c>
      <c r="H72" s="55">
        <f>IFERROR(VLOOKUP($A72, ワクチン高齢者等!$A:$G, H$4, FALSE), 0)</f>
        <v>0</v>
      </c>
      <c r="I72" s="55">
        <f>IFERROR(VLOOKUP($A72, ワクチン高齢者等!$A:$G, I$4, FALSE), 0)</f>
        <v>0</v>
      </c>
      <c r="J72" s="55">
        <f>IFERROR(VLOOKUP($A72, ワクチン高齢者等!$A:$G, J$4, FALSE), 0)</f>
        <v>0</v>
      </c>
      <c r="K72" s="55">
        <f>IFERROR(VLOOKUP($A72, ワクチン高齢者等!$A:$G, K$4, FALSE), 0)</f>
        <v>0</v>
      </c>
      <c r="L72" s="55">
        <f>IFERROR(VLOOKUP($A72, ワクチン高齢者等!$A:$G, L$4, FALSE), 0)</f>
        <v>0</v>
      </c>
      <c r="M72" s="57">
        <f t="shared" ref="M72:M135" si="1">A72</f>
        <v>44363</v>
      </c>
      <c r="N72" s="56">
        <f>IF($A72="", "", D72+E72+I72+J72)</f>
        <v>0</v>
      </c>
      <c r="O72" s="56">
        <f>IF($A72="", "", F72+G72+K72+L72)</f>
        <v>0</v>
      </c>
    </row>
    <row r="73" spans="1:15" x14ac:dyDescent="0.55000000000000004">
      <c r="A73" s="126">
        <v>44364</v>
      </c>
      <c r="B73" s="54" t="str">
        <f>IFERROR(VLOOKUP($A73, ワクチン医療従事者等!$A:$J, $B$4, FALSE), TEXT(A73, "aaa"))</f>
        <v>木</v>
      </c>
      <c r="C73" s="54">
        <f>IFERROR(VLOOKUP($A73, ワクチン医療従事者等!$A:$J, $C$4, FALSE), 0)</f>
        <v>0</v>
      </c>
      <c r="D73" s="54">
        <f>IFERROR(VLOOKUP($A73, ワクチン医療従事者等!$A:$J, $D$4, FALSE), 0)</f>
        <v>0</v>
      </c>
      <c r="E73" s="54">
        <f>IFERROR(VLOOKUP($A73, ワクチン医療従事者等!$A:$J, $E$4, FALSE), 0)</f>
        <v>0</v>
      </c>
      <c r="F73" s="54">
        <f>IFERROR(VLOOKUP($A73, ワクチン医療従事者等!$A:$J, $F$4, FALSE), 0)</f>
        <v>0</v>
      </c>
      <c r="G73" s="54">
        <f>IFERROR(VLOOKUP($A73, ワクチン医療従事者等!$A:$J, $G$4, FALSE), 0)</f>
        <v>0</v>
      </c>
      <c r="H73" s="55">
        <f>IFERROR(VLOOKUP($A73, ワクチン高齢者等!$A:$G, H$4, FALSE), 0)</f>
        <v>0</v>
      </c>
      <c r="I73" s="55">
        <f>IFERROR(VLOOKUP($A73, ワクチン高齢者等!$A:$G, I$4, FALSE), 0)</f>
        <v>0</v>
      </c>
      <c r="J73" s="55">
        <f>IFERROR(VLOOKUP($A73, ワクチン高齢者等!$A:$G, J$4, FALSE), 0)</f>
        <v>0</v>
      </c>
      <c r="K73" s="55">
        <f>IFERROR(VLOOKUP($A73, ワクチン高齢者等!$A:$G, K$4, FALSE), 0)</f>
        <v>0</v>
      </c>
      <c r="L73" s="55">
        <f>IFERROR(VLOOKUP($A73, ワクチン高齢者等!$A:$G, L$4, FALSE), 0)</f>
        <v>0</v>
      </c>
      <c r="M73" s="57">
        <f t="shared" si="1"/>
        <v>44364</v>
      </c>
      <c r="N73" s="56">
        <f>IF($A73="", "", D73+E73+I73+J73)</f>
        <v>0</v>
      </c>
      <c r="O73" s="56">
        <f>IF($A73="", "", F73+G73+K73+L73)</f>
        <v>0</v>
      </c>
    </row>
    <row r="74" spans="1:15" x14ac:dyDescent="0.55000000000000004">
      <c r="A74" s="126">
        <v>44365</v>
      </c>
      <c r="B74" s="54" t="str">
        <f>IFERROR(VLOOKUP($A74, ワクチン医療従事者等!$A:$J, $B$4, FALSE), TEXT(A74, "aaa"))</f>
        <v>金</v>
      </c>
      <c r="C74" s="54">
        <f>IFERROR(VLOOKUP($A74, ワクチン医療従事者等!$A:$J, $C$4, FALSE), 0)</f>
        <v>0</v>
      </c>
      <c r="D74" s="54">
        <f>IFERROR(VLOOKUP($A74, ワクチン医療従事者等!$A:$J, $D$4, FALSE), 0)</f>
        <v>0</v>
      </c>
      <c r="E74" s="54">
        <f>IFERROR(VLOOKUP($A74, ワクチン医療従事者等!$A:$J, $E$4, FALSE), 0)</f>
        <v>0</v>
      </c>
      <c r="F74" s="54">
        <f>IFERROR(VLOOKUP($A74, ワクチン医療従事者等!$A:$J, $F$4, FALSE), 0)</f>
        <v>0</v>
      </c>
      <c r="G74" s="54">
        <f>IFERROR(VLOOKUP($A74, ワクチン医療従事者等!$A:$J, $G$4, FALSE), 0)</f>
        <v>0</v>
      </c>
      <c r="H74" s="55">
        <f>IFERROR(VLOOKUP($A74, ワクチン高齢者等!$A:$G, H$4, FALSE), 0)</f>
        <v>0</v>
      </c>
      <c r="I74" s="55">
        <f>IFERROR(VLOOKUP($A74, ワクチン高齢者等!$A:$G, I$4, FALSE), 0)</f>
        <v>0</v>
      </c>
      <c r="J74" s="55">
        <f>IFERROR(VLOOKUP($A74, ワクチン高齢者等!$A:$G, J$4, FALSE), 0)</f>
        <v>0</v>
      </c>
      <c r="K74" s="55">
        <f>IFERROR(VLOOKUP($A74, ワクチン高齢者等!$A:$G, K$4, FALSE), 0)</f>
        <v>0</v>
      </c>
      <c r="L74" s="55">
        <f>IFERROR(VLOOKUP($A74, ワクチン高齢者等!$A:$G, L$4, FALSE), 0)</f>
        <v>0</v>
      </c>
      <c r="M74" s="57">
        <f t="shared" si="1"/>
        <v>44365</v>
      </c>
      <c r="N74" s="56">
        <f>IF($A74="", "", D74+E74+I74+J74)</f>
        <v>0</v>
      </c>
      <c r="O74" s="56">
        <f>IF($A74="", "", F74+G74+K74+L74)</f>
        <v>0</v>
      </c>
    </row>
    <row r="75" spans="1:15" x14ac:dyDescent="0.55000000000000004">
      <c r="A75" s="126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ワクチン高齢者等!$A:$G, H$4, FALSE), 0)</f>
        <v>0</v>
      </c>
      <c r="I75" s="55">
        <f>IFERROR(VLOOKUP($A75, ワクチン高齢者等!$A:$G, I$4, FALSE), 0)</f>
        <v>0</v>
      </c>
      <c r="J75" s="55">
        <f>IFERROR(VLOOKUP($A75, ワクチン高齢者等!$A:$G, J$4, FALSE), 0)</f>
        <v>0</v>
      </c>
      <c r="K75" s="55">
        <f>IFERROR(VLOOKUP($A75, ワクチン高齢者等!$A:$G, K$4, FALSE), 0)</f>
        <v>0</v>
      </c>
      <c r="L75" s="55">
        <f>IFERROR(VLOOKUP($A75, ワクチン高齢者等!$A:$G, L$4, FALSE), 0)</f>
        <v>0</v>
      </c>
      <c r="M75" s="57">
        <f t="shared" si="1"/>
        <v>44366</v>
      </c>
      <c r="N75" s="56">
        <f>IF($A75="", "", D75+E75+I75+J75)</f>
        <v>0</v>
      </c>
      <c r="O75" s="56">
        <f>IF($A75="", "", F75+G75+K75+L75)</f>
        <v>0</v>
      </c>
    </row>
    <row r="76" spans="1:15" x14ac:dyDescent="0.55000000000000004">
      <c r="A76" s="126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ワクチン高齢者等!$A:$G, H$4, FALSE), 0)</f>
        <v>0</v>
      </c>
      <c r="I76" s="55">
        <f>IFERROR(VLOOKUP($A76, ワクチン高齢者等!$A:$G, I$4, FALSE), 0)</f>
        <v>0</v>
      </c>
      <c r="J76" s="55">
        <f>IFERROR(VLOOKUP($A76, ワクチン高齢者等!$A:$G, J$4, FALSE), 0)</f>
        <v>0</v>
      </c>
      <c r="K76" s="55">
        <f>IFERROR(VLOOKUP($A76, ワクチン高齢者等!$A:$G, K$4, FALSE), 0)</f>
        <v>0</v>
      </c>
      <c r="L76" s="55">
        <f>IFERROR(VLOOKUP($A76, ワクチン高齢者等!$A:$G, L$4, FALSE), 0)</f>
        <v>0</v>
      </c>
      <c r="M76" s="57">
        <f t="shared" si="1"/>
        <v>44367</v>
      </c>
      <c r="N76" s="56">
        <f>IF($A76="", "", D76+E76+I76+J76)</f>
        <v>0</v>
      </c>
      <c r="O76" s="56">
        <f>IF($A76="", "", F76+G76+K76+L76)</f>
        <v>0</v>
      </c>
    </row>
    <row r="77" spans="1:15" x14ac:dyDescent="0.55000000000000004">
      <c r="A77" s="126">
        <v>44368</v>
      </c>
      <c r="B77" s="54" t="str">
        <f>IFERROR(VLOOKUP($A77, ワクチン医療従事者等!$A:$J, $B$4, FALSE), TEXT(A77, "aaa"))</f>
        <v>月</v>
      </c>
      <c r="C77" s="54">
        <f>IFERROR(VLOOKUP($A77, ワクチン医療従事者等!$A:$J, $C$4, FALSE), 0)</f>
        <v>0</v>
      </c>
      <c r="D77" s="54">
        <f>IFERROR(VLOOKUP($A77, ワクチン医療従事者等!$A:$J, $D$4, FALSE), 0)</f>
        <v>0</v>
      </c>
      <c r="E77" s="54">
        <f>IFERROR(VLOOKUP($A77, ワクチン医療従事者等!$A:$J, $E$4, FALSE), 0)</f>
        <v>0</v>
      </c>
      <c r="F77" s="54">
        <f>IFERROR(VLOOKUP($A77, ワクチン医療従事者等!$A:$J, $F$4, FALSE), 0)</f>
        <v>0</v>
      </c>
      <c r="G77" s="54">
        <f>IFERROR(VLOOKUP($A77, ワクチン医療従事者等!$A:$J, $G$4, FALSE), 0)</f>
        <v>0</v>
      </c>
      <c r="H77" s="55">
        <f>IFERROR(VLOOKUP($A77, ワクチン高齢者等!$A:$G, H$4, FALSE), 0)</f>
        <v>0</v>
      </c>
      <c r="I77" s="55">
        <f>IFERROR(VLOOKUP($A77, ワクチン高齢者等!$A:$G, I$4, FALSE), 0)</f>
        <v>0</v>
      </c>
      <c r="J77" s="55">
        <f>IFERROR(VLOOKUP($A77, ワクチン高齢者等!$A:$G, J$4, FALSE), 0)</f>
        <v>0</v>
      </c>
      <c r="K77" s="55">
        <f>IFERROR(VLOOKUP($A77, ワクチン高齢者等!$A:$G, K$4, FALSE), 0)</f>
        <v>0</v>
      </c>
      <c r="L77" s="55">
        <f>IFERROR(VLOOKUP($A77, ワクチン高齢者等!$A:$G, L$4, FALSE), 0)</f>
        <v>0</v>
      </c>
      <c r="M77" s="57">
        <f t="shared" si="1"/>
        <v>44368</v>
      </c>
      <c r="N77" s="56">
        <f>IF($A77="", "", D77+E77+I77+J77)</f>
        <v>0</v>
      </c>
      <c r="O77" s="56">
        <f>IF($A77="", "", F77+G77+K77+L77)</f>
        <v>0</v>
      </c>
    </row>
    <row r="78" spans="1:15" x14ac:dyDescent="0.55000000000000004">
      <c r="A78" s="126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ワクチン高齢者等!$A:$G, H$4, FALSE), 0)</f>
        <v>0</v>
      </c>
      <c r="I78" s="55">
        <f>IFERROR(VLOOKUP($A78, ワクチン高齢者等!$A:$G, I$4, FALSE), 0)</f>
        <v>0</v>
      </c>
      <c r="J78" s="55">
        <f>IFERROR(VLOOKUP($A78, ワクチン高齢者等!$A:$G, J$4, FALSE), 0)</f>
        <v>0</v>
      </c>
      <c r="K78" s="55">
        <f>IFERROR(VLOOKUP($A78, ワクチン高齢者等!$A:$G, K$4, FALSE), 0)</f>
        <v>0</v>
      </c>
      <c r="L78" s="55">
        <f>IFERROR(VLOOKUP($A78, ワクチン高齢者等!$A:$G, L$4, FALSE), 0)</f>
        <v>0</v>
      </c>
      <c r="M78" s="57">
        <f t="shared" si="1"/>
        <v>44369</v>
      </c>
      <c r="N78" s="56">
        <f>IF($A78="", "", D78+E78+I78+J78)</f>
        <v>0</v>
      </c>
      <c r="O78" s="56">
        <f>IF($A78="", "", F78+G78+K78+L78)</f>
        <v>0</v>
      </c>
    </row>
    <row r="79" spans="1:15" x14ac:dyDescent="0.55000000000000004">
      <c r="A79" s="126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ワクチン高齢者等!$A:$G, H$4, FALSE), 0)</f>
        <v>0</v>
      </c>
      <c r="I79" s="55">
        <f>IFERROR(VLOOKUP($A79, ワクチン高齢者等!$A:$G, I$4, FALSE), 0)</f>
        <v>0</v>
      </c>
      <c r="J79" s="55">
        <f>IFERROR(VLOOKUP($A79, ワクチン高齢者等!$A:$G, J$4, FALSE), 0)</f>
        <v>0</v>
      </c>
      <c r="K79" s="55">
        <f>IFERROR(VLOOKUP($A79, ワクチン高齢者等!$A:$G, K$4, FALSE), 0)</f>
        <v>0</v>
      </c>
      <c r="L79" s="55">
        <f>IFERROR(VLOOKUP($A79, ワクチン高齢者等!$A:$G, L$4, FALSE), 0)</f>
        <v>0</v>
      </c>
      <c r="M79" s="57">
        <f t="shared" si="1"/>
        <v>44370</v>
      </c>
      <c r="N79" s="56">
        <f>IF($A79="", "", D79+E79+I79+J79)</f>
        <v>0</v>
      </c>
      <c r="O79" s="56">
        <f>IF($A79="", "", F79+G79+K79+L79)</f>
        <v>0</v>
      </c>
    </row>
    <row r="80" spans="1:15" x14ac:dyDescent="0.55000000000000004">
      <c r="A80" s="126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ワクチン高齢者等!$A:$G, H$4, FALSE), 0)</f>
        <v>0</v>
      </c>
      <c r="I80" s="55">
        <f>IFERROR(VLOOKUP($A80, ワクチン高齢者等!$A:$G, I$4, FALSE), 0)</f>
        <v>0</v>
      </c>
      <c r="J80" s="55">
        <f>IFERROR(VLOOKUP($A80, ワクチン高齢者等!$A:$G, J$4, FALSE), 0)</f>
        <v>0</v>
      </c>
      <c r="K80" s="55">
        <f>IFERROR(VLOOKUP($A80, ワクチン高齢者等!$A:$G, K$4, FALSE), 0)</f>
        <v>0</v>
      </c>
      <c r="L80" s="55">
        <f>IFERROR(VLOOKUP($A80, ワクチン高齢者等!$A:$G, L$4, FALSE), 0)</f>
        <v>0</v>
      </c>
      <c r="M80" s="57">
        <f t="shared" si="1"/>
        <v>44371</v>
      </c>
      <c r="N80" s="56">
        <f>IF($A80="", "", D80+E80+I80+J80)</f>
        <v>0</v>
      </c>
      <c r="O80" s="56">
        <f>IF($A80="", "", F80+G80+K80+L80)</f>
        <v>0</v>
      </c>
    </row>
    <row r="81" spans="1:15" x14ac:dyDescent="0.55000000000000004">
      <c r="A81" s="126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ワクチン高齢者等!$A:$G, H$4, FALSE), 0)</f>
        <v>0</v>
      </c>
      <c r="I81" s="55">
        <f>IFERROR(VLOOKUP($A81, ワクチン高齢者等!$A:$G, I$4, FALSE), 0)</f>
        <v>0</v>
      </c>
      <c r="J81" s="55">
        <f>IFERROR(VLOOKUP($A81, ワクチン高齢者等!$A:$G, J$4, FALSE), 0)</f>
        <v>0</v>
      </c>
      <c r="K81" s="55">
        <f>IFERROR(VLOOKUP($A81, ワクチン高齢者等!$A:$G, K$4, FALSE), 0)</f>
        <v>0</v>
      </c>
      <c r="L81" s="55">
        <f>IFERROR(VLOOKUP($A81, ワクチン高齢者等!$A:$G, L$4, FALSE), 0)</f>
        <v>0</v>
      </c>
      <c r="M81" s="57">
        <f t="shared" si="1"/>
        <v>44372</v>
      </c>
      <c r="N81" s="56">
        <f>IF($A81="", "", D81+E81+I81+J81)</f>
        <v>0</v>
      </c>
      <c r="O81" s="56">
        <f>IF($A81="", "", F81+G81+K81+L81)</f>
        <v>0</v>
      </c>
    </row>
    <row r="82" spans="1:15" x14ac:dyDescent="0.55000000000000004">
      <c r="A82" s="126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ワクチン高齢者等!$A:$G, H$4, FALSE), 0)</f>
        <v>0</v>
      </c>
      <c r="I82" s="55">
        <f>IFERROR(VLOOKUP($A82, ワクチン高齢者等!$A:$G, I$4, FALSE), 0)</f>
        <v>0</v>
      </c>
      <c r="J82" s="55">
        <f>IFERROR(VLOOKUP($A82, ワクチン高齢者等!$A:$G, J$4, FALSE), 0)</f>
        <v>0</v>
      </c>
      <c r="K82" s="55">
        <f>IFERROR(VLOOKUP($A82, ワクチン高齢者等!$A:$G, K$4, FALSE), 0)</f>
        <v>0</v>
      </c>
      <c r="L82" s="55">
        <f>IFERROR(VLOOKUP($A82, ワクチン高齢者等!$A:$G, L$4, FALSE), 0)</f>
        <v>0</v>
      </c>
      <c r="M82" s="57">
        <f t="shared" si="1"/>
        <v>44373</v>
      </c>
      <c r="N82" s="56">
        <f>IF($A82="", "", D82+E82+I82+J82)</f>
        <v>0</v>
      </c>
      <c r="O82" s="56">
        <f>IF($A82="", "", F82+G82+K82+L82)</f>
        <v>0</v>
      </c>
    </row>
    <row r="83" spans="1:15" x14ac:dyDescent="0.55000000000000004">
      <c r="A83" s="126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ワクチン高齢者等!$A:$G, H$4, FALSE), 0)</f>
        <v>0</v>
      </c>
      <c r="I83" s="55">
        <f>IFERROR(VLOOKUP($A83, ワクチン高齢者等!$A:$G, I$4, FALSE), 0)</f>
        <v>0</v>
      </c>
      <c r="J83" s="55">
        <f>IFERROR(VLOOKUP($A83, ワクチン高齢者等!$A:$G, J$4, FALSE), 0)</f>
        <v>0</v>
      </c>
      <c r="K83" s="55">
        <f>IFERROR(VLOOKUP($A83, ワクチン高齢者等!$A:$G, K$4, FALSE), 0)</f>
        <v>0</v>
      </c>
      <c r="L83" s="55">
        <f>IFERROR(VLOOKUP($A83, ワクチン高齢者等!$A:$G, L$4, FALSE), 0)</f>
        <v>0</v>
      </c>
      <c r="M83" s="57">
        <f t="shared" si="1"/>
        <v>44374</v>
      </c>
      <c r="N83" s="56">
        <f>IF($A83="", "", D83+E83+I83+J83)</f>
        <v>0</v>
      </c>
      <c r="O83" s="56">
        <f>IF($A83="", "", F83+G83+K83+L83)</f>
        <v>0</v>
      </c>
    </row>
    <row r="84" spans="1:15" x14ac:dyDescent="0.55000000000000004">
      <c r="A84" s="126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ワクチン高齢者等!$A:$G, H$4, FALSE), 0)</f>
        <v>0</v>
      </c>
      <c r="I84" s="55">
        <f>IFERROR(VLOOKUP($A84, ワクチン高齢者等!$A:$G, I$4, FALSE), 0)</f>
        <v>0</v>
      </c>
      <c r="J84" s="55">
        <f>IFERROR(VLOOKUP($A84, ワクチン高齢者等!$A:$G, J$4, FALSE), 0)</f>
        <v>0</v>
      </c>
      <c r="K84" s="55">
        <f>IFERROR(VLOOKUP($A84, ワクチン高齢者等!$A:$G, K$4, FALSE), 0)</f>
        <v>0</v>
      </c>
      <c r="L84" s="55">
        <f>IFERROR(VLOOKUP($A84, ワクチン高齢者等!$A:$G, L$4, FALSE), 0)</f>
        <v>0</v>
      </c>
      <c r="M84" s="57">
        <f t="shared" si="1"/>
        <v>44375</v>
      </c>
      <c r="N84" s="56">
        <f>IF($A84="", "", D84+E84+I84+J84)</f>
        <v>0</v>
      </c>
      <c r="O84" s="56">
        <f>IF($A84="", "", F84+G84+K84+L84)</f>
        <v>0</v>
      </c>
    </row>
    <row r="85" spans="1:15" x14ac:dyDescent="0.55000000000000004">
      <c r="A85" s="126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ワクチン高齢者等!$A:$G, H$4, FALSE), 0)</f>
        <v>0</v>
      </c>
      <c r="I85" s="55">
        <f>IFERROR(VLOOKUP($A85, ワクチン高齢者等!$A:$G, I$4, FALSE), 0)</f>
        <v>0</v>
      </c>
      <c r="J85" s="55">
        <f>IFERROR(VLOOKUP($A85, ワクチン高齢者等!$A:$G, J$4, FALSE), 0)</f>
        <v>0</v>
      </c>
      <c r="K85" s="55">
        <f>IFERROR(VLOOKUP($A85, ワクチン高齢者等!$A:$G, K$4, FALSE), 0)</f>
        <v>0</v>
      </c>
      <c r="L85" s="55">
        <f>IFERROR(VLOOKUP($A85, ワクチン高齢者等!$A:$G, L$4, FALSE), 0)</f>
        <v>0</v>
      </c>
      <c r="M85" s="57">
        <f t="shared" si="1"/>
        <v>44376</v>
      </c>
      <c r="N85" s="56">
        <f>IF($A85="", "", D85+E85+I85+J85)</f>
        <v>0</v>
      </c>
      <c r="O85" s="56">
        <f>IF($A85="", "", F85+G85+K85+L85)</f>
        <v>0</v>
      </c>
    </row>
    <row r="86" spans="1:15" x14ac:dyDescent="0.55000000000000004">
      <c r="A86" s="126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ワクチン高齢者等!$A:$G, H$4, FALSE), 0)</f>
        <v>0</v>
      </c>
      <c r="I86" s="55">
        <f>IFERROR(VLOOKUP($A86, ワクチン高齢者等!$A:$G, I$4, FALSE), 0)</f>
        <v>0</v>
      </c>
      <c r="J86" s="55">
        <f>IFERROR(VLOOKUP($A86, ワクチン高齢者等!$A:$G, J$4, FALSE), 0)</f>
        <v>0</v>
      </c>
      <c r="K86" s="55">
        <f>IFERROR(VLOOKUP($A86, ワクチン高齢者等!$A:$G, K$4, FALSE), 0)</f>
        <v>0</v>
      </c>
      <c r="L86" s="55">
        <f>IFERROR(VLOOKUP($A86, ワクチン高齢者等!$A:$G, L$4, FALSE), 0)</f>
        <v>0</v>
      </c>
      <c r="M86" s="57">
        <f t="shared" si="1"/>
        <v>44377</v>
      </c>
      <c r="N86" s="56">
        <f>IF($A86="", "", D86+E86+I86+J86)</f>
        <v>0</v>
      </c>
      <c r="O86" s="56">
        <f>IF($A86="", "", F86+G86+K86+L86)</f>
        <v>0</v>
      </c>
    </row>
    <row r="87" spans="1:15" x14ac:dyDescent="0.55000000000000004">
      <c r="A87" s="126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ワクチン高齢者等!$A:$G, H$4, FALSE), 0)</f>
        <v>0</v>
      </c>
      <c r="I87" s="55">
        <f>IFERROR(VLOOKUP($A87, ワクチン高齢者等!$A:$G, I$4, FALSE), 0)</f>
        <v>0</v>
      </c>
      <c r="J87" s="55">
        <f>IFERROR(VLOOKUP($A87, ワクチン高齢者等!$A:$G, J$4, FALSE), 0)</f>
        <v>0</v>
      </c>
      <c r="K87" s="55">
        <f>IFERROR(VLOOKUP($A87, ワクチン高齢者等!$A:$G, K$4, FALSE), 0)</f>
        <v>0</v>
      </c>
      <c r="L87" s="55">
        <f>IFERROR(VLOOKUP($A87, ワクチン高齢者等!$A:$G, L$4, FALSE), 0)</f>
        <v>0</v>
      </c>
      <c r="M87" s="57">
        <f t="shared" si="1"/>
        <v>44378</v>
      </c>
      <c r="N87" s="56">
        <f>IF($A87="", "", D87+E87+I87+J87)</f>
        <v>0</v>
      </c>
      <c r="O87" s="56">
        <f>IF($A87="", "", F87+G87+K87+L87)</f>
        <v>0</v>
      </c>
    </row>
    <row r="88" spans="1:15" x14ac:dyDescent="0.55000000000000004">
      <c r="A88" s="126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ワクチン高齢者等!$A:$G, H$4, FALSE), 0)</f>
        <v>0</v>
      </c>
      <c r="I88" s="55">
        <f>IFERROR(VLOOKUP($A88, ワクチン高齢者等!$A:$G, I$4, FALSE), 0)</f>
        <v>0</v>
      </c>
      <c r="J88" s="55">
        <f>IFERROR(VLOOKUP($A88, ワクチン高齢者等!$A:$G, J$4, FALSE), 0)</f>
        <v>0</v>
      </c>
      <c r="K88" s="55">
        <f>IFERROR(VLOOKUP($A88, ワクチン高齢者等!$A:$G, K$4, FALSE), 0)</f>
        <v>0</v>
      </c>
      <c r="L88" s="55">
        <f>IFERROR(VLOOKUP($A88, ワクチン高齢者等!$A:$G, L$4, FALSE), 0)</f>
        <v>0</v>
      </c>
      <c r="M88" s="57">
        <f t="shared" si="1"/>
        <v>44379</v>
      </c>
      <c r="N88" s="56">
        <f>IF($A88="", "", D88+E88+I88+J88)</f>
        <v>0</v>
      </c>
      <c r="O88" s="56">
        <f>IF($A88="", "", F88+G88+K88+L88)</f>
        <v>0</v>
      </c>
    </row>
    <row r="89" spans="1:15" x14ac:dyDescent="0.55000000000000004">
      <c r="A89" s="126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ワクチン高齢者等!$A:$G, H$4, FALSE), 0)</f>
        <v>0</v>
      </c>
      <c r="I89" s="55">
        <f>IFERROR(VLOOKUP($A89, ワクチン高齢者等!$A:$G, I$4, FALSE), 0)</f>
        <v>0</v>
      </c>
      <c r="J89" s="55">
        <f>IFERROR(VLOOKUP($A89, ワクチン高齢者等!$A:$G, J$4, FALSE), 0)</f>
        <v>0</v>
      </c>
      <c r="K89" s="55">
        <f>IFERROR(VLOOKUP($A89, ワクチン高齢者等!$A:$G, K$4, FALSE), 0)</f>
        <v>0</v>
      </c>
      <c r="L89" s="55">
        <f>IFERROR(VLOOKUP($A89, ワクチン高齢者等!$A:$G, L$4, FALSE), 0)</f>
        <v>0</v>
      </c>
      <c r="M89" s="57">
        <f t="shared" si="1"/>
        <v>44380</v>
      </c>
      <c r="N89" s="56">
        <f>IF($A89="", "", D89+E89+I89+J89)</f>
        <v>0</v>
      </c>
      <c r="O89" s="56">
        <f>IF($A89="", "", F89+G89+K89+L89)</f>
        <v>0</v>
      </c>
    </row>
    <row r="90" spans="1:15" x14ac:dyDescent="0.55000000000000004">
      <c r="A90" s="126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ワクチン高齢者等!$A:$G, H$4, FALSE), 0)</f>
        <v>0</v>
      </c>
      <c r="I90" s="55">
        <f>IFERROR(VLOOKUP($A90, ワクチン高齢者等!$A:$G, I$4, FALSE), 0)</f>
        <v>0</v>
      </c>
      <c r="J90" s="55">
        <f>IFERROR(VLOOKUP($A90, ワクチン高齢者等!$A:$G, J$4, FALSE), 0)</f>
        <v>0</v>
      </c>
      <c r="K90" s="55">
        <f>IFERROR(VLOOKUP($A90, ワクチン高齢者等!$A:$G, K$4, FALSE), 0)</f>
        <v>0</v>
      </c>
      <c r="L90" s="55">
        <f>IFERROR(VLOOKUP($A90, ワクチン高齢者等!$A:$G, L$4, FALSE), 0)</f>
        <v>0</v>
      </c>
      <c r="M90" s="57">
        <f t="shared" si="1"/>
        <v>44381</v>
      </c>
      <c r="N90" s="56">
        <f>IF($A90="", "", D90+E90+I90+J90)</f>
        <v>0</v>
      </c>
      <c r="O90" s="56">
        <f>IF($A90="", "", F90+G90+K90+L90)</f>
        <v>0</v>
      </c>
    </row>
    <row r="91" spans="1:15" x14ac:dyDescent="0.55000000000000004">
      <c r="A91" s="126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ワクチン高齢者等!$A:$G, H$4, FALSE), 0)</f>
        <v>0</v>
      </c>
      <c r="I91" s="55">
        <f>IFERROR(VLOOKUP($A91, ワクチン高齢者等!$A:$G, I$4, FALSE), 0)</f>
        <v>0</v>
      </c>
      <c r="J91" s="55">
        <f>IFERROR(VLOOKUP($A91, ワクチン高齢者等!$A:$G, J$4, FALSE), 0)</f>
        <v>0</v>
      </c>
      <c r="K91" s="55">
        <f>IFERROR(VLOOKUP($A91, ワクチン高齢者等!$A:$G, K$4, FALSE), 0)</f>
        <v>0</v>
      </c>
      <c r="L91" s="55">
        <f>IFERROR(VLOOKUP($A91, ワクチン高齢者等!$A:$G, L$4, FALSE), 0)</f>
        <v>0</v>
      </c>
      <c r="M91" s="57">
        <f t="shared" si="1"/>
        <v>44382</v>
      </c>
      <c r="N91" s="56">
        <f>IF($A91="", "", D91+E91+I91+J91)</f>
        <v>0</v>
      </c>
      <c r="O91" s="56">
        <f>IF($A91="", "", F91+G91+K91+L91)</f>
        <v>0</v>
      </c>
    </row>
    <row r="92" spans="1:15" x14ac:dyDescent="0.55000000000000004">
      <c r="A92" s="126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ワクチン高齢者等!$A:$G, H$4, FALSE), 0)</f>
        <v>0</v>
      </c>
      <c r="I92" s="55">
        <f>IFERROR(VLOOKUP($A92, ワクチン高齢者等!$A:$G, I$4, FALSE), 0)</f>
        <v>0</v>
      </c>
      <c r="J92" s="55">
        <f>IFERROR(VLOOKUP($A92, ワクチン高齢者等!$A:$G, J$4, FALSE), 0)</f>
        <v>0</v>
      </c>
      <c r="K92" s="55">
        <f>IFERROR(VLOOKUP($A92, ワクチン高齢者等!$A:$G, K$4, FALSE), 0)</f>
        <v>0</v>
      </c>
      <c r="L92" s="55">
        <f>IFERROR(VLOOKUP($A92, ワクチン高齢者等!$A:$G, L$4, FALSE), 0)</f>
        <v>0</v>
      </c>
      <c r="M92" s="57">
        <f t="shared" si="1"/>
        <v>44383</v>
      </c>
      <c r="N92" s="56">
        <f>IF($A92="", "", D92+E92+I92+J92)</f>
        <v>0</v>
      </c>
      <c r="O92" s="56">
        <f>IF($A92="", "", F92+G92+K92+L92)</f>
        <v>0</v>
      </c>
    </row>
    <row r="93" spans="1:15" x14ac:dyDescent="0.55000000000000004">
      <c r="A93" s="126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ワクチン高齢者等!$A:$G, H$4, FALSE), 0)</f>
        <v>0</v>
      </c>
      <c r="I93" s="55">
        <f>IFERROR(VLOOKUP($A93, ワクチン高齢者等!$A:$G, I$4, FALSE), 0)</f>
        <v>0</v>
      </c>
      <c r="J93" s="55">
        <f>IFERROR(VLOOKUP($A93, ワクチン高齢者等!$A:$G, J$4, FALSE), 0)</f>
        <v>0</v>
      </c>
      <c r="K93" s="55">
        <f>IFERROR(VLOOKUP($A93, ワクチン高齢者等!$A:$G, K$4, FALSE), 0)</f>
        <v>0</v>
      </c>
      <c r="L93" s="55">
        <f>IFERROR(VLOOKUP($A93, ワクチン高齢者等!$A:$G, L$4, FALSE), 0)</f>
        <v>0</v>
      </c>
      <c r="M93" s="57">
        <f t="shared" si="1"/>
        <v>44384</v>
      </c>
      <c r="N93" s="56">
        <f>IF($A93="", "", D93+E93+I93+J93)</f>
        <v>0</v>
      </c>
      <c r="O93" s="56">
        <f>IF($A93="", "", F93+G93+K93+L93)</f>
        <v>0</v>
      </c>
    </row>
    <row r="94" spans="1:15" x14ac:dyDescent="0.55000000000000004">
      <c r="A94" s="126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ワクチン高齢者等!$A:$G, H$4, FALSE), 0)</f>
        <v>0</v>
      </c>
      <c r="I94" s="55">
        <f>IFERROR(VLOOKUP($A94, ワクチン高齢者等!$A:$G, I$4, FALSE), 0)</f>
        <v>0</v>
      </c>
      <c r="J94" s="55">
        <f>IFERROR(VLOOKUP($A94, ワクチン高齢者等!$A:$G, J$4, FALSE), 0)</f>
        <v>0</v>
      </c>
      <c r="K94" s="55">
        <f>IFERROR(VLOOKUP($A94, ワクチン高齢者等!$A:$G, K$4, FALSE), 0)</f>
        <v>0</v>
      </c>
      <c r="L94" s="55">
        <f>IFERROR(VLOOKUP($A94, ワクチン高齢者等!$A:$G, L$4, FALSE), 0)</f>
        <v>0</v>
      </c>
      <c r="M94" s="57">
        <f t="shared" si="1"/>
        <v>44385</v>
      </c>
      <c r="N94" s="56">
        <f>IF($A94="", "", D94+E94+I94+J94)</f>
        <v>0</v>
      </c>
      <c r="O94" s="56">
        <f>IF($A94="", "", F94+G94+K94+L94)</f>
        <v>0</v>
      </c>
    </row>
    <row r="95" spans="1:15" x14ac:dyDescent="0.55000000000000004">
      <c r="A95" s="126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ワクチン高齢者等!$A:$G, H$4, FALSE), 0)</f>
        <v>0</v>
      </c>
      <c r="I95" s="55">
        <f>IFERROR(VLOOKUP($A95, ワクチン高齢者等!$A:$G, I$4, FALSE), 0)</f>
        <v>0</v>
      </c>
      <c r="J95" s="55">
        <f>IFERROR(VLOOKUP($A95, ワクチン高齢者等!$A:$G, J$4, FALSE), 0)</f>
        <v>0</v>
      </c>
      <c r="K95" s="55">
        <f>IFERROR(VLOOKUP($A95, ワクチン高齢者等!$A:$G, K$4, FALSE), 0)</f>
        <v>0</v>
      </c>
      <c r="L95" s="55">
        <f>IFERROR(VLOOKUP($A95, ワクチン高齢者等!$A:$G, L$4, FALSE), 0)</f>
        <v>0</v>
      </c>
      <c r="M95" s="57">
        <f t="shared" si="1"/>
        <v>44386</v>
      </c>
      <c r="N95" s="56">
        <f>IF($A95="", "", D95+E95+I95+J95)</f>
        <v>0</v>
      </c>
      <c r="O95" s="56">
        <f>IF($A95="", "", F95+G95+K95+L95)</f>
        <v>0</v>
      </c>
    </row>
    <row r="96" spans="1:15" x14ac:dyDescent="0.55000000000000004">
      <c r="A96" s="126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ワクチン高齢者等!$A:$G, H$4, FALSE), 0)</f>
        <v>0</v>
      </c>
      <c r="I96" s="55">
        <f>IFERROR(VLOOKUP($A96, ワクチン高齢者等!$A:$G, I$4, FALSE), 0)</f>
        <v>0</v>
      </c>
      <c r="J96" s="55">
        <f>IFERROR(VLOOKUP($A96, ワクチン高齢者等!$A:$G, J$4, FALSE), 0)</f>
        <v>0</v>
      </c>
      <c r="K96" s="55">
        <f>IFERROR(VLOOKUP($A96, ワクチン高齢者等!$A:$G, K$4, FALSE), 0)</f>
        <v>0</v>
      </c>
      <c r="L96" s="55">
        <f>IFERROR(VLOOKUP($A96, ワクチン高齢者等!$A:$G, L$4, FALSE), 0)</f>
        <v>0</v>
      </c>
      <c r="M96" s="57">
        <f t="shared" si="1"/>
        <v>44387</v>
      </c>
      <c r="N96" s="56">
        <f>IF($A96="", "", D96+E96+I96+J96)</f>
        <v>0</v>
      </c>
      <c r="O96" s="56">
        <f>IF($A96="", "", F96+G96+K96+L96)</f>
        <v>0</v>
      </c>
    </row>
    <row r="97" spans="1:15" x14ac:dyDescent="0.55000000000000004">
      <c r="A97" s="126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ワクチン高齢者等!$A:$G, H$4, FALSE), 0)</f>
        <v>0</v>
      </c>
      <c r="I97" s="55">
        <f>IFERROR(VLOOKUP($A97, ワクチン高齢者等!$A:$G, I$4, FALSE), 0)</f>
        <v>0</v>
      </c>
      <c r="J97" s="55">
        <f>IFERROR(VLOOKUP($A97, ワクチン高齢者等!$A:$G, J$4, FALSE), 0)</f>
        <v>0</v>
      </c>
      <c r="K97" s="55">
        <f>IFERROR(VLOOKUP($A97, ワクチン高齢者等!$A:$G, K$4, FALSE), 0)</f>
        <v>0</v>
      </c>
      <c r="L97" s="55">
        <f>IFERROR(VLOOKUP($A97, ワクチン高齢者等!$A:$G, L$4, FALSE), 0)</f>
        <v>0</v>
      </c>
      <c r="M97" s="57">
        <f t="shared" si="1"/>
        <v>44388</v>
      </c>
      <c r="N97" s="56">
        <f>IF($A97="", "", D97+E97+I97+J97)</f>
        <v>0</v>
      </c>
      <c r="O97" s="56">
        <f>IF($A97="", "", F97+G97+K97+L97)</f>
        <v>0</v>
      </c>
    </row>
    <row r="98" spans="1:15" x14ac:dyDescent="0.55000000000000004">
      <c r="A98" s="126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ワクチン高齢者等!$A:$G, H$4, FALSE), 0)</f>
        <v>0</v>
      </c>
      <c r="I98" s="55">
        <f>IFERROR(VLOOKUP($A98, ワクチン高齢者等!$A:$G, I$4, FALSE), 0)</f>
        <v>0</v>
      </c>
      <c r="J98" s="55">
        <f>IFERROR(VLOOKUP($A98, ワクチン高齢者等!$A:$G, J$4, FALSE), 0)</f>
        <v>0</v>
      </c>
      <c r="K98" s="55">
        <f>IFERROR(VLOOKUP($A98, ワクチン高齢者等!$A:$G, K$4, FALSE), 0)</f>
        <v>0</v>
      </c>
      <c r="L98" s="55">
        <f>IFERROR(VLOOKUP($A98, ワクチン高齢者等!$A:$G, L$4, FALSE), 0)</f>
        <v>0</v>
      </c>
      <c r="M98" s="57">
        <f t="shared" si="1"/>
        <v>44389</v>
      </c>
      <c r="N98" s="56">
        <f>IF($A98="", "", D98+E98+I98+J98)</f>
        <v>0</v>
      </c>
      <c r="O98" s="56">
        <f>IF($A98="", "", F98+G98+K98+L98)</f>
        <v>0</v>
      </c>
    </row>
    <row r="99" spans="1:15" x14ac:dyDescent="0.55000000000000004">
      <c r="A99" s="126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ワクチン高齢者等!$A:$G, H$4, FALSE), 0)</f>
        <v>0</v>
      </c>
      <c r="I99" s="55">
        <f>IFERROR(VLOOKUP($A99, ワクチン高齢者等!$A:$G, I$4, FALSE), 0)</f>
        <v>0</v>
      </c>
      <c r="J99" s="55">
        <f>IFERROR(VLOOKUP($A99, ワクチン高齢者等!$A:$G, J$4, FALSE), 0)</f>
        <v>0</v>
      </c>
      <c r="K99" s="55">
        <f>IFERROR(VLOOKUP($A99, ワクチン高齢者等!$A:$G, K$4, FALSE), 0)</f>
        <v>0</v>
      </c>
      <c r="L99" s="55">
        <f>IFERROR(VLOOKUP($A99, ワクチン高齢者等!$A:$G, L$4, FALSE), 0)</f>
        <v>0</v>
      </c>
      <c r="M99" s="57">
        <f t="shared" si="1"/>
        <v>44390</v>
      </c>
      <c r="N99" s="56">
        <f>IF($A99="", "", D99+E99+I99+J99)</f>
        <v>0</v>
      </c>
      <c r="O99" s="56">
        <f>IF($A99="", "", F99+G99+K99+L99)</f>
        <v>0</v>
      </c>
    </row>
    <row r="100" spans="1:15" x14ac:dyDescent="0.55000000000000004">
      <c r="A100" s="126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ワクチン高齢者等!$A:$G, H$4, FALSE), 0)</f>
        <v>0</v>
      </c>
      <c r="I100" s="55">
        <f>IFERROR(VLOOKUP($A100, ワクチン高齢者等!$A:$G, I$4, FALSE), 0)</f>
        <v>0</v>
      </c>
      <c r="J100" s="55">
        <f>IFERROR(VLOOKUP($A100, ワクチン高齢者等!$A:$G, J$4, FALSE), 0)</f>
        <v>0</v>
      </c>
      <c r="K100" s="55">
        <f>IFERROR(VLOOKUP($A100, ワクチン高齢者等!$A:$G, K$4, FALSE), 0)</f>
        <v>0</v>
      </c>
      <c r="L100" s="55">
        <f>IFERROR(VLOOKUP($A100, ワクチン高齢者等!$A:$G, L$4, FALSE), 0)</f>
        <v>0</v>
      </c>
      <c r="M100" s="57">
        <f t="shared" si="1"/>
        <v>44391</v>
      </c>
      <c r="N100" s="56">
        <f>IF($A100="", "", D100+E100+I100+J100)</f>
        <v>0</v>
      </c>
      <c r="O100" s="56">
        <f>IF($A100="", "", F100+G100+K100+L100)</f>
        <v>0</v>
      </c>
    </row>
    <row r="101" spans="1:15" x14ac:dyDescent="0.55000000000000004">
      <c r="A101" s="126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ワクチン高齢者等!$A:$G, H$4, FALSE), 0)</f>
        <v>0</v>
      </c>
      <c r="I101" s="55">
        <f>IFERROR(VLOOKUP($A101, ワクチン高齢者等!$A:$G, I$4, FALSE), 0)</f>
        <v>0</v>
      </c>
      <c r="J101" s="55">
        <f>IFERROR(VLOOKUP($A101, ワクチン高齢者等!$A:$G, J$4, FALSE), 0)</f>
        <v>0</v>
      </c>
      <c r="K101" s="55">
        <f>IFERROR(VLOOKUP($A101, ワクチン高齢者等!$A:$G, K$4, FALSE), 0)</f>
        <v>0</v>
      </c>
      <c r="L101" s="55">
        <f>IFERROR(VLOOKUP($A101, ワクチン高齢者等!$A:$G, L$4, FALSE), 0)</f>
        <v>0</v>
      </c>
      <c r="M101" s="57">
        <f t="shared" si="1"/>
        <v>44392</v>
      </c>
      <c r="N101" s="56">
        <f>IF($A101="", "", D101+E101+I101+J101)</f>
        <v>0</v>
      </c>
      <c r="O101" s="56">
        <f>IF($A101="", "", F101+G101+K101+L101)</f>
        <v>0</v>
      </c>
    </row>
    <row r="102" spans="1:15" x14ac:dyDescent="0.55000000000000004">
      <c r="A102" s="126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ワクチン高齢者等!$A:$G, H$4, FALSE), 0)</f>
        <v>0</v>
      </c>
      <c r="I102" s="55">
        <f>IFERROR(VLOOKUP($A102, ワクチン高齢者等!$A:$G, I$4, FALSE), 0)</f>
        <v>0</v>
      </c>
      <c r="J102" s="55">
        <f>IFERROR(VLOOKUP($A102, ワクチン高齢者等!$A:$G, J$4, FALSE), 0)</f>
        <v>0</v>
      </c>
      <c r="K102" s="55">
        <f>IFERROR(VLOOKUP($A102, ワクチン高齢者等!$A:$G, K$4, FALSE), 0)</f>
        <v>0</v>
      </c>
      <c r="L102" s="55">
        <f>IFERROR(VLOOKUP($A102, ワクチン高齢者等!$A:$G, L$4, FALSE), 0)</f>
        <v>0</v>
      </c>
      <c r="M102" s="57">
        <f t="shared" si="1"/>
        <v>44393</v>
      </c>
      <c r="N102" s="56">
        <f>IF($A102="", "", D102+E102+I102+J102)</f>
        <v>0</v>
      </c>
      <c r="O102" s="56">
        <f>IF($A102="", "", F102+G102+K102+L102)</f>
        <v>0</v>
      </c>
    </row>
    <row r="103" spans="1:15" x14ac:dyDescent="0.55000000000000004">
      <c r="A103" s="126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ワクチン高齢者等!$A:$G, H$4, FALSE), 0)</f>
        <v>0</v>
      </c>
      <c r="I103" s="55">
        <f>IFERROR(VLOOKUP($A103, ワクチン高齢者等!$A:$G, I$4, FALSE), 0)</f>
        <v>0</v>
      </c>
      <c r="J103" s="55">
        <f>IFERROR(VLOOKUP($A103, ワクチン高齢者等!$A:$G, J$4, FALSE), 0)</f>
        <v>0</v>
      </c>
      <c r="K103" s="55">
        <f>IFERROR(VLOOKUP($A103, ワクチン高齢者等!$A:$G, K$4, FALSE), 0)</f>
        <v>0</v>
      </c>
      <c r="L103" s="55">
        <f>IFERROR(VLOOKUP($A103, ワクチン高齢者等!$A:$G, L$4, FALSE), 0)</f>
        <v>0</v>
      </c>
      <c r="M103" s="57">
        <f t="shared" si="1"/>
        <v>44394</v>
      </c>
      <c r="N103" s="56">
        <f>IF($A103="", "", D103+E103+I103+J103)</f>
        <v>0</v>
      </c>
      <c r="O103" s="56">
        <f>IF($A103="", "", F103+G103+K103+L103)</f>
        <v>0</v>
      </c>
    </row>
    <row r="104" spans="1:15" x14ac:dyDescent="0.55000000000000004">
      <c r="A104" s="126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ワクチン高齢者等!$A:$G, H$4, FALSE), 0)</f>
        <v>0</v>
      </c>
      <c r="I104" s="55">
        <f>IFERROR(VLOOKUP($A104, ワクチン高齢者等!$A:$G, I$4, FALSE), 0)</f>
        <v>0</v>
      </c>
      <c r="J104" s="55">
        <f>IFERROR(VLOOKUP($A104, ワクチン高齢者等!$A:$G, J$4, FALSE), 0)</f>
        <v>0</v>
      </c>
      <c r="K104" s="55">
        <f>IFERROR(VLOOKUP($A104, ワクチン高齢者等!$A:$G, K$4, FALSE), 0)</f>
        <v>0</v>
      </c>
      <c r="L104" s="55">
        <f>IFERROR(VLOOKUP($A104, ワクチン高齢者等!$A:$G, L$4, FALSE), 0)</f>
        <v>0</v>
      </c>
      <c r="M104" s="57">
        <f t="shared" si="1"/>
        <v>44395</v>
      </c>
      <c r="N104" s="56">
        <f>IF($A104="", "", D104+E104+I104+J104)</f>
        <v>0</v>
      </c>
      <c r="O104" s="56">
        <f>IF($A104="", "", F104+G104+K104+L104)</f>
        <v>0</v>
      </c>
    </row>
    <row r="105" spans="1:15" x14ac:dyDescent="0.55000000000000004">
      <c r="A105" s="126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ワクチン高齢者等!$A:$G, H$4, FALSE), 0)</f>
        <v>0</v>
      </c>
      <c r="I105" s="55">
        <f>IFERROR(VLOOKUP($A105, ワクチン高齢者等!$A:$G, I$4, FALSE), 0)</f>
        <v>0</v>
      </c>
      <c r="J105" s="55">
        <f>IFERROR(VLOOKUP($A105, ワクチン高齢者等!$A:$G, J$4, FALSE), 0)</f>
        <v>0</v>
      </c>
      <c r="K105" s="55">
        <f>IFERROR(VLOOKUP($A105, ワクチン高齢者等!$A:$G, K$4, FALSE), 0)</f>
        <v>0</v>
      </c>
      <c r="L105" s="55">
        <f>IFERROR(VLOOKUP($A105, ワクチン高齢者等!$A:$G, L$4, FALSE), 0)</f>
        <v>0</v>
      </c>
      <c r="M105" s="57">
        <f t="shared" si="1"/>
        <v>44396</v>
      </c>
      <c r="N105" s="56">
        <f>IF($A105="", "", D105+E105+I105+J105)</f>
        <v>0</v>
      </c>
      <c r="O105" s="56">
        <f>IF($A105="", "", F105+G105+K105+L105)</f>
        <v>0</v>
      </c>
    </row>
    <row r="106" spans="1:15" x14ac:dyDescent="0.55000000000000004">
      <c r="A106" s="126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ワクチン高齢者等!$A:$G, H$4, FALSE), 0)</f>
        <v>0</v>
      </c>
      <c r="I106" s="55">
        <f>IFERROR(VLOOKUP($A106, ワクチン高齢者等!$A:$G, I$4, FALSE), 0)</f>
        <v>0</v>
      </c>
      <c r="J106" s="55">
        <f>IFERROR(VLOOKUP($A106, ワクチン高齢者等!$A:$G, J$4, FALSE), 0)</f>
        <v>0</v>
      </c>
      <c r="K106" s="55">
        <f>IFERROR(VLOOKUP($A106, ワクチン高齢者等!$A:$G, K$4, FALSE), 0)</f>
        <v>0</v>
      </c>
      <c r="L106" s="55">
        <f>IFERROR(VLOOKUP($A106, ワクチン高齢者等!$A:$G, L$4, FALSE), 0)</f>
        <v>0</v>
      </c>
      <c r="M106" s="57">
        <f t="shared" si="1"/>
        <v>44397</v>
      </c>
      <c r="N106" s="56">
        <f>IF($A106="", "", D106+E106+I106+J106)</f>
        <v>0</v>
      </c>
      <c r="O106" s="56">
        <f>IF($A106="", "", F106+G106+K106+L106)</f>
        <v>0</v>
      </c>
    </row>
    <row r="107" spans="1:15" x14ac:dyDescent="0.55000000000000004">
      <c r="A107" s="126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ワクチン高齢者等!$A:$G, H$4, FALSE), 0)</f>
        <v>0</v>
      </c>
      <c r="I107" s="55">
        <f>IFERROR(VLOOKUP($A107, ワクチン高齢者等!$A:$G, I$4, FALSE), 0)</f>
        <v>0</v>
      </c>
      <c r="J107" s="55">
        <f>IFERROR(VLOOKUP($A107, ワクチン高齢者等!$A:$G, J$4, FALSE), 0)</f>
        <v>0</v>
      </c>
      <c r="K107" s="55">
        <f>IFERROR(VLOOKUP($A107, ワクチン高齢者等!$A:$G, K$4, FALSE), 0)</f>
        <v>0</v>
      </c>
      <c r="L107" s="55">
        <f>IFERROR(VLOOKUP($A107, ワクチン高齢者等!$A:$G, L$4, FALSE), 0)</f>
        <v>0</v>
      </c>
      <c r="M107" s="57">
        <f t="shared" si="1"/>
        <v>44398</v>
      </c>
      <c r="N107" s="56">
        <f>IF($A107="", "", D107+E107+I107+J107)</f>
        <v>0</v>
      </c>
      <c r="O107" s="56">
        <f>IF($A107="", "", F107+G107+K107+L107)</f>
        <v>0</v>
      </c>
    </row>
    <row r="108" spans="1:15" x14ac:dyDescent="0.55000000000000004">
      <c r="A108" s="126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ワクチン高齢者等!$A:$G, H$4, FALSE), 0)</f>
        <v>0</v>
      </c>
      <c r="I108" s="55">
        <f>IFERROR(VLOOKUP($A108, ワクチン高齢者等!$A:$G, I$4, FALSE), 0)</f>
        <v>0</v>
      </c>
      <c r="J108" s="55">
        <f>IFERROR(VLOOKUP($A108, ワクチン高齢者等!$A:$G, J$4, FALSE), 0)</f>
        <v>0</v>
      </c>
      <c r="K108" s="55">
        <f>IFERROR(VLOOKUP($A108, ワクチン高齢者等!$A:$G, K$4, FALSE), 0)</f>
        <v>0</v>
      </c>
      <c r="L108" s="55">
        <f>IFERROR(VLOOKUP($A108, ワクチン高齢者等!$A:$G, L$4, FALSE), 0)</f>
        <v>0</v>
      </c>
      <c r="M108" s="57">
        <f t="shared" si="1"/>
        <v>44399</v>
      </c>
      <c r="N108" s="56">
        <f>IF($A108="", "", D108+E108+I108+J108)</f>
        <v>0</v>
      </c>
      <c r="O108" s="56">
        <f>IF($A108="", "", F108+G108+K108+L108)</f>
        <v>0</v>
      </c>
    </row>
    <row r="109" spans="1:15" x14ac:dyDescent="0.55000000000000004">
      <c r="A109" s="126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ワクチン高齢者等!$A:$G, H$4, FALSE), 0)</f>
        <v>0</v>
      </c>
      <c r="I109" s="55">
        <f>IFERROR(VLOOKUP($A109, ワクチン高齢者等!$A:$G, I$4, FALSE), 0)</f>
        <v>0</v>
      </c>
      <c r="J109" s="55">
        <f>IFERROR(VLOOKUP($A109, ワクチン高齢者等!$A:$G, J$4, FALSE), 0)</f>
        <v>0</v>
      </c>
      <c r="K109" s="55">
        <f>IFERROR(VLOOKUP($A109, ワクチン高齢者等!$A:$G, K$4, FALSE), 0)</f>
        <v>0</v>
      </c>
      <c r="L109" s="55">
        <f>IFERROR(VLOOKUP($A109, ワクチン高齢者等!$A:$G, L$4, FALSE), 0)</f>
        <v>0</v>
      </c>
      <c r="M109" s="57">
        <f t="shared" si="1"/>
        <v>44400</v>
      </c>
      <c r="N109" s="56">
        <f>IF($A109="", "", D109+E109+I109+J109)</f>
        <v>0</v>
      </c>
      <c r="O109" s="56">
        <f>IF($A109="", "", F109+G109+K109+L109)</f>
        <v>0</v>
      </c>
    </row>
    <row r="110" spans="1:15" x14ac:dyDescent="0.55000000000000004">
      <c r="A110" s="126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ワクチン高齢者等!$A:$G, H$4, FALSE), 0)</f>
        <v>0</v>
      </c>
      <c r="I110" s="55">
        <f>IFERROR(VLOOKUP($A110, ワクチン高齢者等!$A:$G, I$4, FALSE), 0)</f>
        <v>0</v>
      </c>
      <c r="J110" s="55">
        <f>IFERROR(VLOOKUP($A110, ワクチン高齢者等!$A:$G, J$4, FALSE), 0)</f>
        <v>0</v>
      </c>
      <c r="K110" s="55">
        <f>IFERROR(VLOOKUP($A110, ワクチン高齢者等!$A:$G, K$4, FALSE), 0)</f>
        <v>0</v>
      </c>
      <c r="L110" s="55">
        <f>IFERROR(VLOOKUP($A110, ワクチン高齢者等!$A:$G, L$4, FALSE), 0)</f>
        <v>0</v>
      </c>
      <c r="M110" s="57">
        <f t="shared" si="1"/>
        <v>44401</v>
      </c>
      <c r="N110" s="56">
        <f>IF($A110="", "", D110+E110+I110+J110)</f>
        <v>0</v>
      </c>
      <c r="O110" s="56">
        <f>IF($A110="", "", F110+G110+K110+L110)</f>
        <v>0</v>
      </c>
    </row>
    <row r="111" spans="1:15" x14ac:dyDescent="0.55000000000000004">
      <c r="A111" s="126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ワクチン高齢者等!$A:$G, H$4, FALSE), 0)</f>
        <v>0</v>
      </c>
      <c r="I111" s="55">
        <f>IFERROR(VLOOKUP($A111, ワクチン高齢者等!$A:$G, I$4, FALSE), 0)</f>
        <v>0</v>
      </c>
      <c r="J111" s="55">
        <f>IFERROR(VLOOKUP($A111, ワクチン高齢者等!$A:$G, J$4, FALSE), 0)</f>
        <v>0</v>
      </c>
      <c r="K111" s="55">
        <f>IFERROR(VLOOKUP($A111, ワクチン高齢者等!$A:$G, K$4, FALSE), 0)</f>
        <v>0</v>
      </c>
      <c r="L111" s="55">
        <f>IFERROR(VLOOKUP($A111, ワクチン高齢者等!$A:$G, L$4, FALSE), 0)</f>
        <v>0</v>
      </c>
      <c r="M111" s="57">
        <f t="shared" si="1"/>
        <v>44402</v>
      </c>
      <c r="N111" s="56">
        <f>IF($A111="", "", D111+E111+I111+J111)</f>
        <v>0</v>
      </c>
      <c r="O111" s="56">
        <f>IF($A111="", "", F111+G111+K111+L111)</f>
        <v>0</v>
      </c>
    </row>
    <row r="112" spans="1:15" x14ac:dyDescent="0.55000000000000004">
      <c r="A112" s="126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ワクチン高齢者等!$A:$G, H$4, FALSE), 0)</f>
        <v>0</v>
      </c>
      <c r="I112" s="55">
        <f>IFERROR(VLOOKUP($A112, ワクチン高齢者等!$A:$G, I$4, FALSE), 0)</f>
        <v>0</v>
      </c>
      <c r="J112" s="55">
        <f>IFERROR(VLOOKUP($A112, ワクチン高齢者等!$A:$G, J$4, FALSE), 0)</f>
        <v>0</v>
      </c>
      <c r="K112" s="55">
        <f>IFERROR(VLOOKUP($A112, ワクチン高齢者等!$A:$G, K$4, FALSE), 0)</f>
        <v>0</v>
      </c>
      <c r="L112" s="55">
        <f>IFERROR(VLOOKUP($A112, ワクチン高齢者等!$A:$G, L$4, FALSE), 0)</f>
        <v>0</v>
      </c>
      <c r="M112" s="57">
        <f t="shared" si="1"/>
        <v>44403</v>
      </c>
      <c r="N112" s="56">
        <f>IF($A112="", "", D112+E112+I112+J112)</f>
        <v>0</v>
      </c>
      <c r="O112" s="56">
        <f>IF($A112="", "", F112+G112+K112+L112)</f>
        <v>0</v>
      </c>
    </row>
    <row r="113" spans="1:15" x14ac:dyDescent="0.55000000000000004">
      <c r="A113" s="126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ワクチン高齢者等!$A:$G, H$4, FALSE), 0)</f>
        <v>0</v>
      </c>
      <c r="I113" s="55">
        <f>IFERROR(VLOOKUP($A113, ワクチン高齢者等!$A:$G, I$4, FALSE), 0)</f>
        <v>0</v>
      </c>
      <c r="J113" s="55">
        <f>IFERROR(VLOOKUP($A113, ワクチン高齢者等!$A:$G, J$4, FALSE), 0)</f>
        <v>0</v>
      </c>
      <c r="K113" s="55">
        <f>IFERROR(VLOOKUP($A113, ワクチン高齢者等!$A:$G, K$4, FALSE), 0)</f>
        <v>0</v>
      </c>
      <c r="L113" s="55">
        <f>IFERROR(VLOOKUP($A113, ワクチン高齢者等!$A:$G, L$4, FALSE), 0)</f>
        <v>0</v>
      </c>
      <c r="M113" s="57">
        <f t="shared" si="1"/>
        <v>44404</v>
      </c>
      <c r="N113" s="56">
        <f>IF($A113="", "", D113+E113+I113+J113)</f>
        <v>0</v>
      </c>
      <c r="O113" s="56">
        <f>IF($A113="", "", F113+G113+K113+L113)</f>
        <v>0</v>
      </c>
    </row>
    <row r="114" spans="1:15" x14ac:dyDescent="0.55000000000000004">
      <c r="A114" s="126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ワクチン高齢者等!$A:$G, H$4, FALSE), 0)</f>
        <v>0</v>
      </c>
      <c r="I114" s="55">
        <f>IFERROR(VLOOKUP($A114, ワクチン高齢者等!$A:$G, I$4, FALSE), 0)</f>
        <v>0</v>
      </c>
      <c r="J114" s="55">
        <f>IFERROR(VLOOKUP($A114, ワクチン高齢者等!$A:$G, J$4, FALSE), 0)</f>
        <v>0</v>
      </c>
      <c r="K114" s="55">
        <f>IFERROR(VLOOKUP($A114, ワクチン高齢者等!$A:$G, K$4, FALSE), 0)</f>
        <v>0</v>
      </c>
      <c r="L114" s="55">
        <f>IFERROR(VLOOKUP($A114, ワクチン高齢者等!$A:$G, L$4, FALSE), 0)</f>
        <v>0</v>
      </c>
      <c r="M114" s="57">
        <f t="shared" si="1"/>
        <v>44405</v>
      </c>
      <c r="N114" s="56">
        <f>IF($A114="", "", D114+E114+I114+J114)</f>
        <v>0</v>
      </c>
      <c r="O114" s="56">
        <f>IF($A114="", "", F114+G114+K114+L114)</f>
        <v>0</v>
      </c>
    </row>
    <row r="115" spans="1:15" x14ac:dyDescent="0.55000000000000004">
      <c r="A115" s="126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ワクチン高齢者等!$A:$G, H$4, FALSE), 0)</f>
        <v>0</v>
      </c>
      <c r="I115" s="55">
        <f>IFERROR(VLOOKUP($A115, ワクチン高齢者等!$A:$G, I$4, FALSE), 0)</f>
        <v>0</v>
      </c>
      <c r="J115" s="55">
        <f>IFERROR(VLOOKUP($A115, ワクチン高齢者等!$A:$G, J$4, FALSE), 0)</f>
        <v>0</v>
      </c>
      <c r="K115" s="55">
        <f>IFERROR(VLOOKUP($A115, ワクチン高齢者等!$A:$G, K$4, FALSE), 0)</f>
        <v>0</v>
      </c>
      <c r="L115" s="55">
        <f>IFERROR(VLOOKUP($A115, ワクチン高齢者等!$A:$G, L$4, FALSE), 0)</f>
        <v>0</v>
      </c>
      <c r="M115" s="57">
        <f t="shared" si="1"/>
        <v>44406</v>
      </c>
      <c r="N115" s="56">
        <f>IF($A115="", "", D115+E115+I115+J115)</f>
        <v>0</v>
      </c>
      <c r="O115" s="56">
        <f>IF($A115="", "", F115+G115+K115+L115)</f>
        <v>0</v>
      </c>
    </row>
    <row r="116" spans="1:15" x14ac:dyDescent="0.55000000000000004">
      <c r="A116" s="126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ワクチン高齢者等!$A:$G, H$4, FALSE), 0)</f>
        <v>0</v>
      </c>
      <c r="I116" s="55">
        <f>IFERROR(VLOOKUP($A116, ワクチン高齢者等!$A:$G, I$4, FALSE), 0)</f>
        <v>0</v>
      </c>
      <c r="J116" s="55">
        <f>IFERROR(VLOOKUP($A116, ワクチン高齢者等!$A:$G, J$4, FALSE), 0)</f>
        <v>0</v>
      </c>
      <c r="K116" s="55">
        <f>IFERROR(VLOOKUP($A116, ワクチン高齢者等!$A:$G, K$4, FALSE), 0)</f>
        <v>0</v>
      </c>
      <c r="L116" s="55">
        <f>IFERROR(VLOOKUP($A116, ワクチン高齢者等!$A:$G, L$4, FALSE), 0)</f>
        <v>0</v>
      </c>
      <c r="M116" s="57">
        <f t="shared" si="1"/>
        <v>44407</v>
      </c>
      <c r="N116" s="56">
        <f>IF($A116="", "", D116+E116+I116+J116)</f>
        <v>0</v>
      </c>
      <c r="O116" s="56">
        <f>IF($A116="", "", F116+G116+K116+L116)</f>
        <v>0</v>
      </c>
    </row>
    <row r="117" spans="1:15" x14ac:dyDescent="0.55000000000000004">
      <c r="A117" s="126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ワクチン高齢者等!$A:$G, H$4, FALSE), 0)</f>
        <v>0</v>
      </c>
      <c r="I117" s="55">
        <f>IFERROR(VLOOKUP($A117, ワクチン高齢者等!$A:$G, I$4, FALSE), 0)</f>
        <v>0</v>
      </c>
      <c r="J117" s="55">
        <f>IFERROR(VLOOKUP($A117, ワクチン高齢者等!$A:$G, J$4, FALSE), 0)</f>
        <v>0</v>
      </c>
      <c r="K117" s="55">
        <f>IFERROR(VLOOKUP($A117, ワクチン高齢者等!$A:$G, K$4, FALSE), 0)</f>
        <v>0</v>
      </c>
      <c r="L117" s="55">
        <f>IFERROR(VLOOKUP($A117, ワクチン高齢者等!$A:$G, L$4, FALSE), 0)</f>
        <v>0</v>
      </c>
      <c r="M117" s="57">
        <f t="shared" si="1"/>
        <v>44408</v>
      </c>
      <c r="N117" s="56">
        <f>IF($A117="", "", D117+E117+I117+J117)</f>
        <v>0</v>
      </c>
      <c r="O117" s="56">
        <f>IF($A117="", "", F117+G117+K117+L117)</f>
        <v>0</v>
      </c>
    </row>
    <row r="118" spans="1:15" x14ac:dyDescent="0.55000000000000004">
      <c r="A118" s="126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ワクチン高齢者等!$A:$G, H$4, FALSE), 0)</f>
        <v>0</v>
      </c>
      <c r="I118" s="55">
        <f>IFERROR(VLOOKUP($A118, ワクチン高齢者等!$A:$G, I$4, FALSE), 0)</f>
        <v>0</v>
      </c>
      <c r="J118" s="55">
        <f>IFERROR(VLOOKUP($A118, ワクチン高齢者等!$A:$G, J$4, FALSE), 0)</f>
        <v>0</v>
      </c>
      <c r="K118" s="55">
        <f>IFERROR(VLOOKUP($A118, ワクチン高齢者等!$A:$G, K$4, FALSE), 0)</f>
        <v>0</v>
      </c>
      <c r="L118" s="55">
        <f>IFERROR(VLOOKUP($A118, ワクチン高齢者等!$A:$G, L$4, FALSE), 0)</f>
        <v>0</v>
      </c>
      <c r="M118" s="57">
        <f t="shared" si="1"/>
        <v>44409</v>
      </c>
      <c r="N118" s="56">
        <f>IF($A118="", "", D118+E118+I118+J118)</f>
        <v>0</v>
      </c>
      <c r="O118" s="56">
        <f>IF($A118="", "", F118+G118+K118+L118)</f>
        <v>0</v>
      </c>
    </row>
    <row r="119" spans="1:15" x14ac:dyDescent="0.55000000000000004">
      <c r="A119" s="126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ワクチン高齢者等!$A:$G, H$4, FALSE), 0)</f>
        <v>0</v>
      </c>
      <c r="I119" s="55">
        <f>IFERROR(VLOOKUP($A119, ワクチン高齢者等!$A:$G, I$4, FALSE), 0)</f>
        <v>0</v>
      </c>
      <c r="J119" s="55">
        <f>IFERROR(VLOOKUP($A119, ワクチン高齢者等!$A:$G, J$4, FALSE), 0)</f>
        <v>0</v>
      </c>
      <c r="K119" s="55">
        <f>IFERROR(VLOOKUP($A119, ワクチン高齢者等!$A:$G, K$4, FALSE), 0)</f>
        <v>0</v>
      </c>
      <c r="L119" s="55">
        <f>IFERROR(VLOOKUP($A119, ワクチン高齢者等!$A:$G, L$4, FALSE), 0)</f>
        <v>0</v>
      </c>
      <c r="M119" s="57">
        <f t="shared" si="1"/>
        <v>44410</v>
      </c>
      <c r="N119" s="56">
        <f>IF($A119="", "", D119+E119+I119+J119)</f>
        <v>0</v>
      </c>
      <c r="O119" s="56">
        <f>IF($A119="", "", F119+G119+K119+L119)</f>
        <v>0</v>
      </c>
    </row>
    <row r="120" spans="1:15" x14ac:dyDescent="0.55000000000000004">
      <c r="A120" s="126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ワクチン高齢者等!$A:$G, H$4, FALSE), 0)</f>
        <v>0</v>
      </c>
      <c r="I120" s="55">
        <f>IFERROR(VLOOKUP($A120, ワクチン高齢者等!$A:$G, I$4, FALSE), 0)</f>
        <v>0</v>
      </c>
      <c r="J120" s="55">
        <f>IFERROR(VLOOKUP($A120, ワクチン高齢者等!$A:$G, J$4, FALSE), 0)</f>
        <v>0</v>
      </c>
      <c r="K120" s="55">
        <f>IFERROR(VLOOKUP($A120, ワクチン高齢者等!$A:$G, K$4, FALSE), 0)</f>
        <v>0</v>
      </c>
      <c r="L120" s="55">
        <f>IFERROR(VLOOKUP($A120, ワクチン高齢者等!$A:$G, L$4, FALSE), 0)</f>
        <v>0</v>
      </c>
      <c r="M120" s="57">
        <f t="shared" si="1"/>
        <v>44411</v>
      </c>
      <c r="N120" s="56">
        <f>IF($A120="", "", D120+E120+I120+J120)</f>
        <v>0</v>
      </c>
      <c r="O120" s="56">
        <f>IF($A120="", "", F120+G120+K120+L120)</f>
        <v>0</v>
      </c>
    </row>
    <row r="121" spans="1:15" x14ac:dyDescent="0.55000000000000004">
      <c r="A121" s="126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ワクチン高齢者等!$A:$G, H$4, FALSE), 0)</f>
        <v>0</v>
      </c>
      <c r="I121" s="55">
        <f>IFERROR(VLOOKUP($A121, ワクチン高齢者等!$A:$G, I$4, FALSE), 0)</f>
        <v>0</v>
      </c>
      <c r="J121" s="55">
        <f>IFERROR(VLOOKUP($A121, ワクチン高齢者等!$A:$G, J$4, FALSE), 0)</f>
        <v>0</v>
      </c>
      <c r="K121" s="55">
        <f>IFERROR(VLOOKUP($A121, ワクチン高齢者等!$A:$G, K$4, FALSE), 0)</f>
        <v>0</v>
      </c>
      <c r="L121" s="55">
        <f>IFERROR(VLOOKUP($A121, ワクチン高齢者等!$A:$G, L$4, FALSE), 0)</f>
        <v>0</v>
      </c>
      <c r="M121" s="57">
        <f t="shared" si="1"/>
        <v>44412</v>
      </c>
      <c r="N121" s="56">
        <f>IF($A121="", "", D121+E121+I121+J121)</f>
        <v>0</v>
      </c>
      <c r="O121" s="56">
        <f>IF($A121="", "", F121+G121+K121+L121)</f>
        <v>0</v>
      </c>
    </row>
    <row r="122" spans="1:15" x14ac:dyDescent="0.55000000000000004">
      <c r="A122" s="126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ワクチン高齢者等!$A:$G, H$4, FALSE), 0)</f>
        <v>0</v>
      </c>
      <c r="I122" s="55">
        <f>IFERROR(VLOOKUP($A122, ワクチン高齢者等!$A:$G, I$4, FALSE), 0)</f>
        <v>0</v>
      </c>
      <c r="J122" s="55">
        <f>IFERROR(VLOOKUP($A122, ワクチン高齢者等!$A:$G, J$4, FALSE), 0)</f>
        <v>0</v>
      </c>
      <c r="K122" s="55">
        <f>IFERROR(VLOOKUP($A122, ワクチン高齢者等!$A:$G, K$4, FALSE), 0)</f>
        <v>0</v>
      </c>
      <c r="L122" s="55">
        <f>IFERROR(VLOOKUP($A122, ワクチン高齢者等!$A:$G, L$4, FALSE), 0)</f>
        <v>0</v>
      </c>
      <c r="M122" s="57">
        <f t="shared" si="1"/>
        <v>44413</v>
      </c>
      <c r="N122" s="56">
        <f>IF($A122="", "", D122+E122+I122+J122)</f>
        <v>0</v>
      </c>
      <c r="O122" s="56">
        <f>IF($A122="", "", F122+G122+K122+L122)</f>
        <v>0</v>
      </c>
    </row>
    <row r="123" spans="1:15" x14ac:dyDescent="0.55000000000000004">
      <c r="A123" s="126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ワクチン高齢者等!$A:$G, H$4, FALSE), 0)</f>
        <v>0</v>
      </c>
      <c r="I123" s="55">
        <f>IFERROR(VLOOKUP($A123, ワクチン高齢者等!$A:$G, I$4, FALSE), 0)</f>
        <v>0</v>
      </c>
      <c r="J123" s="55">
        <f>IFERROR(VLOOKUP($A123, ワクチン高齢者等!$A:$G, J$4, FALSE), 0)</f>
        <v>0</v>
      </c>
      <c r="K123" s="55">
        <f>IFERROR(VLOOKUP($A123, ワクチン高齢者等!$A:$G, K$4, FALSE), 0)</f>
        <v>0</v>
      </c>
      <c r="L123" s="55">
        <f>IFERROR(VLOOKUP($A123, ワクチン高齢者等!$A:$G, L$4, FALSE), 0)</f>
        <v>0</v>
      </c>
      <c r="M123" s="57">
        <f t="shared" si="1"/>
        <v>44414</v>
      </c>
      <c r="N123" s="56">
        <f>IF($A123="", "", D123+E123+I123+J123)</f>
        <v>0</v>
      </c>
      <c r="O123" s="56">
        <f>IF($A123="", "", F123+G123+K123+L123)</f>
        <v>0</v>
      </c>
    </row>
    <row r="124" spans="1:15" x14ac:dyDescent="0.55000000000000004">
      <c r="A124" s="126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ワクチン高齢者等!$A:$G, H$4, FALSE), 0)</f>
        <v>0</v>
      </c>
      <c r="I124" s="55">
        <f>IFERROR(VLOOKUP($A124, ワクチン高齢者等!$A:$G, I$4, FALSE), 0)</f>
        <v>0</v>
      </c>
      <c r="J124" s="55">
        <f>IFERROR(VLOOKUP($A124, ワクチン高齢者等!$A:$G, J$4, FALSE), 0)</f>
        <v>0</v>
      </c>
      <c r="K124" s="55">
        <f>IFERROR(VLOOKUP($A124, ワクチン高齢者等!$A:$G, K$4, FALSE), 0)</f>
        <v>0</v>
      </c>
      <c r="L124" s="55">
        <f>IFERROR(VLOOKUP($A124, ワクチン高齢者等!$A:$G, L$4, FALSE), 0)</f>
        <v>0</v>
      </c>
      <c r="M124" s="57">
        <f t="shared" si="1"/>
        <v>44415</v>
      </c>
      <c r="N124" s="56">
        <f>IF($A124="", "", D124+E124+I124+J124)</f>
        <v>0</v>
      </c>
      <c r="O124" s="56">
        <f>IF($A124="", "", F124+G124+K124+L124)</f>
        <v>0</v>
      </c>
    </row>
    <row r="125" spans="1:15" x14ac:dyDescent="0.55000000000000004">
      <c r="A125" s="126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ワクチン高齢者等!$A:$G, H$4, FALSE), 0)</f>
        <v>0</v>
      </c>
      <c r="I125" s="55">
        <f>IFERROR(VLOOKUP($A125, ワクチン高齢者等!$A:$G, I$4, FALSE), 0)</f>
        <v>0</v>
      </c>
      <c r="J125" s="55">
        <f>IFERROR(VLOOKUP($A125, ワクチン高齢者等!$A:$G, J$4, FALSE), 0)</f>
        <v>0</v>
      </c>
      <c r="K125" s="55">
        <f>IFERROR(VLOOKUP($A125, ワクチン高齢者等!$A:$G, K$4, FALSE), 0)</f>
        <v>0</v>
      </c>
      <c r="L125" s="55">
        <f>IFERROR(VLOOKUP($A125, ワクチン高齢者等!$A:$G, L$4, FALSE), 0)</f>
        <v>0</v>
      </c>
      <c r="M125" s="57">
        <f t="shared" si="1"/>
        <v>44416</v>
      </c>
      <c r="N125" s="56">
        <f>IF($A125="", "", D125+E125+I125+J125)</f>
        <v>0</v>
      </c>
      <c r="O125" s="56">
        <f>IF($A125="", "", F125+G125+K125+L125)</f>
        <v>0</v>
      </c>
    </row>
    <row r="126" spans="1:15" x14ac:dyDescent="0.55000000000000004">
      <c r="A126" s="126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ワクチン高齢者等!$A:$G, H$4, FALSE), 0)</f>
        <v>0</v>
      </c>
      <c r="I126" s="55">
        <f>IFERROR(VLOOKUP($A126, ワクチン高齢者等!$A:$G, I$4, FALSE), 0)</f>
        <v>0</v>
      </c>
      <c r="J126" s="55">
        <f>IFERROR(VLOOKUP($A126, ワクチン高齢者等!$A:$G, J$4, FALSE), 0)</f>
        <v>0</v>
      </c>
      <c r="K126" s="55">
        <f>IFERROR(VLOOKUP($A126, ワクチン高齢者等!$A:$G, K$4, FALSE), 0)</f>
        <v>0</v>
      </c>
      <c r="L126" s="55">
        <f>IFERROR(VLOOKUP($A126, ワクチン高齢者等!$A:$G, L$4, FALSE), 0)</f>
        <v>0</v>
      </c>
      <c r="M126" s="57">
        <f t="shared" si="1"/>
        <v>44417</v>
      </c>
      <c r="N126" s="56">
        <f>IF($A126="", "", D126+E126+I126+J126)</f>
        <v>0</v>
      </c>
      <c r="O126" s="56">
        <f>IF($A126="", "", F126+G126+K126+L126)</f>
        <v>0</v>
      </c>
    </row>
    <row r="127" spans="1:15" x14ac:dyDescent="0.55000000000000004">
      <c r="A127" s="126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ワクチン高齢者等!$A:$G, H$4, FALSE), 0)</f>
        <v>0</v>
      </c>
      <c r="I127" s="55">
        <f>IFERROR(VLOOKUP($A127, ワクチン高齢者等!$A:$G, I$4, FALSE), 0)</f>
        <v>0</v>
      </c>
      <c r="J127" s="55">
        <f>IFERROR(VLOOKUP($A127, ワクチン高齢者等!$A:$G, J$4, FALSE), 0)</f>
        <v>0</v>
      </c>
      <c r="K127" s="55">
        <f>IFERROR(VLOOKUP($A127, ワクチン高齢者等!$A:$G, K$4, FALSE), 0)</f>
        <v>0</v>
      </c>
      <c r="L127" s="55">
        <f>IFERROR(VLOOKUP($A127, ワクチン高齢者等!$A:$G, L$4, FALSE), 0)</f>
        <v>0</v>
      </c>
      <c r="M127" s="57">
        <f t="shared" si="1"/>
        <v>44418</v>
      </c>
      <c r="N127" s="56">
        <f>IF($A127="", "", D127+E127+I127+J127)</f>
        <v>0</v>
      </c>
      <c r="O127" s="56">
        <f>IF($A127="", "", F127+G127+K127+L127)</f>
        <v>0</v>
      </c>
    </row>
    <row r="128" spans="1:15" x14ac:dyDescent="0.55000000000000004">
      <c r="A128" s="126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ワクチン高齢者等!$A:$G, H$4, FALSE), 0)</f>
        <v>0</v>
      </c>
      <c r="I128" s="55">
        <f>IFERROR(VLOOKUP($A128, ワクチン高齢者等!$A:$G, I$4, FALSE), 0)</f>
        <v>0</v>
      </c>
      <c r="J128" s="55">
        <f>IFERROR(VLOOKUP($A128, ワクチン高齢者等!$A:$G, J$4, FALSE), 0)</f>
        <v>0</v>
      </c>
      <c r="K128" s="55">
        <f>IFERROR(VLOOKUP($A128, ワクチン高齢者等!$A:$G, K$4, FALSE), 0)</f>
        <v>0</v>
      </c>
      <c r="L128" s="55">
        <f>IFERROR(VLOOKUP($A128, ワクチン高齢者等!$A:$G, L$4, FALSE), 0)</f>
        <v>0</v>
      </c>
      <c r="M128" s="57">
        <f t="shared" si="1"/>
        <v>44419</v>
      </c>
      <c r="N128" s="56">
        <f>IF($A128="", "", D128+E128+I128+J128)</f>
        <v>0</v>
      </c>
      <c r="O128" s="56">
        <f>IF($A128="", "", F128+G128+K128+L128)</f>
        <v>0</v>
      </c>
    </row>
    <row r="129" spans="1:15" x14ac:dyDescent="0.55000000000000004">
      <c r="A129" s="126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ワクチン高齢者等!$A:$G, H$4, FALSE), 0)</f>
        <v>0</v>
      </c>
      <c r="I129" s="55">
        <f>IFERROR(VLOOKUP($A129, ワクチン高齢者等!$A:$G, I$4, FALSE), 0)</f>
        <v>0</v>
      </c>
      <c r="J129" s="55">
        <f>IFERROR(VLOOKUP($A129, ワクチン高齢者等!$A:$G, J$4, FALSE), 0)</f>
        <v>0</v>
      </c>
      <c r="K129" s="55">
        <f>IFERROR(VLOOKUP($A129, ワクチン高齢者等!$A:$G, K$4, FALSE), 0)</f>
        <v>0</v>
      </c>
      <c r="L129" s="55">
        <f>IFERROR(VLOOKUP($A129, ワクチン高齢者等!$A:$G, L$4, FALSE), 0)</f>
        <v>0</v>
      </c>
      <c r="M129" s="57">
        <f t="shared" si="1"/>
        <v>44420</v>
      </c>
      <c r="N129" s="56">
        <f>IF($A129="", "", D129+E129+I129+J129)</f>
        <v>0</v>
      </c>
      <c r="O129" s="56">
        <f>IF($A129="", "", F129+G129+K129+L129)</f>
        <v>0</v>
      </c>
    </row>
    <row r="130" spans="1:15" x14ac:dyDescent="0.55000000000000004">
      <c r="A130" s="126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ワクチン高齢者等!$A:$G, H$4, FALSE), 0)</f>
        <v>0</v>
      </c>
      <c r="I130" s="55">
        <f>IFERROR(VLOOKUP($A130, ワクチン高齢者等!$A:$G, I$4, FALSE), 0)</f>
        <v>0</v>
      </c>
      <c r="J130" s="55">
        <f>IFERROR(VLOOKUP($A130, ワクチン高齢者等!$A:$G, J$4, FALSE), 0)</f>
        <v>0</v>
      </c>
      <c r="K130" s="55">
        <f>IFERROR(VLOOKUP($A130, ワクチン高齢者等!$A:$G, K$4, FALSE), 0)</f>
        <v>0</v>
      </c>
      <c r="L130" s="55">
        <f>IFERROR(VLOOKUP($A130, ワクチン高齢者等!$A:$G, L$4, FALSE), 0)</f>
        <v>0</v>
      </c>
      <c r="M130" s="57">
        <f t="shared" si="1"/>
        <v>44421</v>
      </c>
      <c r="N130" s="56">
        <f>IF($A130="", "", D130+E130+I130+J130)</f>
        <v>0</v>
      </c>
      <c r="O130" s="56">
        <f>IF($A130="", "", F130+G130+K130+L130)</f>
        <v>0</v>
      </c>
    </row>
    <row r="131" spans="1:15" x14ac:dyDescent="0.55000000000000004">
      <c r="A131" s="126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ワクチン高齢者等!$A:$G, H$4, FALSE), 0)</f>
        <v>0</v>
      </c>
      <c r="I131" s="55">
        <f>IFERROR(VLOOKUP($A131, ワクチン高齢者等!$A:$G, I$4, FALSE), 0)</f>
        <v>0</v>
      </c>
      <c r="J131" s="55">
        <f>IFERROR(VLOOKUP($A131, ワクチン高齢者等!$A:$G, J$4, FALSE), 0)</f>
        <v>0</v>
      </c>
      <c r="K131" s="55">
        <f>IFERROR(VLOOKUP($A131, ワクチン高齢者等!$A:$G, K$4, FALSE), 0)</f>
        <v>0</v>
      </c>
      <c r="L131" s="55">
        <f>IFERROR(VLOOKUP($A131, ワクチン高齢者等!$A:$G, L$4, FALSE), 0)</f>
        <v>0</v>
      </c>
      <c r="M131" s="57">
        <f t="shared" si="1"/>
        <v>44422</v>
      </c>
      <c r="N131" s="56">
        <f>IF($A131="", "", D131+E131+I131+J131)</f>
        <v>0</v>
      </c>
      <c r="O131" s="56">
        <f>IF($A131="", "", F131+G131+K131+L131)</f>
        <v>0</v>
      </c>
    </row>
    <row r="132" spans="1:15" x14ac:dyDescent="0.55000000000000004">
      <c r="A132" s="126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ワクチン高齢者等!$A:$G, H$4, FALSE), 0)</f>
        <v>0</v>
      </c>
      <c r="I132" s="55">
        <f>IFERROR(VLOOKUP($A132, ワクチン高齢者等!$A:$G, I$4, FALSE), 0)</f>
        <v>0</v>
      </c>
      <c r="J132" s="55">
        <f>IFERROR(VLOOKUP($A132, ワクチン高齢者等!$A:$G, J$4, FALSE), 0)</f>
        <v>0</v>
      </c>
      <c r="K132" s="55">
        <f>IFERROR(VLOOKUP($A132, ワクチン高齢者等!$A:$G, K$4, FALSE), 0)</f>
        <v>0</v>
      </c>
      <c r="L132" s="55">
        <f>IFERROR(VLOOKUP($A132, ワクチン高齢者等!$A:$G, L$4, FALSE), 0)</f>
        <v>0</v>
      </c>
      <c r="M132" s="57">
        <f t="shared" si="1"/>
        <v>44423</v>
      </c>
      <c r="N132" s="56">
        <f>IF($A132="", "", D132+E132+I132+J132)</f>
        <v>0</v>
      </c>
      <c r="O132" s="56">
        <f>IF($A132="", "", F132+G132+K132+L132)</f>
        <v>0</v>
      </c>
    </row>
    <row r="133" spans="1:15" x14ac:dyDescent="0.55000000000000004">
      <c r="A133" s="126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ワクチン高齢者等!$A:$G, H$4, FALSE), 0)</f>
        <v>0</v>
      </c>
      <c r="I133" s="55">
        <f>IFERROR(VLOOKUP($A133, ワクチン高齢者等!$A:$G, I$4, FALSE), 0)</f>
        <v>0</v>
      </c>
      <c r="J133" s="55">
        <f>IFERROR(VLOOKUP($A133, ワクチン高齢者等!$A:$G, J$4, FALSE), 0)</f>
        <v>0</v>
      </c>
      <c r="K133" s="55">
        <f>IFERROR(VLOOKUP($A133, ワクチン高齢者等!$A:$G, K$4, FALSE), 0)</f>
        <v>0</v>
      </c>
      <c r="L133" s="55">
        <f>IFERROR(VLOOKUP($A133, ワクチン高齢者等!$A:$G, L$4, FALSE), 0)</f>
        <v>0</v>
      </c>
      <c r="M133" s="57">
        <f t="shared" si="1"/>
        <v>44424</v>
      </c>
      <c r="N133" s="56">
        <f>IF($A133="", "", D133+E133+I133+J133)</f>
        <v>0</v>
      </c>
      <c r="O133" s="56">
        <f>IF($A133="", "", F133+G133+K133+L133)</f>
        <v>0</v>
      </c>
    </row>
    <row r="134" spans="1:15" x14ac:dyDescent="0.55000000000000004">
      <c r="A134" s="126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ワクチン高齢者等!$A:$G, H$4, FALSE), 0)</f>
        <v>0</v>
      </c>
      <c r="I134" s="55">
        <f>IFERROR(VLOOKUP($A134, ワクチン高齢者等!$A:$G, I$4, FALSE), 0)</f>
        <v>0</v>
      </c>
      <c r="J134" s="55">
        <f>IFERROR(VLOOKUP($A134, ワクチン高齢者等!$A:$G, J$4, FALSE), 0)</f>
        <v>0</v>
      </c>
      <c r="K134" s="55">
        <f>IFERROR(VLOOKUP($A134, ワクチン高齢者等!$A:$G, K$4, FALSE), 0)</f>
        <v>0</v>
      </c>
      <c r="L134" s="55">
        <f>IFERROR(VLOOKUP($A134, ワクチン高齢者等!$A:$G, L$4, FALSE), 0)</f>
        <v>0</v>
      </c>
      <c r="M134" s="57">
        <f t="shared" si="1"/>
        <v>44425</v>
      </c>
      <c r="N134" s="56">
        <f>IF($A134="", "", D134+E134+I134+J134)</f>
        <v>0</v>
      </c>
      <c r="O134" s="56">
        <f>IF($A134="", "", F134+G134+K134+L134)</f>
        <v>0</v>
      </c>
    </row>
    <row r="135" spans="1:15" x14ac:dyDescent="0.55000000000000004">
      <c r="A135" s="126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ワクチン高齢者等!$A:$G, H$4, FALSE), 0)</f>
        <v>0</v>
      </c>
      <c r="I135" s="55">
        <f>IFERROR(VLOOKUP($A135, ワクチン高齢者等!$A:$G, I$4, FALSE), 0)</f>
        <v>0</v>
      </c>
      <c r="J135" s="55">
        <f>IFERROR(VLOOKUP($A135, ワクチン高齢者等!$A:$G, J$4, FALSE), 0)</f>
        <v>0</v>
      </c>
      <c r="K135" s="55">
        <f>IFERROR(VLOOKUP($A135, ワクチン高齢者等!$A:$G, K$4, FALSE), 0)</f>
        <v>0</v>
      </c>
      <c r="L135" s="55">
        <f>IFERROR(VLOOKUP($A135, ワクチン高齢者等!$A:$G, L$4, FALSE), 0)</f>
        <v>0</v>
      </c>
      <c r="M135" s="57">
        <f t="shared" si="1"/>
        <v>44426</v>
      </c>
      <c r="N135" s="56">
        <f>IF($A135="", "", D135+E135+I135+J135)</f>
        <v>0</v>
      </c>
      <c r="O135" s="56">
        <f>IF($A135="", "", F135+G135+K135+L135)</f>
        <v>0</v>
      </c>
    </row>
    <row r="136" spans="1:15" x14ac:dyDescent="0.55000000000000004">
      <c r="A136" s="126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ワクチン高齢者等!$A:$G, H$4, FALSE), 0)</f>
        <v>0</v>
      </c>
      <c r="I136" s="55">
        <f>IFERROR(VLOOKUP($A136, ワクチン高齢者等!$A:$G, I$4, FALSE), 0)</f>
        <v>0</v>
      </c>
      <c r="J136" s="55">
        <f>IFERROR(VLOOKUP($A136, ワクチン高齢者等!$A:$G, J$4, FALSE), 0)</f>
        <v>0</v>
      </c>
      <c r="K136" s="55">
        <f>IFERROR(VLOOKUP($A136, ワクチン高齢者等!$A:$G, K$4, FALSE), 0)</f>
        <v>0</v>
      </c>
      <c r="L136" s="55">
        <f>IFERROR(VLOOKUP($A136, ワクチン高齢者等!$A:$G, L$4, FALSE), 0)</f>
        <v>0</v>
      </c>
      <c r="M136" s="57">
        <f t="shared" ref="M136:M199" si="2">A136</f>
        <v>44427</v>
      </c>
      <c r="N136" s="56">
        <f>IF($A136="", "", D136+E136+I136+J136)</f>
        <v>0</v>
      </c>
      <c r="O136" s="56">
        <f>IF($A136="", "", F136+G136+K136+L136)</f>
        <v>0</v>
      </c>
    </row>
    <row r="137" spans="1:15" x14ac:dyDescent="0.55000000000000004">
      <c r="A137" s="126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ワクチン高齢者等!$A:$G, H$4, FALSE), 0)</f>
        <v>0</v>
      </c>
      <c r="I137" s="55">
        <f>IFERROR(VLOOKUP($A137, ワクチン高齢者等!$A:$G, I$4, FALSE), 0)</f>
        <v>0</v>
      </c>
      <c r="J137" s="55">
        <f>IFERROR(VLOOKUP($A137, ワクチン高齢者等!$A:$G, J$4, FALSE), 0)</f>
        <v>0</v>
      </c>
      <c r="K137" s="55">
        <f>IFERROR(VLOOKUP($A137, ワクチン高齢者等!$A:$G, K$4, FALSE), 0)</f>
        <v>0</v>
      </c>
      <c r="L137" s="55">
        <f>IFERROR(VLOOKUP($A137, ワクチン高齢者等!$A:$G, L$4, FALSE), 0)</f>
        <v>0</v>
      </c>
      <c r="M137" s="57">
        <f t="shared" si="2"/>
        <v>44428</v>
      </c>
      <c r="N137" s="56">
        <f>IF($A137="", "", D137+E137+I137+J137)</f>
        <v>0</v>
      </c>
      <c r="O137" s="56">
        <f>IF($A137="", "", F137+G137+K137+L137)</f>
        <v>0</v>
      </c>
    </row>
    <row r="138" spans="1:15" x14ac:dyDescent="0.55000000000000004">
      <c r="A138" s="126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ワクチン高齢者等!$A:$G, H$4, FALSE), 0)</f>
        <v>0</v>
      </c>
      <c r="I138" s="55">
        <f>IFERROR(VLOOKUP($A138, ワクチン高齢者等!$A:$G, I$4, FALSE), 0)</f>
        <v>0</v>
      </c>
      <c r="J138" s="55">
        <f>IFERROR(VLOOKUP($A138, ワクチン高齢者等!$A:$G, J$4, FALSE), 0)</f>
        <v>0</v>
      </c>
      <c r="K138" s="55">
        <f>IFERROR(VLOOKUP($A138, ワクチン高齢者等!$A:$G, K$4, FALSE), 0)</f>
        <v>0</v>
      </c>
      <c r="L138" s="55">
        <f>IFERROR(VLOOKUP($A138, ワクチン高齢者等!$A:$G, L$4, FALSE), 0)</f>
        <v>0</v>
      </c>
      <c r="M138" s="57">
        <f t="shared" si="2"/>
        <v>44429</v>
      </c>
      <c r="N138" s="56">
        <f>IF($A138="", "", D138+E138+I138+J138)</f>
        <v>0</v>
      </c>
      <c r="O138" s="56">
        <f>IF($A138="", "", F138+G138+K138+L138)</f>
        <v>0</v>
      </c>
    </row>
    <row r="139" spans="1:15" x14ac:dyDescent="0.55000000000000004">
      <c r="A139" s="126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ワクチン高齢者等!$A:$G, H$4, FALSE), 0)</f>
        <v>0</v>
      </c>
      <c r="I139" s="55">
        <f>IFERROR(VLOOKUP($A139, ワクチン高齢者等!$A:$G, I$4, FALSE), 0)</f>
        <v>0</v>
      </c>
      <c r="J139" s="55">
        <f>IFERROR(VLOOKUP($A139, ワクチン高齢者等!$A:$G, J$4, FALSE), 0)</f>
        <v>0</v>
      </c>
      <c r="K139" s="55">
        <f>IFERROR(VLOOKUP($A139, ワクチン高齢者等!$A:$G, K$4, FALSE), 0)</f>
        <v>0</v>
      </c>
      <c r="L139" s="55">
        <f>IFERROR(VLOOKUP($A139, ワクチン高齢者等!$A:$G, L$4, FALSE), 0)</f>
        <v>0</v>
      </c>
      <c r="M139" s="57">
        <f t="shared" si="2"/>
        <v>44430</v>
      </c>
      <c r="N139" s="56">
        <f>IF($A139="", "", D139+E139+I139+J139)</f>
        <v>0</v>
      </c>
      <c r="O139" s="56">
        <f>IF($A139="", "", F139+G139+K139+L139)</f>
        <v>0</v>
      </c>
    </row>
    <row r="140" spans="1:15" x14ac:dyDescent="0.55000000000000004">
      <c r="A140" s="126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ワクチン高齢者等!$A:$G, H$4, FALSE), 0)</f>
        <v>0</v>
      </c>
      <c r="I140" s="55">
        <f>IFERROR(VLOOKUP($A140, ワクチン高齢者等!$A:$G, I$4, FALSE), 0)</f>
        <v>0</v>
      </c>
      <c r="J140" s="55">
        <f>IFERROR(VLOOKUP($A140, ワクチン高齢者等!$A:$G, J$4, FALSE), 0)</f>
        <v>0</v>
      </c>
      <c r="K140" s="55">
        <f>IFERROR(VLOOKUP($A140, ワクチン高齢者等!$A:$G, K$4, FALSE), 0)</f>
        <v>0</v>
      </c>
      <c r="L140" s="55">
        <f>IFERROR(VLOOKUP($A140, ワクチン高齢者等!$A:$G, L$4, FALSE), 0)</f>
        <v>0</v>
      </c>
      <c r="M140" s="57">
        <f t="shared" si="2"/>
        <v>44431</v>
      </c>
      <c r="N140" s="56">
        <f>IF($A140="", "", D140+E140+I140+J140)</f>
        <v>0</v>
      </c>
      <c r="O140" s="56">
        <f>IF($A140="", "", F140+G140+K140+L140)</f>
        <v>0</v>
      </c>
    </row>
    <row r="141" spans="1:15" x14ac:dyDescent="0.55000000000000004">
      <c r="A141" s="126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ワクチン高齢者等!$A:$G, H$4, FALSE), 0)</f>
        <v>0</v>
      </c>
      <c r="I141" s="55">
        <f>IFERROR(VLOOKUP($A141, ワクチン高齢者等!$A:$G, I$4, FALSE), 0)</f>
        <v>0</v>
      </c>
      <c r="J141" s="55">
        <f>IFERROR(VLOOKUP($A141, ワクチン高齢者等!$A:$G, J$4, FALSE), 0)</f>
        <v>0</v>
      </c>
      <c r="K141" s="55">
        <f>IFERROR(VLOOKUP($A141, ワクチン高齢者等!$A:$G, K$4, FALSE), 0)</f>
        <v>0</v>
      </c>
      <c r="L141" s="55">
        <f>IFERROR(VLOOKUP($A141, ワクチン高齢者等!$A:$G, L$4, FALSE), 0)</f>
        <v>0</v>
      </c>
      <c r="M141" s="57">
        <f t="shared" si="2"/>
        <v>44432</v>
      </c>
      <c r="N141" s="56">
        <f>IF($A141="", "", D141+E141+I141+J141)</f>
        <v>0</v>
      </c>
      <c r="O141" s="56">
        <f>IF($A141="", "", F141+G141+K141+L141)</f>
        <v>0</v>
      </c>
    </row>
    <row r="142" spans="1:15" x14ac:dyDescent="0.55000000000000004">
      <c r="A142" s="126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ワクチン高齢者等!$A:$G, H$4, FALSE), 0)</f>
        <v>0</v>
      </c>
      <c r="I142" s="55">
        <f>IFERROR(VLOOKUP($A142, ワクチン高齢者等!$A:$G, I$4, FALSE), 0)</f>
        <v>0</v>
      </c>
      <c r="J142" s="55">
        <f>IFERROR(VLOOKUP($A142, ワクチン高齢者等!$A:$G, J$4, FALSE), 0)</f>
        <v>0</v>
      </c>
      <c r="K142" s="55">
        <f>IFERROR(VLOOKUP($A142, ワクチン高齢者等!$A:$G, K$4, FALSE), 0)</f>
        <v>0</v>
      </c>
      <c r="L142" s="55">
        <f>IFERROR(VLOOKUP($A142, ワクチン高齢者等!$A:$G, L$4, FALSE), 0)</f>
        <v>0</v>
      </c>
      <c r="M142" s="57">
        <f t="shared" si="2"/>
        <v>44433</v>
      </c>
      <c r="N142" s="56">
        <f>IF($A142="", "", D142+E142+I142+J142)</f>
        <v>0</v>
      </c>
      <c r="O142" s="56">
        <f>IF($A142="", "", F142+G142+K142+L142)</f>
        <v>0</v>
      </c>
    </row>
    <row r="143" spans="1:15" x14ac:dyDescent="0.55000000000000004">
      <c r="A143" s="126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ワクチン高齢者等!$A:$G, H$4, FALSE), 0)</f>
        <v>0</v>
      </c>
      <c r="I143" s="55">
        <f>IFERROR(VLOOKUP($A143, ワクチン高齢者等!$A:$G, I$4, FALSE), 0)</f>
        <v>0</v>
      </c>
      <c r="J143" s="55">
        <f>IFERROR(VLOOKUP($A143, ワクチン高齢者等!$A:$G, J$4, FALSE), 0)</f>
        <v>0</v>
      </c>
      <c r="K143" s="55">
        <f>IFERROR(VLOOKUP($A143, ワクチン高齢者等!$A:$G, K$4, FALSE), 0)</f>
        <v>0</v>
      </c>
      <c r="L143" s="55">
        <f>IFERROR(VLOOKUP($A143, ワクチン高齢者等!$A:$G, L$4, FALSE), 0)</f>
        <v>0</v>
      </c>
      <c r="M143" s="57">
        <f t="shared" si="2"/>
        <v>44434</v>
      </c>
      <c r="N143" s="56">
        <f>IF($A143="", "", D143+E143+I143+J143)</f>
        <v>0</v>
      </c>
      <c r="O143" s="56">
        <f>IF($A143="", "", F143+G143+K143+L143)</f>
        <v>0</v>
      </c>
    </row>
    <row r="144" spans="1:15" x14ac:dyDescent="0.55000000000000004">
      <c r="A144" s="126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ワクチン高齢者等!$A:$G, H$4, FALSE), 0)</f>
        <v>0</v>
      </c>
      <c r="I144" s="55">
        <f>IFERROR(VLOOKUP($A144, ワクチン高齢者等!$A:$G, I$4, FALSE), 0)</f>
        <v>0</v>
      </c>
      <c r="J144" s="55">
        <f>IFERROR(VLOOKUP($A144, ワクチン高齢者等!$A:$G, J$4, FALSE), 0)</f>
        <v>0</v>
      </c>
      <c r="K144" s="55">
        <f>IFERROR(VLOOKUP($A144, ワクチン高齢者等!$A:$G, K$4, FALSE), 0)</f>
        <v>0</v>
      </c>
      <c r="L144" s="55">
        <f>IFERROR(VLOOKUP($A144, ワクチン高齢者等!$A:$G, L$4, FALSE), 0)</f>
        <v>0</v>
      </c>
      <c r="M144" s="57">
        <f t="shared" si="2"/>
        <v>44435</v>
      </c>
      <c r="N144" s="56">
        <f>IF($A144="", "", D144+E144+I144+J144)</f>
        <v>0</v>
      </c>
      <c r="O144" s="56">
        <f>IF($A144="", "", F144+G144+K144+L144)</f>
        <v>0</v>
      </c>
    </row>
    <row r="145" spans="1:15" x14ac:dyDescent="0.55000000000000004">
      <c r="A145" s="126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ワクチン高齢者等!$A:$G, H$4, FALSE), 0)</f>
        <v>0</v>
      </c>
      <c r="I145" s="55">
        <f>IFERROR(VLOOKUP($A145, ワクチン高齢者等!$A:$G, I$4, FALSE), 0)</f>
        <v>0</v>
      </c>
      <c r="J145" s="55">
        <f>IFERROR(VLOOKUP($A145, ワクチン高齢者等!$A:$G, J$4, FALSE), 0)</f>
        <v>0</v>
      </c>
      <c r="K145" s="55">
        <f>IFERROR(VLOOKUP($A145, ワクチン高齢者等!$A:$G, K$4, FALSE), 0)</f>
        <v>0</v>
      </c>
      <c r="L145" s="55">
        <f>IFERROR(VLOOKUP($A145, ワクチン高齢者等!$A:$G, L$4, FALSE), 0)</f>
        <v>0</v>
      </c>
      <c r="M145" s="57">
        <f t="shared" si="2"/>
        <v>44436</v>
      </c>
      <c r="N145" s="56">
        <f>IF($A145="", "", D145+E145+I145+J145)</f>
        <v>0</v>
      </c>
      <c r="O145" s="56">
        <f>IF($A145="", "", F145+G145+K145+L145)</f>
        <v>0</v>
      </c>
    </row>
    <row r="146" spans="1:15" x14ac:dyDescent="0.55000000000000004">
      <c r="A146" s="126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ワクチン高齢者等!$A:$G, H$4, FALSE), 0)</f>
        <v>0</v>
      </c>
      <c r="I146" s="55">
        <f>IFERROR(VLOOKUP($A146, ワクチン高齢者等!$A:$G, I$4, FALSE), 0)</f>
        <v>0</v>
      </c>
      <c r="J146" s="55">
        <f>IFERROR(VLOOKUP($A146, ワクチン高齢者等!$A:$G, J$4, FALSE), 0)</f>
        <v>0</v>
      </c>
      <c r="K146" s="55">
        <f>IFERROR(VLOOKUP($A146, ワクチン高齢者等!$A:$G, K$4, FALSE), 0)</f>
        <v>0</v>
      </c>
      <c r="L146" s="55">
        <f>IFERROR(VLOOKUP($A146, ワクチン高齢者等!$A:$G, L$4, FALSE), 0)</f>
        <v>0</v>
      </c>
      <c r="M146" s="57">
        <f t="shared" si="2"/>
        <v>44437</v>
      </c>
      <c r="N146" s="56">
        <f>IF($A146="", "", D146+E146+I146+J146)</f>
        <v>0</v>
      </c>
      <c r="O146" s="56">
        <f>IF($A146="", "", F146+G146+K146+L146)</f>
        <v>0</v>
      </c>
    </row>
    <row r="147" spans="1:15" x14ac:dyDescent="0.55000000000000004">
      <c r="A147" s="126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ワクチン高齢者等!$A:$G, H$4, FALSE), 0)</f>
        <v>0</v>
      </c>
      <c r="I147" s="55">
        <f>IFERROR(VLOOKUP($A147, ワクチン高齢者等!$A:$G, I$4, FALSE), 0)</f>
        <v>0</v>
      </c>
      <c r="J147" s="55">
        <f>IFERROR(VLOOKUP($A147, ワクチン高齢者等!$A:$G, J$4, FALSE), 0)</f>
        <v>0</v>
      </c>
      <c r="K147" s="55">
        <f>IFERROR(VLOOKUP($A147, ワクチン高齢者等!$A:$G, K$4, FALSE), 0)</f>
        <v>0</v>
      </c>
      <c r="L147" s="55">
        <f>IFERROR(VLOOKUP($A147, ワクチン高齢者等!$A:$G, L$4, FALSE), 0)</f>
        <v>0</v>
      </c>
      <c r="M147" s="57">
        <f t="shared" si="2"/>
        <v>44438</v>
      </c>
      <c r="N147" s="56">
        <f>IF($A147="", "", D147+E147+I147+J147)</f>
        <v>0</v>
      </c>
      <c r="O147" s="56">
        <f>IF($A147="", "", F147+G147+K147+L147)</f>
        <v>0</v>
      </c>
    </row>
    <row r="148" spans="1:15" x14ac:dyDescent="0.55000000000000004">
      <c r="A148" s="126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ワクチン高齢者等!$A:$G, H$4, FALSE), 0)</f>
        <v>0</v>
      </c>
      <c r="I148" s="55">
        <f>IFERROR(VLOOKUP($A148, ワクチン高齢者等!$A:$G, I$4, FALSE), 0)</f>
        <v>0</v>
      </c>
      <c r="J148" s="55">
        <f>IFERROR(VLOOKUP($A148, ワクチン高齢者等!$A:$G, J$4, FALSE), 0)</f>
        <v>0</v>
      </c>
      <c r="K148" s="55">
        <f>IFERROR(VLOOKUP($A148, ワクチン高齢者等!$A:$G, K$4, FALSE), 0)</f>
        <v>0</v>
      </c>
      <c r="L148" s="55">
        <f>IFERROR(VLOOKUP($A148, ワクチン高齢者等!$A:$G, L$4, FALSE), 0)</f>
        <v>0</v>
      </c>
      <c r="M148" s="57">
        <f t="shared" si="2"/>
        <v>44439</v>
      </c>
      <c r="N148" s="56">
        <f>IF($A148="", "", D148+E148+I148+J148)</f>
        <v>0</v>
      </c>
      <c r="O148" s="56">
        <f>IF($A148="", "", F148+G148+K148+L148)</f>
        <v>0</v>
      </c>
    </row>
    <row r="149" spans="1:15" x14ac:dyDescent="0.55000000000000004">
      <c r="A149" s="126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ワクチン高齢者等!$A:$G, H$4, FALSE), 0)</f>
        <v>0</v>
      </c>
      <c r="I149" s="55">
        <f>IFERROR(VLOOKUP($A149, ワクチン高齢者等!$A:$G, I$4, FALSE), 0)</f>
        <v>0</v>
      </c>
      <c r="J149" s="55">
        <f>IFERROR(VLOOKUP($A149, ワクチン高齢者等!$A:$G, J$4, FALSE), 0)</f>
        <v>0</v>
      </c>
      <c r="K149" s="55">
        <f>IFERROR(VLOOKUP($A149, ワクチン高齢者等!$A:$G, K$4, FALSE), 0)</f>
        <v>0</v>
      </c>
      <c r="L149" s="55">
        <f>IFERROR(VLOOKUP($A149, ワクチン高齢者等!$A:$G, L$4, FALSE), 0)</f>
        <v>0</v>
      </c>
      <c r="M149" s="57">
        <f t="shared" si="2"/>
        <v>44440</v>
      </c>
      <c r="N149" s="56">
        <f>IF($A149="", "", D149+E149+I149+J149)</f>
        <v>0</v>
      </c>
      <c r="O149" s="56">
        <f>IF($A149="", "", F149+G149+K149+L149)</f>
        <v>0</v>
      </c>
    </row>
    <row r="150" spans="1:15" x14ac:dyDescent="0.55000000000000004">
      <c r="A150" s="126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ワクチン高齢者等!$A:$G, H$4, FALSE), 0)</f>
        <v>0</v>
      </c>
      <c r="I150" s="55">
        <f>IFERROR(VLOOKUP($A150, ワクチン高齢者等!$A:$G, I$4, FALSE), 0)</f>
        <v>0</v>
      </c>
      <c r="J150" s="55">
        <f>IFERROR(VLOOKUP($A150, ワクチン高齢者等!$A:$G, J$4, FALSE), 0)</f>
        <v>0</v>
      </c>
      <c r="K150" s="55">
        <f>IFERROR(VLOOKUP($A150, ワクチン高齢者等!$A:$G, K$4, FALSE), 0)</f>
        <v>0</v>
      </c>
      <c r="L150" s="55">
        <f>IFERROR(VLOOKUP($A150, ワクチン高齢者等!$A:$G, L$4, FALSE), 0)</f>
        <v>0</v>
      </c>
      <c r="M150" s="57">
        <f t="shared" si="2"/>
        <v>44441</v>
      </c>
      <c r="N150" s="56">
        <f>IF($A150="", "", D150+E150+I150+J150)</f>
        <v>0</v>
      </c>
      <c r="O150" s="56">
        <f>IF($A150="", "", F150+G150+K150+L150)</f>
        <v>0</v>
      </c>
    </row>
    <row r="151" spans="1:15" x14ac:dyDescent="0.55000000000000004">
      <c r="A151" s="126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ワクチン高齢者等!$A:$G, H$4, FALSE), 0)</f>
        <v>0</v>
      </c>
      <c r="I151" s="55">
        <f>IFERROR(VLOOKUP($A151, ワクチン高齢者等!$A:$G, I$4, FALSE), 0)</f>
        <v>0</v>
      </c>
      <c r="J151" s="55">
        <f>IFERROR(VLOOKUP($A151, ワクチン高齢者等!$A:$G, J$4, FALSE), 0)</f>
        <v>0</v>
      </c>
      <c r="K151" s="55">
        <f>IFERROR(VLOOKUP($A151, ワクチン高齢者等!$A:$G, K$4, FALSE), 0)</f>
        <v>0</v>
      </c>
      <c r="L151" s="55">
        <f>IFERROR(VLOOKUP($A151, ワクチン高齢者等!$A:$G, L$4, FALSE), 0)</f>
        <v>0</v>
      </c>
      <c r="M151" s="57">
        <f t="shared" si="2"/>
        <v>44442</v>
      </c>
      <c r="N151" s="56">
        <f>IF($A151="", "", D151+E151+I151+J151)</f>
        <v>0</v>
      </c>
      <c r="O151" s="56">
        <f>IF($A151="", "", F151+G151+K151+L151)</f>
        <v>0</v>
      </c>
    </row>
    <row r="152" spans="1:15" x14ac:dyDescent="0.55000000000000004">
      <c r="A152" s="126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ワクチン高齢者等!$A:$G, H$4, FALSE), 0)</f>
        <v>0</v>
      </c>
      <c r="I152" s="55">
        <f>IFERROR(VLOOKUP($A152, ワクチン高齢者等!$A:$G, I$4, FALSE), 0)</f>
        <v>0</v>
      </c>
      <c r="J152" s="55">
        <f>IFERROR(VLOOKUP($A152, ワクチン高齢者等!$A:$G, J$4, FALSE), 0)</f>
        <v>0</v>
      </c>
      <c r="K152" s="55">
        <f>IFERROR(VLOOKUP($A152, ワクチン高齢者等!$A:$G, K$4, FALSE), 0)</f>
        <v>0</v>
      </c>
      <c r="L152" s="55">
        <f>IFERROR(VLOOKUP($A152, ワクチン高齢者等!$A:$G, L$4, FALSE), 0)</f>
        <v>0</v>
      </c>
      <c r="M152" s="57">
        <f t="shared" si="2"/>
        <v>44443</v>
      </c>
      <c r="N152" s="56">
        <f>IF($A152="", "", D152+E152+I152+J152)</f>
        <v>0</v>
      </c>
      <c r="O152" s="56">
        <f>IF($A152="", "", F152+G152+K152+L152)</f>
        <v>0</v>
      </c>
    </row>
    <row r="153" spans="1:15" x14ac:dyDescent="0.55000000000000004">
      <c r="A153" s="126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ワクチン高齢者等!$A:$G, H$4, FALSE), 0)</f>
        <v>0</v>
      </c>
      <c r="I153" s="55">
        <f>IFERROR(VLOOKUP($A153, ワクチン高齢者等!$A:$G, I$4, FALSE), 0)</f>
        <v>0</v>
      </c>
      <c r="J153" s="55">
        <f>IFERROR(VLOOKUP($A153, ワクチン高齢者等!$A:$G, J$4, FALSE), 0)</f>
        <v>0</v>
      </c>
      <c r="K153" s="55">
        <f>IFERROR(VLOOKUP($A153, ワクチン高齢者等!$A:$G, K$4, FALSE), 0)</f>
        <v>0</v>
      </c>
      <c r="L153" s="55">
        <f>IFERROR(VLOOKUP($A153, ワクチン高齢者等!$A:$G, L$4, FALSE), 0)</f>
        <v>0</v>
      </c>
      <c r="M153" s="57">
        <f t="shared" si="2"/>
        <v>44444</v>
      </c>
      <c r="N153" s="56">
        <f>IF($A153="", "", D153+E153+I153+J153)</f>
        <v>0</v>
      </c>
      <c r="O153" s="56">
        <f>IF($A153="", "", F153+G153+K153+L153)</f>
        <v>0</v>
      </c>
    </row>
    <row r="154" spans="1:15" x14ac:dyDescent="0.55000000000000004">
      <c r="A154" s="126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ワクチン高齢者等!$A:$G, H$4, FALSE), 0)</f>
        <v>0</v>
      </c>
      <c r="I154" s="55">
        <f>IFERROR(VLOOKUP($A154, ワクチン高齢者等!$A:$G, I$4, FALSE), 0)</f>
        <v>0</v>
      </c>
      <c r="J154" s="55">
        <f>IFERROR(VLOOKUP($A154, ワクチン高齢者等!$A:$G, J$4, FALSE), 0)</f>
        <v>0</v>
      </c>
      <c r="K154" s="55">
        <f>IFERROR(VLOOKUP($A154, ワクチン高齢者等!$A:$G, K$4, FALSE), 0)</f>
        <v>0</v>
      </c>
      <c r="L154" s="55">
        <f>IFERROR(VLOOKUP($A154, ワクチン高齢者等!$A:$G, L$4, FALSE), 0)</f>
        <v>0</v>
      </c>
      <c r="M154" s="57">
        <f t="shared" si="2"/>
        <v>44445</v>
      </c>
      <c r="N154" s="56">
        <f>IF($A154="", "", D154+E154+I154+J154)</f>
        <v>0</v>
      </c>
      <c r="O154" s="56">
        <f>IF($A154="", "", F154+G154+K154+L154)</f>
        <v>0</v>
      </c>
    </row>
    <row r="155" spans="1:15" x14ac:dyDescent="0.55000000000000004">
      <c r="A155" s="126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ワクチン高齢者等!$A:$G, H$4, FALSE), 0)</f>
        <v>0</v>
      </c>
      <c r="I155" s="55">
        <f>IFERROR(VLOOKUP($A155, ワクチン高齢者等!$A:$G, I$4, FALSE), 0)</f>
        <v>0</v>
      </c>
      <c r="J155" s="55">
        <f>IFERROR(VLOOKUP($A155, ワクチン高齢者等!$A:$G, J$4, FALSE), 0)</f>
        <v>0</v>
      </c>
      <c r="K155" s="55">
        <f>IFERROR(VLOOKUP($A155, ワクチン高齢者等!$A:$G, K$4, FALSE), 0)</f>
        <v>0</v>
      </c>
      <c r="L155" s="55">
        <f>IFERROR(VLOOKUP($A155, ワクチン高齢者等!$A:$G, L$4, FALSE), 0)</f>
        <v>0</v>
      </c>
      <c r="M155" s="57">
        <f t="shared" si="2"/>
        <v>44446</v>
      </c>
      <c r="N155" s="56">
        <f>IF($A155="", "", D155+E155+I155+J155)</f>
        <v>0</v>
      </c>
      <c r="O155" s="56">
        <f>IF($A155="", "", F155+G155+K155+L155)</f>
        <v>0</v>
      </c>
    </row>
    <row r="156" spans="1:15" x14ac:dyDescent="0.55000000000000004">
      <c r="A156" s="126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ワクチン高齢者等!$A:$G, H$4, FALSE), 0)</f>
        <v>0</v>
      </c>
      <c r="I156" s="55">
        <f>IFERROR(VLOOKUP($A156, ワクチン高齢者等!$A:$G, I$4, FALSE), 0)</f>
        <v>0</v>
      </c>
      <c r="J156" s="55">
        <f>IFERROR(VLOOKUP($A156, ワクチン高齢者等!$A:$G, J$4, FALSE), 0)</f>
        <v>0</v>
      </c>
      <c r="K156" s="55">
        <f>IFERROR(VLOOKUP($A156, ワクチン高齢者等!$A:$G, K$4, FALSE), 0)</f>
        <v>0</v>
      </c>
      <c r="L156" s="55">
        <f>IFERROR(VLOOKUP($A156, ワクチン高齢者等!$A:$G, L$4, FALSE), 0)</f>
        <v>0</v>
      </c>
      <c r="M156" s="57">
        <f t="shared" si="2"/>
        <v>44447</v>
      </c>
      <c r="N156" s="56">
        <f>IF($A156="", "", D156+E156+I156+J156)</f>
        <v>0</v>
      </c>
      <c r="O156" s="56">
        <f>IF($A156="", "", F156+G156+K156+L156)</f>
        <v>0</v>
      </c>
    </row>
    <row r="157" spans="1:15" x14ac:dyDescent="0.55000000000000004">
      <c r="A157" s="126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ワクチン高齢者等!$A:$G, H$4, FALSE), 0)</f>
        <v>0</v>
      </c>
      <c r="I157" s="55">
        <f>IFERROR(VLOOKUP($A157, ワクチン高齢者等!$A:$G, I$4, FALSE), 0)</f>
        <v>0</v>
      </c>
      <c r="J157" s="55">
        <f>IFERROR(VLOOKUP($A157, ワクチン高齢者等!$A:$G, J$4, FALSE), 0)</f>
        <v>0</v>
      </c>
      <c r="K157" s="55">
        <f>IFERROR(VLOOKUP($A157, ワクチン高齢者等!$A:$G, K$4, FALSE), 0)</f>
        <v>0</v>
      </c>
      <c r="L157" s="55">
        <f>IFERROR(VLOOKUP($A157, ワクチン高齢者等!$A:$G, L$4, FALSE), 0)</f>
        <v>0</v>
      </c>
      <c r="M157" s="57">
        <f t="shared" si="2"/>
        <v>44448</v>
      </c>
      <c r="N157" s="56">
        <f>IF($A157="", "", D157+E157+I157+J157)</f>
        <v>0</v>
      </c>
      <c r="O157" s="56">
        <f>IF($A157="", "", F157+G157+K157+L157)</f>
        <v>0</v>
      </c>
    </row>
    <row r="158" spans="1:15" x14ac:dyDescent="0.55000000000000004">
      <c r="A158" s="126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ワクチン高齢者等!$A:$G, H$4, FALSE), 0)</f>
        <v>0</v>
      </c>
      <c r="I158" s="55">
        <f>IFERROR(VLOOKUP($A158, ワクチン高齢者等!$A:$G, I$4, FALSE), 0)</f>
        <v>0</v>
      </c>
      <c r="J158" s="55">
        <f>IFERROR(VLOOKUP($A158, ワクチン高齢者等!$A:$G, J$4, FALSE), 0)</f>
        <v>0</v>
      </c>
      <c r="K158" s="55">
        <f>IFERROR(VLOOKUP($A158, ワクチン高齢者等!$A:$G, K$4, FALSE), 0)</f>
        <v>0</v>
      </c>
      <c r="L158" s="55">
        <f>IFERROR(VLOOKUP($A158, ワクチン高齢者等!$A:$G, L$4, FALSE), 0)</f>
        <v>0</v>
      </c>
      <c r="M158" s="57">
        <f t="shared" si="2"/>
        <v>44449</v>
      </c>
      <c r="N158" s="56">
        <f>IF($A158="", "", D158+E158+I158+J158)</f>
        <v>0</v>
      </c>
      <c r="O158" s="56">
        <f>IF($A158="", "", F158+G158+K158+L158)</f>
        <v>0</v>
      </c>
    </row>
    <row r="159" spans="1:15" x14ac:dyDescent="0.55000000000000004">
      <c r="A159" s="126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ワクチン高齢者等!$A:$G, H$4, FALSE), 0)</f>
        <v>0</v>
      </c>
      <c r="I159" s="55">
        <f>IFERROR(VLOOKUP($A159, ワクチン高齢者等!$A:$G, I$4, FALSE), 0)</f>
        <v>0</v>
      </c>
      <c r="J159" s="55">
        <f>IFERROR(VLOOKUP($A159, ワクチン高齢者等!$A:$G, J$4, FALSE), 0)</f>
        <v>0</v>
      </c>
      <c r="K159" s="55">
        <f>IFERROR(VLOOKUP($A159, ワクチン高齢者等!$A:$G, K$4, FALSE), 0)</f>
        <v>0</v>
      </c>
      <c r="L159" s="55">
        <f>IFERROR(VLOOKUP($A159, ワクチン高齢者等!$A:$G, L$4, FALSE), 0)</f>
        <v>0</v>
      </c>
      <c r="M159" s="57">
        <f t="shared" si="2"/>
        <v>44450</v>
      </c>
      <c r="N159" s="56">
        <f>IF($A159="", "", D159+E159+I159+J159)</f>
        <v>0</v>
      </c>
      <c r="O159" s="56">
        <f>IF($A159="", "", F159+G159+K159+L159)</f>
        <v>0</v>
      </c>
    </row>
    <row r="160" spans="1:15" x14ac:dyDescent="0.55000000000000004">
      <c r="A160" s="126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ワクチン高齢者等!$A:$G, H$4, FALSE), 0)</f>
        <v>0</v>
      </c>
      <c r="I160" s="55">
        <f>IFERROR(VLOOKUP($A160, ワクチン高齢者等!$A:$G, I$4, FALSE), 0)</f>
        <v>0</v>
      </c>
      <c r="J160" s="55">
        <f>IFERROR(VLOOKUP($A160, ワクチン高齢者等!$A:$G, J$4, FALSE), 0)</f>
        <v>0</v>
      </c>
      <c r="K160" s="55">
        <f>IFERROR(VLOOKUP($A160, ワクチン高齢者等!$A:$G, K$4, FALSE), 0)</f>
        <v>0</v>
      </c>
      <c r="L160" s="55">
        <f>IFERROR(VLOOKUP($A160, ワクチン高齢者等!$A:$G, L$4, FALSE), 0)</f>
        <v>0</v>
      </c>
      <c r="M160" s="57">
        <f t="shared" si="2"/>
        <v>44451</v>
      </c>
      <c r="N160" s="56">
        <f>IF($A160="", "", D160+E160+I160+J160)</f>
        <v>0</v>
      </c>
      <c r="O160" s="56">
        <f>IF($A160="", "", F160+G160+K160+L160)</f>
        <v>0</v>
      </c>
    </row>
    <row r="161" spans="1:15" x14ac:dyDescent="0.55000000000000004">
      <c r="A161" s="126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ワクチン高齢者等!$A:$G, H$4, FALSE), 0)</f>
        <v>0</v>
      </c>
      <c r="I161" s="55">
        <f>IFERROR(VLOOKUP($A161, ワクチン高齢者等!$A:$G, I$4, FALSE), 0)</f>
        <v>0</v>
      </c>
      <c r="J161" s="55">
        <f>IFERROR(VLOOKUP($A161, ワクチン高齢者等!$A:$G, J$4, FALSE), 0)</f>
        <v>0</v>
      </c>
      <c r="K161" s="55">
        <f>IFERROR(VLOOKUP($A161, ワクチン高齢者等!$A:$G, K$4, FALSE), 0)</f>
        <v>0</v>
      </c>
      <c r="L161" s="55">
        <f>IFERROR(VLOOKUP($A161, ワクチン高齢者等!$A:$G, L$4, FALSE), 0)</f>
        <v>0</v>
      </c>
      <c r="M161" s="57">
        <f t="shared" si="2"/>
        <v>44452</v>
      </c>
      <c r="N161" s="56">
        <f>IF($A161="", "", D161+E161+I161+J161)</f>
        <v>0</v>
      </c>
      <c r="O161" s="56">
        <f>IF($A161="", "", F161+G161+K161+L161)</f>
        <v>0</v>
      </c>
    </row>
    <row r="162" spans="1:15" x14ac:dyDescent="0.55000000000000004">
      <c r="A162" s="126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ワクチン高齢者等!$A:$G, H$4, FALSE), 0)</f>
        <v>0</v>
      </c>
      <c r="I162" s="55">
        <f>IFERROR(VLOOKUP($A162, ワクチン高齢者等!$A:$G, I$4, FALSE), 0)</f>
        <v>0</v>
      </c>
      <c r="J162" s="55">
        <f>IFERROR(VLOOKUP($A162, ワクチン高齢者等!$A:$G, J$4, FALSE), 0)</f>
        <v>0</v>
      </c>
      <c r="K162" s="55">
        <f>IFERROR(VLOOKUP($A162, ワクチン高齢者等!$A:$G, K$4, FALSE), 0)</f>
        <v>0</v>
      </c>
      <c r="L162" s="55">
        <f>IFERROR(VLOOKUP($A162, ワクチン高齢者等!$A:$G, L$4, FALSE), 0)</f>
        <v>0</v>
      </c>
      <c r="M162" s="57">
        <f t="shared" si="2"/>
        <v>44453</v>
      </c>
      <c r="N162" s="56">
        <f>IF($A162="", "", D162+E162+I162+J162)</f>
        <v>0</v>
      </c>
      <c r="O162" s="56">
        <f>IF($A162="", "", F162+G162+K162+L162)</f>
        <v>0</v>
      </c>
    </row>
    <row r="163" spans="1:15" x14ac:dyDescent="0.55000000000000004">
      <c r="A163" s="126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ワクチン高齢者等!$A:$G, H$4, FALSE), 0)</f>
        <v>0</v>
      </c>
      <c r="I163" s="55">
        <f>IFERROR(VLOOKUP($A163, ワクチン高齢者等!$A:$G, I$4, FALSE), 0)</f>
        <v>0</v>
      </c>
      <c r="J163" s="55">
        <f>IFERROR(VLOOKUP($A163, ワクチン高齢者等!$A:$G, J$4, FALSE), 0)</f>
        <v>0</v>
      </c>
      <c r="K163" s="55">
        <f>IFERROR(VLOOKUP($A163, ワクチン高齢者等!$A:$G, K$4, FALSE), 0)</f>
        <v>0</v>
      </c>
      <c r="L163" s="55">
        <f>IFERROR(VLOOKUP($A163, ワクチン高齢者等!$A:$G, L$4, FALSE), 0)</f>
        <v>0</v>
      </c>
      <c r="M163" s="57">
        <f t="shared" si="2"/>
        <v>44454</v>
      </c>
      <c r="N163" s="56">
        <f>IF($A163="", "", D163+E163+I163+J163)</f>
        <v>0</v>
      </c>
      <c r="O163" s="56">
        <f>IF($A163="", "", F163+G163+K163+L163)</f>
        <v>0</v>
      </c>
    </row>
    <row r="164" spans="1:15" x14ac:dyDescent="0.55000000000000004">
      <c r="A164" s="126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ワクチン高齢者等!$A:$G, H$4, FALSE), 0)</f>
        <v>0</v>
      </c>
      <c r="I164" s="55">
        <f>IFERROR(VLOOKUP($A164, ワクチン高齢者等!$A:$G, I$4, FALSE), 0)</f>
        <v>0</v>
      </c>
      <c r="J164" s="55">
        <f>IFERROR(VLOOKUP($A164, ワクチン高齢者等!$A:$G, J$4, FALSE), 0)</f>
        <v>0</v>
      </c>
      <c r="K164" s="55">
        <f>IFERROR(VLOOKUP($A164, ワクチン高齢者等!$A:$G, K$4, FALSE), 0)</f>
        <v>0</v>
      </c>
      <c r="L164" s="55">
        <f>IFERROR(VLOOKUP($A164, ワクチン高齢者等!$A:$G, L$4, FALSE), 0)</f>
        <v>0</v>
      </c>
      <c r="M164" s="57">
        <f t="shared" si="2"/>
        <v>44455</v>
      </c>
      <c r="N164" s="56">
        <f>IF($A164="", "", D164+E164+I164+J164)</f>
        <v>0</v>
      </c>
      <c r="O164" s="56">
        <f>IF($A164="", "", F164+G164+K164+L164)</f>
        <v>0</v>
      </c>
    </row>
    <row r="165" spans="1:15" x14ac:dyDescent="0.55000000000000004">
      <c r="A165" s="126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ワクチン高齢者等!$A:$G, H$4, FALSE), 0)</f>
        <v>0</v>
      </c>
      <c r="I165" s="55">
        <f>IFERROR(VLOOKUP($A165, ワクチン高齢者等!$A:$G, I$4, FALSE), 0)</f>
        <v>0</v>
      </c>
      <c r="J165" s="55">
        <f>IFERROR(VLOOKUP($A165, ワクチン高齢者等!$A:$G, J$4, FALSE), 0)</f>
        <v>0</v>
      </c>
      <c r="K165" s="55">
        <f>IFERROR(VLOOKUP($A165, ワクチン高齢者等!$A:$G, K$4, FALSE), 0)</f>
        <v>0</v>
      </c>
      <c r="L165" s="55">
        <f>IFERROR(VLOOKUP($A165, ワクチン高齢者等!$A:$G, L$4, FALSE), 0)</f>
        <v>0</v>
      </c>
      <c r="M165" s="57">
        <f t="shared" si="2"/>
        <v>44456</v>
      </c>
      <c r="N165" s="56">
        <f>IF($A165="", "", D165+E165+I165+J165)</f>
        <v>0</v>
      </c>
      <c r="O165" s="56">
        <f>IF($A165="", "", F165+G165+K165+L165)</f>
        <v>0</v>
      </c>
    </row>
    <row r="166" spans="1:15" x14ac:dyDescent="0.55000000000000004">
      <c r="A166" s="126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ワクチン高齢者等!$A:$G, H$4, FALSE), 0)</f>
        <v>0</v>
      </c>
      <c r="I166" s="55">
        <f>IFERROR(VLOOKUP($A166, ワクチン高齢者等!$A:$G, I$4, FALSE), 0)</f>
        <v>0</v>
      </c>
      <c r="J166" s="55">
        <f>IFERROR(VLOOKUP($A166, ワクチン高齢者等!$A:$G, J$4, FALSE), 0)</f>
        <v>0</v>
      </c>
      <c r="K166" s="55">
        <f>IFERROR(VLOOKUP($A166, ワクチン高齢者等!$A:$G, K$4, FALSE), 0)</f>
        <v>0</v>
      </c>
      <c r="L166" s="55">
        <f>IFERROR(VLOOKUP($A166, ワクチン高齢者等!$A:$G, L$4, FALSE), 0)</f>
        <v>0</v>
      </c>
      <c r="M166" s="57">
        <f t="shared" si="2"/>
        <v>44457</v>
      </c>
      <c r="N166" s="56">
        <f>IF($A166="", "", D166+E166+I166+J166)</f>
        <v>0</v>
      </c>
      <c r="O166" s="56">
        <f>IF($A166="", "", F166+G166+K166+L166)</f>
        <v>0</v>
      </c>
    </row>
    <row r="167" spans="1:15" x14ac:dyDescent="0.55000000000000004">
      <c r="A167" s="126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ワクチン高齢者等!$A:$G, H$4, FALSE), 0)</f>
        <v>0</v>
      </c>
      <c r="I167" s="55">
        <f>IFERROR(VLOOKUP($A167, ワクチン高齢者等!$A:$G, I$4, FALSE), 0)</f>
        <v>0</v>
      </c>
      <c r="J167" s="55">
        <f>IFERROR(VLOOKUP($A167, ワクチン高齢者等!$A:$G, J$4, FALSE), 0)</f>
        <v>0</v>
      </c>
      <c r="K167" s="55">
        <f>IFERROR(VLOOKUP($A167, ワクチン高齢者等!$A:$G, K$4, FALSE), 0)</f>
        <v>0</v>
      </c>
      <c r="L167" s="55">
        <f>IFERROR(VLOOKUP($A167, ワクチン高齢者等!$A:$G, L$4, FALSE), 0)</f>
        <v>0</v>
      </c>
      <c r="M167" s="57">
        <f t="shared" si="2"/>
        <v>44458</v>
      </c>
      <c r="N167" s="56">
        <f>IF($A167="", "", D167+E167+I167+J167)</f>
        <v>0</v>
      </c>
      <c r="O167" s="56">
        <f>IF($A167="", "", F167+G167+K167+L167)</f>
        <v>0</v>
      </c>
    </row>
    <row r="168" spans="1:15" x14ac:dyDescent="0.55000000000000004">
      <c r="A168" s="126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ワクチン高齢者等!$A:$G, H$4, FALSE), 0)</f>
        <v>0</v>
      </c>
      <c r="I168" s="55">
        <f>IFERROR(VLOOKUP($A168, ワクチン高齢者等!$A:$G, I$4, FALSE), 0)</f>
        <v>0</v>
      </c>
      <c r="J168" s="55">
        <f>IFERROR(VLOOKUP($A168, ワクチン高齢者等!$A:$G, J$4, FALSE), 0)</f>
        <v>0</v>
      </c>
      <c r="K168" s="55">
        <f>IFERROR(VLOOKUP($A168, ワクチン高齢者等!$A:$G, K$4, FALSE), 0)</f>
        <v>0</v>
      </c>
      <c r="L168" s="55">
        <f>IFERROR(VLOOKUP($A168, ワクチン高齢者等!$A:$G, L$4, FALSE), 0)</f>
        <v>0</v>
      </c>
      <c r="M168" s="57">
        <f t="shared" si="2"/>
        <v>44459</v>
      </c>
      <c r="N168" s="56">
        <f>IF($A168="", "", D168+E168+I168+J168)</f>
        <v>0</v>
      </c>
      <c r="O168" s="56">
        <f>IF($A168="", "", F168+G168+K168+L168)</f>
        <v>0</v>
      </c>
    </row>
    <row r="169" spans="1:15" x14ac:dyDescent="0.55000000000000004">
      <c r="A169" s="126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ワクチン高齢者等!$A:$G, H$4, FALSE), 0)</f>
        <v>0</v>
      </c>
      <c r="I169" s="55">
        <f>IFERROR(VLOOKUP($A169, ワクチン高齢者等!$A:$G, I$4, FALSE), 0)</f>
        <v>0</v>
      </c>
      <c r="J169" s="55">
        <f>IFERROR(VLOOKUP($A169, ワクチン高齢者等!$A:$G, J$4, FALSE), 0)</f>
        <v>0</v>
      </c>
      <c r="K169" s="55">
        <f>IFERROR(VLOOKUP($A169, ワクチン高齢者等!$A:$G, K$4, FALSE), 0)</f>
        <v>0</v>
      </c>
      <c r="L169" s="55">
        <f>IFERROR(VLOOKUP($A169, ワクチン高齢者等!$A:$G, L$4, FALSE), 0)</f>
        <v>0</v>
      </c>
      <c r="M169" s="57">
        <f t="shared" si="2"/>
        <v>44460</v>
      </c>
      <c r="N169" s="56">
        <f>IF($A169="", "", D169+E169+I169+J169)</f>
        <v>0</v>
      </c>
      <c r="O169" s="56">
        <f>IF($A169="", "", F169+G169+K169+L169)</f>
        <v>0</v>
      </c>
    </row>
    <row r="170" spans="1:15" x14ac:dyDescent="0.55000000000000004">
      <c r="A170" s="126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ワクチン高齢者等!$A:$G, H$4, FALSE), 0)</f>
        <v>0</v>
      </c>
      <c r="I170" s="55">
        <f>IFERROR(VLOOKUP($A170, ワクチン高齢者等!$A:$G, I$4, FALSE), 0)</f>
        <v>0</v>
      </c>
      <c r="J170" s="55">
        <f>IFERROR(VLOOKUP($A170, ワクチン高齢者等!$A:$G, J$4, FALSE), 0)</f>
        <v>0</v>
      </c>
      <c r="K170" s="55">
        <f>IFERROR(VLOOKUP($A170, ワクチン高齢者等!$A:$G, K$4, FALSE), 0)</f>
        <v>0</v>
      </c>
      <c r="L170" s="55">
        <f>IFERROR(VLOOKUP($A170, ワクチン高齢者等!$A:$G, L$4, FALSE), 0)</f>
        <v>0</v>
      </c>
      <c r="M170" s="57">
        <f t="shared" si="2"/>
        <v>44461</v>
      </c>
      <c r="N170" s="56">
        <f>IF($A170="", "", D170+E170+I170+J170)</f>
        <v>0</v>
      </c>
      <c r="O170" s="56">
        <f>IF($A170="", "", F170+G170+K170+L170)</f>
        <v>0</v>
      </c>
    </row>
    <row r="171" spans="1:15" x14ac:dyDescent="0.55000000000000004">
      <c r="A171" s="126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ワクチン高齢者等!$A:$G, H$4, FALSE), 0)</f>
        <v>0</v>
      </c>
      <c r="I171" s="55">
        <f>IFERROR(VLOOKUP($A171, ワクチン高齢者等!$A:$G, I$4, FALSE), 0)</f>
        <v>0</v>
      </c>
      <c r="J171" s="55">
        <f>IFERROR(VLOOKUP($A171, ワクチン高齢者等!$A:$G, J$4, FALSE), 0)</f>
        <v>0</v>
      </c>
      <c r="K171" s="55">
        <f>IFERROR(VLOOKUP($A171, ワクチン高齢者等!$A:$G, K$4, FALSE), 0)</f>
        <v>0</v>
      </c>
      <c r="L171" s="55">
        <f>IFERROR(VLOOKUP($A171, ワクチン高齢者等!$A:$G, L$4, FALSE), 0)</f>
        <v>0</v>
      </c>
      <c r="M171" s="57">
        <f t="shared" si="2"/>
        <v>44462</v>
      </c>
      <c r="N171" s="56">
        <f>IF($A171="", "", D171+E171+I171+J171)</f>
        <v>0</v>
      </c>
      <c r="O171" s="56">
        <f>IF($A171="", "", F171+G171+K171+L171)</f>
        <v>0</v>
      </c>
    </row>
    <row r="172" spans="1:15" x14ac:dyDescent="0.55000000000000004">
      <c r="A172" s="126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ワクチン高齢者等!$A:$G, H$4, FALSE), 0)</f>
        <v>0</v>
      </c>
      <c r="I172" s="55">
        <f>IFERROR(VLOOKUP($A172, ワクチン高齢者等!$A:$G, I$4, FALSE), 0)</f>
        <v>0</v>
      </c>
      <c r="J172" s="55">
        <f>IFERROR(VLOOKUP($A172, ワクチン高齢者等!$A:$G, J$4, FALSE), 0)</f>
        <v>0</v>
      </c>
      <c r="K172" s="55">
        <f>IFERROR(VLOOKUP($A172, ワクチン高齢者等!$A:$G, K$4, FALSE), 0)</f>
        <v>0</v>
      </c>
      <c r="L172" s="55">
        <f>IFERROR(VLOOKUP($A172, ワクチン高齢者等!$A:$G, L$4, FALSE), 0)</f>
        <v>0</v>
      </c>
      <c r="M172" s="57">
        <f t="shared" si="2"/>
        <v>44463</v>
      </c>
      <c r="N172" s="56">
        <f>IF($A172="", "", D172+E172+I172+J172)</f>
        <v>0</v>
      </c>
      <c r="O172" s="56">
        <f>IF($A172="", "", F172+G172+K172+L172)</f>
        <v>0</v>
      </c>
    </row>
    <row r="173" spans="1:15" x14ac:dyDescent="0.55000000000000004">
      <c r="A173" s="126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ワクチン高齢者等!$A:$G, H$4, FALSE), 0)</f>
        <v>0</v>
      </c>
      <c r="I173" s="55">
        <f>IFERROR(VLOOKUP($A173, ワクチン高齢者等!$A:$G, I$4, FALSE), 0)</f>
        <v>0</v>
      </c>
      <c r="J173" s="55">
        <f>IFERROR(VLOOKUP($A173, ワクチン高齢者等!$A:$G, J$4, FALSE), 0)</f>
        <v>0</v>
      </c>
      <c r="K173" s="55">
        <f>IFERROR(VLOOKUP($A173, ワクチン高齢者等!$A:$G, K$4, FALSE), 0)</f>
        <v>0</v>
      </c>
      <c r="L173" s="55">
        <f>IFERROR(VLOOKUP($A173, ワクチン高齢者等!$A:$G, L$4, FALSE), 0)</f>
        <v>0</v>
      </c>
      <c r="M173" s="57">
        <f t="shared" si="2"/>
        <v>44464</v>
      </c>
      <c r="N173" s="56">
        <f>IF($A173="", "", D173+E173+I173+J173)</f>
        <v>0</v>
      </c>
      <c r="O173" s="56">
        <f>IF($A173="", "", F173+G173+K173+L173)</f>
        <v>0</v>
      </c>
    </row>
    <row r="174" spans="1:15" x14ac:dyDescent="0.55000000000000004">
      <c r="A174" s="126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ワクチン高齢者等!$A:$G, H$4, FALSE), 0)</f>
        <v>0</v>
      </c>
      <c r="I174" s="55">
        <f>IFERROR(VLOOKUP($A174, ワクチン高齢者等!$A:$G, I$4, FALSE), 0)</f>
        <v>0</v>
      </c>
      <c r="J174" s="55">
        <f>IFERROR(VLOOKUP($A174, ワクチン高齢者等!$A:$G, J$4, FALSE), 0)</f>
        <v>0</v>
      </c>
      <c r="K174" s="55">
        <f>IFERROR(VLOOKUP($A174, ワクチン高齢者等!$A:$G, K$4, FALSE), 0)</f>
        <v>0</v>
      </c>
      <c r="L174" s="55">
        <f>IFERROR(VLOOKUP($A174, ワクチン高齢者等!$A:$G, L$4, FALSE), 0)</f>
        <v>0</v>
      </c>
      <c r="M174" s="57">
        <f t="shared" si="2"/>
        <v>44465</v>
      </c>
      <c r="N174" s="56">
        <f>IF($A174="", "", D174+E174+I174+J174)</f>
        <v>0</v>
      </c>
      <c r="O174" s="56">
        <f>IF($A174="", "", F174+G174+K174+L174)</f>
        <v>0</v>
      </c>
    </row>
    <row r="175" spans="1:15" x14ac:dyDescent="0.55000000000000004">
      <c r="A175" s="126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ワクチン高齢者等!$A:$G, H$4, FALSE), 0)</f>
        <v>0</v>
      </c>
      <c r="I175" s="55">
        <f>IFERROR(VLOOKUP($A175, ワクチン高齢者等!$A:$G, I$4, FALSE), 0)</f>
        <v>0</v>
      </c>
      <c r="J175" s="55">
        <f>IFERROR(VLOOKUP($A175, ワクチン高齢者等!$A:$G, J$4, FALSE), 0)</f>
        <v>0</v>
      </c>
      <c r="K175" s="55">
        <f>IFERROR(VLOOKUP($A175, ワクチン高齢者等!$A:$G, K$4, FALSE), 0)</f>
        <v>0</v>
      </c>
      <c r="L175" s="55">
        <f>IFERROR(VLOOKUP($A175, ワクチン高齢者等!$A:$G, L$4, FALSE), 0)</f>
        <v>0</v>
      </c>
      <c r="M175" s="57">
        <f t="shared" si="2"/>
        <v>44466</v>
      </c>
      <c r="N175" s="56">
        <f>IF($A175="", "", D175+E175+I175+J175)</f>
        <v>0</v>
      </c>
      <c r="O175" s="56">
        <f>IF($A175="", "", F175+G175+K175+L175)</f>
        <v>0</v>
      </c>
    </row>
    <row r="176" spans="1:15" x14ac:dyDescent="0.55000000000000004">
      <c r="A176" s="126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ワクチン高齢者等!$A:$G, H$4, FALSE), 0)</f>
        <v>0</v>
      </c>
      <c r="I176" s="55">
        <f>IFERROR(VLOOKUP($A176, ワクチン高齢者等!$A:$G, I$4, FALSE), 0)</f>
        <v>0</v>
      </c>
      <c r="J176" s="55">
        <f>IFERROR(VLOOKUP($A176, ワクチン高齢者等!$A:$G, J$4, FALSE), 0)</f>
        <v>0</v>
      </c>
      <c r="K176" s="55">
        <f>IFERROR(VLOOKUP($A176, ワクチン高齢者等!$A:$G, K$4, FALSE), 0)</f>
        <v>0</v>
      </c>
      <c r="L176" s="55">
        <f>IFERROR(VLOOKUP($A176, ワクチン高齢者等!$A:$G, L$4, FALSE), 0)</f>
        <v>0</v>
      </c>
      <c r="M176" s="57">
        <f t="shared" si="2"/>
        <v>44467</v>
      </c>
      <c r="N176" s="56">
        <f>IF($A176="", "", D176+E176+I176+J176)</f>
        <v>0</v>
      </c>
      <c r="O176" s="56">
        <f>IF($A176="", "", F176+G176+K176+L176)</f>
        <v>0</v>
      </c>
    </row>
    <row r="177" spans="1:15" x14ac:dyDescent="0.55000000000000004">
      <c r="A177" s="126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ワクチン高齢者等!$A:$G, H$4, FALSE), 0)</f>
        <v>0</v>
      </c>
      <c r="I177" s="55">
        <f>IFERROR(VLOOKUP($A177, ワクチン高齢者等!$A:$G, I$4, FALSE), 0)</f>
        <v>0</v>
      </c>
      <c r="J177" s="55">
        <f>IFERROR(VLOOKUP($A177, ワクチン高齢者等!$A:$G, J$4, FALSE), 0)</f>
        <v>0</v>
      </c>
      <c r="K177" s="55">
        <f>IFERROR(VLOOKUP($A177, ワクチン高齢者等!$A:$G, K$4, FALSE), 0)</f>
        <v>0</v>
      </c>
      <c r="L177" s="55">
        <f>IFERROR(VLOOKUP($A177, ワクチン高齢者等!$A:$G, L$4, FALSE), 0)</f>
        <v>0</v>
      </c>
      <c r="M177" s="57">
        <f t="shared" si="2"/>
        <v>44468</v>
      </c>
      <c r="N177" s="56">
        <f>IF($A177="", "", D177+E177+I177+J177)</f>
        <v>0</v>
      </c>
      <c r="O177" s="56">
        <f>IF($A177="", "", F177+G177+K177+L177)</f>
        <v>0</v>
      </c>
    </row>
    <row r="178" spans="1:15" x14ac:dyDescent="0.55000000000000004">
      <c r="A178" s="126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ワクチン高齢者等!$A:$G, H$4, FALSE), 0)</f>
        <v>0</v>
      </c>
      <c r="I178" s="55">
        <f>IFERROR(VLOOKUP($A178, ワクチン高齢者等!$A:$G, I$4, FALSE), 0)</f>
        <v>0</v>
      </c>
      <c r="J178" s="55">
        <f>IFERROR(VLOOKUP($A178, ワクチン高齢者等!$A:$G, J$4, FALSE), 0)</f>
        <v>0</v>
      </c>
      <c r="K178" s="55">
        <f>IFERROR(VLOOKUP($A178, ワクチン高齢者等!$A:$G, K$4, FALSE), 0)</f>
        <v>0</v>
      </c>
      <c r="L178" s="55">
        <f>IFERROR(VLOOKUP($A178, ワクチン高齢者等!$A:$G, L$4, FALSE), 0)</f>
        <v>0</v>
      </c>
      <c r="M178" s="57">
        <f t="shared" si="2"/>
        <v>44469</v>
      </c>
      <c r="N178" s="56">
        <f>IF($A178="", "", D178+E178+I178+J178)</f>
        <v>0</v>
      </c>
      <c r="O178" s="56">
        <f>IF($A178="", "", F178+G178+K178+L178)</f>
        <v>0</v>
      </c>
    </row>
    <row r="179" spans="1:15" x14ac:dyDescent="0.55000000000000004">
      <c r="A179" s="126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ワクチン高齢者等!$A:$G, H$4, FALSE), 0)</f>
        <v>0</v>
      </c>
      <c r="I179" s="55">
        <f>IFERROR(VLOOKUP($A179, ワクチン高齢者等!$A:$G, I$4, FALSE), 0)</f>
        <v>0</v>
      </c>
      <c r="J179" s="55">
        <f>IFERROR(VLOOKUP($A179, ワクチン高齢者等!$A:$G, J$4, FALSE), 0)</f>
        <v>0</v>
      </c>
      <c r="K179" s="55">
        <f>IFERROR(VLOOKUP($A179, ワクチン高齢者等!$A:$G, K$4, FALSE), 0)</f>
        <v>0</v>
      </c>
      <c r="L179" s="55">
        <f>IFERROR(VLOOKUP($A179, ワクチン高齢者等!$A:$G, L$4, FALSE), 0)</f>
        <v>0</v>
      </c>
      <c r="M179" s="57">
        <f t="shared" si="2"/>
        <v>44470</v>
      </c>
      <c r="N179" s="56">
        <f>IF($A179="", "", D179+E179+I179+J179)</f>
        <v>0</v>
      </c>
      <c r="O179" s="56">
        <f>IF($A179="", "", F179+G179+K179+L179)</f>
        <v>0</v>
      </c>
    </row>
    <row r="180" spans="1:15" x14ac:dyDescent="0.55000000000000004">
      <c r="A180" s="126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ワクチン高齢者等!$A:$G, H$4, FALSE), 0)</f>
        <v>0</v>
      </c>
      <c r="I180" s="55">
        <f>IFERROR(VLOOKUP($A180, ワクチン高齢者等!$A:$G, I$4, FALSE), 0)</f>
        <v>0</v>
      </c>
      <c r="J180" s="55">
        <f>IFERROR(VLOOKUP($A180, ワクチン高齢者等!$A:$G, J$4, FALSE), 0)</f>
        <v>0</v>
      </c>
      <c r="K180" s="55">
        <f>IFERROR(VLOOKUP($A180, ワクチン高齢者等!$A:$G, K$4, FALSE), 0)</f>
        <v>0</v>
      </c>
      <c r="L180" s="55">
        <f>IFERROR(VLOOKUP($A180, ワクチン高齢者等!$A:$G, L$4, FALSE), 0)</f>
        <v>0</v>
      </c>
      <c r="M180" s="57">
        <f t="shared" si="2"/>
        <v>44471</v>
      </c>
      <c r="N180" s="56">
        <f>IF($A180="", "", D180+E180+I180+J180)</f>
        <v>0</v>
      </c>
      <c r="O180" s="56">
        <f>IF($A180="", "", F180+G180+K180+L180)</f>
        <v>0</v>
      </c>
    </row>
    <row r="181" spans="1:15" x14ac:dyDescent="0.55000000000000004">
      <c r="A181" s="126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ワクチン高齢者等!$A:$G, H$4, FALSE), 0)</f>
        <v>0</v>
      </c>
      <c r="I181" s="55">
        <f>IFERROR(VLOOKUP($A181, ワクチン高齢者等!$A:$G, I$4, FALSE), 0)</f>
        <v>0</v>
      </c>
      <c r="J181" s="55">
        <f>IFERROR(VLOOKUP($A181, ワクチン高齢者等!$A:$G, J$4, FALSE), 0)</f>
        <v>0</v>
      </c>
      <c r="K181" s="55">
        <f>IFERROR(VLOOKUP($A181, ワクチン高齢者等!$A:$G, K$4, FALSE), 0)</f>
        <v>0</v>
      </c>
      <c r="L181" s="55">
        <f>IFERROR(VLOOKUP($A181, ワクチン高齢者等!$A:$G, L$4, FALSE), 0)</f>
        <v>0</v>
      </c>
      <c r="M181" s="57">
        <f t="shared" si="2"/>
        <v>44472</v>
      </c>
      <c r="N181" s="56">
        <f>IF($A181="", "", D181+E181+I181+J181)</f>
        <v>0</v>
      </c>
      <c r="O181" s="56">
        <f>IF($A181="", "", F181+G181+K181+L181)</f>
        <v>0</v>
      </c>
    </row>
    <row r="182" spans="1:15" x14ac:dyDescent="0.55000000000000004">
      <c r="A182" s="126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ワクチン高齢者等!$A:$G, H$4, FALSE), 0)</f>
        <v>0</v>
      </c>
      <c r="I182" s="55">
        <f>IFERROR(VLOOKUP($A182, ワクチン高齢者等!$A:$G, I$4, FALSE), 0)</f>
        <v>0</v>
      </c>
      <c r="J182" s="55">
        <f>IFERROR(VLOOKUP($A182, ワクチン高齢者等!$A:$G, J$4, FALSE), 0)</f>
        <v>0</v>
      </c>
      <c r="K182" s="55">
        <f>IFERROR(VLOOKUP($A182, ワクチン高齢者等!$A:$G, K$4, FALSE), 0)</f>
        <v>0</v>
      </c>
      <c r="L182" s="55">
        <f>IFERROR(VLOOKUP($A182, ワクチン高齢者等!$A:$G, L$4, FALSE), 0)</f>
        <v>0</v>
      </c>
      <c r="M182" s="57">
        <f t="shared" si="2"/>
        <v>44473</v>
      </c>
      <c r="N182" s="56">
        <f>IF($A182="", "", D182+E182+I182+J182)</f>
        <v>0</v>
      </c>
      <c r="O182" s="56">
        <f>IF($A182="", "", F182+G182+K182+L182)</f>
        <v>0</v>
      </c>
    </row>
    <row r="183" spans="1:15" x14ac:dyDescent="0.55000000000000004">
      <c r="A183" s="126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ワクチン高齢者等!$A:$G, H$4, FALSE), 0)</f>
        <v>0</v>
      </c>
      <c r="I183" s="55">
        <f>IFERROR(VLOOKUP($A183, ワクチン高齢者等!$A:$G, I$4, FALSE), 0)</f>
        <v>0</v>
      </c>
      <c r="J183" s="55">
        <f>IFERROR(VLOOKUP($A183, ワクチン高齢者等!$A:$G, J$4, FALSE), 0)</f>
        <v>0</v>
      </c>
      <c r="K183" s="55">
        <f>IFERROR(VLOOKUP($A183, ワクチン高齢者等!$A:$G, K$4, FALSE), 0)</f>
        <v>0</v>
      </c>
      <c r="L183" s="55">
        <f>IFERROR(VLOOKUP($A183, ワクチン高齢者等!$A:$G, L$4, FALSE), 0)</f>
        <v>0</v>
      </c>
      <c r="M183" s="57">
        <f t="shared" si="2"/>
        <v>44474</v>
      </c>
      <c r="N183" s="56">
        <f>IF($A183="", "", D183+E183+I183+J183)</f>
        <v>0</v>
      </c>
      <c r="O183" s="56">
        <f>IF($A183="", "", F183+G183+K183+L183)</f>
        <v>0</v>
      </c>
    </row>
    <row r="184" spans="1:15" x14ac:dyDescent="0.55000000000000004">
      <c r="A184" s="126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ワクチン高齢者等!$A:$G, H$4, FALSE), 0)</f>
        <v>0</v>
      </c>
      <c r="I184" s="55">
        <f>IFERROR(VLOOKUP($A184, ワクチン高齢者等!$A:$G, I$4, FALSE), 0)</f>
        <v>0</v>
      </c>
      <c r="J184" s="55">
        <f>IFERROR(VLOOKUP($A184, ワクチン高齢者等!$A:$G, J$4, FALSE), 0)</f>
        <v>0</v>
      </c>
      <c r="K184" s="55">
        <f>IFERROR(VLOOKUP($A184, ワクチン高齢者等!$A:$G, K$4, FALSE), 0)</f>
        <v>0</v>
      </c>
      <c r="L184" s="55">
        <f>IFERROR(VLOOKUP($A184, ワクチン高齢者等!$A:$G, L$4, FALSE), 0)</f>
        <v>0</v>
      </c>
      <c r="M184" s="57">
        <f t="shared" si="2"/>
        <v>44475</v>
      </c>
      <c r="N184" s="56">
        <f>IF($A184="", "", D184+E184+I184+J184)</f>
        <v>0</v>
      </c>
      <c r="O184" s="56">
        <f>IF($A184="", "", F184+G184+K184+L184)</f>
        <v>0</v>
      </c>
    </row>
    <row r="185" spans="1:15" x14ac:dyDescent="0.55000000000000004">
      <c r="A185" s="126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ワクチン高齢者等!$A:$G, H$4, FALSE), 0)</f>
        <v>0</v>
      </c>
      <c r="I185" s="55">
        <f>IFERROR(VLOOKUP($A185, ワクチン高齢者等!$A:$G, I$4, FALSE), 0)</f>
        <v>0</v>
      </c>
      <c r="J185" s="55">
        <f>IFERROR(VLOOKUP($A185, ワクチン高齢者等!$A:$G, J$4, FALSE), 0)</f>
        <v>0</v>
      </c>
      <c r="K185" s="55">
        <f>IFERROR(VLOOKUP($A185, ワクチン高齢者等!$A:$G, K$4, FALSE), 0)</f>
        <v>0</v>
      </c>
      <c r="L185" s="55">
        <f>IFERROR(VLOOKUP($A185, ワクチン高齢者等!$A:$G, L$4, FALSE), 0)</f>
        <v>0</v>
      </c>
      <c r="M185" s="57">
        <f t="shared" si="2"/>
        <v>44476</v>
      </c>
      <c r="N185" s="56">
        <f>IF($A185="", "", D185+E185+I185+J185)</f>
        <v>0</v>
      </c>
      <c r="O185" s="56">
        <f>IF($A185="", "", F185+G185+K185+L185)</f>
        <v>0</v>
      </c>
    </row>
    <row r="186" spans="1:15" x14ac:dyDescent="0.55000000000000004">
      <c r="A186" s="126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ワクチン高齢者等!$A:$G, H$4, FALSE), 0)</f>
        <v>0</v>
      </c>
      <c r="I186" s="55">
        <f>IFERROR(VLOOKUP($A186, ワクチン高齢者等!$A:$G, I$4, FALSE), 0)</f>
        <v>0</v>
      </c>
      <c r="J186" s="55">
        <f>IFERROR(VLOOKUP($A186, ワクチン高齢者等!$A:$G, J$4, FALSE), 0)</f>
        <v>0</v>
      </c>
      <c r="K186" s="55">
        <f>IFERROR(VLOOKUP($A186, ワクチン高齢者等!$A:$G, K$4, FALSE), 0)</f>
        <v>0</v>
      </c>
      <c r="L186" s="55">
        <f>IFERROR(VLOOKUP($A186, ワクチン高齢者等!$A:$G, L$4, FALSE), 0)</f>
        <v>0</v>
      </c>
      <c r="M186" s="57">
        <f t="shared" si="2"/>
        <v>44477</v>
      </c>
      <c r="N186" s="56">
        <f>IF($A186="", "", D186+E186+I186+J186)</f>
        <v>0</v>
      </c>
      <c r="O186" s="56">
        <f>IF($A186="", "", F186+G186+K186+L186)</f>
        <v>0</v>
      </c>
    </row>
    <row r="187" spans="1:15" x14ac:dyDescent="0.55000000000000004">
      <c r="A187" s="126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ワクチン高齢者等!$A:$G, H$4, FALSE), 0)</f>
        <v>0</v>
      </c>
      <c r="I187" s="55">
        <f>IFERROR(VLOOKUP($A187, ワクチン高齢者等!$A:$G, I$4, FALSE), 0)</f>
        <v>0</v>
      </c>
      <c r="J187" s="55">
        <f>IFERROR(VLOOKUP($A187, ワクチン高齢者等!$A:$G, J$4, FALSE), 0)</f>
        <v>0</v>
      </c>
      <c r="K187" s="55">
        <f>IFERROR(VLOOKUP($A187, ワクチン高齢者等!$A:$G, K$4, FALSE), 0)</f>
        <v>0</v>
      </c>
      <c r="L187" s="55">
        <f>IFERROR(VLOOKUP($A187, ワクチン高齢者等!$A:$G, L$4, FALSE), 0)</f>
        <v>0</v>
      </c>
      <c r="M187" s="57">
        <f t="shared" si="2"/>
        <v>44478</v>
      </c>
      <c r="N187" s="56">
        <f>IF($A187="", "", D187+E187+I187+J187)</f>
        <v>0</v>
      </c>
      <c r="O187" s="56">
        <f>IF($A187="", "", F187+G187+K187+L187)</f>
        <v>0</v>
      </c>
    </row>
    <row r="188" spans="1:15" x14ac:dyDescent="0.55000000000000004">
      <c r="A188" s="126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ワクチン高齢者等!$A:$G, H$4, FALSE), 0)</f>
        <v>0</v>
      </c>
      <c r="I188" s="55">
        <f>IFERROR(VLOOKUP($A188, ワクチン高齢者等!$A:$G, I$4, FALSE), 0)</f>
        <v>0</v>
      </c>
      <c r="J188" s="55">
        <f>IFERROR(VLOOKUP($A188, ワクチン高齢者等!$A:$G, J$4, FALSE), 0)</f>
        <v>0</v>
      </c>
      <c r="K188" s="55">
        <f>IFERROR(VLOOKUP($A188, ワクチン高齢者等!$A:$G, K$4, FALSE), 0)</f>
        <v>0</v>
      </c>
      <c r="L188" s="55">
        <f>IFERROR(VLOOKUP($A188, ワクチン高齢者等!$A:$G, L$4, FALSE), 0)</f>
        <v>0</v>
      </c>
      <c r="M188" s="57">
        <f t="shared" si="2"/>
        <v>44479</v>
      </c>
      <c r="N188" s="56">
        <f>IF($A188="", "", D188+E188+I188+J188)</f>
        <v>0</v>
      </c>
      <c r="O188" s="56">
        <f>IF($A188="", "", F188+G188+K188+L188)</f>
        <v>0</v>
      </c>
    </row>
    <row r="189" spans="1:15" x14ac:dyDescent="0.55000000000000004">
      <c r="A189" s="126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ワクチン高齢者等!$A:$G, H$4, FALSE), 0)</f>
        <v>0</v>
      </c>
      <c r="I189" s="55">
        <f>IFERROR(VLOOKUP($A189, ワクチン高齢者等!$A:$G, I$4, FALSE), 0)</f>
        <v>0</v>
      </c>
      <c r="J189" s="55">
        <f>IFERROR(VLOOKUP($A189, ワクチン高齢者等!$A:$G, J$4, FALSE), 0)</f>
        <v>0</v>
      </c>
      <c r="K189" s="55">
        <f>IFERROR(VLOOKUP($A189, ワクチン高齢者等!$A:$G, K$4, FALSE), 0)</f>
        <v>0</v>
      </c>
      <c r="L189" s="55">
        <f>IFERROR(VLOOKUP($A189, ワクチン高齢者等!$A:$G, L$4, FALSE), 0)</f>
        <v>0</v>
      </c>
      <c r="M189" s="57">
        <f t="shared" si="2"/>
        <v>44480</v>
      </c>
      <c r="N189" s="56">
        <f>IF($A189="", "", D189+E189+I189+J189)</f>
        <v>0</v>
      </c>
      <c r="O189" s="56">
        <f>IF($A189="", "", F189+G189+K189+L189)</f>
        <v>0</v>
      </c>
    </row>
    <row r="190" spans="1:15" x14ac:dyDescent="0.55000000000000004">
      <c r="A190" s="126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ワクチン高齢者等!$A:$G, H$4, FALSE), 0)</f>
        <v>0</v>
      </c>
      <c r="I190" s="55">
        <f>IFERROR(VLOOKUP($A190, ワクチン高齢者等!$A:$G, I$4, FALSE), 0)</f>
        <v>0</v>
      </c>
      <c r="J190" s="55">
        <f>IFERROR(VLOOKUP($A190, ワクチン高齢者等!$A:$G, J$4, FALSE), 0)</f>
        <v>0</v>
      </c>
      <c r="K190" s="55">
        <f>IFERROR(VLOOKUP($A190, ワクチン高齢者等!$A:$G, K$4, FALSE), 0)</f>
        <v>0</v>
      </c>
      <c r="L190" s="55">
        <f>IFERROR(VLOOKUP($A190, ワクチン高齢者等!$A:$G, L$4, FALSE), 0)</f>
        <v>0</v>
      </c>
      <c r="M190" s="57">
        <f t="shared" si="2"/>
        <v>44481</v>
      </c>
      <c r="N190" s="56">
        <f>IF($A190="", "", D190+E190+I190+J190)</f>
        <v>0</v>
      </c>
      <c r="O190" s="56">
        <f>IF($A190="", "", F190+G190+K190+L190)</f>
        <v>0</v>
      </c>
    </row>
    <row r="191" spans="1:15" x14ac:dyDescent="0.55000000000000004">
      <c r="A191" s="126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ワクチン高齢者等!$A:$G, H$4, FALSE), 0)</f>
        <v>0</v>
      </c>
      <c r="I191" s="55">
        <f>IFERROR(VLOOKUP($A191, ワクチン高齢者等!$A:$G, I$4, FALSE), 0)</f>
        <v>0</v>
      </c>
      <c r="J191" s="55">
        <f>IFERROR(VLOOKUP($A191, ワクチン高齢者等!$A:$G, J$4, FALSE), 0)</f>
        <v>0</v>
      </c>
      <c r="K191" s="55">
        <f>IFERROR(VLOOKUP($A191, ワクチン高齢者等!$A:$G, K$4, FALSE), 0)</f>
        <v>0</v>
      </c>
      <c r="L191" s="55">
        <f>IFERROR(VLOOKUP($A191, ワクチン高齢者等!$A:$G, L$4, FALSE), 0)</f>
        <v>0</v>
      </c>
      <c r="M191" s="57">
        <f t="shared" si="2"/>
        <v>44482</v>
      </c>
      <c r="N191" s="56">
        <f>IF($A191="", "", D191+E191+I191+J191)</f>
        <v>0</v>
      </c>
      <c r="O191" s="56">
        <f>IF($A191="", "", F191+G191+K191+L191)</f>
        <v>0</v>
      </c>
    </row>
    <row r="192" spans="1:15" x14ac:dyDescent="0.55000000000000004">
      <c r="A192" s="126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ワクチン高齢者等!$A:$G, H$4, FALSE), 0)</f>
        <v>0</v>
      </c>
      <c r="I192" s="55">
        <f>IFERROR(VLOOKUP($A192, ワクチン高齢者等!$A:$G, I$4, FALSE), 0)</f>
        <v>0</v>
      </c>
      <c r="J192" s="55">
        <f>IFERROR(VLOOKUP($A192, ワクチン高齢者等!$A:$G, J$4, FALSE), 0)</f>
        <v>0</v>
      </c>
      <c r="K192" s="55">
        <f>IFERROR(VLOOKUP($A192, ワクチン高齢者等!$A:$G, K$4, FALSE), 0)</f>
        <v>0</v>
      </c>
      <c r="L192" s="55">
        <f>IFERROR(VLOOKUP($A192, ワクチン高齢者等!$A:$G, L$4, FALSE), 0)</f>
        <v>0</v>
      </c>
      <c r="M192" s="57">
        <f t="shared" si="2"/>
        <v>44483</v>
      </c>
      <c r="N192" s="56">
        <f>IF($A192="", "", D192+E192+I192+J192)</f>
        <v>0</v>
      </c>
      <c r="O192" s="56">
        <f>IF($A192="", "", F192+G192+K192+L192)</f>
        <v>0</v>
      </c>
    </row>
    <row r="193" spans="1:15" x14ac:dyDescent="0.55000000000000004">
      <c r="A193" s="126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ワクチン高齢者等!$A:$G, H$4, FALSE), 0)</f>
        <v>0</v>
      </c>
      <c r="I193" s="55">
        <f>IFERROR(VLOOKUP($A193, ワクチン高齢者等!$A:$G, I$4, FALSE), 0)</f>
        <v>0</v>
      </c>
      <c r="J193" s="55">
        <f>IFERROR(VLOOKUP($A193, ワクチン高齢者等!$A:$G, J$4, FALSE), 0)</f>
        <v>0</v>
      </c>
      <c r="K193" s="55">
        <f>IFERROR(VLOOKUP($A193, ワクチン高齢者等!$A:$G, K$4, FALSE), 0)</f>
        <v>0</v>
      </c>
      <c r="L193" s="55">
        <f>IFERROR(VLOOKUP($A193, ワクチン高齢者等!$A:$G, L$4, FALSE), 0)</f>
        <v>0</v>
      </c>
      <c r="M193" s="57">
        <f t="shared" si="2"/>
        <v>44484</v>
      </c>
      <c r="N193" s="56">
        <f>IF($A193="", "", D193+E193+I193+J193)</f>
        <v>0</v>
      </c>
      <c r="O193" s="56">
        <f>IF($A193="", "", F193+G193+K193+L193)</f>
        <v>0</v>
      </c>
    </row>
    <row r="194" spans="1:15" x14ac:dyDescent="0.55000000000000004">
      <c r="A194" s="126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ワクチン高齢者等!$A:$G, H$4, FALSE), 0)</f>
        <v>0</v>
      </c>
      <c r="I194" s="55">
        <f>IFERROR(VLOOKUP($A194, ワクチン高齢者等!$A:$G, I$4, FALSE), 0)</f>
        <v>0</v>
      </c>
      <c r="J194" s="55">
        <f>IFERROR(VLOOKUP($A194, ワクチン高齢者等!$A:$G, J$4, FALSE), 0)</f>
        <v>0</v>
      </c>
      <c r="K194" s="55">
        <f>IFERROR(VLOOKUP($A194, ワクチン高齢者等!$A:$G, K$4, FALSE), 0)</f>
        <v>0</v>
      </c>
      <c r="L194" s="55">
        <f>IFERROR(VLOOKUP($A194, ワクチン高齢者等!$A:$G, L$4, FALSE), 0)</f>
        <v>0</v>
      </c>
      <c r="M194" s="57">
        <f t="shared" si="2"/>
        <v>44485</v>
      </c>
      <c r="N194" s="56">
        <f>IF($A194="", "", D194+E194+I194+J194)</f>
        <v>0</v>
      </c>
      <c r="O194" s="56">
        <f>IF($A194="", "", F194+G194+K194+L194)</f>
        <v>0</v>
      </c>
    </row>
    <row r="195" spans="1:15" x14ac:dyDescent="0.55000000000000004">
      <c r="A195" s="126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ワクチン高齢者等!$A:$G, H$4, FALSE), 0)</f>
        <v>0</v>
      </c>
      <c r="I195" s="55">
        <f>IFERROR(VLOOKUP($A195, ワクチン高齢者等!$A:$G, I$4, FALSE), 0)</f>
        <v>0</v>
      </c>
      <c r="J195" s="55">
        <f>IFERROR(VLOOKUP($A195, ワクチン高齢者等!$A:$G, J$4, FALSE), 0)</f>
        <v>0</v>
      </c>
      <c r="K195" s="55">
        <f>IFERROR(VLOOKUP($A195, ワクチン高齢者等!$A:$G, K$4, FALSE), 0)</f>
        <v>0</v>
      </c>
      <c r="L195" s="55">
        <f>IFERROR(VLOOKUP($A195, ワクチン高齢者等!$A:$G, L$4, FALSE), 0)</f>
        <v>0</v>
      </c>
      <c r="M195" s="57">
        <f t="shared" si="2"/>
        <v>44486</v>
      </c>
      <c r="N195" s="56">
        <f>IF($A195="", "", D195+E195+I195+J195)</f>
        <v>0</v>
      </c>
      <c r="O195" s="56">
        <f>IF($A195="", "", F195+G195+K195+L195)</f>
        <v>0</v>
      </c>
    </row>
    <row r="196" spans="1:15" x14ac:dyDescent="0.55000000000000004">
      <c r="A196" s="126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ワクチン高齢者等!$A:$G, H$4, FALSE), 0)</f>
        <v>0</v>
      </c>
      <c r="I196" s="55">
        <f>IFERROR(VLOOKUP($A196, ワクチン高齢者等!$A:$G, I$4, FALSE), 0)</f>
        <v>0</v>
      </c>
      <c r="J196" s="55">
        <f>IFERROR(VLOOKUP($A196, ワクチン高齢者等!$A:$G, J$4, FALSE), 0)</f>
        <v>0</v>
      </c>
      <c r="K196" s="55">
        <f>IFERROR(VLOOKUP($A196, ワクチン高齢者等!$A:$G, K$4, FALSE), 0)</f>
        <v>0</v>
      </c>
      <c r="L196" s="55">
        <f>IFERROR(VLOOKUP($A196, ワクチン高齢者等!$A:$G, L$4, FALSE), 0)</f>
        <v>0</v>
      </c>
      <c r="M196" s="57">
        <f t="shared" si="2"/>
        <v>44487</v>
      </c>
      <c r="N196" s="56">
        <f>IF($A196="", "", D196+E196+I196+J196)</f>
        <v>0</v>
      </c>
      <c r="O196" s="56">
        <f>IF($A196="", "", F196+G196+K196+L196)</f>
        <v>0</v>
      </c>
    </row>
    <row r="197" spans="1:15" x14ac:dyDescent="0.55000000000000004">
      <c r="A197" s="126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ワクチン高齢者等!$A:$G, H$4, FALSE), 0)</f>
        <v>0</v>
      </c>
      <c r="I197" s="55">
        <f>IFERROR(VLOOKUP($A197, ワクチン高齢者等!$A:$G, I$4, FALSE), 0)</f>
        <v>0</v>
      </c>
      <c r="J197" s="55">
        <f>IFERROR(VLOOKUP($A197, ワクチン高齢者等!$A:$G, J$4, FALSE), 0)</f>
        <v>0</v>
      </c>
      <c r="K197" s="55">
        <f>IFERROR(VLOOKUP($A197, ワクチン高齢者等!$A:$G, K$4, FALSE), 0)</f>
        <v>0</v>
      </c>
      <c r="L197" s="55">
        <f>IFERROR(VLOOKUP($A197, ワクチン高齢者等!$A:$G, L$4, FALSE), 0)</f>
        <v>0</v>
      </c>
      <c r="M197" s="57">
        <f t="shared" si="2"/>
        <v>44488</v>
      </c>
      <c r="N197" s="56">
        <f>IF($A197="", "", D197+E197+I197+J197)</f>
        <v>0</v>
      </c>
      <c r="O197" s="56">
        <f>IF($A197="", "", F197+G197+K197+L197)</f>
        <v>0</v>
      </c>
    </row>
    <row r="198" spans="1:15" x14ac:dyDescent="0.55000000000000004">
      <c r="A198" s="126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ワクチン高齢者等!$A:$G, H$4, FALSE), 0)</f>
        <v>0</v>
      </c>
      <c r="I198" s="55">
        <f>IFERROR(VLOOKUP($A198, ワクチン高齢者等!$A:$G, I$4, FALSE), 0)</f>
        <v>0</v>
      </c>
      <c r="J198" s="55">
        <f>IFERROR(VLOOKUP($A198, ワクチン高齢者等!$A:$G, J$4, FALSE), 0)</f>
        <v>0</v>
      </c>
      <c r="K198" s="55">
        <f>IFERROR(VLOOKUP($A198, ワクチン高齢者等!$A:$G, K$4, FALSE), 0)</f>
        <v>0</v>
      </c>
      <c r="L198" s="55">
        <f>IFERROR(VLOOKUP($A198, ワクチン高齢者等!$A:$G, L$4, FALSE), 0)</f>
        <v>0</v>
      </c>
      <c r="M198" s="57">
        <f t="shared" si="2"/>
        <v>44489</v>
      </c>
      <c r="N198" s="56">
        <f>IF($A198="", "", D198+E198+I198+J198)</f>
        <v>0</v>
      </c>
      <c r="O198" s="56">
        <f>IF($A198="", "", F198+G198+K198+L198)</f>
        <v>0</v>
      </c>
    </row>
    <row r="199" spans="1:15" x14ac:dyDescent="0.55000000000000004">
      <c r="A199" s="126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ワクチン高齢者等!$A:$G, H$4, FALSE), 0)</f>
        <v>0</v>
      </c>
      <c r="I199" s="55">
        <f>IFERROR(VLOOKUP($A199, ワクチン高齢者等!$A:$G, I$4, FALSE), 0)</f>
        <v>0</v>
      </c>
      <c r="J199" s="55">
        <f>IFERROR(VLOOKUP($A199, ワクチン高齢者等!$A:$G, J$4, FALSE), 0)</f>
        <v>0</v>
      </c>
      <c r="K199" s="55">
        <f>IFERROR(VLOOKUP($A199, ワクチン高齢者等!$A:$G, K$4, FALSE), 0)</f>
        <v>0</v>
      </c>
      <c r="L199" s="55">
        <f>IFERROR(VLOOKUP($A199, ワクチン高齢者等!$A:$G, L$4, FALSE), 0)</f>
        <v>0</v>
      </c>
      <c r="M199" s="57">
        <f t="shared" si="2"/>
        <v>44490</v>
      </c>
      <c r="N199" s="56">
        <f>IF($A199="", "", D199+E199+I199+J199)</f>
        <v>0</v>
      </c>
      <c r="O199" s="56">
        <f>IF($A199="", "", F199+G199+K199+L199)</f>
        <v>0</v>
      </c>
    </row>
    <row r="200" spans="1:15" x14ac:dyDescent="0.55000000000000004">
      <c r="A200" s="126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ワクチン高齢者等!$A:$G, H$4, FALSE), 0)</f>
        <v>0</v>
      </c>
      <c r="I200" s="55">
        <f>IFERROR(VLOOKUP($A200, ワクチン高齢者等!$A:$G, I$4, FALSE), 0)</f>
        <v>0</v>
      </c>
      <c r="J200" s="55">
        <f>IFERROR(VLOOKUP($A200, ワクチン高齢者等!$A:$G, J$4, FALSE), 0)</f>
        <v>0</v>
      </c>
      <c r="K200" s="55">
        <f>IFERROR(VLOOKUP($A200, ワクチン高齢者等!$A:$G, K$4, FALSE), 0)</f>
        <v>0</v>
      </c>
      <c r="L200" s="55">
        <f>IFERROR(VLOOKUP($A200, ワクチン高齢者等!$A:$G, L$4, FALSE), 0)</f>
        <v>0</v>
      </c>
      <c r="M200" s="57">
        <f t="shared" ref="M200:M263" si="3">A200</f>
        <v>44491</v>
      </c>
      <c r="N200" s="56">
        <f>IF($A200="", "", D200+E200+I200+J200)</f>
        <v>0</v>
      </c>
      <c r="O200" s="56">
        <f>IF($A200="", "", F200+G200+K200+L200)</f>
        <v>0</v>
      </c>
    </row>
    <row r="201" spans="1:15" x14ac:dyDescent="0.55000000000000004">
      <c r="A201" s="126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ワクチン高齢者等!$A:$G, H$4, FALSE), 0)</f>
        <v>0</v>
      </c>
      <c r="I201" s="55">
        <f>IFERROR(VLOOKUP($A201, ワクチン高齢者等!$A:$G, I$4, FALSE), 0)</f>
        <v>0</v>
      </c>
      <c r="J201" s="55">
        <f>IFERROR(VLOOKUP($A201, ワクチン高齢者等!$A:$G, J$4, FALSE), 0)</f>
        <v>0</v>
      </c>
      <c r="K201" s="55">
        <f>IFERROR(VLOOKUP($A201, ワクチン高齢者等!$A:$G, K$4, FALSE), 0)</f>
        <v>0</v>
      </c>
      <c r="L201" s="55">
        <f>IFERROR(VLOOKUP($A201, ワクチン高齢者等!$A:$G, L$4, FALSE), 0)</f>
        <v>0</v>
      </c>
      <c r="M201" s="57">
        <f t="shared" si="3"/>
        <v>44492</v>
      </c>
      <c r="N201" s="56">
        <f>IF($A201="", "", D201+E201+I201+J201)</f>
        <v>0</v>
      </c>
      <c r="O201" s="56">
        <f>IF($A201="", "", F201+G201+K201+L201)</f>
        <v>0</v>
      </c>
    </row>
    <row r="202" spans="1:15" x14ac:dyDescent="0.55000000000000004">
      <c r="A202" s="126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ワクチン高齢者等!$A:$G, H$4, FALSE), 0)</f>
        <v>0</v>
      </c>
      <c r="I202" s="55">
        <f>IFERROR(VLOOKUP($A202, ワクチン高齢者等!$A:$G, I$4, FALSE), 0)</f>
        <v>0</v>
      </c>
      <c r="J202" s="55">
        <f>IFERROR(VLOOKUP($A202, ワクチン高齢者等!$A:$G, J$4, FALSE), 0)</f>
        <v>0</v>
      </c>
      <c r="K202" s="55">
        <f>IFERROR(VLOOKUP($A202, ワクチン高齢者等!$A:$G, K$4, FALSE), 0)</f>
        <v>0</v>
      </c>
      <c r="L202" s="55">
        <f>IFERROR(VLOOKUP($A202, ワクチン高齢者等!$A:$G, L$4, FALSE), 0)</f>
        <v>0</v>
      </c>
      <c r="M202" s="57">
        <f t="shared" si="3"/>
        <v>44493</v>
      </c>
      <c r="N202" s="56">
        <f>IF($A202="", "", D202+E202+I202+J202)</f>
        <v>0</v>
      </c>
      <c r="O202" s="56">
        <f>IF($A202="", "", F202+G202+K202+L202)</f>
        <v>0</v>
      </c>
    </row>
    <row r="203" spans="1:15" x14ac:dyDescent="0.55000000000000004">
      <c r="A203" s="126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ワクチン高齢者等!$A:$G, H$4, FALSE), 0)</f>
        <v>0</v>
      </c>
      <c r="I203" s="55">
        <f>IFERROR(VLOOKUP($A203, ワクチン高齢者等!$A:$G, I$4, FALSE), 0)</f>
        <v>0</v>
      </c>
      <c r="J203" s="55">
        <f>IFERROR(VLOOKUP($A203, ワクチン高齢者等!$A:$G, J$4, FALSE), 0)</f>
        <v>0</v>
      </c>
      <c r="K203" s="55">
        <f>IFERROR(VLOOKUP($A203, ワクチン高齢者等!$A:$G, K$4, FALSE), 0)</f>
        <v>0</v>
      </c>
      <c r="L203" s="55">
        <f>IFERROR(VLOOKUP($A203, ワクチン高齢者等!$A:$G, L$4, FALSE), 0)</f>
        <v>0</v>
      </c>
      <c r="M203" s="57">
        <f t="shared" si="3"/>
        <v>44494</v>
      </c>
      <c r="N203" s="56">
        <f>IF($A203="", "", D203+E203+I203+J203)</f>
        <v>0</v>
      </c>
      <c r="O203" s="56">
        <f>IF($A203="", "", F203+G203+K203+L203)</f>
        <v>0</v>
      </c>
    </row>
    <row r="204" spans="1:15" x14ac:dyDescent="0.55000000000000004">
      <c r="A204" s="126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ワクチン高齢者等!$A:$G, H$4, FALSE), 0)</f>
        <v>0</v>
      </c>
      <c r="I204" s="55">
        <f>IFERROR(VLOOKUP($A204, ワクチン高齢者等!$A:$G, I$4, FALSE), 0)</f>
        <v>0</v>
      </c>
      <c r="J204" s="55">
        <f>IFERROR(VLOOKUP($A204, ワクチン高齢者等!$A:$G, J$4, FALSE), 0)</f>
        <v>0</v>
      </c>
      <c r="K204" s="55">
        <f>IFERROR(VLOOKUP($A204, ワクチン高齢者等!$A:$G, K$4, FALSE), 0)</f>
        <v>0</v>
      </c>
      <c r="L204" s="55">
        <f>IFERROR(VLOOKUP($A204, ワクチン高齢者等!$A:$G, L$4, FALSE), 0)</f>
        <v>0</v>
      </c>
      <c r="M204" s="57">
        <f t="shared" si="3"/>
        <v>44495</v>
      </c>
      <c r="N204" s="56">
        <f>IF($A204="", "", D204+E204+I204+J204)</f>
        <v>0</v>
      </c>
      <c r="O204" s="56">
        <f>IF($A204="", "", F204+G204+K204+L204)</f>
        <v>0</v>
      </c>
    </row>
    <row r="205" spans="1:15" x14ac:dyDescent="0.55000000000000004">
      <c r="A205" s="126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ワクチン高齢者等!$A:$G, H$4, FALSE), 0)</f>
        <v>0</v>
      </c>
      <c r="I205" s="55">
        <f>IFERROR(VLOOKUP($A205, ワクチン高齢者等!$A:$G, I$4, FALSE), 0)</f>
        <v>0</v>
      </c>
      <c r="J205" s="55">
        <f>IFERROR(VLOOKUP($A205, ワクチン高齢者等!$A:$G, J$4, FALSE), 0)</f>
        <v>0</v>
      </c>
      <c r="K205" s="55">
        <f>IFERROR(VLOOKUP($A205, ワクチン高齢者等!$A:$G, K$4, FALSE), 0)</f>
        <v>0</v>
      </c>
      <c r="L205" s="55">
        <f>IFERROR(VLOOKUP($A205, ワクチン高齢者等!$A:$G, L$4, FALSE), 0)</f>
        <v>0</v>
      </c>
      <c r="M205" s="57">
        <f t="shared" si="3"/>
        <v>44496</v>
      </c>
      <c r="N205" s="56">
        <f>IF($A205="", "", D205+E205+I205+J205)</f>
        <v>0</v>
      </c>
      <c r="O205" s="56">
        <f>IF($A205="", "", F205+G205+K205+L205)</f>
        <v>0</v>
      </c>
    </row>
    <row r="206" spans="1:15" x14ac:dyDescent="0.55000000000000004">
      <c r="A206" s="126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ワクチン高齢者等!$A:$G, H$4, FALSE), 0)</f>
        <v>0</v>
      </c>
      <c r="I206" s="55">
        <f>IFERROR(VLOOKUP($A206, ワクチン高齢者等!$A:$G, I$4, FALSE), 0)</f>
        <v>0</v>
      </c>
      <c r="J206" s="55">
        <f>IFERROR(VLOOKUP($A206, ワクチン高齢者等!$A:$G, J$4, FALSE), 0)</f>
        <v>0</v>
      </c>
      <c r="K206" s="55">
        <f>IFERROR(VLOOKUP($A206, ワクチン高齢者等!$A:$G, K$4, FALSE), 0)</f>
        <v>0</v>
      </c>
      <c r="L206" s="55">
        <f>IFERROR(VLOOKUP($A206, ワクチン高齢者等!$A:$G, L$4, FALSE), 0)</f>
        <v>0</v>
      </c>
      <c r="M206" s="57">
        <f t="shared" si="3"/>
        <v>44497</v>
      </c>
      <c r="N206" s="56">
        <f>IF($A206="", "", D206+E206+I206+J206)</f>
        <v>0</v>
      </c>
      <c r="O206" s="56">
        <f>IF($A206="", "", F206+G206+K206+L206)</f>
        <v>0</v>
      </c>
    </row>
    <row r="207" spans="1:15" x14ac:dyDescent="0.55000000000000004">
      <c r="A207" s="126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ワクチン高齢者等!$A:$G, H$4, FALSE), 0)</f>
        <v>0</v>
      </c>
      <c r="I207" s="55">
        <f>IFERROR(VLOOKUP($A207, ワクチン高齢者等!$A:$G, I$4, FALSE), 0)</f>
        <v>0</v>
      </c>
      <c r="J207" s="55">
        <f>IFERROR(VLOOKUP($A207, ワクチン高齢者等!$A:$G, J$4, FALSE), 0)</f>
        <v>0</v>
      </c>
      <c r="K207" s="55">
        <f>IFERROR(VLOOKUP($A207, ワクチン高齢者等!$A:$G, K$4, FALSE), 0)</f>
        <v>0</v>
      </c>
      <c r="L207" s="55">
        <f>IFERROR(VLOOKUP($A207, ワクチン高齢者等!$A:$G, L$4, FALSE), 0)</f>
        <v>0</v>
      </c>
      <c r="M207" s="57">
        <f t="shared" si="3"/>
        <v>44498</v>
      </c>
      <c r="N207" s="56">
        <f>IF($A207="", "", D207+E207+I207+J207)</f>
        <v>0</v>
      </c>
      <c r="O207" s="56">
        <f>IF($A207="", "", F207+G207+K207+L207)</f>
        <v>0</v>
      </c>
    </row>
    <row r="208" spans="1:15" x14ac:dyDescent="0.55000000000000004">
      <c r="A208" s="126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ワクチン高齢者等!$A:$G, H$4, FALSE), 0)</f>
        <v>0</v>
      </c>
      <c r="I208" s="55">
        <f>IFERROR(VLOOKUP($A208, ワクチン高齢者等!$A:$G, I$4, FALSE), 0)</f>
        <v>0</v>
      </c>
      <c r="J208" s="55">
        <f>IFERROR(VLOOKUP($A208, ワクチン高齢者等!$A:$G, J$4, FALSE), 0)</f>
        <v>0</v>
      </c>
      <c r="K208" s="55">
        <f>IFERROR(VLOOKUP($A208, ワクチン高齢者等!$A:$G, K$4, FALSE), 0)</f>
        <v>0</v>
      </c>
      <c r="L208" s="55">
        <f>IFERROR(VLOOKUP($A208, ワクチン高齢者等!$A:$G, L$4, FALSE), 0)</f>
        <v>0</v>
      </c>
      <c r="M208" s="57">
        <f t="shared" si="3"/>
        <v>44499</v>
      </c>
      <c r="N208" s="56">
        <f>IF($A208="", "", D208+E208+I208+J208)</f>
        <v>0</v>
      </c>
      <c r="O208" s="56">
        <f>IF($A208="", "", F208+G208+K208+L208)</f>
        <v>0</v>
      </c>
    </row>
    <row r="209" spans="1:15" x14ac:dyDescent="0.55000000000000004">
      <c r="A209" s="126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ワクチン高齢者等!$A:$G, H$4, FALSE), 0)</f>
        <v>0</v>
      </c>
      <c r="I209" s="55">
        <f>IFERROR(VLOOKUP($A209, ワクチン高齢者等!$A:$G, I$4, FALSE), 0)</f>
        <v>0</v>
      </c>
      <c r="J209" s="55">
        <f>IFERROR(VLOOKUP($A209, ワクチン高齢者等!$A:$G, J$4, FALSE), 0)</f>
        <v>0</v>
      </c>
      <c r="K209" s="55">
        <f>IFERROR(VLOOKUP($A209, ワクチン高齢者等!$A:$G, K$4, FALSE), 0)</f>
        <v>0</v>
      </c>
      <c r="L209" s="55">
        <f>IFERROR(VLOOKUP($A209, ワクチン高齢者等!$A:$G, L$4, FALSE), 0)</f>
        <v>0</v>
      </c>
      <c r="M209" s="57">
        <f t="shared" si="3"/>
        <v>44500</v>
      </c>
      <c r="N209" s="56">
        <f>IF($A209="", "", D209+E209+I209+J209)</f>
        <v>0</v>
      </c>
      <c r="O209" s="56">
        <f>IF($A209="", "", F209+G209+K209+L209)</f>
        <v>0</v>
      </c>
    </row>
    <row r="210" spans="1:15" x14ac:dyDescent="0.55000000000000004">
      <c r="A210" s="126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ワクチン高齢者等!$A:$G, H$4, FALSE), 0)</f>
        <v>0</v>
      </c>
      <c r="I210" s="55">
        <f>IFERROR(VLOOKUP($A210, ワクチン高齢者等!$A:$G, I$4, FALSE), 0)</f>
        <v>0</v>
      </c>
      <c r="J210" s="55">
        <f>IFERROR(VLOOKUP($A210, ワクチン高齢者等!$A:$G, J$4, FALSE), 0)</f>
        <v>0</v>
      </c>
      <c r="K210" s="55">
        <f>IFERROR(VLOOKUP($A210, ワクチン高齢者等!$A:$G, K$4, FALSE), 0)</f>
        <v>0</v>
      </c>
      <c r="L210" s="55">
        <f>IFERROR(VLOOKUP($A210, ワクチン高齢者等!$A:$G, L$4, FALSE), 0)</f>
        <v>0</v>
      </c>
      <c r="M210" s="57">
        <f t="shared" si="3"/>
        <v>44501</v>
      </c>
      <c r="N210" s="56">
        <f>IF($A210="", "", D210+E210+I210+J210)</f>
        <v>0</v>
      </c>
      <c r="O210" s="56">
        <f>IF($A210="", "", F210+G210+K210+L210)</f>
        <v>0</v>
      </c>
    </row>
    <row r="211" spans="1:15" x14ac:dyDescent="0.55000000000000004">
      <c r="A211" s="126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ワクチン高齢者等!$A:$G, H$4, FALSE), 0)</f>
        <v>0</v>
      </c>
      <c r="I211" s="55">
        <f>IFERROR(VLOOKUP($A211, ワクチン高齢者等!$A:$G, I$4, FALSE), 0)</f>
        <v>0</v>
      </c>
      <c r="J211" s="55">
        <f>IFERROR(VLOOKUP($A211, ワクチン高齢者等!$A:$G, J$4, FALSE), 0)</f>
        <v>0</v>
      </c>
      <c r="K211" s="55">
        <f>IFERROR(VLOOKUP($A211, ワクチン高齢者等!$A:$G, K$4, FALSE), 0)</f>
        <v>0</v>
      </c>
      <c r="L211" s="55">
        <f>IFERROR(VLOOKUP($A211, ワクチン高齢者等!$A:$G, L$4, FALSE), 0)</f>
        <v>0</v>
      </c>
      <c r="M211" s="57">
        <f t="shared" si="3"/>
        <v>44502</v>
      </c>
      <c r="N211" s="56">
        <f>IF($A211="", "", D211+E211+I211+J211)</f>
        <v>0</v>
      </c>
      <c r="O211" s="56">
        <f>IF($A211="", "", F211+G211+K211+L211)</f>
        <v>0</v>
      </c>
    </row>
    <row r="212" spans="1:15" x14ac:dyDescent="0.55000000000000004">
      <c r="A212" s="126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ワクチン高齢者等!$A:$G, H$4, FALSE), 0)</f>
        <v>0</v>
      </c>
      <c r="I212" s="55">
        <f>IFERROR(VLOOKUP($A212, ワクチン高齢者等!$A:$G, I$4, FALSE), 0)</f>
        <v>0</v>
      </c>
      <c r="J212" s="55">
        <f>IFERROR(VLOOKUP($A212, ワクチン高齢者等!$A:$G, J$4, FALSE), 0)</f>
        <v>0</v>
      </c>
      <c r="K212" s="55">
        <f>IFERROR(VLOOKUP($A212, ワクチン高齢者等!$A:$G, K$4, FALSE), 0)</f>
        <v>0</v>
      </c>
      <c r="L212" s="55">
        <f>IFERROR(VLOOKUP($A212, ワクチン高齢者等!$A:$G, L$4, FALSE), 0)</f>
        <v>0</v>
      </c>
      <c r="M212" s="57">
        <f t="shared" si="3"/>
        <v>44503</v>
      </c>
      <c r="N212" s="56">
        <f>IF($A212="", "", D212+E212+I212+J212)</f>
        <v>0</v>
      </c>
      <c r="O212" s="56">
        <f>IF($A212="", "", F212+G212+K212+L212)</f>
        <v>0</v>
      </c>
    </row>
    <row r="213" spans="1:15" x14ac:dyDescent="0.55000000000000004">
      <c r="A213" s="126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ワクチン高齢者等!$A:$G, H$4, FALSE), 0)</f>
        <v>0</v>
      </c>
      <c r="I213" s="55">
        <f>IFERROR(VLOOKUP($A213, ワクチン高齢者等!$A:$G, I$4, FALSE), 0)</f>
        <v>0</v>
      </c>
      <c r="J213" s="55">
        <f>IFERROR(VLOOKUP($A213, ワクチン高齢者等!$A:$G, J$4, FALSE), 0)</f>
        <v>0</v>
      </c>
      <c r="K213" s="55">
        <f>IFERROR(VLOOKUP($A213, ワクチン高齢者等!$A:$G, K$4, FALSE), 0)</f>
        <v>0</v>
      </c>
      <c r="L213" s="55">
        <f>IFERROR(VLOOKUP($A213, ワクチン高齢者等!$A:$G, L$4, FALSE), 0)</f>
        <v>0</v>
      </c>
      <c r="M213" s="57">
        <f t="shared" si="3"/>
        <v>44504</v>
      </c>
      <c r="N213" s="56">
        <f>IF($A213="", "", D213+E213+I213+J213)</f>
        <v>0</v>
      </c>
      <c r="O213" s="56">
        <f>IF($A213="", "", F213+G213+K213+L213)</f>
        <v>0</v>
      </c>
    </row>
    <row r="214" spans="1:15" x14ac:dyDescent="0.55000000000000004">
      <c r="A214" s="126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ワクチン高齢者等!$A:$G, H$4, FALSE), 0)</f>
        <v>0</v>
      </c>
      <c r="I214" s="55">
        <f>IFERROR(VLOOKUP($A214, ワクチン高齢者等!$A:$G, I$4, FALSE), 0)</f>
        <v>0</v>
      </c>
      <c r="J214" s="55">
        <f>IFERROR(VLOOKUP($A214, ワクチン高齢者等!$A:$G, J$4, FALSE), 0)</f>
        <v>0</v>
      </c>
      <c r="K214" s="55">
        <f>IFERROR(VLOOKUP($A214, ワクチン高齢者等!$A:$G, K$4, FALSE), 0)</f>
        <v>0</v>
      </c>
      <c r="L214" s="55">
        <f>IFERROR(VLOOKUP($A214, ワクチン高齢者等!$A:$G, L$4, FALSE), 0)</f>
        <v>0</v>
      </c>
      <c r="M214" s="57">
        <f t="shared" si="3"/>
        <v>44505</v>
      </c>
      <c r="N214" s="56">
        <f>IF($A214="", "", D214+E214+I214+J214)</f>
        <v>0</v>
      </c>
      <c r="O214" s="56">
        <f>IF($A214="", "", F214+G214+K214+L214)</f>
        <v>0</v>
      </c>
    </row>
    <row r="215" spans="1:15" x14ac:dyDescent="0.55000000000000004">
      <c r="A215" s="126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ワクチン高齢者等!$A:$G, H$4, FALSE), 0)</f>
        <v>0</v>
      </c>
      <c r="I215" s="55">
        <f>IFERROR(VLOOKUP($A215, ワクチン高齢者等!$A:$G, I$4, FALSE), 0)</f>
        <v>0</v>
      </c>
      <c r="J215" s="55">
        <f>IFERROR(VLOOKUP($A215, ワクチン高齢者等!$A:$G, J$4, FALSE), 0)</f>
        <v>0</v>
      </c>
      <c r="K215" s="55">
        <f>IFERROR(VLOOKUP($A215, ワクチン高齢者等!$A:$G, K$4, FALSE), 0)</f>
        <v>0</v>
      </c>
      <c r="L215" s="55">
        <f>IFERROR(VLOOKUP($A215, ワクチン高齢者等!$A:$G, L$4, FALSE), 0)</f>
        <v>0</v>
      </c>
      <c r="M215" s="57">
        <f t="shared" si="3"/>
        <v>44506</v>
      </c>
      <c r="N215" s="56">
        <f>IF($A215="", "", D215+E215+I215+J215)</f>
        <v>0</v>
      </c>
      <c r="O215" s="56">
        <f>IF($A215="", "", F215+G215+K215+L215)</f>
        <v>0</v>
      </c>
    </row>
    <row r="216" spans="1:15" x14ac:dyDescent="0.55000000000000004">
      <c r="A216" s="126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ワクチン高齢者等!$A:$G, H$4, FALSE), 0)</f>
        <v>0</v>
      </c>
      <c r="I216" s="55">
        <f>IFERROR(VLOOKUP($A216, ワクチン高齢者等!$A:$G, I$4, FALSE), 0)</f>
        <v>0</v>
      </c>
      <c r="J216" s="55">
        <f>IFERROR(VLOOKUP($A216, ワクチン高齢者等!$A:$G, J$4, FALSE), 0)</f>
        <v>0</v>
      </c>
      <c r="K216" s="55">
        <f>IFERROR(VLOOKUP($A216, ワクチン高齢者等!$A:$G, K$4, FALSE), 0)</f>
        <v>0</v>
      </c>
      <c r="L216" s="55">
        <f>IFERROR(VLOOKUP($A216, ワクチン高齢者等!$A:$G, L$4, FALSE), 0)</f>
        <v>0</v>
      </c>
      <c r="M216" s="57">
        <f t="shared" si="3"/>
        <v>44507</v>
      </c>
      <c r="N216" s="56">
        <f>IF($A216="", "", D216+E216+I216+J216)</f>
        <v>0</v>
      </c>
      <c r="O216" s="56">
        <f>IF($A216="", "", F216+G216+K216+L216)</f>
        <v>0</v>
      </c>
    </row>
    <row r="217" spans="1:15" x14ac:dyDescent="0.55000000000000004">
      <c r="A217" s="126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ワクチン高齢者等!$A:$G, H$4, FALSE), 0)</f>
        <v>0</v>
      </c>
      <c r="I217" s="55">
        <f>IFERROR(VLOOKUP($A217, ワクチン高齢者等!$A:$G, I$4, FALSE), 0)</f>
        <v>0</v>
      </c>
      <c r="J217" s="55">
        <f>IFERROR(VLOOKUP($A217, ワクチン高齢者等!$A:$G, J$4, FALSE), 0)</f>
        <v>0</v>
      </c>
      <c r="K217" s="55">
        <f>IFERROR(VLOOKUP($A217, ワクチン高齢者等!$A:$G, K$4, FALSE), 0)</f>
        <v>0</v>
      </c>
      <c r="L217" s="55">
        <f>IFERROR(VLOOKUP($A217, ワクチン高齢者等!$A:$G, L$4, FALSE), 0)</f>
        <v>0</v>
      </c>
      <c r="M217" s="57">
        <f t="shared" si="3"/>
        <v>44508</v>
      </c>
      <c r="N217" s="56">
        <f>IF($A217="", "", D217+E217+I217+J217)</f>
        <v>0</v>
      </c>
      <c r="O217" s="56">
        <f>IF($A217="", "", F217+G217+K217+L217)</f>
        <v>0</v>
      </c>
    </row>
    <row r="218" spans="1:15" x14ac:dyDescent="0.55000000000000004">
      <c r="A218" s="126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ワクチン高齢者等!$A:$G, H$4, FALSE), 0)</f>
        <v>0</v>
      </c>
      <c r="I218" s="55">
        <f>IFERROR(VLOOKUP($A218, ワクチン高齢者等!$A:$G, I$4, FALSE), 0)</f>
        <v>0</v>
      </c>
      <c r="J218" s="55">
        <f>IFERROR(VLOOKUP($A218, ワクチン高齢者等!$A:$G, J$4, FALSE), 0)</f>
        <v>0</v>
      </c>
      <c r="K218" s="55">
        <f>IFERROR(VLOOKUP($A218, ワクチン高齢者等!$A:$G, K$4, FALSE), 0)</f>
        <v>0</v>
      </c>
      <c r="L218" s="55">
        <f>IFERROR(VLOOKUP($A218, ワクチン高齢者等!$A:$G, L$4, FALSE), 0)</f>
        <v>0</v>
      </c>
      <c r="M218" s="57">
        <f t="shared" si="3"/>
        <v>44509</v>
      </c>
      <c r="N218" s="56">
        <f>IF($A218="", "", D218+E218+I218+J218)</f>
        <v>0</v>
      </c>
      <c r="O218" s="56">
        <f>IF($A218="", "", F218+G218+K218+L218)</f>
        <v>0</v>
      </c>
    </row>
    <row r="219" spans="1:15" x14ac:dyDescent="0.55000000000000004">
      <c r="A219" s="126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ワクチン高齢者等!$A:$G, H$4, FALSE), 0)</f>
        <v>0</v>
      </c>
      <c r="I219" s="55">
        <f>IFERROR(VLOOKUP($A219, ワクチン高齢者等!$A:$G, I$4, FALSE), 0)</f>
        <v>0</v>
      </c>
      <c r="J219" s="55">
        <f>IFERROR(VLOOKUP($A219, ワクチン高齢者等!$A:$G, J$4, FALSE), 0)</f>
        <v>0</v>
      </c>
      <c r="K219" s="55">
        <f>IFERROR(VLOOKUP($A219, ワクチン高齢者等!$A:$G, K$4, FALSE), 0)</f>
        <v>0</v>
      </c>
      <c r="L219" s="55">
        <f>IFERROR(VLOOKUP($A219, ワクチン高齢者等!$A:$G, L$4, FALSE), 0)</f>
        <v>0</v>
      </c>
      <c r="M219" s="57">
        <f t="shared" si="3"/>
        <v>44510</v>
      </c>
      <c r="N219" s="56">
        <f>IF($A219="", "", D219+E219+I219+J219)</f>
        <v>0</v>
      </c>
      <c r="O219" s="56">
        <f>IF($A219="", "", F219+G219+K219+L219)</f>
        <v>0</v>
      </c>
    </row>
    <row r="220" spans="1:15" x14ac:dyDescent="0.55000000000000004">
      <c r="A220" s="126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ワクチン高齢者等!$A:$G, H$4, FALSE), 0)</f>
        <v>0</v>
      </c>
      <c r="I220" s="55">
        <f>IFERROR(VLOOKUP($A220, ワクチン高齢者等!$A:$G, I$4, FALSE), 0)</f>
        <v>0</v>
      </c>
      <c r="J220" s="55">
        <f>IFERROR(VLOOKUP($A220, ワクチン高齢者等!$A:$G, J$4, FALSE), 0)</f>
        <v>0</v>
      </c>
      <c r="K220" s="55">
        <f>IFERROR(VLOOKUP($A220, ワクチン高齢者等!$A:$G, K$4, FALSE), 0)</f>
        <v>0</v>
      </c>
      <c r="L220" s="55">
        <f>IFERROR(VLOOKUP($A220, ワクチン高齢者等!$A:$G, L$4, FALSE), 0)</f>
        <v>0</v>
      </c>
      <c r="M220" s="57">
        <f t="shared" si="3"/>
        <v>44511</v>
      </c>
      <c r="N220" s="56">
        <f>IF($A220="", "", D220+E220+I220+J220)</f>
        <v>0</v>
      </c>
      <c r="O220" s="56">
        <f>IF($A220="", "", F220+G220+K220+L220)</f>
        <v>0</v>
      </c>
    </row>
    <row r="221" spans="1:15" x14ac:dyDescent="0.55000000000000004">
      <c r="A221" s="126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ワクチン高齢者等!$A:$G, H$4, FALSE), 0)</f>
        <v>0</v>
      </c>
      <c r="I221" s="55">
        <f>IFERROR(VLOOKUP($A221, ワクチン高齢者等!$A:$G, I$4, FALSE), 0)</f>
        <v>0</v>
      </c>
      <c r="J221" s="55">
        <f>IFERROR(VLOOKUP($A221, ワクチン高齢者等!$A:$G, J$4, FALSE), 0)</f>
        <v>0</v>
      </c>
      <c r="K221" s="55">
        <f>IFERROR(VLOOKUP($A221, ワクチン高齢者等!$A:$G, K$4, FALSE), 0)</f>
        <v>0</v>
      </c>
      <c r="L221" s="55">
        <f>IFERROR(VLOOKUP($A221, ワクチン高齢者等!$A:$G, L$4, FALSE), 0)</f>
        <v>0</v>
      </c>
      <c r="M221" s="57">
        <f t="shared" si="3"/>
        <v>44512</v>
      </c>
      <c r="N221" s="56">
        <f>IF($A221="", "", D221+E221+I221+J221)</f>
        <v>0</v>
      </c>
      <c r="O221" s="56">
        <f>IF($A221="", "", F221+G221+K221+L221)</f>
        <v>0</v>
      </c>
    </row>
    <row r="222" spans="1:15" x14ac:dyDescent="0.55000000000000004">
      <c r="A222" s="126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ワクチン高齢者等!$A:$G, H$4, FALSE), 0)</f>
        <v>0</v>
      </c>
      <c r="I222" s="55">
        <f>IFERROR(VLOOKUP($A222, ワクチン高齢者等!$A:$G, I$4, FALSE), 0)</f>
        <v>0</v>
      </c>
      <c r="J222" s="55">
        <f>IFERROR(VLOOKUP($A222, ワクチン高齢者等!$A:$G, J$4, FALSE), 0)</f>
        <v>0</v>
      </c>
      <c r="K222" s="55">
        <f>IFERROR(VLOOKUP($A222, ワクチン高齢者等!$A:$G, K$4, FALSE), 0)</f>
        <v>0</v>
      </c>
      <c r="L222" s="55">
        <f>IFERROR(VLOOKUP($A222, ワクチン高齢者等!$A:$G, L$4, FALSE), 0)</f>
        <v>0</v>
      </c>
      <c r="M222" s="57">
        <f t="shared" si="3"/>
        <v>44513</v>
      </c>
      <c r="N222" s="56">
        <f>IF($A222="", "", D222+E222+I222+J222)</f>
        <v>0</v>
      </c>
      <c r="O222" s="56">
        <f>IF($A222="", "", F222+G222+K222+L222)</f>
        <v>0</v>
      </c>
    </row>
    <row r="223" spans="1:15" x14ac:dyDescent="0.55000000000000004">
      <c r="A223" s="126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ワクチン高齢者等!$A:$G, H$4, FALSE), 0)</f>
        <v>0</v>
      </c>
      <c r="I223" s="55">
        <f>IFERROR(VLOOKUP($A223, ワクチン高齢者等!$A:$G, I$4, FALSE), 0)</f>
        <v>0</v>
      </c>
      <c r="J223" s="55">
        <f>IFERROR(VLOOKUP($A223, ワクチン高齢者等!$A:$G, J$4, FALSE), 0)</f>
        <v>0</v>
      </c>
      <c r="K223" s="55">
        <f>IFERROR(VLOOKUP($A223, ワクチン高齢者等!$A:$G, K$4, FALSE), 0)</f>
        <v>0</v>
      </c>
      <c r="L223" s="55">
        <f>IFERROR(VLOOKUP($A223, ワクチン高齢者等!$A:$G, L$4, FALSE), 0)</f>
        <v>0</v>
      </c>
      <c r="M223" s="57">
        <f t="shared" si="3"/>
        <v>44514</v>
      </c>
      <c r="N223" s="56">
        <f>IF($A223="", "", D223+E223+I223+J223)</f>
        <v>0</v>
      </c>
      <c r="O223" s="56">
        <f>IF($A223="", "", F223+G223+K223+L223)</f>
        <v>0</v>
      </c>
    </row>
    <row r="224" spans="1:15" x14ac:dyDescent="0.55000000000000004">
      <c r="A224" s="126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ワクチン高齢者等!$A:$G, H$4, FALSE), 0)</f>
        <v>0</v>
      </c>
      <c r="I224" s="55">
        <f>IFERROR(VLOOKUP($A224, ワクチン高齢者等!$A:$G, I$4, FALSE), 0)</f>
        <v>0</v>
      </c>
      <c r="J224" s="55">
        <f>IFERROR(VLOOKUP($A224, ワクチン高齢者等!$A:$G, J$4, FALSE), 0)</f>
        <v>0</v>
      </c>
      <c r="K224" s="55">
        <f>IFERROR(VLOOKUP($A224, ワクチン高齢者等!$A:$G, K$4, FALSE), 0)</f>
        <v>0</v>
      </c>
      <c r="L224" s="55">
        <f>IFERROR(VLOOKUP($A224, ワクチン高齢者等!$A:$G, L$4, FALSE), 0)</f>
        <v>0</v>
      </c>
      <c r="M224" s="57">
        <f t="shared" si="3"/>
        <v>44515</v>
      </c>
      <c r="N224" s="56">
        <f>IF($A224="", "", D224+E224+I224+J224)</f>
        <v>0</v>
      </c>
      <c r="O224" s="56">
        <f>IF($A224="", "", F224+G224+K224+L224)</f>
        <v>0</v>
      </c>
    </row>
    <row r="225" spans="1:15" x14ac:dyDescent="0.55000000000000004">
      <c r="A225" s="126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ワクチン高齢者等!$A:$G, H$4, FALSE), 0)</f>
        <v>0</v>
      </c>
      <c r="I225" s="55">
        <f>IFERROR(VLOOKUP($A225, ワクチン高齢者等!$A:$G, I$4, FALSE), 0)</f>
        <v>0</v>
      </c>
      <c r="J225" s="55">
        <f>IFERROR(VLOOKUP($A225, ワクチン高齢者等!$A:$G, J$4, FALSE), 0)</f>
        <v>0</v>
      </c>
      <c r="K225" s="55">
        <f>IFERROR(VLOOKUP($A225, ワクチン高齢者等!$A:$G, K$4, FALSE), 0)</f>
        <v>0</v>
      </c>
      <c r="L225" s="55">
        <f>IFERROR(VLOOKUP($A225, ワクチン高齢者等!$A:$G, L$4, FALSE), 0)</f>
        <v>0</v>
      </c>
      <c r="M225" s="57">
        <f t="shared" si="3"/>
        <v>44516</v>
      </c>
      <c r="N225" s="56">
        <f>IF($A225="", "", D225+E225+I225+J225)</f>
        <v>0</v>
      </c>
      <c r="O225" s="56">
        <f>IF($A225="", "", F225+G225+K225+L225)</f>
        <v>0</v>
      </c>
    </row>
    <row r="226" spans="1:15" x14ac:dyDescent="0.55000000000000004">
      <c r="A226" s="126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ワクチン高齢者等!$A:$G, H$4, FALSE), 0)</f>
        <v>0</v>
      </c>
      <c r="I226" s="55">
        <f>IFERROR(VLOOKUP($A226, ワクチン高齢者等!$A:$G, I$4, FALSE), 0)</f>
        <v>0</v>
      </c>
      <c r="J226" s="55">
        <f>IFERROR(VLOOKUP($A226, ワクチン高齢者等!$A:$G, J$4, FALSE), 0)</f>
        <v>0</v>
      </c>
      <c r="K226" s="55">
        <f>IFERROR(VLOOKUP($A226, ワクチン高齢者等!$A:$G, K$4, FALSE), 0)</f>
        <v>0</v>
      </c>
      <c r="L226" s="55">
        <f>IFERROR(VLOOKUP($A226, ワクチン高齢者等!$A:$G, L$4, FALSE), 0)</f>
        <v>0</v>
      </c>
      <c r="M226" s="57">
        <f t="shared" si="3"/>
        <v>44517</v>
      </c>
      <c r="N226" s="56">
        <f>IF($A226="", "", D226+E226+I226+J226)</f>
        <v>0</v>
      </c>
      <c r="O226" s="56">
        <f>IF($A226="", "", F226+G226+K226+L226)</f>
        <v>0</v>
      </c>
    </row>
    <row r="227" spans="1:15" x14ac:dyDescent="0.55000000000000004">
      <c r="A227" s="126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ワクチン高齢者等!$A:$G, H$4, FALSE), 0)</f>
        <v>0</v>
      </c>
      <c r="I227" s="55">
        <f>IFERROR(VLOOKUP($A227, ワクチン高齢者等!$A:$G, I$4, FALSE), 0)</f>
        <v>0</v>
      </c>
      <c r="J227" s="55">
        <f>IFERROR(VLOOKUP($A227, ワクチン高齢者等!$A:$G, J$4, FALSE), 0)</f>
        <v>0</v>
      </c>
      <c r="K227" s="55">
        <f>IFERROR(VLOOKUP($A227, ワクチン高齢者等!$A:$G, K$4, FALSE), 0)</f>
        <v>0</v>
      </c>
      <c r="L227" s="55">
        <f>IFERROR(VLOOKUP($A227, ワクチン高齢者等!$A:$G, L$4, FALSE), 0)</f>
        <v>0</v>
      </c>
      <c r="M227" s="57">
        <f t="shared" si="3"/>
        <v>44518</v>
      </c>
      <c r="N227" s="56">
        <f>IF($A227="", "", D227+E227+I227+J227)</f>
        <v>0</v>
      </c>
      <c r="O227" s="56">
        <f>IF($A227="", "", F227+G227+K227+L227)</f>
        <v>0</v>
      </c>
    </row>
    <row r="228" spans="1:15" x14ac:dyDescent="0.55000000000000004">
      <c r="A228" s="126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ワクチン高齢者等!$A:$G, H$4, FALSE), 0)</f>
        <v>0</v>
      </c>
      <c r="I228" s="55">
        <f>IFERROR(VLOOKUP($A228, ワクチン高齢者等!$A:$G, I$4, FALSE), 0)</f>
        <v>0</v>
      </c>
      <c r="J228" s="55">
        <f>IFERROR(VLOOKUP($A228, ワクチン高齢者等!$A:$G, J$4, FALSE), 0)</f>
        <v>0</v>
      </c>
      <c r="K228" s="55">
        <f>IFERROR(VLOOKUP($A228, ワクチン高齢者等!$A:$G, K$4, FALSE), 0)</f>
        <v>0</v>
      </c>
      <c r="L228" s="55">
        <f>IFERROR(VLOOKUP($A228, ワクチン高齢者等!$A:$G, L$4, FALSE), 0)</f>
        <v>0</v>
      </c>
      <c r="M228" s="57">
        <f t="shared" si="3"/>
        <v>44519</v>
      </c>
      <c r="N228" s="56">
        <f>IF($A228="", "", D228+E228+I228+J228)</f>
        <v>0</v>
      </c>
      <c r="O228" s="56">
        <f>IF($A228="", "", F228+G228+K228+L228)</f>
        <v>0</v>
      </c>
    </row>
    <row r="229" spans="1:15" x14ac:dyDescent="0.55000000000000004">
      <c r="A229" s="126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ワクチン高齢者等!$A:$G, H$4, FALSE), 0)</f>
        <v>0</v>
      </c>
      <c r="I229" s="55">
        <f>IFERROR(VLOOKUP($A229, ワクチン高齢者等!$A:$G, I$4, FALSE), 0)</f>
        <v>0</v>
      </c>
      <c r="J229" s="55">
        <f>IFERROR(VLOOKUP($A229, ワクチン高齢者等!$A:$G, J$4, FALSE), 0)</f>
        <v>0</v>
      </c>
      <c r="K229" s="55">
        <f>IFERROR(VLOOKUP($A229, ワクチン高齢者等!$A:$G, K$4, FALSE), 0)</f>
        <v>0</v>
      </c>
      <c r="L229" s="55">
        <f>IFERROR(VLOOKUP($A229, ワクチン高齢者等!$A:$G, L$4, FALSE), 0)</f>
        <v>0</v>
      </c>
      <c r="M229" s="57">
        <f t="shared" si="3"/>
        <v>44520</v>
      </c>
      <c r="N229" s="56">
        <f>IF($A229="", "", D229+E229+I229+J229)</f>
        <v>0</v>
      </c>
      <c r="O229" s="56">
        <f>IF($A229="", "", F229+G229+K229+L229)</f>
        <v>0</v>
      </c>
    </row>
    <row r="230" spans="1:15" x14ac:dyDescent="0.55000000000000004">
      <c r="A230" s="126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ワクチン高齢者等!$A:$G, H$4, FALSE), 0)</f>
        <v>0</v>
      </c>
      <c r="I230" s="55">
        <f>IFERROR(VLOOKUP($A230, ワクチン高齢者等!$A:$G, I$4, FALSE), 0)</f>
        <v>0</v>
      </c>
      <c r="J230" s="55">
        <f>IFERROR(VLOOKUP($A230, ワクチン高齢者等!$A:$G, J$4, FALSE), 0)</f>
        <v>0</v>
      </c>
      <c r="K230" s="55">
        <f>IFERROR(VLOOKUP($A230, ワクチン高齢者等!$A:$G, K$4, FALSE), 0)</f>
        <v>0</v>
      </c>
      <c r="L230" s="55">
        <f>IFERROR(VLOOKUP($A230, ワクチン高齢者等!$A:$G, L$4, FALSE), 0)</f>
        <v>0</v>
      </c>
      <c r="M230" s="57">
        <f t="shared" si="3"/>
        <v>44521</v>
      </c>
      <c r="N230" s="56">
        <f>IF($A230="", "", D230+E230+I230+J230)</f>
        <v>0</v>
      </c>
      <c r="O230" s="56">
        <f>IF($A230="", "", F230+G230+K230+L230)</f>
        <v>0</v>
      </c>
    </row>
    <row r="231" spans="1:15" x14ac:dyDescent="0.55000000000000004">
      <c r="A231" s="126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ワクチン高齢者等!$A:$G, H$4, FALSE), 0)</f>
        <v>0</v>
      </c>
      <c r="I231" s="55">
        <f>IFERROR(VLOOKUP($A231, ワクチン高齢者等!$A:$G, I$4, FALSE), 0)</f>
        <v>0</v>
      </c>
      <c r="J231" s="55">
        <f>IFERROR(VLOOKUP($A231, ワクチン高齢者等!$A:$G, J$4, FALSE), 0)</f>
        <v>0</v>
      </c>
      <c r="K231" s="55">
        <f>IFERROR(VLOOKUP($A231, ワクチン高齢者等!$A:$G, K$4, FALSE), 0)</f>
        <v>0</v>
      </c>
      <c r="L231" s="55">
        <f>IFERROR(VLOOKUP($A231, ワクチン高齢者等!$A:$G, L$4, FALSE), 0)</f>
        <v>0</v>
      </c>
      <c r="M231" s="57">
        <f t="shared" si="3"/>
        <v>44522</v>
      </c>
      <c r="N231" s="56">
        <f>IF($A231="", "", D231+E231+I231+J231)</f>
        <v>0</v>
      </c>
      <c r="O231" s="56">
        <f>IF($A231="", "", F231+G231+K231+L231)</f>
        <v>0</v>
      </c>
    </row>
    <row r="232" spans="1:15" x14ac:dyDescent="0.55000000000000004">
      <c r="A232" s="126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ワクチン高齢者等!$A:$G, H$4, FALSE), 0)</f>
        <v>0</v>
      </c>
      <c r="I232" s="55">
        <f>IFERROR(VLOOKUP($A232, ワクチン高齢者等!$A:$G, I$4, FALSE), 0)</f>
        <v>0</v>
      </c>
      <c r="J232" s="55">
        <f>IFERROR(VLOOKUP($A232, ワクチン高齢者等!$A:$G, J$4, FALSE), 0)</f>
        <v>0</v>
      </c>
      <c r="K232" s="55">
        <f>IFERROR(VLOOKUP($A232, ワクチン高齢者等!$A:$G, K$4, FALSE), 0)</f>
        <v>0</v>
      </c>
      <c r="L232" s="55">
        <f>IFERROR(VLOOKUP($A232, ワクチン高齢者等!$A:$G, L$4, FALSE), 0)</f>
        <v>0</v>
      </c>
      <c r="M232" s="57">
        <f t="shared" si="3"/>
        <v>44523</v>
      </c>
      <c r="N232" s="56">
        <f>IF($A232="", "", D232+E232+I232+J232)</f>
        <v>0</v>
      </c>
      <c r="O232" s="56">
        <f>IF($A232="", "", F232+G232+K232+L232)</f>
        <v>0</v>
      </c>
    </row>
    <row r="233" spans="1:15" x14ac:dyDescent="0.55000000000000004">
      <c r="A233" s="126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ワクチン高齢者等!$A:$G, H$4, FALSE), 0)</f>
        <v>0</v>
      </c>
      <c r="I233" s="55">
        <f>IFERROR(VLOOKUP($A233, ワクチン高齢者等!$A:$G, I$4, FALSE), 0)</f>
        <v>0</v>
      </c>
      <c r="J233" s="55">
        <f>IFERROR(VLOOKUP($A233, ワクチン高齢者等!$A:$G, J$4, FALSE), 0)</f>
        <v>0</v>
      </c>
      <c r="K233" s="55">
        <f>IFERROR(VLOOKUP($A233, ワクチン高齢者等!$A:$G, K$4, FALSE), 0)</f>
        <v>0</v>
      </c>
      <c r="L233" s="55">
        <f>IFERROR(VLOOKUP($A233, ワクチン高齢者等!$A:$G, L$4, FALSE), 0)</f>
        <v>0</v>
      </c>
      <c r="M233" s="57">
        <f t="shared" si="3"/>
        <v>44524</v>
      </c>
      <c r="N233" s="56">
        <f>IF($A233="", "", D233+E233+I233+J233)</f>
        <v>0</v>
      </c>
      <c r="O233" s="56">
        <f>IF($A233="", "", F233+G233+K233+L233)</f>
        <v>0</v>
      </c>
    </row>
    <row r="234" spans="1:15" x14ac:dyDescent="0.55000000000000004">
      <c r="A234" s="126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ワクチン高齢者等!$A:$G, H$4, FALSE), 0)</f>
        <v>0</v>
      </c>
      <c r="I234" s="55">
        <f>IFERROR(VLOOKUP($A234, ワクチン高齢者等!$A:$G, I$4, FALSE), 0)</f>
        <v>0</v>
      </c>
      <c r="J234" s="55">
        <f>IFERROR(VLOOKUP($A234, ワクチン高齢者等!$A:$G, J$4, FALSE), 0)</f>
        <v>0</v>
      </c>
      <c r="K234" s="55">
        <f>IFERROR(VLOOKUP($A234, ワクチン高齢者等!$A:$G, K$4, FALSE), 0)</f>
        <v>0</v>
      </c>
      <c r="L234" s="55">
        <f>IFERROR(VLOOKUP($A234, ワクチン高齢者等!$A:$G, L$4, FALSE), 0)</f>
        <v>0</v>
      </c>
      <c r="M234" s="57">
        <f t="shared" si="3"/>
        <v>44525</v>
      </c>
      <c r="N234" s="56">
        <f>IF($A234="", "", D234+E234+I234+J234)</f>
        <v>0</v>
      </c>
      <c r="O234" s="56">
        <f>IF($A234="", "", F234+G234+K234+L234)</f>
        <v>0</v>
      </c>
    </row>
    <row r="235" spans="1:15" x14ac:dyDescent="0.55000000000000004">
      <c r="A235" s="126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ワクチン高齢者等!$A:$G, H$4, FALSE), 0)</f>
        <v>0</v>
      </c>
      <c r="I235" s="55">
        <f>IFERROR(VLOOKUP($A235, ワクチン高齢者等!$A:$G, I$4, FALSE), 0)</f>
        <v>0</v>
      </c>
      <c r="J235" s="55">
        <f>IFERROR(VLOOKUP($A235, ワクチン高齢者等!$A:$G, J$4, FALSE), 0)</f>
        <v>0</v>
      </c>
      <c r="K235" s="55">
        <f>IFERROR(VLOOKUP($A235, ワクチン高齢者等!$A:$G, K$4, FALSE), 0)</f>
        <v>0</v>
      </c>
      <c r="L235" s="55">
        <f>IFERROR(VLOOKUP($A235, ワクチン高齢者等!$A:$G, L$4, FALSE), 0)</f>
        <v>0</v>
      </c>
      <c r="M235" s="57">
        <f t="shared" si="3"/>
        <v>44526</v>
      </c>
      <c r="N235" s="56">
        <f>IF($A235="", "", D235+E235+I235+J235)</f>
        <v>0</v>
      </c>
      <c r="O235" s="56">
        <f>IF($A235="", "", F235+G235+K235+L235)</f>
        <v>0</v>
      </c>
    </row>
    <row r="236" spans="1:15" x14ac:dyDescent="0.55000000000000004">
      <c r="A236" s="126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ワクチン高齢者等!$A:$G, H$4, FALSE), 0)</f>
        <v>0</v>
      </c>
      <c r="I236" s="55">
        <f>IFERROR(VLOOKUP($A236, ワクチン高齢者等!$A:$G, I$4, FALSE), 0)</f>
        <v>0</v>
      </c>
      <c r="J236" s="55">
        <f>IFERROR(VLOOKUP($A236, ワクチン高齢者等!$A:$G, J$4, FALSE), 0)</f>
        <v>0</v>
      </c>
      <c r="K236" s="55">
        <f>IFERROR(VLOOKUP($A236, ワクチン高齢者等!$A:$G, K$4, FALSE), 0)</f>
        <v>0</v>
      </c>
      <c r="L236" s="55">
        <f>IFERROR(VLOOKUP($A236, ワクチン高齢者等!$A:$G, L$4, FALSE), 0)</f>
        <v>0</v>
      </c>
      <c r="M236" s="57">
        <f t="shared" si="3"/>
        <v>44527</v>
      </c>
      <c r="N236" s="56">
        <f>IF($A236="", "", D236+E236+I236+J236)</f>
        <v>0</v>
      </c>
      <c r="O236" s="56">
        <f>IF($A236="", "", F236+G236+K236+L236)</f>
        <v>0</v>
      </c>
    </row>
    <row r="237" spans="1:15" x14ac:dyDescent="0.55000000000000004">
      <c r="A237" s="126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ワクチン高齢者等!$A:$G, H$4, FALSE), 0)</f>
        <v>0</v>
      </c>
      <c r="I237" s="55">
        <f>IFERROR(VLOOKUP($A237, ワクチン高齢者等!$A:$G, I$4, FALSE), 0)</f>
        <v>0</v>
      </c>
      <c r="J237" s="55">
        <f>IFERROR(VLOOKUP($A237, ワクチン高齢者等!$A:$G, J$4, FALSE), 0)</f>
        <v>0</v>
      </c>
      <c r="K237" s="55">
        <f>IFERROR(VLOOKUP($A237, ワクチン高齢者等!$A:$G, K$4, FALSE), 0)</f>
        <v>0</v>
      </c>
      <c r="L237" s="55">
        <f>IFERROR(VLOOKUP($A237, ワクチン高齢者等!$A:$G, L$4, FALSE), 0)</f>
        <v>0</v>
      </c>
      <c r="M237" s="57">
        <f t="shared" si="3"/>
        <v>44528</v>
      </c>
      <c r="N237" s="56">
        <f>IF($A237="", "", D237+E237+I237+J237)</f>
        <v>0</v>
      </c>
      <c r="O237" s="56">
        <f>IF($A237="", "", F237+G237+K237+L237)</f>
        <v>0</v>
      </c>
    </row>
    <row r="238" spans="1:15" x14ac:dyDescent="0.55000000000000004">
      <c r="A238" s="126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ワクチン高齢者等!$A:$G, H$4, FALSE), 0)</f>
        <v>0</v>
      </c>
      <c r="I238" s="55">
        <f>IFERROR(VLOOKUP($A238, ワクチン高齢者等!$A:$G, I$4, FALSE), 0)</f>
        <v>0</v>
      </c>
      <c r="J238" s="55">
        <f>IFERROR(VLOOKUP($A238, ワクチン高齢者等!$A:$G, J$4, FALSE), 0)</f>
        <v>0</v>
      </c>
      <c r="K238" s="55">
        <f>IFERROR(VLOOKUP($A238, ワクチン高齢者等!$A:$G, K$4, FALSE), 0)</f>
        <v>0</v>
      </c>
      <c r="L238" s="55">
        <f>IFERROR(VLOOKUP($A238, ワクチン高齢者等!$A:$G, L$4, FALSE), 0)</f>
        <v>0</v>
      </c>
      <c r="M238" s="57">
        <f t="shared" si="3"/>
        <v>44529</v>
      </c>
      <c r="N238" s="56">
        <f>IF($A238="", "", D238+E238+I238+J238)</f>
        <v>0</v>
      </c>
      <c r="O238" s="56">
        <f>IF($A238="", "", F238+G238+K238+L238)</f>
        <v>0</v>
      </c>
    </row>
    <row r="239" spans="1:15" x14ac:dyDescent="0.55000000000000004">
      <c r="A239" s="126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ワクチン高齢者等!$A:$G, H$4, FALSE), 0)</f>
        <v>0</v>
      </c>
      <c r="I239" s="55">
        <f>IFERROR(VLOOKUP($A239, ワクチン高齢者等!$A:$G, I$4, FALSE), 0)</f>
        <v>0</v>
      </c>
      <c r="J239" s="55">
        <f>IFERROR(VLOOKUP($A239, ワクチン高齢者等!$A:$G, J$4, FALSE), 0)</f>
        <v>0</v>
      </c>
      <c r="K239" s="55">
        <f>IFERROR(VLOOKUP($A239, ワクチン高齢者等!$A:$G, K$4, FALSE), 0)</f>
        <v>0</v>
      </c>
      <c r="L239" s="55">
        <f>IFERROR(VLOOKUP($A239, ワクチン高齢者等!$A:$G, L$4, FALSE), 0)</f>
        <v>0</v>
      </c>
      <c r="M239" s="57">
        <f t="shared" si="3"/>
        <v>44530</v>
      </c>
      <c r="N239" s="56">
        <f>IF($A239="", "", D239+E239+I239+J239)</f>
        <v>0</v>
      </c>
      <c r="O239" s="56">
        <f>IF($A239="", "", F239+G239+K239+L239)</f>
        <v>0</v>
      </c>
    </row>
    <row r="240" spans="1:15" x14ac:dyDescent="0.55000000000000004">
      <c r="A240" s="126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ワクチン高齢者等!$A:$G, H$4, FALSE), 0)</f>
        <v>0</v>
      </c>
      <c r="I240" s="55">
        <f>IFERROR(VLOOKUP($A240, ワクチン高齢者等!$A:$G, I$4, FALSE), 0)</f>
        <v>0</v>
      </c>
      <c r="J240" s="55">
        <f>IFERROR(VLOOKUP($A240, ワクチン高齢者等!$A:$G, J$4, FALSE), 0)</f>
        <v>0</v>
      </c>
      <c r="K240" s="55">
        <f>IFERROR(VLOOKUP($A240, ワクチン高齢者等!$A:$G, K$4, FALSE), 0)</f>
        <v>0</v>
      </c>
      <c r="L240" s="55">
        <f>IFERROR(VLOOKUP($A240, ワクチン高齢者等!$A:$G, L$4, FALSE), 0)</f>
        <v>0</v>
      </c>
      <c r="M240" s="57">
        <f t="shared" si="3"/>
        <v>44531</v>
      </c>
      <c r="N240" s="56">
        <f>IF($A240="", "", D240+E240+I240+J240)</f>
        <v>0</v>
      </c>
      <c r="O240" s="56">
        <f>IF($A240="", "", F240+G240+K240+L240)</f>
        <v>0</v>
      </c>
    </row>
    <row r="241" spans="1:15" x14ac:dyDescent="0.55000000000000004">
      <c r="A241" s="126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ワクチン高齢者等!$A:$G, H$4, FALSE), 0)</f>
        <v>0</v>
      </c>
      <c r="I241" s="55">
        <f>IFERROR(VLOOKUP($A241, ワクチン高齢者等!$A:$G, I$4, FALSE), 0)</f>
        <v>0</v>
      </c>
      <c r="J241" s="55">
        <f>IFERROR(VLOOKUP($A241, ワクチン高齢者等!$A:$G, J$4, FALSE), 0)</f>
        <v>0</v>
      </c>
      <c r="K241" s="55">
        <f>IFERROR(VLOOKUP($A241, ワクチン高齢者等!$A:$G, K$4, FALSE), 0)</f>
        <v>0</v>
      </c>
      <c r="L241" s="55">
        <f>IFERROR(VLOOKUP($A241, ワクチン高齢者等!$A:$G, L$4, FALSE), 0)</f>
        <v>0</v>
      </c>
      <c r="M241" s="57">
        <f t="shared" si="3"/>
        <v>44532</v>
      </c>
      <c r="N241" s="56">
        <f>IF($A241="", "", D241+E241+I241+J241)</f>
        <v>0</v>
      </c>
      <c r="O241" s="56">
        <f>IF($A241="", "", F241+G241+K241+L241)</f>
        <v>0</v>
      </c>
    </row>
    <row r="242" spans="1:15" x14ac:dyDescent="0.55000000000000004">
      <c r="A242" s="126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ワクチン高齢者等!$A:$G, H$4, FALSE), 0)</f>
        <v>0</v>
      </c>
      <c r="I242" s="55">
        <f>IFERROR(VLOOKUP($A242, ワクチン高齢者等!$A:$G, I$4, FALSE), 0)</f>
        <v>0</v>
      </c>
      <c r="J242" s="55">
        <f>IFERROR(VLOOKUP($A242, ワクチン高齢者等!$A:$G, J$4, FALSE), 0)</f>
        <v>0</v>
      </c>
      <c r="K242" s="55">
        <f>IFERROR(VLOOKUP($A242, ワクチン高齢者等!$A:$G, K$4, FALSE), 0)</f>
        <v>0</v>
      </c>
      <c r="L242" s="55">
        <f>IFERROR(VLOOKUP($A242, ワクチン高齢者等!$A:$G, L$4, FALSE), 0)</f>
        <v>0</v>
      </c>
      <c r="M242" s="57">
        <f t="shared" si="3"/>
        <v>44533</v>
      </c>
      <c r="N242" s="56">
        <f>IF($A242="", "", D242+E242+I242+J242)</f>
        <v>0</v>
      </c>
      <c r="O242" s="56">
        <f>IF($A242="", "", F242+G242+K242+L242)</f>
        <v>0</v>
      </c>
    </row>
    <row r="243" spans="1:15" x14ac:dyDescent="0.55000000000000004">
      <c r="A243" s="126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ワクチン高齢者等!$A:$G, H$4, FALSE), 0)</f>
        <v>0</v>
      </c>
      <c r="I243" s="55">
        <f>IFERROR(VLOOKUP($A243, ワクチン高齢者等!$A:$G, I$4, FALSE), 0)</f>
        <v>0</v>
      </c>
      <c r="J243" s="55">
        <f>IFERROR(VLOOKUP($A243, ワクチン高齢者等!$A:$G, J$4, FALSE), 0)</f>
        <v>0</v>
      </c>
      <c r="K243" s="55">
        <f>IFERROR(VLOOKUP($A243, ワクチン高齢者等!$A:$G, K$4, FALSE), 0)</f>
        <v>0</v>
      </c>
      <c r="L243" s="55">
        <f>IFERROR(VLOOKUP($A243, ワクチン高齢者等!$A:$G, L$4, FALSE), 0)</f>
        <v>0</v>
      </c>
      <c r="M243" s="57">
        <f t="shared" si="3"/>
        <v>44534</v>
      </c>
      <c r="N243" s="56">
        <f>IF($A243="", "", D243+E243+I243+J243)</f>
        <v>0</v>
      </c>
      <c r="O243" s="56">
        <f>IF($A243="", "", F243+G243+K243+L243)</f>
        <v>0</v>
      </c>
    </row>
    <row r="244" spans="1:15" x14ac:dyDescent="0.55000000000000004">
      <c r="A244" s="126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ワクチン高齢者等!$A:$G, H$4, FALSE), 0)</f>
        <v>0</v>
      </c>
      <c r="I244" s="55">
        <f>IFERROR(VLOOKUP($A244, ワクチン高齢者等!$A:$G, I$4, FALSE), 0)</f>
        <v>0</v>
      </c>
      <c r="J244" s="55">
        <f>IFERROR(VLOOKUP($A244, ワクチン高齢者等!$A:$G, J$4, FALSE), 0)</f>
        <v>0</v>
      </c>
      <c r="K244" s="55">
        <f>IFERROR(VLOOKUP($A244, ワクチン高齢者等!$A:$G, K$4, FALSE), 0)</f>
        <v>0</v>
      </c>
      <c r="L244" s="55">
        <f>IFERROR(VLOOKUP($A244, ワクチン高齢者等!$A:$G, L$4, FALSE), 0)</f>
        <v>0</v>
      </c>
      <c r="M244" s="57">
        <f t="shared" si="3"/>
        <v>44535</v>
      </c>
      <c r="N244" s="56">
        <f>IF($A244="", "", D244+E244+I244+J244)</f>
        <v>0</v>
      </c>
      <c r="O244" s="56">
        <f>IF($A244="", "", F244+G244+K244+L244)</f>
        <v>0</v>
      </c>
    </row>
    <row r="245" spans="1:15" x14ac:dyDescent="0.55000000000000004">
      <c r="A245" s="126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ワクチン高齢者等!$A:$G, H$4, FALSE), 0)</f>
        <v>0</v>
      </c>
      <c r="I245" s="55">
        <f>IFERROR(VLOOKUP($A245, ワクチン高齢者等!$A:$G, I$4, FALSE), 0)</f>
        <v>0</v>
      </c>
      <c r="J245" s="55">
        <f>IFERROR(VLOOKUP($A245, ワクチン高齢者等!$A:$G, J$4, FALSE), 0)</f>
        <v>0</v>
      </c>
      <c r="K245" s="55">
        <f>IFERROR(VLOOKUP($A245, ワクチン高齢者等!$A:$G, K$4, FALSE), 0)</f>
        <v>0</v>
      </c>
      <c r="L245" s="55">
        <f>IFERROR(VLOOKUP($A245, ワクチン高齢者等!$A:$G, L$4, FALSE), 0)</f>
        <v>0</v>
      </c>
      <c r="M245" s="57">
        <f t="shared" si="3"/>
        <v>44536</v>
      </c>
      <c r="N245" s="56">
        <f>IF($A245="", "", D245+E245+I245+J245)</f>
        <v>0</v>
      </c>
      <c r="O245" s="56">
        <f>IF($A245="", "", F245+G245+K245+L245)</f>
        <v>0</v>
      </c>
    </row>
    <row r="246" spans="1:15" x14ac:dyDescent="0.55000000000000004">
      <c r="A246" s="126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ワクチン高齢者等!$A:$G, H$4, FALSE), 0)</f>
        <v>0</v>
      </c>
      <c r="I246" s="55">
        <f>IFERROR(VLOOKUP($A246, ワクチン高齢者等!$A:$G, I$4, FALSE), 0)</f>
        <v>0</v>
      </c>
      <c r="J246" s="55">
        <f>IFERROR(VLOOKUP($A246, ワクチン高齢者等!$A:$G, J$4, FALSE), 0)</f>
        <v>0</v>
      </c>
      <c r="K246" s="55">
        <f>IFERROR(VLOOKUP($A246, ワクチン高齢者等!$A:$G, K$4, FALSE), 0)</f>
        <v>0</v>
      </c>
      <c r="L246" s="55">
        <f>IFERROR(VLOOKUP($A246, ワクチン高齢者等!$A:$G, L$4, FALSE), 0)</f>
        <v>0</v>
      </c>
      <c r="M246" s="57">
        <f t="shared" si="3"/>
        <v>44537</v>
      </c>
      <c r="N246" s="56">
        <f>IF($A246="", "", D246+E246+I246+J246)</f>
        <v>0</v>
      </c>
      <c r="O246" s="56">
        <f>IF($A246="", "", F246+G246+K246+L246)</f>
        <v>0</v>
      </c>
    </row>
    <row r="247" spans="1:15" x14ac:dyDescent="0.55000000000000004">
      <c r="A247" s="126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ワクチン高齢者等!$A:$G, H$4, FALSE), 0)</f>
        <v>0</v>
      </c>
      <c r="I247" s="55">
        <f>IFERROR(VLOOKUP($A247, ワクチン高齢者等!$A:$G, I$4, FALSE), 0)</f>
        <v>0</v>
      </c>
      <c r="J247" s="55">
        <f>IFERROR(VLOOKUP($A247, ワクチン高齢者等!$A:$G, J$4, FALSE), 0)</f>
        <v>0</v>
      </c>
      <c r="K247" s="55">
        <f>IFERROR(VLOOKUP($A247, ワクチン高齢者等!$A:$G, K$4, FALSE), 0)</f>
        <v>0</v>
      </c>
      <c r="L247" s="55">
        <f>IFERROR(VLOOKUP($A247, ワクチン高齢者等!$A:$G, L$4, FALSE), 0)</f>
        <v>0</v>
      </c>
      <c r="M247" s="57">
        <f t="shared" si="3"/>
        <v>44538</v>
      </c>
      <c r="N247" s="56">
        <f>IF($A247="", "", D247+E247+I247+J247)</f>
        <v>0</v>
      </c>
      <c r="O247" s="56">
        <f>IF($A247="", "", F247+G247+K247+L247)</f>
        <v>0</v>
      </c>
    </row>
    <row r="248" spans="1:15" x14ac:dyDescent="0.55000000000000004">
      <c r="A248" s="126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ワクチン高齢者等!$A:$G, H$4, FALSE), 0)</f>
        <v>0</v>
      </c>
      <c r="I248" s="55">
        <f>IFERROR(VLOOKUP($A248, ワクチン高齢者等!$A:$G, I$4, FALSE), 0)</f>
        <v>0</v>
      </c>
      <c r="J248" s="55">
        <f>IFERROR(VLOOKUP($A248, ワクチン高齢者等!$A:$G, J$4, FALSE), 0)</f>
        <v>0</v>
      </c>
      <c r="K248" s="55">
        <f>IFERROR(VLOOKUP($A248, ワクチン高齢者等!$A:$G, K$4, FALSE), 0)</f>
        <v>0</v>
      </c>
      <c r="L248" s="55">
        <f>IFERROR(VLOOKUP($A248, ワクチン高齢者等!$A:$G, L$4, FALSE), 0)</f>
        <v>0</v>
      </c>
      <c r="M248" s="57">
        <f t="shared" si="3"/>
        <v>44539</v>
      </c>
      <c r="N248" s="56">
        <f>IF($A248="", "", D248+E248+I248+J248)</f>
        <v>0</v>
      </c>
      <c r="O248" s="56">
        <f>IF($A248="", "", F248+G248+K248+L248)</f>
        <v>0</v>
      </c>
    </row>
    <row r="249" spans="1:15" x14ac:dyDescent="0.55000000000000004">
      <c r="A249" s="126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ワクチン高齢者等!$A:$G, H$4, FALSE), 0)</f>
        <v>0</v>
      </c>
      <c r="I249" s="55">
        <f>IFERROR(VLOOKUP($A249, ワクチン高齢者等!$A:$G, I$4, FALSE), 0)</f>
        <v>0</v>
      </c>
      <c r="J249" s="55">
        <f>IFERROR(VLOOKUP($A249, ワクチン高齢者等!$A:$G, J$4, FALSE), 0)</f>
        <v>0</v>
      </c>
      <c r="K249" s="55">
        <f>IFERROR(VLOOKUP($A249, ワクチン高齢者等!$A:$G, K$4, FALSE), 0)</f>
        <v>0</v>
      </c>
      <c r="L249" s="55">
        <f>IFERROR(VLOOKUP($A249, ワクチン高齢者等!$A:$G, L$4, FALSE), 0)</f>
        <v>0</v>
      </c>
      <c r="M249" s="57">
        <f t="shared" si="3"/>
        <v>44540</v>
      </c>
      <c r="N249" s="56">
        <f>IF($A249="", "", D249+E249+I249+J249)</f>
        <v>0</v>
      </c>
      <c r="O249" s="56">
        <f>IF($A249="", "", F249+G249+K249+L249)</f>
        <v>0</v>
      </c>
    </row>
    <row r="250" spans="1:15" x14ac:dyDescent="0.55000000000000004">
      <c r="A250" s="126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ワクチン高齢者等!$A:$G, H$4, FALSE), 0)</f>
        <v>0</v>
      </c>
      <c r="I250" s="55">
        <f>IFERROR(VLOOKUP($A250, ワクチン高齢者等!$A:$G, I$4, FALSE), 0)</f>
        <v>0</v>
      </c>
      <c r="J250" s="55">
        <f>IFERROR(VLOOKUP($A250, ワクチン高齢者等!$A:$G, J$4, FALSE), 0)</f>
        <v>0</v>
      </c>
      <c r="K250" s="55">
        <f>IFERROR(VLOOKUP($A250, ワクチン高齢者等!$A:$G, K$4, FALSE), 0)</f>
        <v>0</v>
      </c>
      <c r="L250" s="55">
        <f>IFERROR(VLOOKUP($A250, ワクチン高齢者等!$A:$G, L$4, FALSE), 0)</f>
        <v>0</v>
      </c>
      <c r="M250" s="57">
        <f t="shared" si="3"/>
        <v>44541</v>
      </c>
      <c r="N250" s="56">
        <f>IF($A250="", "", D250+E250+I250+J250)</f>
        <v>0</v>
      </c>
      <c r="O250" s="56">
        <f>IF($A250="", "", F250+G250+K250+L250)</f>
        <v>0</v>
      </c>
    </row>
    <row r="251" spans="1:15" x14ac:dyDescent="0.55000000000000004">
      <c r="A251" s="126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ワクチン高齢者等!$A:$G, H$4, FALSE), 0)</f>
        <v>0</v>
      </c>
      <c r="I251" s="55">
        <f>IFERROR(VLOOKUP($A251, ワクチン高齢者等!$A:$G, I$4, FALSE), 0)</f>
        <v>0</v>
      </c>
      <c r="J251" s="55">
        <f>IFERROR(VLOOKUP($A251, ワクチン高齢者等!$A:$G, J$4, FALSE), 0)</f>
        <v>0</v>
      </c>
      <c r="K251" s="55">
        <f>IFERROR(VLOOKUP($A251, ワクチン高齢者等!$A:$G, K$4, FALSE), 0)</f>
        <v>0</v>
      </c>
      <c r="L251" s="55">
        <f>IFERROR(VLOOKUP($A251, ワクチン高齢者等!$A:$G, L$4, FALSE), 0)</f>
        <v>0</v>
      </c>
      <c r="M251" s="57">
        <f t="shared" si="3"/>
        <v>44542</v>
      </c>
      <c r="N251" s="56">
        <f>IF($A251="", "", D251+E251+I251+J251)</f>
        <v>0</v>
      </c>
      <c r="O251" s="56">
        <f>IF($A251="", "", F251+G251+K251+L251)</f>
        <v>0</v>
      </c>
    </row>
    <row r="252" spans="1:15" x14ac:dyDescent="0.55000000000000004">
      <c r="A252" s="126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ワクチン高齢者等!$A:$G, H$4, FALSE), 0)</f>
        <v>0</v>
      </c>
      <c r="I252" s="55">
        <f>IFERROR(VLOOKUP($A252, ワクチン高齢者等!$A:$G, I$4, FALSE), 0)</f>
        <v>0</v>
      </c>
      <c r="J252" s="55">
        <f>IFERROR(VLOOKUP($A252, ワクチン高齢者等!$A:$G, J$4, FALSE), 0)</f>
        <v>0</v>
      </c>
      <c r="K252" s="55">
        <f>IFERROR(VLOOKUP($A252, ワクチン高齢者等!$A:$G, K$4, FALSE), 0)</f>
        <v>0</v>
      </c>
      <c r="L252" s="55">
        <f>IFERROR(VLOOKUP($A252, ワクチン高齢者等!$A:$G, L$4, FALSE), 0)</f>
        <v>0</v>
      </c>
      <c r="M252" s="57">
        <f t="shared" si="3"/>
        <v>44543</v>
      </c>
      <c r="N252" s="56">
        <f>IF($A252="", "", D252+E252+I252+J252)</f>
        <v>0</v>
      </c>
      <c r="O252" s="56">
        <f>IF($A252="", "", F252+G252+K252+L252)</f>
        <v>0</v>
      </c>
    </row>
    <row r="253" spans="1:15" x14ac:dyDescent="0.55000000000000004">
      <c r="A253" s="126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ワクチン高齢者等!$A:$G, H$4, FALSE), 0)</f>
        <v>0</v>
      </c>
      <c r="I253" s="55">
        <f>IFERROR(VLOOKUP($A253, ワクチン高齢者等!$A:$G, I$4, FALSE), 0)</f>
        <v>0</v>
      </c>
      <c r="J253" s="55">
        <f>IFERROR(VLOOKUP($A253, ワクチン高齢者等!$A:$G, J$4, FALSE), 0)</f>
        <v>0</v>
      </c>
      <c r="K253" s="55">
        <f>IFERROR(VLOOKUP($A253, ワクチン高齢者等!$A:$G, K$4, FALSE), 0)</f>
        <v>0</v>
      </c>
      <c r="L253" s="55">
        <f>IFERROR(VLOOKUP($A253, ワクチン高齢者等!$A:$G, L$4, FALSE), 0)</f>
        <v>0</v>
      </c>
      <c r="M253" s="57">
        <f t="shared" si="3"/>
        <v>44544</v>
      </c>
      <c r="N253" s="56">
        <f>IF($A253="", "", D253+E253+I253+J253)</f>
        <v>0</v>
      </c>
      <c r="O253" s="56">
        <f>IF($A253="", "", F253+G253+K253+L253)</f>
        <v>0</v>
      </c>
    </row>
    <row r="254" spans="1:15" x14ac:dyDescent="0.55000000000000004">
      <c r="A254" s="126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ワクチン高齢者等!$A:$G, H$4, FALSE), 0)</f>
        <v>0</v>
      </c>
      <c r="I254" s="55">
        <f>IFERROR(VLOOKUP($A254, ワクチン高齢者等!$A:$G, I$4, FALSE), 0)</f>
        <v>0</v>
      </c>
      <c r="J254" s="55">
        <f>IFERROR(VLOOKUP($A254, ワクチン高齢者等!$A:$G, J$4, FALSE), 0)</f>
        <v>0</v>
      </c>
      <c r="K254" s="55">
        <f>IFERROR(VLOOKUP($A254, ワクチン高齢者等!$A:$G, K$4, FALSE), 0)</f>
        <v>0</v>
      </c>
      <c r="L254" s="55">
        <f>IFERROR(VLOOKUP($A254, ワクチン高齢者等!$A:$G, L$4, FALSE), 0)</f>
        <v>0</v>
      </c>
      <c r="M254" s="57">
        <f t="shared" si="3"/>
        <v>44545</v>
      </c>
      <c r="N254" s="56">
        <f>IF($A254="", "", D254+E254+I254+J254)</f>
        <v>0</v>
      </c>
      <c r="O254" s="56">
        <f>IF($A254="", "", F254+G254+K254+L254)</f>
        <v>0</v>
      </c>
    </row>
    <row r="255" spans="1:15" x14ac:dyDescent="0.55000000000000004">
      <c r="A255" s="126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ワクチン高齢者等!$A:$G, H$4, FALSE), 0)</f>
        <v>0</v>
      </c>
      <c r="I255" s="55">
        <f>IFERROR(VLOOKUP($A255, ワクチン高齢者等!$A:$G, I$4, FALSE), 0)</f>
        <v>0</v>
      </c>
      <c r="J255" s="55">
        <f>IFERROR(VLOOKUP($A255, ワクチン高齢者等!$A:$G, J$4, FALSE), 0)</f>
        <v>0</v>
      </c>
      <c r="K255" s="55">
        <f>IFERROR(VLOOKUP($A255, ワクチン高齢者等!$A:$G, K$4, FALSE), 0)</f>
        <v>0</v>
      </c>
      <c r="L255" s="55">
        <f>IFERROR(VLOOKUP($A255, ワクチン高齢者等!$A:$G, L$4, FALSE), 0)</f>
        <v>0</v>
      </c>
      <c r="M255" s="57">
        <f t="shared" si="3"/>
        <v>44546</v>
      </c>
      <c r="N255" s="56">
        <f>IF($A255="", "", D255+E255+I255+J255)</f>
        <v>0</v>
      </c>
      <c r="O255" s="56">
        <f>IF($A255="", "", F255+G255+K255+L255)</f>
        <v>0</v>
      </c>
    </row>
    <row r="256" spans="1:15" x14ac:dyDescent="0.55000000000000004">
      <c r="A256" s="126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ワクチン高齢者等!$A:$G, H$4, FALSE), 0)</f>
        <v>0</v>
      </c>
      <c r="I256" s="55">
        <f>IFERROR(VLOOKUP($A256, ワクチン高齢者等!$A:$G, I$4, FALSE), 0)</f>
        <v>0</v>
      </c>
      <c r="J256" s="55">
        <f>IFERROR(VLOOKUP($A256, ワクチン高齢者等!$A:$G, J$4, FALSE), 0)</f>
        <v>0</v>
      </c>
      <c r="K256" s="55">
        <f>IFERROR(VLOOKUP($A256, ワクチン高齢者等!$A:$G, K$4, FALSE), 0)</f>
        <v>0</v>
      </c>
      <c r="L256" s="55">
        <f>IFERROR(VLOOKUP($A256, ワクチン高齢者等!$A:$G, L$4, FALSE), 0)</f>
        <v>0</v>
      </c>
      <c r="M256" s="57">
        <f t="shared" si="3"/>
        <v>44547</v>
      </c>
      <c r="N256" s="56">
        <f>IF($A256="", "", D256+E256+I256+J256)</f>
        <v>0</v>
      </c>
      <c r="O256" s="56">
        <f>IF($A256="", "", F256+G256+K256+L256)</f>
        <v>0</v>
      </c>
    </row>
    <row r="257" spans="1:15" x14ac:dyDescent="0.55000000000000004">
      <c r="A257" s="126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ワクチン高齢者等!$A:$G, H$4, FALSE), 0)</f>
        <v>0</v>
      </c>
      <c r="I257" s="55">
        <f>IFERROR(VLOOKUP($A257, ワクチン高齢者等!$A:$G, I$4, FALSE), 0)</f>
        <v>0</v>
      </c>
      <c r="J257" s="55">
        <f>IFERROR(VLOOKUP($A257, ワクチン高齢者等!$A:$G, J$4, FALSE), 0)</f>
        <v>0</v>
      </c>
      <c r="K257" s="55">
        <f>IFERROR(VLOOKUP($A257, ワクチン高齢者等!$A:$G, K$4, FALSE), 0)</f>
        <v>0</v>
      </c>
      <c r="L257" s="55">
        <f>IFERROR(VLOOKUP($A257, ワクチン高齢者等!$A:$G, L$4, FALSE), 0)</f>
        <v>0</v>
      </c>
      <c r="M257" s="57">
        <f t="shared" si="3"/>
        <v>44548</v>
      </c>
      <c r="N257" s="56">
        <f>IF($A257="", "", D257+E257+I257+J257)</f>
        <v>0</v>
      </c>
      <c r="O257" s="56">
        <f>IF($A257="", "", F257+G257+K257+L257)</f>
        <v>0</v>
      </c>
    </row>
    <row r="258" spans="1:15" x14ac:dyDescent="0.55000000000000004">
      <c r="A258" s="126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ワクチン高齢者等!$A:$G, H$4, FALSE), 0)</f>
        <v>0</v>
      </c>
      <c r="I258" s="55">
        <f>IFERROR(VLOOKUP($A258, ワクチン高齢者等!$A:$G, I$4, FALSE), 0)</f>
        <v>0</v>
      </c>
      <c r="J258" s="55">
        <f>IFERROR(VLOOKUP($A258, ワクチン高齢者等!$A:$G, J$4, FALSE), 0)</f>
        <v>0</v>
      </c>
      <c r="K258" s="55">
        <f>IFERROR(VLOOKUP($A258, ワクチン高齢者等!$A:$G, K$4, FALSE), 0)</f>
        <v>0</v>
      </c>
      <c r="L258" s="55">
        <f>IFERROR(VLOOKUP($A258, ワクチン高齢者等!$A:$G, L$4, FALSE), 0)</f>
        <v>0</v>
      </c>
      <c r="M258" s="57">
        <f t="shared" si="3"/>
        <v>44549</v>
      </c>
      <c r="N258" s="56">
        <f>IF($A258="", "", D258+E258+I258+J258)</f>
        <v>0</v>
      </c>
      <c r="O258" s="56">
        <f>IF($A258="", "", F258+G258+K258+L258)</f>
        <v>0</v>
      </c>
    </row>
    <row r="259" spans="1:15" x14ac:dyDescent="0.55000000000000004">
      <c r="A259" s="126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ワクチン高齢者等!$A:$G, H$4, FALSE), 0)</f>
        <v>0</v>
      </c>
      <c r="I259" s="55">
        <f>IFERROR(VLOOKUP($A259, ワクチン高齢者等!$A:$G, I$4, FALSE), 0)</f>
        <v>0</v>
      </c>
      <c r="J259" s="55">
        <f>IFERROR(VLOOKUP($A259, ワクチン高齢者等!$A:$G, J$4, FALSE), 0)</f>
        <v>0</v>
      </c>
      <c r="K259" s="55">
        <f>IFERROR(VLOOKUP($A259, ワクチン高齢者等!$A:$G, K$4, FALSE), 0)</f>
        <v>0</v>
      </c>
      <c r="L259" s="55">
        <f>IFERROR(VLOOKUP($A259, ワクチン高齢者等!$A:$G, L$4, FALSE), 0)</f>
        <v>0</v>
      </c>
      <c r="M259" s="57">
        <f t="shared" si="3"/>
        <v>44550</v>
      </c>
      <c r="N259" s="56">
        <f>IF($A259="", "", D259+E259+I259+J259)</f>
        <v>0</v>
      </c>
      <c r="O259" s="56">
        <f>IF($A259="", "", F259+G259+K259+L259)</f>
        <v>0</v>
      </c>
    </row>
    <row r="260" spans="1:15" x14ac:dyDescent="0.55000000000000004">
      <c r="A260" s="126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ワクチン高齢者等!$A:$G, H$4, FALSE), 0)</f>
        <v>0</v>
      </c>
      <c r="I260" s="55">
        <f>IFERROR(VLOOKUP($A260, ワクチン高齢者等!$A:$G, I$4, FALSE), 0)</f>
        <v>0</v>
      </c>
      <c r="J260" s="55">
        <f>IFERROR(VLOOKUP($A260, ワクチン高齢者等!$A:$G, J$4, FALSE), 0)</f>
        <v>0</v>
      </c>
      <c r="K260" s="55">
        <f>IFERROR(VLOOKUP($A260, ワクチン高齢者等!$A:$G, K$4, FALSE), 0)</f>
        <v>0</v>
      </c>
      <c r="L260" s="55">
        <f>IFERROR(VLOOKUP($A260, ワクチン高齢者等!$A:$G, L$4, FALSE), 0)</f>
        <v>0</v>
      </c>
      <c r="M260" s="57">
        <f t="shared" si="3"/>
        <v>44551</v>
      </c>
      <c r="N260" s="56">
        <f>IF($A260="", "", D260+E260+I260+J260)</f>
        <v>0</v>
      </c>
      <c r="O260" s="56">
        <f>IF($A260="", "", F260+G260+K260+L260)</f>
        <v>0</v>
      </c>
    </row>
    <row r="261" spans="1:15" x14ac:dyDescent="0.55000000000000004">
      <c r="A261" s="126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ワクチン高齢者等!$A:$G, H$4, FALSE), 0)</f>
        <v>0</v>
      </c>
      <c r="I261" s="55">
        <f>IFERROR(VLOOKUP($A261, ワクチン高齢者等!$A:$G, I$4, FALSE), 0)</f>
        <v>0</v>
      </c>
      <c r="J261" s="55">
        <f>IFERROR(VLOOKUP($A261, ワクチン高齢者等!$A:$G, J$4, FALSE), 0)</f>
        <v>0</v>
      </c>
      <c r="K261" s="55">
        <f>IFERROR(VLOOKUP($A261, ワクチン高齢者等!$A:$G, K$4, FALSE), 0)</f>
        <v>0</v>
      </c>
      <c r="L261" s="55">
        <f>IFERROR(VLOOKUP($A261, ワクチン高齢者等!$A:$G, L$4, FALSE), 0)</f>
        <v>0</v>
      </c>
      <c r="M261" s="57">
        <f t="shared" si="3"/>
        <v>44552</v>
      </c>
      <c r="N261" s="56">
        <f>IF($A261="", "", D261+E261+I261+J261)</f>
        <v>0</v>
      </c>
      <c r="O261" s="56">
        <f>IF($A261="", "", F261+G261+K261+L261)</f>
        <v>0</v>
      </c>
    </row>
    <row r="262" spans="1:15" x14ac:dyDescent="0.55000000000000004">
      <c r="A262" s="126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ワクチン高齢者等!$A:$G, H$4, FALSE), 0)</f>
        <v>0</v>
      </c>
      <c r="I262" s="55">
        <f>IFERROR(VLOOKUP($A262, ワクチン高齢者等!$A:$G, I$4, FALSE), 0)</f>
        <v>0</v>
      </c>
      <c r="J262" s="55">
        <f>IFERROR(VLOOKUP($A262, ワクチン高齢者等!$A:$G, J$4, FALSE), 0)</f>
        <v>0</v>
      </c>
      <c r="K262" s="55">
        <f>IFERROR(VLOOKUP($A262, ワクチン高齢者等!$A:$G, K$4, FALSE), 0)</f>
        <v>0</v>
      </c>
      <c r="L262" s="55">
        <f>IFERROR(VLOOKUP($A262, ワクチン高齢者等!$A:$G, L$4, FALSE), 0)</f>
        <v>0</v>
      </c>
      <c r="M262" s="57">
        <f t="shared" si="3"/>
        <v>44553</v>
      </c>
      <c r="N262" s="56">
        <f>IF($A262="", "", D262+E262+I262+J262)</f>
        <v>0</v>
      </c>
      <c r="O262" s="56">
        <f>IF($A262="", "", F262+G262+K262+L262)</f>
        <v>0</v>
      </c>
    </row>
    <row r="263" spans="1:15" x14ac:dyDescent="0.55000000000000004">
      <c r="A263" s="126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ワクチン高齢者等!$A:$G, H$4, FALSE), 0)</f>
        <v>0</v>
      </c>
      <c r="I263" s="55">
        <f>IFERROR(VLOOKUP($A263, ワクチン高齢者等!$A:$G, I$4, FALSE), 0)</f>
        <v>0</v>
      </c>
      <c r="J263" s="55">
        <f>IFERROR(VLOOKUP($A263, ワクチン高齢者等!$A:$G, J$4, FALSE), 0)</f>
        <v>0</v>
      </c>
      <c r="K263" s="55">
        <f>IFERROR(VLOOKUP($A263, ワクチン高齢者等!$A:$G, K$4, FALSE), 0)</f>
        <v>0</v>
      </c>
      <c r="L263" s="55">
        <f>IFERROR(VLOOKUP($A263, ワクチン高齢者等!$A:$G, L$4, FALSE), 0)</f>
        <v>0</v>
      </c>
      <c r="M263" s="57">
        <f t="shared" si="3"/>
        <v>44554</v>
      </c>
      <c r="N263" s="56">
        <f>IF($A263="", "", D263+E263+I263+J263)</f>
        <v>0</v>
      </c>
      <c r="O263" s="56">
        <f>IF($A263="", "", F263+G263+K263+L263)</f>
        <v>0</v>
      </c>
    </row>
    <row r="264" spans="1:15" x14ac:dyDescent="0.55000000000000004">
      <c r="A264" s="126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ワクチン高齢者等!$A:$G, H$4, FALSE), 0)</f>
        <v>0</v>
      </c>
      <c r="I264" s="55">
        <f>IFERROR(VLOOKUP($A264, ワクチン高齢者等!$A:$G, I$4, FALSE), 0)</f>
        <v>0</v>
      </c>
      <c r="J264" s="55">
        <f>IFERROR(VLOOKUP($A264, ワクチン高齢者等!$A:$G, J$4, FALSE), 0)</f>
        <v>0</v>
      </c>
      <c r="K264" s="55">
        <f>IFERROR(VLOOKUP($A264, ワクチン高齢者等!$A:$G, K$4, FALSE), 0)</f>
        <v>0</v>
      </c>
      <c r="L264" s="55">
        <f>IFERROR(VLOOKUP($A264, ワクチン高齢者等!$A:$G, L$4, FALSE), 0)</f>
        <v>0</v>
      </c>
      <c r="M264" s="57">
        <f>A264</f>
        <v>44555</v>
      </c>
      <c r="N264" s="56">
        <f>IF($A264="", "", D264+E264+I264+J264)</f>
        <v>0</v>
      </c>
      <c r="O264" s="56">
        <f>IF($A264="", "", F264+G264+K264+L264)</f>
        <v>0</v>
      </c>
    </row>
    <row r="265" spans="1:15" x14ac:dyDescent="0.55000000000000004">
      <c r="A265" s="126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ワクチン高齢者等!$A:$G, H$4, FALSE), 0)</f>
        <v>0</v>
      </c>
      <c r="I265" s="55">
        <f>IFERROR(VLOOKUP($A265, ワクチン高齢者等!$A:$G, I$4, FALSE), 0)</f>
        <v>0</v>
      </c>
      <c r="J265" s="55">
        <f>IFERROR(VLOOKUP($A265, ワクチン高齢者等!$A:$G, J$4, FALSE), 0)</f>
        <v>0</v>
      </c>
      <c r="K265" s="55">
        <f>IFERROR(VLOOKUP($A265, ワクチン高齢者等!$A:$G, K$4, FALSE), 0)</f>
        <v>0</v>
      </c>
      <c r="L265" s="55">
        <f>IFERROR(VLOOKUP($A265, ワクチン高齢者等!$A:$G, L$4, FALSE), 0)</f>
        <v>0</v>
      </c>
      <c r="M265" s="57">
        <f>A265</f>
        <v>44556</v>
      </c>
      <c r="N265" s="56">
        <f>IF($A265="", "", D265+E265+I265+J265)</f>
        <v>0</v>
      </c>
      <c r="O265" s="56">
        <f>IF($A265="", "", F265+G265+K265+L265)</f>
        <v>0</v>
      </c>
    </row>
    <row r="266" spans="1:15" x14ac:dyDescent="0.55000000000000004">
      <c r="A266" s="126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ワクチン高齢者等!$A:$G, H$4, FALSE), 0)</f>
        <v>0</v>
      </c>
      <c r="I266" s="55">
        <f>IFERROR(VLOOKUP($A266, ワクチン高齢者等!$A:$G, I$4, FALSE), 0)</f>
        <v>0</v>
      </c>
      <c r="J266" s="55">
        <f>IFERROR(VLOOKUP($A266, ワクチン高齢者等!$A:$G, J$4, FALSE), 0)</f>
        <v>0</v>
      </c>
      <c r="K266" s="55">
        <f>IFERROR(VLOOKUP($A266, ワクチン高齢者等!$A:$G, K$4, FALSE), 0)</f>
        <v>0</v>
      </c>
      <c r="L266" s="55">
        <f>IFERROR(VLOOKUP($A266, ワクチン高齢者等!$A:$G, L$4, FALSE), 0)</f>
        <v>0</v>
      </c>
      <c r="M266" s="57">
        <f>A266</f>
        <v>44557</v>
      </c>
      <c r="N266" s="56">
        <f>IF($A266="", "", D266+E266+I266+J266)</f>
        <v>0</v>
      </c>
      <c r="O266" s="56">
        <f>IF($A266="", "", F266+G266+K266+L266)</f>
        <v>0</v>
      </c>
    </row>
    <row r="267" spans="1:15" x14ac:dyDescent="0.55000000000000004">
      <c r="A267" s="126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ワクチン高齢者等!$A:$G, H$4, FALSE), 0)</f>
        <v>0</v>
      </c>
      <c r="I267" s="55">
        <f>IFERROR(VLOOKUP($A267, ワクチン高齢者等!$A:$G, I$4, FALSE), 0)</f>
        <v>0</v>
      </c>
      <c r="J267" s="55">
        <f>IFERROR(VLOOKUP($A267, ワクチン高齢者等!$A:$G, J$4, FALSE), 0)</f>
        <v>0</v>
      </c>
      <c r="K267" s="55">
        <f>IFERROR(VLOOKUP($A267, ワクチン高齢者等!$A:$G, K$4, FALSE), 0)</f>
        <v>0</v>
      </c>
      <c r="L267" s="55">
        <f>IFERROR(VLOOKUP($A267, ワクチン高齢者等!$A:$G, L$4, FALSE), 0)</f>
        <v>0</v>
      </c>
      <c r="M267" s="57">
        <f>A267</f>
        <v>44558</v>
      </c>
      <c r="N267" s="56">
        <f>IF($A267="", "", D267+E267+I267+J267)</f>
        <v>0</v>
      </c>
      <c r="O267" s="56">
        <f>IF($A267="", "", F267+G267+K267+L267)</f>
        <v>0</v>
      </c>
    </row>
    <row r="268" spans="1:15" x14ac:dyDescent="0.55000000000000004">
      <c r="A268" s="126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ワクチン高齢者等!$A:$G, H$4, FALSE), 0)</f>
        <v>0</v>
      </c>
      <c r="I268" s="55">
        <f>IFERROR(VLOOKUP($A268, ワクチン高齢者等!$A:$G, I$4, FALSE), 0)</f>
        <v>0</v>
      </c>
      <c r="J268" s="55">
        <f>IFERROR(VLOOKUP($A268, ワクチン高齢者等!$A:$G, J$4, FALSE), 0)</f>
        <v>0</v>
      </c>
      <c r="K268" s="55">
        <f>IFERROR(VLOOKUP($A268, ワクチン高齢者等!$A:$G, K$4, FALSE), 0)</f>
        <v>0</v>
      </c>
      <c r="L268" s="55">
        <f>IFERROR(VLOOKUP($A268, ワクチン高齢者等!$A:$G, L$4, FALSE), 0)</f>
        <v>0</v>
      </c>
      <c r="M268" s="57">
        <f>A268</f>
        <v>44559</v>
      </c>
      <c r="N268" s="56">
        <f>IF($A268="", "", D268+E268+I268+J268)</f>
        <v>0</v>
      </c>
      <c r="O268" s="56">
        <f>IF($A268="", "", F268+G268+K268+L268)</f>
        <v>0</v>
      </c>
    </row>
    <row r="269" spans="1:15" x14ac:dyDescent="0.55000000000000004">
      <c r="A269" s="126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ワクチン高齢者等!$A:$G, H$4, FALSE), 0)</f>
        <v>0</v>
      </c>
      <c r="I269" s="55">
        <f>IFERROR(VLOOKUP($A269, ワクチン高齢者等!$A:$G, I$4, FALSE), 0)</f>
        <v>0</v>
      </c>
      <c r="J269" s="55">
        <f>IFERROR(VLOOKUP($A269, ワクチン高齢者等!$A:$G, J$4, FALSE), 0)</f>
        <v>0</v>
      </c>
      <c r="K269" s="55">
        <f>IFERROR(VLOOKUP($A269, ワクチン高齢者等!$A:$G, K$4, FALSE), 0)</f>
        <v>0</v>
      </c>
      <c r="L269" s="55">
        <f>IFERROR(VLOOKUP($A269, ワクチン高齢者等!$A:$G, L$4, FALSE), 0)</f>
        <v>0</v>
      </c>
      <c r="M269" s="57">
        <f>A269</f>
        <v>44560</v>
      </c>
      <c r="N269" s="56">
        <f>IF($A269="", "", D269+E269+I269+J269)</f>
        <v>0</v>
      </c>
      <c r="O269" s="56">
        <f>IF($A269="", "", F269+G269+K269+L269)</f>
        <v>0</v>
      </c>
    </row>
    <row r="270" spans="1:15" x14ac:dyDescent="0.55000000000000004">
      <c r="A270" s="126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ワクチン高齢者等!$A:$G, H$4, FALSE), 0)</f>
        <v>0</v>
      </c>
      <c r="I270" s="55">
        <f>IFERROR(VLOOKUP($A270, ワクチン高齢者等!$A:$G, I$4, FALSE), 0)</f>
        <v>0</v>
      </c>
      <c r="J270" s="55">
        <f>IFERROR(VLOOKUP($A270, ワクチン高齢者等!$A:$G, J$4, FALSE), 0)</f>
        <v>0</v>
      </c>
      <c r="K270" s="55">
        <f>IFERROR(VLOOKUP($A270, ワクチン高齢者等!$A:$G, K$4, FALSE), 0)</f>
        <v>0</v>
      </c>
      <c r="L270" s="55">
        <f>IFERROR(VLOOKUP($A270, ワクチン高齢者等!$A:$G, L$4, FALSE), 0)</f>
        <v>0</v>
      </c>
      <c r="M270" s="57">
        <f>A270</f>
        <v>44561</v>
      </c>
      <c r="N270" s="56">
        <f>IF($A270="", "", D270+E270+I270+J270)</f>
        <v>0</v>
      </c>
      <c r="O270" s="56">
        <f>IF($A270="", "", F270+G270+K270+L270)</f>
        <v>0</v>
      </c>
    </row>
  </sheetData>
  <mergeCells count="11">
    <mergeCell ref="M4:O4"/>
    <mergeCell ref="D5:E5"/>
    <mergeCell ref="F5:G5"/>
    <mergeCell ref="I5:J5"/>
    <mergeCell ref="K5:L5"/>
    <mergeCell ref="A3:F3"/>
    <mergeCell ref="A2:K2"/>
    <mergeCell ref="M2:O2"/>
    <mergeCell ref="M3:O3"/>
    <mergeCell ref="H3:L3"/>
    <mergeCell ref="A1:O1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89" t="s">
        <v>146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44356</v>
      </c>
      <c r="B3" s="26" t="s">
        <v>153</v>
      </c>
      <c r="C3" s="26">
        <f>IF(D21="", "", D21)</f>
        <v>762613</v>
      </c>
      <c r="D3" s="26">
        <f>IF(C21="", "", C21)</f>
        <v>14388757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37068</v>
      </c>
      <c r="I3" s="26" t="str">
        <f t="shared" si="1"/>
        <v/>
      </c>
      <c r="J3" s="26">
        <f t="shared" si="1"/>
        <v>1055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710871</v>
      </c>
      <c r="N3" s="26">
        <f t="shared" si="2"/>
        <v>12739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44356</v>
      </c>
      <c r="B4" s="26" t="s">
        <v>154</v>
      </c>
      <c r="C4" s="26">
        <f>IF(D22="", "", D22)</f>
        <v>2991</v>
      </c>
      <c r="D4" s="26">
        <f>IF(C22="", "", C22)</f>
        <v>716940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66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2921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44356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89" t="s">
        <v>156</v>
      </c>
      <c r="B7" s="89"/>
      <c r="C7" s="89"/>
      <c r="D7" s="89"/>
      <c r="E7" s="89"/>
      <c r="F7" s="89"/>
      <c r="G7" s="89"/>
      <c r="H7" s="89"/>
      <c r="I7" s="89"/>
      <c r="M7" s="51"/>
      <c r="O7" s="27"/>
      <c r="P7" s="27"/>
    </row>
    <row r="8" spans="1:17" x14ac:dyDescent="0.55000000000000004">
      <c r="A8" s="89" t="s">
        <v>294</v>
      </c>
      <c r="B8" s="89"/>
      <c r="C8" s="89"/>
      <c r="D8" s="89"/>
      <c r="E8" s="89"/>
      <c r="F8" s="89"/>
      <c r="G8" s="89"/>
      <c r="H8" s="89"/>
      <c r="I8" s="89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9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89" t="s">
        <v>157</v>
      </c>
      <c r="D10" s="89"/>
      <c r="E10" s="89" t="s">
        <v>158</v>
      </c>
      <c r="F10" s="89"/>
      <c r="G10" s="89" t="s">
        <v>159</v>
      </c>
      <c r="H10" s="89" t="s">
        <v>160</v>
      </c>
      <c r="I10" s="89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89"/>
      <c r="H11" s="89"/>
      <c r="I11" s="92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14388757</v>
      </c>
      <c r="D12" s="49">
        <v>762613</v>
      </c>
      <c r="E12" s="49">
        <v>37068</v>
      </c>
      <c r="F12" s="49">
        <v>1055</v>
      </c>
      <c r="G12" s="49">
        <v>710871</v>
      </c>
      <c r="H12" s="49">
        <v>12739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716940</v>
      </c>
      <c r="D13" s="49">
        <v>2991</v>
      </c>
      <c r="E13" s="49">
        <v>66</v>
      </c>
      <c r="F13" s="49">
        <v>0</v>
      </c>
      <c r="G13" s="49">
        <v>2921</v>
      </c>
      <c r="H13" s="49">
        <v>4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15106526</v>
      </c>
      <c r="D15" s="48">
        <f t="shared" si="3"/>
        <v>765619</v>
      </c>
      <c r="E15" s="48">
        <f t="shared" si="3"/>
        <v>37134</v>
      </c>
      <c r="F15" s="48">
        <f t="shared" si="3"/>
        <v>1055</v>
      </c>
      <c r="G15" s="48">
        <f t="shared" si="3"/>
        <v>713807</v>
      </c>
      <c r="H15" s="48">
        <f t="shared" si="3"/>
        <v>12743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89" t="s">
        <v>157</v>
      </c>
      <c r="D18" s="92"/>
      <c r="E18" s="89" t="s">
        <v>169</v>
      </c>
      <c r="F18" s="92"/>
      <c r="G18" s="92"/>
      <c r="H18" s="89" t="s">
        <v>170</v>
      </c>
      <c r="I18" s="92"/>
      <c r="J18" s="92"/>
      <c r="K18" s="92"/>
      <c r="L18" s="92"/>
      <c r="M18" s="92"/>
      <c r="N18" s="92"/>
      <c r="O18" s="92"/>
      <c r="P18" s="92"/>
    </row>
    <row r="19" spans="1:16" x14ac:dyDescent="0.55000000000000004">
      <c r="C19" s="92"/>
      <c r="D19" s="92"/>
      <c r="E19" s="92"/>
      <c r="F19" s="92"/>
      <c r="G19" s="92"/>
      <c r="H19" s="89" t="s">
        <v>158</v>
      </c>
      <c r="I19" s="92"/>
      <c r="J19" s="92"/>
      <c r="K19" s="92"/>
      <c r="L19" s="92"/>
      <c r="M19" s="92"/>
      <c r="N19" s="92"/>
      <c r="O19" s="89" t="s">
        <v>159</v>
      </c>
      <c r="P19" s="8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92"/>
      <c r="P20" s="92"/>
    </row>
    <row r="21" spans="1:16" x14ac:dyDescent="0.55000000000000004">
      <c r="B21" s="26" t="s">
        <v>166</v>
      </c>
      <c r="C21" s="28">
        <f t="shared" ref="C21:D23" si="4">C12</f>
        <v>14388757</v>
      </c>
      <c r="D21" s="28">
        <f t="shared" si="4"/>
        <v>762613</v>
      </c>
      <c r="E21" s="3"/>
      <c r="F21" s="3"/>
      <c r="G21" s="3"/>
      <c r="H21" s="3"/>
      <c r="I21" s="28">
        <f>E12</f>
        <v>37068</v>
      </c>
      <c r="J21" s="3"/>
      <c r="K21" s="28">
        <f>F12</f>
        <v>1055</v>
      </c>
      <c r="L21" s="3"/>
      <c r="M21" s="3"/>
      <c r="N21" s="16">
        <f>G21</f>
        <v>0</v>
      </c>
      <c r="O21" s="28">
        <f t="shared" ref="O21:P23" si="5">G12</f>
        <v>710871</v>
      </c>
      <c r="P21" s="28">
        <f t="shared" si="5"/>
        <v>12739</v>
      </c>
    </row>
    <row r="22" spans="1:16" x14ac:dyDescent="0.55000000000000004">
      <c r="B22" s="26" t="s">
        <v>167</v>
      </c>
      <c r="C22" s="28">
        <f t="shared" si="4"/>
        <v>716940</v>
      </c>
      <c r="D22" s="28">
        <f t="shared" si="4"/>
        <v>2991</v>
      </c>
      <c r="E22" s="3"/>
      <c r="F22" s="3"/>
      <c r="G22" s="3"/>
      <c r="H22" s="3"/>
      <c r="I22" s="28">
        <f>E13</f>
        <v>66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2921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15106526</v>
      </c>
      <c r="D24" s="26">
        <f t="shared" si="6"/>
        <v>765619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37134</v>
      </c>
      <c r="J24" s="26">
        <f t="shared" si="6"/>
        <v>0</v>
      </c>
      <c r="K24" s="26">
        <f t="shared" si="6"/>
        <v>1055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713807</v>
      </c>
      <c r="P24" s="26">
        <f t="shared" si="6"/>
        <v>12743</v>
      </c>
    </row>
    <row r="26" spans="1:16" x14ac:dyDescent="0.55000000000000004">
      <c r="F26" s="89" t="s">
        <v>278</v>
      </c>
      <c r="G26" s="92"/>
      <c r="H26" s="92"/>
      <c r="I26" s="92"/>
      <c r="J26" s="92"/>
      <c r="K26" s="92"/>
    </row>
    <row r="27" spans="1:16" x14ac:dyDescent="0.55000000000000004">
      <c r="E27" s="26" t="s">
        <v>291</v>
      </c>
      <c r="F27" s="91" t="s">
        <v>280</v>
      </c>
      <c r="G27" s="91"/>
      <c r="H27" s="91"/>
      <c r="I27" s="91"/>
      <c r="J27" s="91"/>
      <c r="K27" s="91"/>
      <c r="L27" s="91"/>
    </row>
    <row r="29" spans="1:16" x14ac:dyDescent="0.55000000000000004">
      <c r="F29" s="89" t="s">
        <v>286</v>
      </c>
      <c r="G29" s="89"/>
      <c r="H29" s="89"/>
      <c r="I29" s="89"/>
      <c r="J29" s="89"/>
      <c r="K29" s="89"/>
      <c r="L29" s="89"/>
    </row>
    <row r="30" spans="1:16" x14ac:dyDescent="0.55000000000000004">
      <c r="F30" s="91" t="s">
        <v>281</v>
      </c>
      <c r="G30" s="91"/>
      <c r="H30" s="91"/>
      <c r="I30" s="91"/>
      <c r="J30" s="91"/>
      <c r="K30" s="91"/>
      <c r="L30" s="91"/>
      <c r="M30" s="91"/>
      <c r="N30" s="91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89" t="s">
        <v>293</v>
      </c>
      <c r="H32" s="89"/>
      <c r="I32" s="89"/>
      <c r="J32" s="89"/>
      <c r="K32" s="89"/>
      <c r="L32" s="89"/>
    </row>
    <row r="33" spans="6:14" x14ac:dyDescent="0.55000000000000004">
      <c r="F33" s="89" t="s">
        <v>288</v>
      </c>
      <c r="G33" s="89"/>
      <c r="H33" s="89"/>
      <c r="I33" s="89"/>
      <c r="J33" s="89"/>
      <c r="K33" s="89"/>
      <c r="L33" s="89"/>
      <c r="M33" s="89"/>
      <c r="N33" s="89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89" t="s">
        <v>177</v>
      </c>
      <c r="B1" s="89"/>
      <c r="C1" s="89"/>
      <c r="D1" s="94"/>
      <c r="E1" s="94"/>
      <c r="F1" s="94"/>
      <c r="G1" s="94"/>
      <c r="H1" s="94"/>
      <c r="I1" s="94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8</v>
      </c>
      <c r="D2" s="93" t="s">
        <v>178</v>
      </c>
      <c r="E2" s="94"/>
      <c r="F2" s="94"/>
      <c r="G2" s="94"/>
      <c r="H2" s="94"/>
      <c r="I2" s="94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44355</v>
      </c>
      <c r="C5" s="30" t="s">
        <v>7</v>
      </c>
      <c r="D5" s="40">
        <f>IFERROR(INT(TRIM(SUBSTITUTE(VLOOKUP($A5&amp;"*",各都道府県の状況!$A:$I,D$3,FALSE), "※5", ""))), "")</f>
        <v>39759</v>
      </c>
      <c r="E5" s="40">
        <f>IFERROR(INT(TRIM(SUBSTITUTE(VLOOKUP($A5&amp;"*",各都道府県の状況!$A:$I,E$3,FALSE), "※5", ""))), "")</f>
        <v>714240</v>
      </c>
      <c r="F5" s="40">
        <f>IFERROR(INT(TRIM(SUBSTITUTE(VLOOKUP($A5&amp;"*",各都道府県の状況!$A:$I,F$3,FALSE), "※5", ""))), "")</f>
        <v>33003</v>
      </c>
      <c r="G5" s="40">
        <f>IFERROR(INT(TRIM(SUBSTITUTE(VLOOKUP($A5&amp;"*",各都道府県の状況!$A:$I,G$3,FALSE), "※5", ""))), "")</f>
        <v>1225</v>
      </c>
      <c r="H5" s="40">
        <f>IFERROR(INT(TRIM(SUBSTITUTE(VLOOKUP($A5&amp;"*",各都道府県の状況!$A:$I,H$3,FALSE), "※5", ""))), "")</f>
        <v>5747</v>
      </c>
      <c r="I5" s="40">
        <f>IFERROR(INT(TRIM(SUBSTITUTE(VLOOKUP($A5&amp;"*",各都道府県の状況!$A:$I,I$3,FALSE), "※5", ""))), "")</f>
        <v>39</v>
      </c>
      <c r="J5" s="2"/>
    </row>
    <row r="6" spans="1:10" x14ac:dyDescent="0.55000000000000004">
      <c r="A6" s="12" t="s">
        <v>182</v>
      </c>
      <c r="B6" s="13">
        <f t="shared" si="0"/>
        <v>44355</v>
      </c>
      <c r="C6" s="30" t="s">
        <v>11</v>
      </c>
      <c r="D6" s="40">
        <f>IFERROR(INT(TRIM(SUBSTITUTE(VLOOKUP($A6&amp;"*",各都道府県の状況!$A:$I,D$3,FALSE), "※5", ""))), "")</f>
        <v>2436</v>
      </c>
      <c r="E6" s="40">
        <f>IFERROR(INT(TRIM(SUBSTITUTE(VLOOKUP($A6&amp;"*",各都道府県の状況!$A:$I,E$3,FALSE), "※5", ""))), "")</f>
        <v>46908</v>
      </c>
      <c r="F6" s="40">
        <f>IFERROR(INT(TRIM(SUBSTITUTE(VLOOKUP($A6&amp;"*",各都道府県の状況!$A:$I,F$3,FALSE), "※5", ""))), "")</f>
        <v>2275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131</v>
      </c>
      <c r="I6" s="40">
        <f>IFERROR(INT(TRIM(SUBSTITUTE(VLOOKUP($A6&amp;"*",各都道府県の状況!$A:$I,I$3,FALSE), "※5", ""))), "")</f>
        <v>4</v>
      </c>
    </row>
    <row r="7" spans="1:10" x14ac:dyDescent="0.55000000000000004">
      <c r="A7" s="12" t="s">
        <v>183</v>
      </c>
      <c r="B7" s="13">
        <f t="shared" si="0"/>
        <v>44355</v>
      </c>
      <c r="C7" s="30" t="s">
        <v>12</v>
      </c>
      <c r="D7" s="40">
        <f>IFERROR(INT(TRIM(SUBSTITUTE(VLOOKUP($A7&amp;"*",各都道府県の状況!$A:$I,D$3,FALSE), "※5", ""))), "")</f>
        <v>1516</v>
      </c>
      <c r="E7" s="40">
        <f>IFERROR(INT(TRIM(SUBSTITUTE(VLOOKUP($A7&amp;"*",各都道府県の状況!$A:$I,E$3,FALSE), "※5", ""))), "")</f>
        <v>77907</v>
      </c>
      <c r="F7" s="40">
        <f>IFERROR(INT(TRIM(SUBSTITUTE(VLOOKUP($A7&amp;"*",各都道府県の状況!$A:$I,F$3,FALSE), "※5", ""))), "")</f>
        <v>1380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90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44355</v>
      </c>
      <c r="C8" s="30" t="s">
        <v>13</v>
      </c>
      <c r="D8" s="40">
        <f>IFERROR(INT(TRIM(SUBSTITUTE(VLOOKUP($A8&amp;"*",各都道府県の状況!$A:$I,D$3,FALSE), "※5", ""))), "")</f>
        <v>8986</v>
      </c>
      <c r="E8" s="40">
        <f>IFERROR(INT(TRIM(SUBSTITUTE(VLOOKUP($A8&amp;"*",各都道府県の状況!$A:$I,E$3,FALSE), "※5", ""))), "")</f>
        <v>148342</v>
      </c>
      <c r="F8" s="40">
        <f>IFERROR(INT(TRIM(SUBSTITUTE(VLOOKUP($A8&amp;"*",各都道府県の状況!$A:$I,F$3,FALSE), "※5", ""))), "")</f>
        <v>8717</v>
      </c>
      <c r="G8" s="40">
        <f>IFERROR(INT(TRIM(SUBSTITUTE(VLOOKUP($A8&amp;"*",各都道府県の状況!$A:$I,G$3,FALSE), "※5", ""))), "")</f>
        <v>84</v>
      </c>
      <c r="H8" s="40">
        <f>IFERROR(INT(TRIM(SUBSTITUTE(VLOOKUP($A8&amp;"*",各都道府県の状況!$A:$I,H$3,FALSE), "※5", ""))), "")</f>
        <v>179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44355</v>
      </c>
      <c r="C9" s="30" t="s">
        <v>14</v>
      </c>
      <c r="D9" s="40">
        <f>IFERROR(INT(TRIM(SUBSTITUTE(VLOOKUP($A9&amp;"*",各都道府県の状況!$A:$I,D$3,FALSE), "※5", ""))), "")</f>
        <v>760</v>
      </c>
      <c r="E9" s="40">
        <f>IFERROR(INT(TRIM(SUBSTITUTE(VLOOKUP($A9&amp;"*",各都道府県の状況!$A:$I,E$3,FALSE), "※5", ""))), "")</f>
        <v>14010</v>
      </c>
      <c r="F9" s="40">
        <f>IFERROR(INT(TRIM(SUBSTITUTE(VLOOKUP($A9&amp;"*",各都道府県の状況!$A:$I,F$3,FALSE), "※5", ""))), "")</f>
        <v>723</v>
      </c>
      <c r="G9" s="40">
        <f>IFERROR(INT(TRIM(SUBSTITUTE(VLOOKUP($A9&amp;"*",各都道府県の状況!$A:$I,G$3,FALSE), "※5", ""))), "")</f>
        <v>18</v>
      </c>
      <c r="H9" s="40">
        <f>IFERROR(INT(TRIM(SUBSTITUTE(VLOOKUP($A9&amp;"*",各都道府県の状況!$A:$I,H$3,FALSE), "※5", ""))), "")</f>
        <v>19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44355</v>
      </c>
      <c r="C10" s="30" t="s">
        <v>15</v>
      </c>
      <c r="D10" s="40">
        <f>IFERROR(INT(TRIM(SUBSTITUTE(VLOOKUP($A10&amp;"*",各都道府県の状況!$A:$I,D$3,FALSE), "※5", ""))), "")</f>
        <v>2000</v>
      </c>
      <c r="E10" s="40">
        <f>IFERROR(INT(TRIM(SUBSTITUTE(VLOOKUP($A10&amp;"*",各都道府県の状況!$A:$I,E$3,FALSE), "※5", ""))), "")</f>
        <v>61390</v>
      </c>
      <c r="F10" s="40">
        <f>IFERROR(INT(TRIM(SUBSTITUTE(VLOOKUP($A10&amp;"*",各都道府県の状況!$A:$I,F$3,FALSE), "※5", ""))), "")</f>
        <v>1868</v>
      </c>
      <c r="G10" s="40">
        <f>IFERROR(INT(TRIM(SUBSTITUTE(VLOOKUP($A10&amp;"*",各都道府県の状況!$A:$I,G$3,FALSE), "※5", ""))), "")</f>
        <v>45</v>
      </c>
      <c r="H10" s="40">
        <f>IFERROR(INT(TRIM(SUBSTITUTE(VLOOKUP($A10&amp;"*",各都道府県の状況!$A:$I,H$3,FALSE), "※5", ""))), "")</f>
        <v>87</v>
      </c>
      <c r="I10" s="40">
        <f>IFERROR(INT(TRIM(SUBSTITUTE(VLOOKUP($A10&amp;"*",各都道府県の状況!$A:$I,I$3,FALSE), "※5", ""))), "")</f>
        <v>4</v>
      </c>
    </row>
    <row r="11" spans="1:10" x14ac:dyDescent="0.55000000000000004">
      <c r="A11" s="12" t="s">
        <v>187</v>
      </c>
      <c r="B11" s="13">
        <f t="shared" si="0"/>
        <v>44355</v>
      </c>
      <c r="C11" s="30" t="s">
        <v>16</v>
      </c>
      <c r="D11" s="40">
        <f>IFERROR(INT(TRIM(SUBSTITUTE(VLOOKUP($A11&amp;"*",各都道府県の状況!$A:$I,D$3,FALSE), "※5", ""))), "")</f>
        <v>4662</v>
      </c>
      <c r="E11" s="40">
        <f>IFERROR(INT(TRIM(SUBSTITUTE(VLOOKUP($A11&amp;"*",各都道府県の状況!$A:$I,E$3,FALSE), "※5", ""))), "")</f>
        <v>253131</v>
      </c>
      <c r="F11" s="40">
        <f>IFERROR(INT(TRIM(SUBSTITUTE(VLOOKUP($A11&amp;"*",各都道府県の状況!$A:$I,F$3,FALSE), "※5", ""))), "")</f>
        <v>4357</v>
      </c>
      <c r="G11" s="40">
        <f>IFERROR(INT(TRIM(SUBSTITUTE(VLOOKUP($A11&amp;"*",各都道府県の状況!$A:$I,G$3,FALSE), "※5", ""))), "")</f>
        <v>153</v>
      </c>
      <c r="H11" s="40">
        <f>IFERROR(INT(TRIM(SUBSTITUTE(VLOOKUP($A11&amp;"*",各都道府県の状況!$A:$I,H$3,FALSE), "※5", ""))), "")</f>
        <v>152</v>
      </c>
      <c r="I11" s="40">
        <f>IFERROR(INT(TRIM(SUBSTITUTE(VLOOKUP($A11&amp;"*",各都道府県の状況!$A:$I,I$3,FALSE), "※5", ""))), "")</f>
        <v>6</v>
      </c>
    </row>
    <row r="12" spans="1:10" x14ac:dyDescent="0.55000000000000004">
      <c r="A12" s="12" t="s">
        <v>188</v>
      </c>
      <c r="B12" s="13">
        <f t="shared" si="0"/>
        <v>44355</v>
      </c>
      <c r="C12" s="30" t="s">
        <v>17</v>
      </c>
      <c r="D12" s="40">
        <f>IFERROR(INT(TRIM(SUBSTITUTE(VLOOKUP($A12&amp;"*",各都道府県の状況!$A:$I,D$3,FALSE), "※5", ""))), "")</f>
        <v>9963</v>
      </c>
      <c r="E12" s="40">
        <f>IFERROR(INT(TRIM(SUBSTITUTE(VLOOKUP($A12&amp;"*",各都道府県の状況!$A:$I,E$3,FALSE), "※5", ""))), "")</f>
        <v>32844</v>
      </c>
      <c r="F12" s="40">
        <f>IFERROR(INT(TRIM(SUBSTITUTE(VLOOKUP($A12&amp;"*",各都道府県の状況!$A:$I,F$3,FALSE), "※5", ""))), "")</f>
        <v>9517</v>
      </c>
      <c r="G12" s="40">
        <f>IFERROR(INT(TRIM(SUBSTITUTE(VLOOKUP($A12&amp;"*",各都道府県の状況!$A:$I,G$3,FALSE), "※5", ""))), "")</f>
        <v>155</v>
      </c>
      <c r="H12" s="40">
        <f>IFERROR(INT(TRIM(SUBSTITUTE(VLOOKUP($A12&amp;"*",各都道府県の状況!$A:$I,H$3,FALSE), "※5", ""))), "")</f>
        <v>291</v>
      </c>
      <c r="I12" s="40">
        <f>IFERROR(INT(TRIM(SUBSTITUTE(VLOOKUP($A12&amp;"*",各都道府県の状況!$A:$I,I$3,FALSE), "※5", ""))), "")</f>
        <v>8</v>
      </c>
    </row>
    <row r="13" spans="1:10" x14ac:dyDescent="0.55000000000000004">
      <c r="A13" s="12" t="s">
        <v>189</v>
      </c>
      <c r="B13" s="13">
        <f t="shared" si="0"/>
        <v>44355</v>
      </c>
      <c r="C13" s="30" t="s">
        <v>18</v>
      </c>
      <c r="D13" s="40">
        <f>IFERROR(INT(TRIM(SUBSTITUTE(VLOOKUP($A13&amp;"*",各都道府県の状況!$A:$I,D$3,FALSE), "※5", ""))), "")</f>
        <v>6537</v>
      </c>
      <c r="E13" s="40">
        <f>IFERROR(INT(TRIM(SUBSTITUTE(VLOOKUP($A13&amp;"*",各都道府県の状況!$A:$I,E$3,FALSE), "※5", ""))), "")</f>
        <v>268857</v>
      </c>
      <c r="F13" s="40">
        <f>IFERROR(INT(TRIM(SUBSTITUTE(VLOOKUP($A13&amp;"*",各都道府県の状況!$A:$I,F$3,FALSE), "※5", ""))), "")</f>
        <v>6218</v>
      </c>
      <c r="G13" s="40">
        <f>IFERROR(INT(TRIM(SUBSTITUTE(VLOOKUP($A13&amp;"*",各都道府県の状況!$A:$I,G$3,FALSE), "※5", ""))), "")</f>
        <v>79</v>
      </c>
      <c r="H13" s="40">
        <f>IFERROR(INT(TRIM(SUBSTITUTE(VLOOKUP($A13&amp;"*",各都道府県の状況!$A:$I,H$3,FALSE), "※5", ""))), "")</f>
        <v>240</v>
      </c>
      <c r="I13" s="40">
        <f>IFERROR(INT(TRIM(SUBSTITUTE(VLOOKUP($A13&amp;"*",各都道府県の状況!$A:$I,I$3,FALSE), "※5", ""))), "")</f>
        <v>9</v>
      </c>
    </row>
    <row r="14" spans="1:10" x14ac:dyDescent="0.55000000000000004">
      <c r="A14" s="12" t="s">
        <v>190</v>
      </c>
      <c r="B14" s="13">
        <f t="shared" si="0"/>
        <v>44355</v>
      </c>
      <c r="C14" s="30" t="s">
        <v>19</v>
      </c>
      <c r="D14" s="40">
        <f>IFERROR(INT(TRIM(SUBSTITUTE(VLOOKUP($A14&amp;"*",各都道府県の状況!$A:$I,D$3,FALSE), "※5", ""))), "")</f>
        <v>7934</v>
      </c>
      <c r="E14" s="40">
        <f>IFERROR(INT(TRIM(SUBSTITUTE(VLOOKUP($A14&amp;"*",各都道府県の状況!$A:$I,E$3,FALSE), "※5", ""))), "")</f>
        <v>180183</v>
      </c>
      <c r="F14" s="40">
        <f>IFERROR(INT(TRIM(SUBSTITUTE(VLOOKUP($A14&amp;"*",各都道府県の状況!$A:$I,F$3,FALSE), "※5", ""))), "")</f>
        <v>7591</v>
      </c>
      <c r="G14" s="40">
        <f>IFERROR(INT(TRIM(SUBSTITUTE(VLOOKUP($A14&amp;"*",各都道府県の状況!$A:$I,G$3,FALSE), "※5", ""))), "")</f>
        <v>146</v>
      </c>
      <c r="H14" s="40">
        <f>IFERROR(INT(TRIM(SUBSTITUTE(VLOOKUP($A14&amp;"*",各都道府県の状況!$A:$I,H$3,FALSE), "※5", ""))), "")</f>
        <v>197</v>
      </c>
      <c r="I14" s="40">
        <f>IFERROR(INT(TRIM(SUBSTITUTE(VLOOKUP($A14&amp;"*",各都道府県の状況!$A:$I,I$3,FALSE), "※5", ""))), "")</f>
        <v>13</v>
      </c>
    </row>
    <row r="15" spans="1:10" x14ac:dyDescent="0.55000000000000004">
      <c r="A15" s="12" t="s">
        <v>191</v>
      </c>
      <c r="B15" s="13">
        <f t="shared" si="0"/>
        <v>44355</v>
      </c>
      <c r="C15" s="30" t="s">
        <v>20</v>
      </c>
      <c r="D15" s="40">
        <f>IFERROR(INT(TRIM(SUBSTITUTE(VLOOKUP($A15&amp;"*",各都道府県の状況!$A:$I,D$3,FALSE), "※5", ""))), "")</f>
        <v>44574</v>
      </c>
      <c r="E15" s="40">
        <f>IFERROR(INT(TRIM(SUBSTITUTE(VLOOKUP($A15&amp;"*",各都道府県の状況!$A:$I,E$3,FALSE), "※5", ""))), "")</f>
        <v>904088</v>
      </c>
      <c r="F15" s="40">
        <f>IFERROR(INT(TRIM(SUBSTITUTE(VLOOKUP($A15&amp;"*",各都道府県の状況!$A:$I,F$3,FALSE), "※5", ""))), "")</f>
        <v>42581</v>
      </c>
      <c r="G15" s="40">
        <f>IFERROR(INT(TRIM(SUBSTITUTE(VLOOKUP($A15&amp;"*",各都道府県の状況!$A:$I,G$3,FALSE), "※5", ""))), "")</f>
        <v>805</v>
      </c>
      <c r="H15" s="40">
        <f>IFERROR(INT(TRIM(SUBSTITUTE(VLOOKUP($A15&amp;"*",各都道府県の状況!$A:$I,H$3,FALSE), "※5", ""))), "")</f>
        <v>1188</v>
      </c>
      <c r="I15" s="40">
        <f>IFERROR(INT(TRIM(SUBSTITUTE(VLOOKUP($A15&amp;"*",各都道府県の状況!$A:$I,I$3,FALSE), "※5", ""))), "")</f>
        <v>40</v>
      </c>
    </row>
    <row r="16" spans="1:10" x14ac:dyDescent="0.55000000000000004">
      <c r="A16" s="12" t="s">
        <v>192</v>
      </c>
      <c r="B16" s="13">
        <f t="shared" si="0"/>
        <v>44355</v>
      </c>
      <c r="C16" s="30" t="s">
        <v>21</v>
      </c>
      <c r="D16" s="40">
        <f>IFERROR(INT(TRIM(SUBSTITUTE(VLOOKUP($A16&amp;"*",各都道府県の状況!$A:$I,D$3,FALSE), "※5", ""))), "")</f>
        <v>37899</v>
      </c>
      <c r="E16" s="40">
        <f>IFERROR(INT(TRIM(SUBSTITUTE(VLOOKUP($A16&amp;"*",各都道府県の状況!$A:$I,E$3,FALSE), "※5", ""))), "")</f>
        <v>633625</v>
      </c>
      <c r="F16" s="40">
        <f>IFERROR(INT(TRIM(SUBSTITUTE(VLOOKUP($A16&amp;"*",各都道府県の状況!$A:$I,F$3,FALSE), "※5", ""))), "")</f>
        <v>36289</v>
      </c>
      <c r="G16" s="40">
        <f>IFERROR(INT(TRIM(SUBSTITUTE(VLOOKUP($A16&amp;"*",各都道府県の状況!$A:$I,G$3,FALSE), "※5", ""))), "")</f>
        <v>692</v>
      </c>
      <c r="H16" s="40">
        <f>IFERROR(INT(TRIM(SUBSTITUTE(VLOOKUP($A16&amp;"*",各都道府県の状況!$A:$I,H$3,FALSE), "※5", ""))), "")</f>
        <v>918</v>
      </c>
      <c r="I16" s="40">
        <f>IFERROR(INT(TRIM(SUBSTITUTE(VLOOKUP($A16&amp;"*",各都道府県の状況!$A:$I,I$3,FALSE), "※5", ""))), "")</f>
        <v>21</v>
      </c>
    </row>
    <row r="17" spans="1:9" x14ac:dyDescent="0.55000000000000004">
      <c r="A17" s="12" t="s">
        <v>193</v>
      </c>
      <c r="B17" s="13">
        <f t="shared" si="0"/>
        <v>44355</v>
      </c>
      <c r="C17" s="30" t="s">
        <v>22</v>
      </c>
      <c r="D17" s="40">
        <f>IFERROR(INT(TRIM(SUBSTITUTE(VLOOKUP($A17&amp;"*",各都道府県の状況!$A:$I,D$3,FALSE), "※5", ""))), "")</f>
        <v>164284</v>
      </c>
      <c r="E17" s="40">
        <f>IFERROR(INT(TRIM(SUBSTITUTE(VLOOKUP($A17&amp;"*",各都道府県の状況!$A:$I,E$3,FALSE), "※5", ""))), "")</f>
        <v>2347452</v>
      </c>
      <c r="F17" s="40">
        <f>IFERROR(INT(TRIM(SUBSTITUTE(VLOOKUP($A17&amp;"*",各都道府県の状況!$A:$I,F$3,FALSE), "※5", ""))), "")</f>
        <v>158392</v>
      </c>
      <c r="G17" s="40">
        <f>IFERROR(INT(TRIM(SUBSTITUTE(VLOOKUP($A17&amp;"*",各都道府県の状況!$A:$I,G$3,FALSE), "※5", ""))), "")</f>
        <v>2121</v>
      </c>
      <c r="H17" s="40">
        <f>IFERROR(INT(TRIM(SUBSTITUTE(VLOOKUP($A17&amp;"*",各都道府県の状況!$A:$I,H$3,FALSE), "※5", ""))), "")</f>
        <v>3771</v>
      </c>
      <c r="I17" s="40">
        <f>IFERROR(INT(TRIM(SUBSTITUTE(VLOOKUP($A17&amp;"*",各都道府県の状況!$A:$I,I$3,FALSE), "※5", ""))), "")</f>
        <v>60</v>
      </c>
    </row>
    <row r="18" spans="1:9" x14ac:dyDescent="0.55000000000000004">
      <c r="A18" s="12" t="s">
        <v>194</v>
      </c>
      <c r="B18" s="13">
        <f t="shared" si="0"/>
        <v>44355</v>
      </c>
      <c r="C18" s="30" t="s">
        <v>23</v>
      </c>
      <c r="D18" s="40">
        <f>IFERROR(INT(TRIM(SUBSTITUTE(VLOOKUP($A18&amp;"*",各都道府県の状況!$A:$I,D$3,FALSE), "※5", ""))), "")</f>
        <v>63167</v>
      </c>
      <c r="E18" s="40">
        <f>IFERROR(INT(TRIM(SUBSTITUTE(VLOOKUP($A18&amp;"*",各都道府県の状況!$A:$I,E$3,FALSE), "※5", ""))), "")</f>
        <v>959267</v>
      </c>
      <c r="F18" s="40">
        <f>IFERROR(INT(TRIM(SUBSTITUTE(VLOOKUP($A18&amp;"*",各都道府県の状況!$A:$I,F$3,FALSE), "※5", ""))), "")</f>
        <v>60418</v>
      </c>
      <c r="G18" s="40">
        <f>IFERROR(INT(TRIM(SUBSTITUTE(VLOOKUP($A18&amp;"*",各都道府県の状況!$A:$I,G$3,FALSE), "※5", ""))), "")</f>
        <v>913</v>
      </c>
      <c r="H18" s="40">
        <f>IFERROR(INT(TRIM(SUBSTITUTE(VLOOKUP($A18&amp;"*",各都道府県の状況!$A:$I,H$3,FALSE), "※5", ""))), "")</f>
        <v>1836</v>
      </c>
      <c r="I18" s="40">
        <f>IFERROR(INT(TRIM(SUBSTITUTE(VLOOKUP($A18&amp;"*",各都道府県の状況!$A:$I,I$3,FALSE), "※5", ""))), "")</f>
        <v>60</v>
      </c>
    </row>
    <row r="19" spans="1:9" x14ac:dyDescent="0.55000000000000004">
      <c r="A19" s="12" t="s">
        <v>195</v>
      </c>
      <c r="B19" s="13">
        <f t="shared" si="0"/>
        <v>44355</v>
      </c>
      <c r="C19" s="30" t="s">
        <v>24</v>
      </c>
      <c r="D19" s="40">
        <f>IFERROR(INT(TRIM(SUBSTITUTE(VLOOKUP($A19&amp;"*",各都道府県の状況!$A:$I,D$3,FALSE), "※5", ""))), "")</f>
        <v>3305</v>
      </c>
      <c r="E19" s="40">
        <f>IFERROR(INT(TRIM(SUBSTITUTE(VLOOKUP($A19&amp;"*",各都道府県の状況!$A:$I,E$3,FALSE), "※5", ""))), "")</f>
        <v>151272</v>
      </c>
      <c r="F19" s="40">
        <f>IFERROR(INT(TRIM(SUBSTITUTE(VLOOKUP($A19&amp;"*",各都道府県の状況!$A:$I,F$3,FALSE), "※5", ""))), "")</f>
        <v>3090</v>
      </c>
      <c r="G19" s="40">
        <f>IFERROR(INT(TRIM(SUBSTITUTE(VLOOKUP($A19&amp;"*",各都道府県の状況!$A:$I,G$3,FALSE), "※5", ""))), "")</f>
        <v>40</v>
      </c>
      <c r="H19" s="40">
        <f>IFERROR(INT(TRIM(SUBSTITUTE(VLOOKUP($A19&amp;"*",各都道府県の状況!$A:$I,H$3,FALSE), "※5", ""))), "")</f>
        <v>175</v>
      </c>
      <c r="I19" s="40">
        <f>IFERROR(INT(TRIM(SUBSTITUTE(VLOOKUP($A19&amp;"*",各都道府県の状況!$A:$I,I$3,FALSE), "※5", ""))), "")</f>
        <v>5</v>
      </c>
    </row>
    <row r="20" spans="1:9" x14ac:dyDescent="0.55000000000000004">
      <c r="A20" s="12" t="s">
        <v>196</v>
      </c>
      <c r="B20" s="13">
        <f t="shared" si="0"/>
        <v>44355</v>
      </c>
      <c r="C20" s="30" t="s">
        <v>25</v>
      </c>
      <c r="D20" s="40">
        <f>IFERROR(INT(TRIM(SUBSTITUTE(VLOOKUP($A20&amp;"*",各都道府県の状況!$A:$I,D$3,FALSE), "※5", ""))), "")</f>
        <v>1936</v>
      </c>
      <c r="E20" s="40">
        <f>IFERROR(INT(TRIM(SUBSTITUTE(VLOOKUP($A20&amp;"*",各都道府県の状況!$A:$I,E$3,FALSE), "※5", ""))), "")</f>
        <v>67184</v>
      </c>
      <c r="F20" s="40">
        <f>IFERROR(INT(TRIM(SUBSTITUTE(VLOOKUP($A20&amp;"*",各都道府県の状況!$A:$I,F$3,FALSE), "※5", ""))), "")</f>
        <v>1775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124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44355</v>
      </c>
      <c r="C21" s="30" t="s">
        <v>26</v>
      </c>
      <c r="D21" s="40">
        <f>IFERROR(INT(TRIM(SUBSTITUTE(VLOOKUP($A21&amp;"*",各都道府県の状況!$A:$I,D$3,FALSE), "※5", ""))), "")</f>
        <v>3851</v>
      </c>
      <c r="E21" s="40">
        <f>IFERROR(INT(TRIM(SUBSTITUTE(VLOOKUP($A21&amp;"*",各都道府県の状況!$A:$I,E$3,FALSE), "※5", ""))), "")</f>
        <v>102281</v>
      </c>
      <c r="F21" s="40">
        <f>IFERROR(INT(TRIM(SUBSTITUTE(VLOOKUP($A21&amp;"*",各都道府県の状況!$A:$I,F$3,FALSE), "※5", ""))), "")</f>
        <v>3529</v>
      </c>
      <c r="G21" s="40">
        <f>IFERROR(INT(TRIM(SUBSTITUTE(VLOOKUP($A21&amp;"*",各都道府県の状況!$A:$I,G$3,FALSE), "※5", ""))), "")</f>
        <v>109</v>
      </c>
      <c r="H21" s="40">
        <f>IFERROR(INT(TRIM(SUBSTITUTE(VLOOKUP($A21&amp;"*",各都道府県の状況!$A:$I,H$3,FALSE), "※5", ""))), "")</f>
        <v>210</v>
      </c>
      <c r="I21" s="40">
        <f>IFERROR(INT(TRIM(SUBSTITUTE(VLOOKUP($A21&amp;"*",各都道府県の状況!$A:$I,I$3,FALSE), "※5", ""))), "")</f>
        <v>5</v>
      </c>
    </row>
    <row r="22" spans="1:9" x14ac:dyDescent="0.55000000000000004">
      <c r="A22" s="12" t="s">
        <v>198</v>
      </c>
      <c r="B22" s="13">
        <f t="shared" si="0"/>
        <v>44355</v>
      </c>
      <c r="C22" s="30" t="s">
        <v>27</v>
      </c>
      <c r="D22" s="40">
        <f>IFERROR(INT(TRIM(SUBSTITUTE(VLOOKUP($A22&amp;"*",各都道府県の状況!$A:$I,D$3,FALSE), "※5", ""))), "")</f>
        <v>1055</v>
      </c>
      <c r="E22" s="40">
        <f>IFERROR(INT(TRIM(SUBSTITUTE(VLOOKUP($A22&amp;"*",各都道府県の状況!$A:$I,E$3,FALSE), "※5", ""))), "")</f>
        <v>60805</v>
      </c>
      <c r="F22" s="40">
        <f>IFERROR(INT(TRIM(SUBSTITUTE(VLOOKUP($A22&amp;"*",各都道府県の状況!$A:$I,F$3,FALSE), "※5", ""))), "")</f>
        <v>1000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21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44355</v>
      </c>
      <c r="C23" s="30" t="s">
        <v>28</v>
      </c>
      <c r="D23" s="40">
        <f>IFERROR(INT(TRIM(SUBSTITUTE(VLOOKUP($A23&amp;"*",各都道府県の状況!$A:$I,D$3,FALSE), "※5", ""))), "")</f>
        <v>1684</v>
      </c>
      <c r="E23" s="40">
        <f>IFERROR(INT(TRIM(SUBSTITUTE(VLOOKUP($A23&amp;"*",各都道府県の状況!$A:$I,E$3,FALSE), "※5", ""))), "")</f>
        <v>44960</v>
      </c>
      <c r="F23" s="40">
        <f>IFERROR(INT(TRIM(SUBSTITUTE(VLOOKUP($A23&amp;"*",各都道府県の状況!$A:$I,F$3,FALSE), "※5", ""))), "")</f>
        <v>1506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158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44355</v>
      </c>
      <c r="C24" s="30" t="s">
        <v>29</v>
      </c>
      <c r="D24" s="40">
        <f>IFERROR(INT(TRIM(SUBSTITUTE(VLOOKUP($A24&amp;"*",各都道府県の状況!$A:$I,D$3,FALSE), "※5", ""))), "")</f>
        <v>4886</v>
      </c>
      <c r="E24" s="40">
        <f>IFERROR(INT(TRIM(SUBSTITUTE(VLOOKUP($A24&amp;"*",各都道府県の状況!$A:$I,E$3,FALSE), "※5", ""))), "")</f>
        <v>187215</v>
      </c>
      <c r="F24" s="40">
        <f>IFERROR(INT(TRIM(SUBSTITUTE(VLOOKUP($A24&amp;"*",各都道府県の状況!$A:$I,F$3,FALSE), "※5", ""))), "")</f>
        <v>4720</v>
      </c>
      <c r="G24" s="40">
        <f>IFERROR(INT(TRIM(SUBSTITUTE(VLOOKUP($A24&amp;"*",各都道府県の状況!$A:$I,G$3,FALSE), "※5", ""))), "")</f>
        <v>87</v>
      </c>
      <c r="H24" s="40">
        <f>IFERROR(INT(TRIM(SUBSTITUTE(VLOOKUP($A24&amp;"*",各都道府県の状況!$A:$I,H$3,FALSE), "※5", ""))), "")</f>
        <v>150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44355</v>
      </c>
      <c r="C25" s="30" t="s">
        <v>30</v>
      </c>
      <c r="D25" s="40">
        <f>IFERROR(INT(TRIM(SUBSTITUTE(VLOOKUP($A25&amp;"*",各都道府県の状況!$A:$I,D$3,FALSE), "※5", ""))), "")</f>
        <v>9156</v>
      </c>
      <c r="E25" s="40">
        <f>IFERROR(INT(TRIM(SUBSTITUTE(VLOOKUP($A25&amp;"*",各都道府県の状況!$A:$I,E$3,FALSE), "※5", ""))), "")</f>
        <v>249584</v>
      </c>
      <c r="F25" s="40">
        <f>IFERROR(INT(TRIM(SUBSTITUTE(VLOOKUP($A25&amp;"*",各都道府県の状況!$A:$I,F$3,FALSE), "※5", ""))), "")</f>
        <v>8451</v>
      </c>
      <c r="G25" s="40">
        <f>IFERROR(INT(TRIM(SUBSTITUTE(VLOOKUP($A25&amp;"*",各都道府県の状況!$A:$I,G$3,FALSE), "※5", ""))), "")</f>
        <v>171</v>
      </c>
      <c r="H25" s="40">
        <f>IFERROR(INT(TRIM(SUBSTITUTE(VLOOKUP($A25&amp;"*",各都道府県の状況!$A:$I,H$3,FALSE), "※5", ""))), "")</f>
        <v>534</v>
      </c>
      <c r="I25" s="40">
        <f>IFERROR(INT(TRIM(SUBSTITUTE(VLOOKUP($A25&amp;"*",各都道府県の状況!$A:$I,I$3,FALSE), "※5", ""))), "")</f>
        <v>21</v>
      </c>
    </row>
    <row r="26" spans="1:9" x14ac:dyDescent="0.55000000000000004">
      <c r="A26" s="12" t="s">
        <v>202</v>
      </c>
      <c r="B26" s="13">
        <f t="shared" si="0"/>
        <v>44355</v>
      </c>
      <c r="C26" s="30" t="s">
        <v>31</v>
      </c>
      <c r="D26" s="40">
        <f>IFERROR(INT(TRIM(SUBSTITUTE(VLOOKUP($A26&amp;"*",各都道府県の状況!$A:$I,D$3,FALSE), "※5", ""))), "")</f>
        <v>8683</v>
      </c>
      <c r="E26" s="40">
        <f>IFERROR(INT(TRIM(SUBSTITUTE(VLOOKUP($A26&amp;"*",各都道府県の状況!$A:$I,E$3,FALSE), "※5", ""))), "")</f>
        <v>368461</v>
      </c>
      <c r="F26" s="40">
        <f>IFERROR(INT(TRIM(SUBSTITUTE(VLOOKUP($A26&amp;"*",各都道府県の状況!$A:$I,F$3,FALSE), "※5", ""))), "")</f>
        <v>8093</v>
      </c>
      <c r="G26" s="40">
        <f>IFERROR(INT(TRIM(SUBSTITUTE(VLOOKUP($A26&amp;"*",各都道府県の状況!$A:$I,G$3,FALSE), "※5", ""))), "")</f>
        <v>141</v>
      </c>
      <c r="H26" s="40">
        <f>IFERROR(INT(TRIM(SUBSTITUTE(VLOOKUP($A26&amp;"*",各都道府県の状況!$A:$I,H$3,FALSE), "※5", ""))), "")</f>
        <v>449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44355</v>
      </c>
      <c r="C27" s="30" t="s">
        <v>32</v>
      </c>
      <c r="D27" s="40">
        <f>IFERROR(INT(TRIM(SUBSTITUTE(VLOOKUP($A27&amp;"*",各都道府県の状況!$A:$I,D$3,FALSE), "※5", ""))), "")</f>
        <v>48860</v>
      </c>
      <c r="E27" s="40">
        <f>IFERROR(INT(TRIM(SUBSTITUTE(VLOOKUP($A27&amp;"*",各都道府県の状況!$A:$I,E$3,FALSE), "※5", ""))), "")</f>
        <v>746876</v>
      </c>
      <c r="F27" s="40">
        <f>IFERROR(INT(TRIM(SUBSTITUTE(VLOOKUP($A27&amp;"*",各都道府県の状況!$A:$I,F$3,FALSE), "※5", ""))), "")</f>
        <v>44406</v>
      </c>
      <c r="G27" s="40">
        <f>IFERROR(INT(TRIM(SUBSTITUTE(VLOOKUP($A27&amp;"*",各都道府県の状況!$A:$I,G$3,FALSE), "※5", ""))), "")</f>
        <v>851</v>
      </c>
      <c r="H27" s="40">
        <f>IFERROR(INT(TRIM(SUBSTITUTE(VLOOKUP($A27&amp;"*",各都道府県の状況!$A:$I,H$3,FALSE), "※5", ""))), "")</f>
        <v>3603</v>
      </c>
      <c r="I27" s="40">
        <f>IFERROR(INT(TRIM(SUBSTITUTE(VLOOKUP($A27&amp;"*",各都道府県の状況!$A:$I,I$3,FALSE), "※5", ""))), "")</f>
        <v>85</v>
      </c>
    </row>
    <row r="28" spans="1:9" x14ac:dyDescent="0.55000000000000004">
      <c r="A28" s="12" t="s">
        <v>204</v>
      </c>
      <c r="B28" s="13">
        <f t="shared" si="0"/>
        <v>44355</v>
      </c>
      <c r="C28" s="30" t="s">
        <v>33</v>
      </c>
      <c r="D28" s="40">
        <f>IFERROR(INT(TRIM(SUBSTITUTE(VLOOKUP($A28&amp;"*",各都道府県の状況!$A:$I,D$3,FALSE), "※5", ""))), "")</f>
        <v>5072</v>
      </c>
      <c r="E28" s="40">
        <f>IFERROR(INT(TRIM(SUBSTITUTE(VLOOKUP($A28&amp;"*",各都道府県の状況!$A:$I,E$3,FALSE), "※5", ""))), "")</f>
        <v>129213</v>
      </c>
      <c r="F28" s="40">
        <f>IFERROR(INT(TRIM(SUBSTITUTE(VLOOKUP($A28&amp;"*",各都道府県の状況!$A:$I,F$3,FALSE), "※5", ""))), "")</f>
        <v>4829</v>
      </c>
      <c r="G28" s="40">
        <f>IFERROR(INT(TRIM(SUBSTITUTE(VLOOKUP($A28&amp;"*",各都道府県の状況!$A:$I,G$3,FALSE), "※5", ""))), "")</f>
        <v>107</v>
      </c>
      <c r="H28" s="40">
        <f>IFERROR(INT(TRIM(SUBSTITUTE(VLOOKUP($A28&amp;"*",各都道府県の状況!$A:$I,H$3,FALSE), "※5", ""))), "")</f>
        <v>270</v>
      </c>
      <c r="I28" s="40">
        <f>IFERROR(INT(TRIM(SUBSTITUTE(VLOOKUP($A28&amp;"*",各都道府県の状況!$A:$I,I$3,FALSE), "※5", ""))), "")</f>
        <v>10</v>
      </c>
    </row>
    <row r="29" spans="1:9" x14ac:dyDescent="0.55000000000000004">
      <c r="A29" s="12" t="s">
        <v>205</v>
      </c>
      <c r="B29" s="13">
        <f t="shared" si="0"/>
        <v>44355</v>
      </c>
      <c r="C29" s="30" t="s">
        <v>34</v>
      </c>
      <c r="D29" s="40">
        <f>IFERROR(INT(TRIM(SUBSTITUTE(VLOOKUP($A29&amp;"*",各都道府県の状況!$A:$I,D$3,FALSE), "※5", ""))), "")</f>
        <v>5328</v>
      </c>
      <c r="E29" s="40">
        <f>IFERROR(INT(TRIM(SUBSTITUTE(VLOOKUP($A29&amp;"*",各都道府県の状況!$A:$I,E$3,FALSE), "※5", ""))), "")</f>
        <v>136854</v>
      </c>
      <c r="F29" s="40">
        <f>IFERROR(INT(TRIM(SUBSTITUTE(VLOOKUP($A29&amp;"*",各都道府県の状況!$A:$I,F$3,FALSE), "※5", ""))), "")</f>
        <v>4893</v>
      </c>
      <c r="G29" s="40">
        <f>IFERROR(INT(TRIM(SUBSTITUTE(VLOOKUP($A29&amp;"*",各都道府県の状況!$A:$I,G$3,FALSE), "※5", ""))), "")</f>
        <v>82</v>
      </c>
      <c r="H29" s="40">
        <f>IFERROR(INT(TRIM(SUBSTITUTE(VLOOKUP($A29&amp;"*",各都道府県の状況!$A:$I,H$3,FALSE), "※5", ""))), "")</f>
        <v>353</v>
      </c>
      <c r="I29" s="40">
        <f>IFERROR(INT(TRIM(SUBSTITUTE(VLOOKUP($A29&amp;"*",各都道府県の状況!$A:$I,I$3,FALSE), "※5", ""))), "")</f>
        <v>11</v>
      </c>
    </row>
    <row r="30" spans="1:9" x14ac:dyDescent="0.55000000000000004">
      <c r="A30" s="12" t="s">
        <v>206</v>
      </c>
      <c r="B30" s="13">
        <f t="shared" si="0"/>
        <v>44355</v>
      </c>
      <c r="C30" s="30" t="s">
        <v>35</v>
      </c>
      <c r="D30" s="40">
        <f>IFERROR(INT(TRIM(SUBSTITUTE(VLOOKUP($A30&amp;"*",各都道府県の状況!$A:$I,D$3,FALSE), "※5", ""))), "")</f>
        <v>16156</v>
      </c>
      <c r="E30" s="40">
        <f>IFERROR(INT(TRIM(SUBSTITUTE(VLOOKUP($A30&amp;"*",各都道府県の状況!$A:$I,E$3,FALSE), "※5", ""))), "")</f>
        <v>261871</v>
      </c>
      <c r="F30" s="40">
        <f>IFERROR(INT(TRIM(SUBSTITUTE(VLOOKUP($A30&amp;"*",各都道府県の状況!$A:$I,F$3,FALSE), "※5", ""))), "")</f>
        <v>15409</v>
      </c>
      <c r="G30" s="40">
        <f>IFERROR(INT(TRIM(SUBSTITUTE(VLOOKUP($A30&amp;"*",各都道府県の状況!$A:$I,G$3,FALSE), "※5", ""))), "")</f>
        <v>223</v>
      </c>
      <c r="H30" s="40">
        <f>IFERROR(INT(TRIM(SUBSTITUTE(VLOOKUP($A30&amp;"*",各都道府県の状況!$A:$I,H$3,FALSE), "※5", ""))), "")</f>
        <v>480</v>
      </c>
      <c r="I30" s="40">
        <f>IFERROR(INT(TRIM(SUBSTITUTE(VLOOKUP($A30&amp;"*",各都道府県の状況!$A:$I,I$3,FALSE), "※5", ""))), "")</f>
        <v>20</v>
      </c>
    </row>
    <row r="31" spans="1:9" x14ac:dyDescent="0.55000000000000004">
      <c r="A31" s="12" t="s">
        <v>207</v>
      </c>
      <c r="B31" s="13">
        <f t="shared" si="0"/>
        <v>44355</v>
      </c>
      <c r="C31" s="30" t="s">
        <v>36</v>
      </c>
      <c r="D31" s="40">
        <f>IFERROR(INT(TRIM(SUBSTITUTE(VLOOKUP($A31&amp;"*",各都道府県の状況!$A:$I,D$3,FALSE), "※5", ""))), "")</f>
        <v>101123</v>
      </c>
      <c r="E31" s="40">
        <f>IFERROR(INT(TRIM(SUBSTITUTE(VLOOKUP($A31&amp;"*",各都道府県の状況!$A:$I,E$3,FALSE), "※5", ""))), "")</f>
        <v>1904431</v>
      </c>
      <c r="F31" s="40">
        <f>IFERROR(INT(TRIM(SUBSTITUTE(VLOOKUP($A31&amp;"*",各都道府県の状況!$A:$I,F$3,FALSE), "※5", ""))), "")</f>
        <v>91014</v>
      </c>
      <c r="G31" s="40">
        <f>IFERROR(INT(TRIM(SUBSTITUTE(VLOOKUP($A31&amp;"*",各都道府県の状況!$A:$I,G$3,FALSE), "※5", ""))), "")</f>
        <v>2457</v>
      </c>
      <c r="H31" s="40">
        <f>IFERROR(INT(TRIM(SUBSTITUTE(VLOOKUP($A31&amp;"*",各都道府県の状況!$A:$I,H$3,FALSE), "※5", ""))), "")</f>
        <v>6740</v>
      </c>
      <c r="I31" s="40">
        <f>IFERROR(INT(TRIM(SUBSTITUTE(VLOOKUP($A31&amp;"*",各都道府県の状況!$A:$I,I$3,FALSE), "※5", ""))), "")</f>
        <v>279</v>
      </c>
    </row>
    <row r="32" spans="1:9" x14ac:dyDescent="0.55000000000000004">
      <c r="A32" s="12" t="s">
        <v>208</v>
      </c>
      <c r="B32" s="13">
        <f t="shared" si="0"/>
        <v>44355</v>
      </c>
      <c r="C32" s="30" t="s">
        <v>37</v>
      </c>
      <c r="D32" s="40">
        <f>IFERROR(INT(TRIM(SUBSTITUTE(VLOOKUP($A32&amp;"*",各都道府県の状況!$A:$I,D$3,FALSE), "※5", ""))), "")</f>
        <v>40225</v>
      </c>
      <c r="E32" s="40">
        <f>IFERROR(INT(TRIM(SUBSTITUTE(VLOOKUP($A32&amp;"*",各都道府県の状況!$A:$I,E$3,FALSE), "※5", ""))), "")</f>
        <v>473087</v>
      </c>
      <c r="F32" s="40">
        <f>IFERROR(INT(TRIM(SUBSTITUTE(VLOOKUP($A32&amp;"*",各都道府県の状況!$A:$I,F$3,FALSE), "※5", ""))), "")</f>
        <v>38027</v>
      </c>
      <c r="G32" s="40">
        <f>IFERROR(INT(TRIM(SUBSTITUTE(VLOOKUP($A32&amp;"*",各都道府県の状況!$A:$I,G$3,FALSE), "※5", ""))), "")</f>
        <v>1237</v>
      </c>
      <c r="H32" s="40">
        <f>IFERROR(INT(TRIM(SUBSTITUTE(VLOOKUP($A32&amp;"*",各都道府県の状況!$A:$I,H$3,FALSE), "※5", ""))), "")</f>
        <v>970</v>
      </c>
      <c r="I32" s="40">
        <f>IFERROR(INT(TRIM(SUBSTITUTE(VLOOKUP($A32&amp;"*",各都道府県の状況!$A:$I,I$3,FALSE), "※5", ""))), "")</f>
        <v>72</v>
      </c>
    </row>
    <row r="33" spans="1:9" x14ac:dyDescent="0.55000000000000004">
      <c r="A33" s="12" t="s">
        <v>209</v>
      </c>
      <c r="B33" s="13">
        <f t="shared" si="0"/>
        <v>44355</v>
      </c>
      <c r="C33" s="30" t="s">
        <v>38</v>
      </c>
      <c r="D33" s="40">
        <f>IFERROR(INT(TRIM(SUBSTITUTE(VLOOKUP($A33&amp;"*",各都道府県の状況!$A:$I,D$3,FALSE), "※5", ""))), "")</f>
        <v>8026</v>
      </c>
      <c r="E33" s="40">
        <f>IFERROR(INT(TRIM(SUBSTITUTE(VLOOKUP($A33&amp;"*",各都道府県の状況!$A:$I,E$3,FALSE), "※5", ""))), "")</f>
        <v>156947</v>
      </c>
      <c r="F33" s="40">
        <f>IFERROR(INT(TRIM(SUBSTITUTE(VLOOKUP($A33&amp;"*",各都道府県の状況!$A:$I,F$3,FALSE), "※5", ""))), "")</f>
        <v>7699</v>
      </c>
      <c r="G33" s="40">
        <f>IFERROR(INT(TRIM(SUBSTITUTE(VLOOKUP($A33&amp;"*",各都道府県の状況!$A:$I,G$3,FALSE), "※5", ""))), "")</f>
        <v>119</v>
      </c>
      <c r="H33" s="40">
        <f>IFERROR(INT(TRIM(SUBSTITUTE(VLOOKUP($A33&amp;"*",各都道府県の状況!$A:$I,H$3,FALSE), "※5", ""))), "")</f>
        <v>208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44355</v>
      </c>
      <c r="C34" s="30" t="s">
        <v>39</v>
      </c>
      <c r="D34" s="40">
        <f>IFERROR(INT(TRIM(SUBSTITUTE(VLOOKUP($A34&amp;"*",各都道府県の状況!$A:$I,D$3,FALSE), "※5", ""))), "")</f>
        <v>2640</v>
      </c>
      <c r="E34" s="40">
        <f>IFERROR(INT(TRIM(SUBSTITUTE(VLOOKUP($A34&amp;"*",各都道府県の状況!$A:$I,E$3,FALSE), "※5", ""))), "")</f>
        <v>40854</v>
      </c>
      <c r="F34" s="40">
        <f>IFERROR(INT(TRIM(SUBSTITUTE(VLOOKUP($A34&amp;"*",各都道府県の状況!$A:$I,F$3,FALSE), "※5", ""))), "")</f>
        <v>2501</v>
      </c>
      <c r="G34" s="40">
        <f>IFERROR(INT(TRIM(SUBSTITUTE(VLOOKUP($A34&amp;"*",各都道府県の状況!$A:$I,G$3,FALSE), "※5", ""))), "")</f>
        <v>45</v>
      </c>
      <c r="H34" s="40">
        <f>IFERROR(INT(TRIM(SUBSTITUTE(VLOOKUP($A34&amp;"*",各都道府県の状況!$A:$I,H$3,FALSE), "※5", ""))), "")</f>
        <v>39</v>
      </c>
      <c r="I34" s="40">
        <f>IFERROR(INT(TRIM(SUBSTITUTE(VLOOKUP($A34&amp;"*",各都道府県の状況!$A:$I,I$3,FALSE), "※5", ""))), "")</f>
        <v>11</v>
      </c>
    </row>
    <row r="35" spans="1:9" x14ac:dyDescent="0.55000000000000004">
      <c r="A35" s="12" t="s">
        <v>211</v>
      </c>
      <c r="B35" s="13">
        <f t="shared" si="0"/>
        <v>44355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75015</v>
      </c>
      <c r="F35" s="40">
        <f>IFERROR(INT(TRIM(SUBSTITUTE(VLOOKUP($A35&amp;"*",各都道府県の状況!$A:$I,F$3,FALSE), "※5", ""))), "")</f>
        <v>442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15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44355</v>
      </c>
      <c r="C36" s="30" t="s">
        <v>41</v>
      </c>
      <c r="D36" s="40">
        <f>IFERROR(INT(TRIM(SUBSTITUTE(VLOOKUP($A36&amp;"*",各都道府県の状況!$A:$I,D$3,FALSE), "※5", ""))), "")</f>
        <v>547</v>
      </c>
      <c r="E36" s="40">
        <f>IFERROR(INT(TRIM(SUBSTITUTE(VLOOKUP($A36&amp;"*",各都道府県の状況!$A:$I,E$3,FALSE), "※5", ""))), "")</f>
        <v>27832</v>
      </c>
      <c r="F36" s="40">
        <f>IFERROR(INT(TRIM(SUBSTITUTE(VLOOKUP($A36&amp;"*",各都道府県の状況!$A:$I,F$3,FALSE), "※5", ""))), "")</f>
        <v>512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35</v>
      </c>
      <c r="I36" s="40">
        <f>IFERROR(INT(TRIM(SUBSTITUTE(VLOOKUP($A36&amp;"*",各都道府県の状況!$A:$I,I$3,FALSE), "※5", ""))), "")</f>
        <v>3</v>
      </c>
    </row>
    <row r="37" spans="1:9" x14ac:dyDescent="0.55000000000000004">
      <c r="A37" s="12" t="s">
        <v>213</v>
      </c>
      <c r="B37" s="13">
        <f t="shared" si="0"/>
        <v>44355</v>
      </c>
      <c r="C37" s="30" t="s">
        <v>42</v>
      </c>
      <c r="D37" s="40">
        <f>IFERROR(INT(TRIM(SUBSTITUTE(VLOOKUP($A37&amp;"*",各都道府県の状況!$A:$I,D$3,FALSE), "※5", ""))), "")</f>
        <v>7496</v>
      </c>
      <c r="E37" s="40">
        <f>IFERROR(INT(TRIM(SUBSTITUTE(VLOOKUP($A37&amp;"*",各都道府県の状況!$A:$I,E$3,FALSE), "※5", ""))), "")</f>
        <v>148791</v>
      </c>
      <c r="F37" s="40">
        <f>IFERROR(INT(TRIM(SUBSTITUTE(VLOOKUP($A37&amp;"*",各都道府県の状況!$A:$I,F$3,FALSE), "※5", ""))), "")</f>
        <v>6712</v>
      </c>
      <c r="G37" s="40">
        <f>IFERROR(INT(TRIM(SUBSTITUTE(VLOOKUP($A37&amp;"*",各都道府県の状況!$A:$I,G$3,FALSE), "※5", ""))), "")</f>
        <v>114</v>
      </c>
      <c r="H37" s="40">
        <f>IFERROR(INT(TRIM(SUBSTITUTE(VLOOKUP($A37&amp;"*",各都道府県の状況!$A:$I,H$3,FALSE), "※5", ""))), "")</f>
        <v>578</v>
      </c>
      <c r="I37" s="40">
        <f>IFERROR(INT(TRIM(SUBSTITUTE(VLOOKUP($A37&amp;"*",各都道府県の状況!$A:$I,I$3,FALSE), "※5", ""))), "")</f>
        <v>18</v>
      </c>
    </row>
    <row r="38" spans="1:9" x14ac:dyDescent="0.55000000000000004">
      <c r="A38" s="12" t="s">
        <v>214</v>
      </c>
      <c r="B38" s="13">
        <f t="shared" si="0"/>
        <v>44355</v>
      </c>
      <c r="C38" s="30" t="s">
        <v>43</v>
      </c>
      <c r="D38" s="40">
        <f>IFERROR(INT(TRIM(SUBSTITUTE(VLOOKUP($A38&amp;"*",各都道府県の状況!$A:$I,D$3,FALSE), "※5", ""))), "")</f>
        <v>11048</v>
      </c>
      <c r="E38" s="40">
        <f>IFERROR(INT(TRIM(SUBSTITUTE(VLOOKUP($A38&amp;"*",各都道府県の状況!$A:$I,E$3,FALSE), "※5", ""))), "")</f>
        <v>513008</v>
      </c>
      <c r="F38" s="40">
        <f>IFERROR(INT(TRIM(SUBSTITUTE(VLOOKUP($A38&amp;"*",各都道府県の状況!$A:$I,F$3,FALSE), "※5", ""))), "")</f>
        <v>10124</v>
      </c>
      <c r="G38" s="40">
        <f>IFERROR(INT(TRIM(SUBSTITUTE(VLOOKUP($A38&amp;"*",各都道府県の状況!$A:$I,G$3,FALSE), "※5", ""))), "")</f>
        <v>145</v>
      </c>
      <c r="H38" s="40">
        <f>IFERROR(INT(TRIM(SUBSTITUTE(VLOOKUP($A38&amp;"*",各都道府県の状況!$A:$I,H$3,FALSE), "※5", ""))), "")</f>
        <v>537</v>
      </c>
      <c r="I38" s="40">
        <f>IFERROR(INT(TRIM(SUBSTITUTE(VLOOKUP($A38&amp;"*",各都道府県の状況!$A:$I,I$3,FALSE), "※5", ""))), "")</f>
        <v>20</v>
      </c>
    </row>
    <row r="39" spans="1:9" x14ac:dyDescent="0.55000000000000004">
      <c r="A39" s="12" t="s">
        <v>215</v>
      </c>
      <c r="B39" s="13">
        <f t="shared" si="0"/>
        <v>44355</v>
      </c>
      <c r="C39" s="30" t="s">
        <v>44</v>
      </c>
      <c r="D39" s="40">
        <f>IFERROR(INT(TRIM(SUBSTITUTE(VLOOKUP($A39&amp;"*",各都道府県の状況!$A:$I,D$3,FALSE), "※5", ""))), "")</f>
        <v>3019</v>
      </c>
      <c r="E39" s="40">
        <f>IFERROR(INT(TRIM(SUBSTITUTE(VLOOKUP($A39&amp;"*",各都道府県の状況!$A:$I,E$3,FALSE), "※5", ""))), "")</f>
        <v>108624</v>
      </c>
      <c r="F39" s="40">
        <f>IFERROR(INT(TRIM(SUBSTITUTE(VLOOKUP($A39&amp;"*",各都道府県の状況!$A:$I,F$3,FALSE), "※5", ""))), "")</f>
        <v>2724</v>
      </c>
      <c r="G39" s="40">
        <f>IFERROR(INT(TRIM(SUBSTITUTE(VLOOKUP($A39&amp;"*",各都道府県の状況!$A:$I,G$3,FALSE), "※5", ""))), "")</f>
        <v>69</v>
      </c>
      <c r="H39" s="40">
        <f>IFERROR(INT(TRIM(SUBSTITUTE(VLOOKUP($A39&amp;"*",各都道府県の状況!$A:$I,H$3,FALSE), "※5", ""))), "")</f>
        <v>226</v>
      </c>
      <c r="I39" s="40">
        <f>IFERROR(INT(TRIM(SUBSTITUTE(VLOOKUP($A39&amp;"*",各都道府県の状況!$A:$I,I$3,FALSE), "※5", ""))), "")</f>
        <v>4</v>
      </c>
    </row>
    <row r="40" spans="1:9" x14ac:dyDescent="0.55000000000000004">
      <c r="A40" s="12" t="s">
        <v>216</v>
      </c>
      <c r="B40" s="13">
        <f t="shared" si="0"/>
        <v>44355</v>
      </c>
      <c r="C40" s="30" t="s">
        <v>45</v>
      </c>
      <c r="D40" s="40">
        <f>IFERROR(INT(TRIM(SUBSTITUTE(VLOOKUP($A40&amp;"*",各都道府県の状況!$A:$I,D$3,FALSE), "※5", ""))), "")</f>
        <v>1636</v>
      </c>
      <c r="E40" s="40">
        <f>IFERROR(INT(TRIM(SUBSTITUTE(VLOOKUP($A40&amp;"*",各都道府県の状況!$A:$I,E$3,FALSE), "※5", ""))), "")</f>
        <v>60389</v>
      </c>
      <c r="F40" s="40">
        <f>IFERROR(INT(TRIM(SUBSTITUTE(VLOOKUP($A40&amp;"*",各都道府県の状況!$A:$I,F$3,FALSE), "※5", ""))), "")</f>
        <v>1553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20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44355</v>
      </c>
      <c r="C41" s="30" t="s">
        <v>46</v>
      </c>
      <c r="D41" s="40">
        <f>IFERROR(INT(TRIM(SUBSTITUTE(VLOOKUP($A41&amp;"*",各都道府県の状況!$A:$I,D$3,FALSE), "※5", ""))), "")</f>
        <v>2042</v>
      </c>
      <c r="E41" s="40">
        <f>IFERROR(INT(TRIM(SUBSTITUTE(VLOOKUP($A41&amp;"*",各都道府県の状況!$A:$I,E$3,FALSE), "※5", ""))), "")</f>
        <v>79728</v>
      </c>
      <c r="F41" s="40">
        <f>IFERROR(INT(TRIM(SUBSTITUTE(VLOOKUP($A41&amp;"*",各都道府県の状況!$A:$I,F$3,FALSE), "※5", ""))), "")</f>
        <v>1942</v>
      </c>
      <c r="G41" s="40">
        <f>IFERROR(INT(TRIM(SUBSTITUTE(VLOOKUP($A41&amp;"*",各都道府県の状況!$A:$I,G$3,FALSE), "※5", ""))), "")</f>
        <v>26</v>
      </c>
      <c r="H41" s="40">
        <f>IFERROR(INT(TRIM(SUBSTITUTE(VLOOKUP($A41&amp;"*",各都道府県の状況!$A:$I,H$3,FALSE), "※5", ""))), "")</f>
        <v>79</v>
      </c>
      <c r="I41" s="40">
        <f>IFERROR(INT(TRIM(SUBSTITUTE(VLOOKUP($A41&amp;"*",各都道府県の状況!$A:$I,I$3,FALSE), "※5", ""))), "")</f>
        <v>5</v>
      </c>
    </row>
    <row r="42" spans="1:9" x14ac:dyDescent="0.55000000000000004">
      <c r="A42" s="12" t="s">
        <v>218</v>
      </c>
      <c r="B42" s="13">
        <f t="shared" si="0"/>
        <v>44355</v>
      </c>
      <c r="C42" s="30" t="s">
        <v>47</v>
      </c>
      <c r="D42" s="40">
        <f>IFERROR(INT(TRIM(SUBSTITUTE(VLOOKUP($A42&amp;"*",各都道府県の状況!$A:$I,D$3,FALSE), "※5", ""))), "")</f>
        <v>2732</v>
      </c>
      <c r="E42" s="40">
        <f>IFERROR(INT(TRIM(SUBSTITUTE(VLOOKUP($A42&amp;"*",各都道府県の状況!$A:$I,E$3,FALSE), "※5", ""))), "")</f>
        <v>89562</v>
      </c>
      <c r="F42" s="40">
        <f>IFERROR(INT(TRIM(SUBSTITUTE(VLOOKUP($A42&amp;"*",各都道府県の状況!$A:$I,F$3,FALSE), "※5", ""))), "")</f>
        <v>2617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40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44355</v>
      </c>
      <c r="C43" s="30" t="s">
        <v>48</v>
      </c>
      <c r="D43" s="40">
        <f>IFERROR(INT(TRIM(SUBSTITUTE(VLOOKUP($A43&amp;"*",各都道府県の状況!$A:$I,D$3,FALSE), "※5", ""))), "")</f>
        <v>1617</v>
      </c>
      <c r="E43" s="40">
        <f>IFERROR(INT(TRIM(SUBSTITUTE(VLOOKUP($A43&amp;"*",各都道府県の状況!$A:$I,E$3,FALSE), "※5", ""))), "")</f>
        <v>10412</v>
      </c>
      <c r="F43" s="40">
        <f>IFERROR(INT(TRIM(SUBSTITUTE(VLOOKUP($A43&amp;"*",各都道府県の状況!$A:$I,F$3,FALSE), "※5", ""))), "")</f>
        <v>1432</v>
      </c>
      <c r="G43" s="40">
        <f>IFERROR(INT(TRIM(SUBSTITUTE(VLOOKUP($A43&amp;"*",各都道府県の状況!$A:$I,G$3,FALSE), "※5", ""))), "")</f>
        <v>21</v>
      </c>
      <c r="H43" s="40">
        <f>IFERROR(INT(TRIM(SUBSTITUTE(VLOOKUP($A43&amp;"*",各都道府県の状況!$A:$I,H$3,FALSE), "※5", ""))), "")</f>
        <v>164</v>
      </c>
      <c r="I43" s="40">
        <f>IFERROR(INT(TRIM(SUBSTITUTE(VLOOKUP($A43&amp;"*",各都道府県の状況!$A:$I,I$3,FALSE), "※5", ""))), "")</f>
        <v>12</v>
      </c>
    </row>
    <row r="44" spans="1:9" x14ac:dyDescent="0.55000000000000004">
      <c r="A44" s="12" t="s">
        <v>220</v>
      </c>
      <c r="B44" s="13">
        <f t="shared" si="0"/>
        <v>44355</v>
      </c>
      <c r="C44" s="30" t="s">
        <v>49</v>
      </c>
      <c r="D44" s="40">
        <f>IFERROR(INT(TRIM(SUBSTITUTE(VLOOKUP($A44&amp;"*",各都道府県の状況!$A:$I,D$3,FALSE), "※5", ""))), "")</f>
        <v>34727</v>
      </c>
      <c r="E44" s="40">
        <f>IFERROR(INT(TRIM(SUBSTITUTE(VLOOKUP($A44&amp;"*",各都道府県の状況!$A:$I,E$3,FALSE), "※5", ""))), "")</f>
        <v>773673</v>
      </c>
      <c r="F44" s="40">
        <f>IFERROR(INT(TRIM(SUBSTITUTE(VLOOKUP($A44&amp;"*",各都道府県の状況!$A:$I,F$3,FALSE), "※5", ""))), "")</f>
        <v>31609</v>
      </c>
      <c r="G44" s="40">
        <f>IFERROR(INT(TRIM(SUBSTITUTE(VLOOKUP($A44&amp;"*",各都道府県の状況!$A:$I,G$3,FALSE), "※5", ""))), "")</f>
        <v>484</v>
      </c>
      <c r="H44" s="40">
        <f>IFERROR(INT(TRIM(SUBSTITUTE(VLOOKUP($A44&amp;"*",各都道府県の状況!$A:$I,H$3,FALSE), "※5", ""))), "")</f>
        <v>2579</v>
      </c>
      <c r="I44" s="40">
        <f>IFERROR(INT(TRIM(SUBSTITUTE(VLOOKUP($A44&amp;"*",各都道府県の状況!$A:$I,I$3,FALSE), "※5", ""))), "")</f>
        <v>62</v>
      </c>
    </row>
    <row r="45" spans="1:9" x14ac:dyDescent="0.55000000000000004">
      <c r="A45" s="12" t="s">
        <v>221</v>
      </c>
      <c r="B45" s="13">
        <f t="shared" si="0"/>
        <v>44355</v>
      </c>
      <c r="C45" s="30" t="s">
        <v>50</v>
      </c>
      <c r="D45" s="40">
        <f>IFERROR(INT(TRIM(SUBSTITUTE(VLOOKUP($A45&amp;"*",各都道府県の状況!$A:$I,D$3,FALSE), "※5", ""))), "")</f>
        <v>2533</v>
      </c>
      <c r="E45" s="40">
        <f>IFERROR(INT(TRIM(SUBSTITUTE(VLOOKUP($A45&amp;"*",各都道府県の状況!$A:$I,E$3,FALSE), "※5", ""))), "")</f>
        <v>51818</v>
      </c>
      <c r="F45" s="40">
        <f>IFERROR(INT(TRIM(SUBSTITUTE(VLOOKUP($A45&amp;"*",各都道府県の状況!$A:$I,F$3,FALSE), "※5", ""))), "")</f>
        <v>2474</v>
      </c>
      <c r="G45" s="40">
        <f>IFERROR(INT(TRIM(SUBSTITUTE(VLOOKUP($A45&amp;"*",各都道府県の状況!$A:$I,G$3,FALSE), "※5", ""))), "")</f>
        <v>22</v>
      </c>
      <c r="H45" s="40">
        <f>IFERROR(INT(TRIM(SUBSTITUTE(VLOOKUP($A45&amp;"*",各都道府県の状況!$A:$I,H$3,FALSE), "※5", ""))), "")</f>
        <v>68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44355</v>
      </c>
      <c r="C46" s="30" t="s">
        <v>51</v>
      </c>
      <c r="D46" s="40">
        <f>IFERROR(INT(TRIM(SUBSTITUTE(VLOOKUP($A46&amp;"*",各都道府県の状況!$A:$I,D$3,FALSE), "※5", ""))), "")</f>
        <v>3013</v>
      </c>
      <c r="E46" s="40">
        <f>IFERROR(INT(TRIM(SUBSTITUTE(VLOOKUP($A46&amp;"*",各都道府県の状況!$A:$I,E$3,FALSE), "※5", ""))), "")</f>
        <v>115453</v>
      </c>
      <c r="F46" s="40">
        <f>IFERROR(INT(TRIM(SUBSTITUTE(VLOOKUP($A46&amp;"*",各都道府県の状況!$A:$I,F$3,FALSE), "※5", ""))), "")</f>
        <v>2784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161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44355</v>
      </c>
      <c r="C47" s="30" t="s">
        <v>52</v>
      </c>
      <c r="D47" s="40">
        <f>IFERROR(INT(TRIM(SUBSTITUTE(VLOOKUP($A47&amp;"*",各都道府県の状況!$A:$I,D$3,FALSE), "※5", ""))), "")</f>
        <v>6354</v>
      </c>
      <c r="E47" s="40">
        <f>IFERROR(INT(TRIM(SUBSTITUTE(VLOOKUP($A47&amp;"*",各都道府県の状況!$A:$I,E$3,FALSE), "※5", ""))), "")</f>
        <v>79650</v>
      </c>
      <c r="F47" s="40">
        <f>IFERROR(INT(TRIM(SUBSTITUTE(VLOOKUP($A47&amp;"*",各都道府県の状況!$A:$I,F$3,FALSE), "※5", ""))), "")</f>
        <v>5945</v>
      </c>
      <c r="G47" s="40">
        <f>IFERROR(INT(TRIM(SUBSTITUTE(VLOOKUP($A47&amp;"*",各都道府県の状況!$A:$I,G$3,FALSE), "※5", ""))), "")</f>
        <v>108</v>
      </c>
      <c r="H47" s="40">
        <f>IFERROR(INT(TRIM(SUBSTITUTE(VLOOKUP($A47&amp;"*",各都道府県の状況!$A:$I,H$3,FALSE), "※5", ""))), "")</f>
        <v>301</v>
      </c>
      <c r="I47" s="40">
        <f>IFERROR(INT(TRIM(SUBSTITUTE(VLOOKUP($A47&amp;"*",各都道府県の状況!$A:$I,I$3,FALSE), "※5", ""))), "")</f>
        <v>15</v>
      </c>
    </row>
    <row r="48" spans="1:9" x14ac:dyDescent="0.55000000000000004">
      <c r="A48" s="12" t="s">
        <v>224</v>
      </c>
      <c r="B48" s="13">
        <f t="shared" si="0"/>
        <v>44355</v>
      </c>
      <c r="C48" s="30" t="s">
        <v>53</v>
      </c>
      <c r="D48" s="40">
        <f>IFERROR(INT(TRIM(SUBSTITUTE(VLOOKUP($A48&amp;"*",各都道府県の状況!$A:$I,D$3,FALSE), "※5", ""))), "")</f>
        <v>3443</v>
      </c>
      <c r="E48" s="40">
        <f>IFERROR(INT(TRIM(SUBSTITUTE(VLOOKUP($A48&amp;"*",各都道府県の状況!$A:$I,E$3,FALSE), "※5", ""))), "")</f>
        <v>152948</v>
      </c>
      <c r="F48" s="40">
        <f>IFERROR(INT(TRIM(SUBSTITUTE(VLOOKUP($A48&amp;"*",各都道府県の状況!$A:$I,F$3,FALSE), "※5", ""))), "")</f>
        <v>3227</v>
      </c>
      <c r="G48" s="40">
        <f>IFERROR(INT(TRIM(SUBSTITUTE(VLOOKUP($A48&amp;"*",各都道府県の状況!$A:$I,G$3,FALSE), "※5", ""))), "")</f>
        <v>58</v>
      </c>
      <c r="H48" s="40">
        <f>IFERROR(INT(TRIM(SUBSTITUTE(VLOOKUP($A48&amp;"*",各都道府県の状況!$A:$I,H$3,FALSE), "※5", ""))), "")</f>
        <v>158</v>
      </c>
      <c r="I48" s="40">
        <f>IFERROR(INT(TRIM(SUBSTITUTE(VLOOKUP($A48&amp;"*",各都道府県の状況!$A:$I,I$3,FALSE), "※5", ""))), "")</f>
        <v>4</v>
      </c>
    </row>
    <row r="49" spans="1:9" x14ac:dyDescent="0.55000000000000004">
      <c r="A49" s="12" t="s">
        <v>225</v>
      </c>
      <c r="B49" s="13">
        <f t="shared" si="0"/>
        <v>44355</v>
      </c>
      <c r="C49" s="30" t="s">
        <v>54</v>
      </c>
      <c r="D49" s="40">
        <f>IFERROR(INT(TRIM(SUBSTITUTE(VLOOKUP($A49&amp;"*",各都道府県の状況!$A:$I,D$3,FALSE), "※5", ""))), "")</f>
        <v>3048</v>
      </c>
      <c r="E49" s="40">
        <f>IFERROR(INT(TRIM(SUBSTITUTE(VLOOKUP($A49&amp;"*",各都道府県の状況!$A:$I,E$3,FALSE), "※5", ""))), "")</f>
        <v>43464</v>
      </c>
      <c r="F49" s="40">
        <f>IFERROR(INT(TRIM(SUBSTITUTE(VLOOKUP($A49&amp;"*",各都道府県の状況!$A:$I,F$3,FALSE), "※5", ""))), "")</f>
        <v>2972</v>
      </c>
      <c r="G49" s="40">
        <f>IFERROR(INT(TRIM(SUBSTITUTE(VLOOKUP($A49&amp;"*",各都道府県の状況!$A:$I,G$3,FALSE), "※5", ""))), "")</f>
        <v>26</v>
      </c>
      <c r="H49" s="40">
        <f>IFERROR(INT(TRIM(SUBSTITUTE(VLOOKUP($A49&amp;"*",各都道府県の状況!$A:$I,H$3,FALSE), "※5", ""))), "")</f>
        <v>40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44355</v>
      </c>
      <c r="C50" s="30" t="s">
        <v>55</v>
      </c>
      <c r="D50" s="40">
        <f>IFERROR(INT(TRIM(SUBSTITUTE(VLOOKUP($A50&amp;"*",各都道府県の状況!$A:$I,D$3,FALSE), "※5", ""))), "")</f>
        <v>3518</v>
      </c>
      <c r="E50" s="40">
        <f>IFERROR(INT(TRIM(SUBSTITUTE(VLOOKUP($A50&amp;"*",各都道府県の状況!$A:$I,E$3,FALSE), "※5", ""))), "")</f>
        <v>105703</v>
      </c>
      <c r="F50" s="40">
        <f>IFERROR(INT(TRIM(SUBSTITUTE(VLOOKUP($A50&amp;"*",各都道府県の状況!$A:$I,F$3,FALSE), "※5", ""))), "")</f>
        <v>3265</v>
      </c>
      <c r="G50" s="40">
        <f>IFERROR(INT(TRIM(SUBSTITUTE(VLOOKUP($A50&amp;"*",各都道府県の状況!$A:$I,G$3,FALSE), "※5", ""))), "")</f>
        <v>32</v>
      </c>
      <c r="H50" s="40">
        <f>IFERROR(INT(TRIM(SUBSTITUTE(VLOOKUP($A50&amp;"*",各都道府県の状況!$A:$I,H$3,FALSE), "※5", ""))), "")</f>
        <v>240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44355</v>
      </c>
      <c r="C51" s="30" t="s">
        <v>56</v>
      </c>
      <c r="D51" s="40">
        <f>IFERROR(INT(TRIM(SUBSTITUTE(VLOOKUP($A51&amp;"*",各都道府県の状況!$A:$I,D$3,FALSE), "※5", ""))), "")</f>
        <v>18762</v>
      </c>
      <c r="E51" s="40">
        <f>IFERROR(INT(TRIM(SUBSTITUTE(VLOOKUP($A51&amp;"*",各都道府県の状況!$A:$I,E$3,FALSE), "※5", ""))), "")</f>
        <v>228548</v>
      </c>
      <c r="F51" s="40">
        <f>IFERROR(INT(TRIM(SUBSTITUTE(VLOOKUP($A51&amp;"*",各都道府県の状況!$A:$I,F$3,FALSE), "※5", ""))), "")</f>
        <v>16117</v>
      </c>
      <c r="G51" s="40">
        <f>IFERROR(INT(TRIM(SUBSTITUTE(VLOOKUP($A51&amp;"*",各都道府県の状況!$A:$I,G$3,FALSE), "※5", ""))), "")</f>
        <v>154</v>
      </c>
      <c r="H51" s="40">
        <f>IFERROR(INT(TRIM(SUBSTITUTE(VLOOKUP($A51&amp;"*",各都道府県の状況!$A:$I,H$3,FALSE), "※5", ""))), "")</f>
        <v>2497</v>
      </c>
      <c r="I51" s="40">
        <f>IFERROR(INT(TRIM(SUBSTITUTE(VLOOKUP($A51&amp;"*",各都道府県の状況!$A:$I,I$3,FALSE), "※5", ""))), "")</f>
        <v>80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95"/>
      <c r="C1" s="96"/>
      <c r="D1" s="96"/>
      <c r="E1" s="96"/>
      <c r="F1" s="96"/>
      <c r="G1" s="96"/>
      <c r="H1" s="96"/>
      <c r="I1" s="96"/>
    </row>
    <row r="2" spans="1:9" ht="28.5" customHeight="1" x14ac:dyDescent="0.55000000000000004">
      <c r="B2" s="97" t="s">
        <v>228</v>
      </c>
      <c r="C2" s="96"/>
      <c r="D2" s="96"/>
      <c r="E2" s="96"/>
      <c r="F2" s="96"/>
      <c r="G2" s="96"/>
      <c r="H2" s="96"/>
      <c r="I2" s="96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98" t="s">
        <v>180</v>
      </c>
      <c r="C4" s="100" t="s">
        <v>295</v>
      </c>
      <c r="D4" s="102" t="s">
        <v>296</v>
      </c>
      <c r="E4" s="104" t="s">
        <v>297</v>
      </c>
      <c r="F4" s="105"/>
      <c r="G4" s="106" t="s">
        <v>298</v>
      </c>
      <c r="H4" s="106" t="s">
        <v>299</v>
      </c>
      <c r="I4" s="19"/>
    </row>
    <row r="5" spans="1:9" ht="13.25" customHeight="1" x14ac:dyDescent="0.55000000000000004">
      <c r="B5" s="99"/>
      <c r="C5" s="101"/>
      <c r="D5" s="103"/>
      <c r="E5" s="82" t="s">
        <v>300</v>
      </c>
      <c r="F5" s="83" t="s">
        <v>301</v>
      </c>
      <c r="G5" s="107"/>
      <c r="H5" s="107"/>
      <c r="I5" s="19"/>
    </row>
    <row r="6" spans="1:9" ht="12" customHeight="1" x14ac:dyDescent="0.55000000000000004">
      <c r="A6" s="15" t="s">
        <v>181</v>
      </c>
      <c r="B6" s="20" t="s">
        <v>229</v>
      </c>
      <c r="C6" s="84">
        <v>39759</v>
      </c>
      <c r="D6" s="84">
        <v>714240</v>
      </c>
      <c r="E6" s="84">
        <v>5747</v>
      </c>
      <c r="F6" s="85">
        <v>39</v>
      </c>
      <c r="G6" s="84">
        <v>33003</v>
      </c>
      <c r="H6" s="84">
        <v>1225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84">
        <v>2436</v>
      </c>
      <c r="D7" s="84">
        <v>46908</v>
      </c>
      <c r="E7" s="85">
        <v>131</v>
      </c>
      <c r="F7" s="85">
        <v>4</v>
      </c>
      <c r="G7" s="84">
        <v>2275</v>
      </c>
      <c r="H7" s="85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84">
        <v>1516</v>
      </c>
      <c r="D8" s="84">
        <v>77907</v>
      </c>
      <c r="E8" s="85">
        <v>90</v>
      </c>
      <c r="F8" s="85">
        <v>0</v>
      </c>
      <c r="G8" s="84">
        <v>1380</v>
      </c>
      <c r="H8" s="85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84">
        <v>8986</v>
      </c>
      <c r="D9" s="84">
        <v>148342</v>
      </c>
      <c r="E9" s="85">
        <v>179</v>
      </c>
      <c r="F9" s="85">
        <v>8</v>
      </c>
      <c r="G9" s="84">
        <v>8717</v>
      </c>
      <c r="H9" s="85">
        <v>84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85">
        <v>760</v>
      </c>
      <c r="D10" s="84">
        <v>14010</v>
      </c>
      <c r="E10" s="85">
        <v>19</v>
      </c>
      <c r="F10" s="85">
        <v>1</v>
      </c>
      <c r="G10" s="85">
        <v>723</v>
      </c>
      <c r="H10" s="85">
        <v>18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84">
        <v>2000</v>
      </c>
      <c r="D11" s="84">
        <v>61390</v>
      </c>
      <c r="E11" s="85">
        <v>87</v>
      </c>
      <c r="F11" s="85">
        <v>4</v>
      </c>
      <c r="G11" s="84">
        <v>1868</v>
      </c>
      <c r="H11" s="85">
        <v>45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84">
        <v>4662</v>
      </c>
      <c r="D12" s="84">
        <v>253131</v>
      </c>
      <c r="E12" s="85">
        <v>152</v>
      </c>
      <c r="F12" s="85">
        <v>6</v>
      </c>
      <c r="G12" s="84">
        <v>4357</v>
      </c>
      <c r="H12" s="85">
        <v>153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84">
        <v>9963</v>
      </c>
      <c r="D13" s="84">
        <v>32844</v>
      </c>
      <c r="E13" s="85">
        <v>291</v>
      </c>
      <c r="F13" s="85">
        <v>8</v>
      </c>
      <c r="G13" s="84">
        <v>9517</v>
      </c>
      <c r="H13" s="85">
        <v>155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84">
        <v>6537</v>
      </c>
      <c r="D14" s="84">
        <v>268857</v>
      </c>
      <c r="E14" s="85">
        <v>240</v>
      </c>
      <c r="F14" s="85">
        <v>9</v>
      </c>
      <c r="G14" s="84">
        <v>6218</v>
      </c>
      <c r="H14" s="85">
        <v>79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84">
        <v>7934</v>
      </c>
      <c r="D15" s="84">
        <v>180183</v>
      </c>
      <c r="E15" s="85">
        <v>197</v>
      </c>
      <c r="F15" s="85">
        <v>13</v>
      </c>
      <c r="G15" s="84">
        <v>7591</v>
      </c>
      <c r="H15" s="85">
        <v>146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84">
        <v>44574</v>
      </c>
      <c r="D16" s="84">
        <v>904088</v>
      </c>
      <c r="E16" s="84">
        <v>1188</v>
      </c>
      <c r="F16" s="85">
        <v>40</v>
      </c>
      <c r="G16" s="84">
        <v>42581</v>
      </c>
      <c r="H16" s="85">
        <v>805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84">
        <v>37899</v>
      </c>
      <c r="D17" s="84">
        <v>633625</v>
      </c>
      <c r="E17" s="85">
        <v>918</v>
      </c>
      <c r="F17" s="85">
        <v>21</v>
      </c>
      <c r="G17" s="84">
        <v>36289</v>
      </c>
      <c r="H17" s="85">
        <v>692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84">
        <v>164284</v>
      </c>
      <c r="D18" s="84">
        <v>2347452</v>
      </c>
      <c r="E18" s="84">
        <v>3771</v>
      </c>
      <c r="F18" s="85">
        <v>60</v>
      </c>
      <c r="G18" s="84">
        <v>158392</v>
      </c>
      <c r="H18" s="84">
        <v>2121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84">
        <v>63167</v>
      </c>
      <c r="D19" s="84">
        <v>959267</v>
      </c>
      <c r="E19" s="84">
        <v>1836</v>
      </c>
      <c r="F19" s="85">
        <v>60</v>
      </c>
      <c r="G19" s="84">
        <v>60418</v>
      </c>
      <c r="H19" s="85">
        <v>913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84">
        <v>3305</v>
      </c>
      <c r="D20" s="84">
        <v>151272</v>
      </c>
      <c r="E20" s="85">
        <v>175</v>
      </c>
      <c r="F20" s="85">
        <v>5</v>
      </c>
      <c r="G20" s="84">
        <v>3090</v>
      </c>
      <c r="H20" s="85">
        <v>40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84">
        <v>1936</v>
      </c>
      <c r="D21" s="84">
        <v>67184</v>
      </c>
      <c r="E21" s="85">
        <v>124</v>
      </c>
      <c r="F21" s="85">
        <v>8</v>
      </c>
      <c r="G21" s="84">
        <v>1775</v>
      </c>
      <c r="H21" s="85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84">
        <v>3851</v>
      </c>
      <c r="D22" s="84">
        <v>102281</v>
      </c>
      <c r="E22" s="85">
        <v>210</v>
      </c>
      <c r="F22" s="85">
        <v>5</v>
      </c>
      <c r="G22" s="84">
        <v>3529</v>
      </c>
      <c r="H22" s="85">
        <v>109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84">
        <v>1055</v>
      </c>
      <c r="D23" s="84">
        <v>60805</v>
      </c>
      <c r="E23" s="85">
        <v>21</v>
      </c>
      <c r="F23" s="85">
        <v>0</v>
      </c>
      <c r="G23" s="84">
        <v>1000</v>
      </c>
      <c r="H23" s="85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84">
        <v>1684</v>
      </c>
      <c r="D24" s="84">
        <v>44960</v>
      </c>
      <c r="E24" s="85">
        <v>158</v>
      </c>
      <c r="F24" s="85">
        <v>1</v>
      </c>
      <c r="G24" s="84">
        <v>1506</v>
      </c>
      <c r="H24" s="85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84">
        <v>4886</v>
      </c>
      <c r="D25" s="84">
        <v>187215</v>
      </c>
      <c r="E25" s="85">
        <v>150</v>
      </c>
      <c r="F25" s="85">
        <v>3</v>
      </c>
      <c r="G25" s="84">
        <v>4720</v>
      </c>
      <c r="H25" s="85">
        <v>87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84">
        <v>9156</v>
      </c>
      <c r="D26" s="84">
        <v>249584</v>
      </c>
      <c r="E26" s="85">
        <v>534</v>
      </c>
      <c r="F26" s="85">
        <v>21</v>
      </c>
      <c r="G26" s="84">
        <v>8451</v>
      </c>
      <c r="H26" s="85">
        <v>171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84">
        <v>8683</v>
      </c>
      <c r="D27" s="84">
        <v>368461</v>
      </c>
      <c r="E27" s="85">
        <v>449</v>
      </c>
      <c r="F27" s="85">
        <v>6</v>
      </c>
      <c r="G27" s="84">
        <v>8093</v>
      </c>
      <c r="H27" s="85">
        <v>141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84">
        <v>48860</v>
      </c>
      <c r="D28" s="84">
        <v>746876</v>
      </c>
      <c r="E28" s="84">
        <v>3603</v>
      </c>
      <c r="F28" s="85">
        <v>85</v>
      </c>
      <c r="G28" s="84">
        <v>44406</v>
      </c>
      <c r="H28" s="85">
        <v>851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84">
        <v>5072</v>
      </c>
      <c r="D29" s="84">
        <v>129213</v>
      </c>
      <c r="E29" s="85">
        <v>270</v>
      </c>
      <c r="F29" s="85">
        <v>10</v>
      </c>
      <c r="G29" s="84">
        <v>4829</v>
      </c>
      <c r="H29" s="85">
        <v>107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84">
        <v>5328</v>
      </c>
      <c r="D30" s="84">
        <v>136854</v>
      </c>
      <c r="E30" s="85">
        <v>353</v>
      </c>
      <c r="F30" s="85">
        <v>11</v>
      </c>
      <c r="G30" s="84">
        <v>4893</v>
      </c>
      <c r="H30" s="85">
        <v>82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84">
        <v>16156</v>
      </c>
      <c r="D31" s="84">
        <v>261871</v>
      </c>
      <c r="E31" s="85">
        <v>480</v>
      </c>
      <c r="F31" s="85">
        <v>20</v>
      </c>
      <c r="G31" s="84">
        <v>15409</v>
      </c>
      <c r="H31" s="85">
        <v>223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84">
        <v>101123</v>
      </c>
      <c r="D32" s="84">
        <v>1904431</v>
      </c>
      <c r="E32" s="84">
        <v>6740</v>
      </c>
      <c r="F32" s="85">
        <v>279</v>
      </c>
      <c r="G32" s="84">
        <v>91014</v>
      </c>
      <c r="H32" s="84">
        <v>2457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84">
        <v>40225</v>
      </c>
      <c r="D33" s="84">
        <v>473087</v>
      </c>
      <c r="E33" s="85">
        <v>970</v>
      </c>
      <c r="F33" s="85">
        <v>72</v>
      </c>
      <c r="G33" s="84">
        <v>38027</v>
      </c>
      <c r="H33" s="84">
        <v>1237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84">
        <v>8026</v>
      </c>
      <c r="D34" s="84">
        <v>156947</v>
      </c>
      <c r="E34" s="85">
        <v>208</v>
      </c>
      <c r="F34" s="85">
        <v>11</v>
      </c>
      <c r="G34" s="84">
        <v>7699</v>
      </c>
      <c r="H34" s="85">
        <v>119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84">
        <v>2640</v>
      </c>
      <c r="D35" s="84">
        <v>40854</v>
      </c>
      <c r="E35" s="85">
        <v>39</v>
      </c>
      <c r="F35" s="85">
        <v>11</v>
      </c>
      <c r="G35" s="84">
        <v>2501</v>
      </c>
      <c r="H35" s="85">
        <v>45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85">
        <v>466</v>
      </c>
      <c r="D36" s="84">
        <v>75015</v>
      </c>
      <c r="E36" s="85">
        <v>15</v>
      </c>
      <c r="F36" s="85">
        <v>0</v>
      </c>
      <c r="G36" s="85">
        <v>442</v>
      </c>
      <c r="H36" s="85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85">
        <v>547</v>
      </c>
      <c r="D37" s="84">
        <v>27832</v>
      </c>
      <c r="E37" s="85">
        <v>35</v>
      </c>
      <c r="F37" s="85">
        <v>3</v>
      </c>
      <c r="G37" s="85">
        <v>512</v>
      </c>
      <c r="H37" s="85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84">
        <v>7496</v>
      </c>
      <c r="D38" s="84">
        <v>148791</v>
      </c>
      <c r="E38" s="85">
        <v>578</v>
      </c>
      <c r="F38" s="85">
        <v>18</v>
      </c>
      <c r="G38" s="84">
        <v>6712</v>
      </c>
      <c r="H38" s="85">
        <v>114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84">
        <v>11048</v>
      </c>
      <c r="D39" s="84">
        <v>513008</v>
      </c>
      <c r="E39" s="85">
        <v>537</v>
      </c>
      <c r="F39" s="85">
        <v>20</v>
      </c>
      <c r="G39" s="84">
        <v>10124</v>
      </c>
      <c r="H39" s="85">
        <v>145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84">
        <v>3019</v>
      </c>
      <c r="D40" s="84">
        <v>108624</v>
      </c>
      <c r="E40" s="85">
        <v>226</v>
      </c>
      <c r="F40" s="85">
        <v>4</v>
      </c>
      <c r="G40" s="84">
        <v>2724</v>
      </c>
      <c r="H40" s="85">
        <v>69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84">
        <v>1636</v>
      </c>
      <c r="D41" s="84">
        <v>60389</v>
      </c>
      <c r="E41" s="85">
        <v>20</v>
      </c>
      <c r="F41" s="85">
        <v>0</v>
      </c>
      <c r="G41" s="84">
        <v>1553</v>
      </c>
      <c r="H41" s="85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84">
        <v>2042</v>
      </c>
      <c r="D42" s="84">
        <v>79728</v>
      </c>
      <c r="E42" s="85">
        <v>79</v>
      </c>
      <c r="F42" s="85">
        <v>5</v>
      </c>
      <c r="G42" s="84">
        <v>1942</v>
      </c>
      <c r="H42" s="85">
        <v>26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84">
        <v>2732</v>
      </c>
      <c r="D43" s="84">
        <v>89562</v>
      </c>
      <c r="E43" s="85">
        <v>40</v>
      </c>
      <c r="F43" s="85">
        <v>4</v>
      </c>
      <c r="G43" s="84">
        <v>2617</v>
      </c>
      <c r="H43" s="85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84">
        <v>1617</v>
      </c>
      <c r="D44" s="84">
        <v>10412</v>
      </c>
      <c r="E44" s="85">
        <v>164</v>
      </c>
      <c r="F44" s="85">
        <v>12</v>
      </c>
      <c r="G44" s="84">
        <v>1432</v>
      </c>
      <c r="H44" s="85">
        <v>21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84">
        <v>34727</v>
      </c>
      <c r="D45" s="84">
        <v>773673</v>
      </c>
      <c r="E45" s="84">
        <v>2579</v>
      </c>
      <c r="F45" s="85">
        <v>62</v>
      </c>
      <c r="G45" s="84">
        <v>31609</v>
      </c>
      <c r="H45" s="85">
        <v>484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84">
        <v>2533</v>
      </c>
      <c r="D46" s="84">
        <v>51818</v>
      </c>
      <c r="E46" s="85">
        <v>68</v>
      </c>
      <c r="F46" s="85">
        <v>2</v>
      </c>
      <c r="G46" s="84">
        <v>2474</v>
      </c>
      <c r="H46" s="85">
        <v>22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84">
        <v>3013</v>
      </c>
      <c r="D47" s="84">
        <v>115453</v>
      </c>
      <c r="E47" s="85">
        <v>161</v>
      </c>
      <c r="F47" s="85">
        <v>1</v>
      </c>
      <c r="G47" s="84">
        <v>2784</v>
      </c>
      <c r="H47" s="85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84">
        <v>6354</v>
      </c>
      <c r="D48" s="84">
        <v>79650</v>
      </c>
      <c r="E48" s="85">
        <v>301</v>
      </c>
      <c r="F48" s="85">
        <v>15</v>
      </c>
      <c r="G48" s="84">
        <v>5945</v>
      </c>
      <c r="H48" s="85">
        <v>108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84">
        <v>3443</v>
      </c>
      <c r="D49" s="84">
        <v>152948</v>
      </c>
      <c r="E49" s="85">
        <v>158</v>
      </c>
      <c r="F49" s="85">
        <v>4</v>
      </c>
      <c r="G49" s="84">
        <v>3227</v>
      </c>
      <c r="H49" s="85">
        <v>58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84">
        <v>3048</v>
      </c>
      <c r="D50" s="84">
        <v>43464</v>
      </c>
      <c r="E50" s="85">
        <v>40</v>
      </c>
      <c r="F50" s="85">
        <v>2</v>
      </c>
      <c r="G50" s="84">
        <v>2972</v>
      </c>
      <c r="H50" s="85">
        <v>26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84">
        <v>3518</v>
      </c>
      <c r="D51" s="84">
        <v>105703</v>
      </c>
      <c r="E51" s="85">
        <v>240</v>
      </c>
      <c r="F51" s="85">
        <v>2</v>
      </c>
      <c r="G51" s="84">
        <v>3265</v>
      </c>
      <c r="H51" s="85">
        <v>32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84">
        <v>18762</v>
      </c>
      <c r="D52" s="84">
        <v>228548</v>
      </c>
      <c r="E52" s="84">
        <v>2497</v>
      </c>
      <c r="F52" s="85">
        <v>80</v>
      </c>
      <c r="G52" s="84">
        <v>16117</v>
      </c>
      <c r="H52" s="85">
        <v>154</v>
      </c>
      <c r="I52" s="25"/>
    </row>
    <row r="53" spans="1:9" ht="12" customHeight="1" x14ac:dyDescent="0.55000000000000004">
      <c r="B53" s="22" t="s">
        <v>276</v>
      </c>
      <c r="C53" s="85">
        <v>149</v>
      </c>
      <c r="D53" s="86" t="s">
        <v>302</v>
      </c>
      <c r="E53" s="85">
        <v>0</v>
      </c>
      <c r="F53" s="86" t="s">
        <v>302</v>
      </c>
      <c r="G53" s="85">
        <v>149</v>
      </c>
      <c r="H53" s="86" t="s">
        <v>302</v>
      </c>
      <c r="I53" s="25"/>
    </row>
    <row r="54" spans="1:9" ht="12" customHeight="1" x14ac:dyDescent="0.55000000000000004">
      <c r="B54" s="21" t="s">
        <v>164</v>
      </c>
      <c r="C54" s="84">
        <v>762613</v>
      </c>
      <c r="D54" s="84">
        <v>14388757</v>
      </c>
      <c r="E54" s="84">
        <v>37068</v>
      </c>
      <c r="F54" s="84">
        <v>1055</v>
      </c>
      <c r="G54" s="84">
        <v>710871</v>
      </c>
      <c r="H54" s="84">
        <v>13739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J49"/>
  <sheetViews>
    <sheetView workbookViewId="0">
      <selection sqref="A1:H1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9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8" x14ac:dyDescent="0.55000000000000004">
      <c r="A1" s="89" t="s">
        <v>314</v>
      </c>
      <c r="B1" s="89"/>
      <c r="C1" s="89"/>
      <c r="D1" s="89"/>
      <c r="E1" s="89"/>
      <c r="F1" s="89"/>
      <c r="G1" s="89"/>
      <c r="H1" s="89"/>
    </row>
    <row r="2" spans="1:8" x14ac:dyDescent="0.55000000000000004">
      <c r="A2" s="108"/>
      <c r="B2" s="108"/>
      <c r="C2" s="108"/>
      <c r="D2" s="108"/>
      <c r="E2" s="108"/>
      <c r="F2" s="108"/>
      <c r="G2" s="109" t="s">
        <v>315</v>
      </c>
    </row>
    <row r="3" spans="1:8" x14ac:dyDescent="0.55000000000000004">
      <c r="A3" s="110" t="s">
        <v>306</v>
      </c>
      <c r="B3" s="111" t="s">
        <v>307</v>
      </c>
      <c r="C3" s="112" t="s">
        <v>308</v>
      </c>
      <c r="D3" s="112" t="s">
        <v>309</v>
      </c>
      <c r="E3" s="113"/>
      <c r="F3" s="112" t="s">
        <v>310</v>
      </c>
      <c r="G3" s="113"/>
    </row>
    <row r="4" spans="1:8" x14ac:dyDescent="0.55000000000000004">
      <c r="A4" s="113"/>
      <c r="B4" s="114"/>
      <c r="C4" s="113"/>
      <c r="D4" s="115" t="s">
        <v>311</v>
      </c>
      <c r="E4" s="115" t="s">
        <v>312</v>
      </c>
      <c r="F4" s="115" t="s">
        <v>311</v>
      </c>
      <c r="G4" s="115" t="s">
        <v>312</v>
      </c>
    </row>
    <row r="5" spans="1:8" x14ac:dyDescent="0.55000000000000004">
      <c r="A5" s="116" t="s">
        <v>287</v>
      </c>
      <c r="B5" s="113"/>
      <c r="C5" s="71">
        <f t="shared" ref="C5:C10" si="0">SUM(D5:G5)</f>
        <v>8655939</v>
      </c>
      <c r="D5" s="71">
        <v>5021299</v>
      </c>
      <c r="E5" s="71">
        <v>6312</v>
      </c>
      <c r="F5" s="71">
        <v>3628328</v>
      </c>
      <c r="G5" s="71">
        <v>0</v>
      </c>
    </row>
    <row r="6" spans="1:8" x14ac:dyDescent="0.55000000000000004">
      <c r="A6" s="80">
        <v>44355</v>
      </c>
      <c r="B6" s="81" t="s">
        <v>304</v>
      </c>
      <c r="C6" s="71">
        <f t="shared" si="0"/>
        <v>161922</v>
      </c>
      <c r="D6" s="71">
        <v>71689</v>
      </c>
      <c r="E6" s="71">
        <v>990</v>
      </c>
      <c r="F6" s="71">
        <v>89243</v>
      </c>
      <c r="G6" s="71">
        <v>0</v>
      </c>
    </row>
    <row r="7" spans="1:8" x14ac:dyDescent="0.55000000000000004">
      <c r="A7" s="80">
        <v>44354</v>
      </c>
      <c r="B7" s="81" t="s">
        <v>303</v>
      </c>
      <c r="C7" s="71">
        <f t="shared" si="0"/>
        <v>239337</v>
      </c>
      <c r="D7" s="71">
        <v>104435</v>
      </c>
      <c r="E7" s="71">
        <v>2146</v>
      </c>
      <c r="F7" s="71">
        <v>132756</v>
      </c>
      <c r="G7" s="71">
        <v>0</v>
      </c>
    </row>
    <row r="8" spans="1:8" x14ac:dyDescent="0.55000000000000004">
      <c r="A8" s="80">
        <v>44351</v>
      </c>
      <c r="B8" s="81" t="s">
        <v>316</v>
      </c>
      <c r="C8" s="71">
        <f t="shared" si="0"/>
        <v>159203</v>
      </c>
      <c r="D8" s="71">
        <v>62634</v>
      </c>
      <c r="E8" s="71">
        <v>929</v>
      </c>
      <c r="F8" s="71">
        <v>95640</v>
      </c>
      <c r="G8" s="71">
        <v>0</v>
      </c>
    </row>
    <row r="9" spans="1:8" x14ac:dyDescent="0.55000000000000004">
      <c r="A9" s="75">
        <v>44350</v>
      </c>
      <c r="B9" s="73" t="s">
        <v>317</v>
      </c>
      <c r="C9" s="71">
        <f t="shared" si="0"/>
        <v>143157</v>
      </c>
      <c r="D9" s="71">
        <v>59654</v>
      </c>
      <c r="E9" s="71">
        <v>112</v>
      </c>
      <c r="F9" s="71">
        <v>83391</v>
      </c>
      <c r="G9" s="71">
        <v>0</v>
      </c>
    </row>
    <row r="10" spans="1:8" x14ac:dyDescent="0.55000000000000004">
      <c r="A10" s="75">
        <v>44349</v>
      </c>
      <c r="B10" s="73" t="s">
        <v>318</v>
      </c>
      <c r="C10" s="71">
        <f t="shared" si="0"/>
        <v>159126</v>
      </c>
      <c r="D10" s="71">
        <v>71140</v>
      </c>
      <c r="E10" s="71">
        <v>316</v>
      </c>
      <c r="F10" s="71">
        <v>87670</v>
      </c>
      <c r="G10" s="71">
        <v>0</v>
      </c>
    </row>
    <row r="11" spans="1:8" x14ac:dyDescent="0.55000000000000004">
      <c r="A11" s="75">
        <v>44348</v>
      </c>
      <c r="B11" s="73" t="s">
        <v>304</v>
      </c>
      <c r="C11" s="71">
        <f t="shared" ref="C11:C41" si="1">SUM(D11:G11)</f>
        <v>159057</v>
      </c>
      <c r="D11" s="71">
        <v>66264</v>
      </c>
      <c r="E11" s="71">
        <v>123</v>
      </c>
      <c r="F11" s="71">
        <v>92670</v>
      </c>
      <c r="G11" s="71">
        <v>0</v>
      </c>
    </row>
    <row r="12" spans="1:8" x14ac:dyDescent="0.55000000000000004">
      <c r="A12" s="75">
        <v>44347</v>
      </c>
      <c r="B12" s="73" t="s">
        <v>303</v>
      </c>
      <c r="C12" s="71">
        <f t="shared" si="1"/>
        <v>273255</v>
      </c>
      <c r="D12" s="71">
        <v>131423</v>
      </c>
      <c r="E12" s="71">
        <v>582</v>
      </c>
      <c r="F12" s="71">
        <v>141250</v>
      </c>
      <c r="G12" s="71">
        <v>0</v>
      </c>
    </row>
    <row r="13" spans="1:8" x14ac:dyDescent="0.55000000000000004">
      <c r="A13" s="75">
        <v>44344</v>
      </c>
      <c r="B13" s="73" t="s">
        <v>316</v>
      </c>
      <c r="C13" s="71">
        <f t="shared" si="1"/>
        <v>164516</v>
      </c>
      <c r="D13" s="71">
        <v>87584</v>
      </c>
      <c r="E13" s="71">
        <v>157</v>
      </c>
      <c r="F13" s="71">
        <v>76775</v>
      </c>
      <c r="G13" s="71">
        <v>0</v>
      </c>
    </row>
    <row r="14" spans="1:8" x14ac:dyDescent="0.55000000000000004">
      <c r="A14" s="75">
        <v>44343</v>
      </c>
      <c r="B14" s="73" t="s">
        <v>317</v>
      </c>
      <c r="C14" s="71">
        <f t="shared" si="1"/>
        <v>145149</v>
      </c>
      <c r="D14" s="71">
        <v>84217</v>
      </c>
      <c r="E14" s="71">
        <v>40</v>
      </c>
      <c r="F14" s="71">
        <v>60892</v>
      </c>
      <c r="G14" s="71">
        <v>0</v>
      </c>
    </row>
    <row r="15" spans="1:8" x14ac:dyDescent="0.55000000000000004">
      <c r="A15" s="75">
        <v>44342</v>
      </c>
      <c r="B15" s="73" t="s">
        <v>318</v>
      </c>
      <c r="C15" s="71">
        <f t="shared" si="1"/>
        <v>142589</v>
      </c>
      <c r="D15" s="71">
        <v>93243</v>
      </c>
      <c r="E15" s="71">
        <v>172</v>
      </c>
      <c r="F15" s="71">
        <v>49174</v>
      </c>
      <c r="G15" s="71">
        <v>0</v>
      </c>
    </row>
    <row r="16" spans="1:8" x14ac:dyDescent="0.55000000000000004">
      <c r="A16" s="75">
        <v>44341</v>
      </c>
      <c r="B16" s="73" t="s">
        <v>304</v>
      </c>
      <c r="C16" s="71">
        <f t="shared" si="1"/>
        <v>139652</v>
      </c>
      <c r="D16" s="71">
        <v>87114</v>
      </c>
      <c r="E16" s="71">
        <v>476</v>
      </c>
      <c r="F16" s="71">
        <v>52062</v>
      </c>
      <c r="G16" s="71">
        <v>0</v>
      </c>
    </row>
    <row r="17" spans="1:7" x14ac:dyDescent="0.55000000000000004">
      <c r="A17" s="75">
        <v>44340</v>
      </c>
      <c r="B17" s="73" t="s">
        <v>303</v>
      </c>
      <c r="C17" s="71">
        <f t="shared" si="1"/>
        <v>330589</v>
      </c>
      <c r="D17" s="71">
        <v>136491</v>
      </c>
      <c r="E17" s="71">
        <v>269</v>
      </c>
      <c r="F17" s="71">
        <v>193829</v>
      </c>
      <c r="G17" s="71">
        <v>0</v>
      </c>
    </row>
    <row r="18" spans="1:7" x14ac:dyDescent="0.55000000000000004">
      <c r="A18" s="75">
        <v>44337</v>
      </c>
      <c r="B18" s="73" t="s">
        <v>316</v>
      </c>
      <c r="C18" s="71">
        <f t="shared" si="1"/>
        <v>249021</v>
      </c>
      <c r="D18" s="71">
        <v>99918</v>
      </c>
      <c r="E18" s="71"/>
      <c r="F18" s="71">
        <v>149103</v>
      </c>
      <c r="G18" s="71"/>
    </row>
    <row r="19" spans="1:7" x14ac:dyDescent="0.55000000000000004">
      <c r="A19" s="75">
        <v>44336</v>
      </c>
      <c r="B19" s="73" t="s">
        <v>317</v>
      </c>
      <c r="C19" s="71">
        <f t="shared" si="1"/>
        <v>190533</v>
      </c>
      <c r="D19" s="71">
        <v>81422</v>
      </c>
      <c r="E19" s="71"/>
      <c r="F19" s="71">
        <v>109111</v>
      </c>
      <c r="G19" s="71"/>
    </row>
    <row r="20" spans="1:7" x14ac:dyDescent="0.55000000000000004">
      <c r="A20" s="75">
        <v>44335</v>
      </c>
      <c r="B20" s="73" t="s">
        <v>318</v>
      </c>
      <c r="C20" s="71">
        <f t="shared" si="1"/>
        <v>267866</v>
      </c>
      <c r="D20" s="71">
        <v>88163</v>
      </c>
      <c r="E20" s="71"/>
      <c r="F20" s="71">
        <v>179703</v>
      </c>
      <c r="G20" s="71"/>
    </row>
    <row r="21" spans="1:7" x14ac:dyDescent="0.55000000000000004">
      <c r="A21" s="75">
        <v>44334</v>
      </c>
      <c r="B21" s="73" t="s">
        <v>304</v>
      </c>
      <c r="C21" s="71">
        <f t="shared" si="1"/>
        <v>250244</v>
      </c>
      <c r="D21" s="71">
        <v>94577</v>
      </c>
      <c r="E21" s="71"/>
      <c r="F21" s="71">
        <v>155667</v>
      </c>
      <c r="G21" s="71"/>
    </row>
    <row r="22" spans="1:7" x14ac:dyDescent="0.55000000000000004">
      <c r="A22" s="75">
        <v>44333</v>
      </c>
      <c r="B22" s="73" t="s">
        <v>303</v>
      </c>
      <c r="C22" s="71">
        <f t="shared" si="1"/>
        <v>349566</v>
      </c>
      <c r="D22" s="71">
        <v>133843</v>
      </c>
      <c r="E22" s="71"/>
      <c r="F22" s="71">
        <v>215723</v>
      </c>
      <c r="G22" s="71"/>
    </row>
    <row r="23" spans="1:7" x14ac:dyDescent="0.55000000000000004">
      <c r="A23" s="75">
        <v>44330</v>
      </c>
      <c r="B23" s="73" t="s">
        <v>316</v>
      </c>
      <c r="C23" s="71">
        <f t="shared" si="1"/>
        <v>242878</v>
      </c>
      <c r="D23" s="71">
        <v>99493</v>
      </c>
      <c r="E23" s="71"/>
      <c r="F23" s="71">
        <v>143385</v>
      </c>
      <c r="G23" s="71"/>
    </row>
    <row r="24" spans="1:7" x14ac:dyDescent="0.55000000000000004">
      <c r="A24" s="75">
        <v>44329</v>
      </c>
      <c r="B24" s="73" t="s">
        <v>317</v>
      </c>
      <c r="C24" s="71">
        <f t="shared" si="1"/>
        <v>219139</v>
      </c>
      <c r="D24" s="71">
        <v>93429</v>
      </c>
      <c r="E24" s="71"/>
      <c r="F24" s="71">
        <v>125710</v>
      </c>
      <c r="G24" s="71"/>
    </row>
    <row r="25" spans="1:7" x14ac:dyDescent="0.55000000000000004">
      <c r="A25" s="75">
        <v>44328</v>
      </c>
      <c r="B25" s="73" t="s">
        <v>318</v>
      </c>
      <c r="C25" s="71">
        <f t="shared" si="1"/>
        <v>181720</v>
      </c>
      <c r="D25" s="71">
        <v>82959</v>
      </c>
      <c r="E25" s="71"/>
      <c r="F25" s="71">
        <v>98761</v>
      </c>
      <c r="G25" s="71"/>
    </row>
    <row r="26" spans="1:7" x14ac:dyDescent="0.55000000000000004">
      <c r="A26" s="75">
        <v>44327</v>
      </c>
      <c r="B26" s="73" t="s">
        <v>319</v>
      </c>
      <c r="C26" s="71">
        <f t="shared" si="1"/>
        <v>168738</v>
      </c>
      <c r="D26" s="71">
        <v>90287</v>
      </c>
      <c r="E26" s="71"/>
      <c r="F26" s="71">
        <v>78451</v>
      </c>
      <c r="G26" s="71"/>
    </row>
    <row r="27" spans="1:7" x14ac:dyDescent="0.55000000000000004">
      <c r="A27" s="75">
        <v>44326</v>
      </c>
      <c r="B27" s="73" t="s">
        <v>303</v>
      </c>
      <c r="C27" s="71">
        <f t="shared" si="1"/>
        <v>223504</v>
      </c>
      <c r="D27" s="71">
        <v>155255</v>
      </c>
      <c r="E27" s="71"/>
      <c r="F27" s="71">
        <v>68249</v>
      </c>
      <c r="G27" s="71"/>
    </row>
    <row r="28" spans="1:7" x14ac:dyDescent="0.55000000000000004">
      <c r="A28" s="75">
        <v>44323</v>
      </c>
      <c r="B28" s="73" t="s">
        <v>316</v>
      </c>
      <c r="C28" s="71">
        <f t="shared" si="1"/>
        <v>140344</v>
      </c>
      <c r="D28" s="71">
        <v>97165</v>
      </c>
      <c r="E28" s="71"/>
      <c r="F28" s="71">
        <v>43179</v>
      </c>
      <c r="G28" s="71"/>
    </row>
    <row r="29" spans="1:7" x14ac:dyDescent="0.55000000000000004">
      <c r="A29" s="75">
        <v>44322</v>
      </c>
      <c r="B29" s="73" t="s">
        <v>317</v>
      </c>
      <c r="C29" s="71">
        <f t="shared" si="1"/>
        <v>331914</v>
      </c>
      <c r="D29" s="71">
        <v>268978</v>
      </c>
      <c r="E29" s="71"/>
      <c r="F29" s="71">
        <v>62936</v>
      </c>
      <c r="G29" s="71"/>
    </row>
    <row r="30" spans="1:7" x14ac:dyDescent="0.55000000000000004">
      <c r="A30" s="75">
        <v>44316</v>
      </c>
      <c r="B30" s="73" t="s">
        <v>316</v>
      </c>
      <c r="C30" s="71">
        <f t="shared" si="1"/>
        <v>274907</v>
      </c>
      <c r="D30" s="71">
        <v>227667</v>
      </c>
      <c r="E30" s="71"/>
      <c r="F30" s="71">
        <v>47240</v>
      </c>
      <c r="G30" s="71"/>
    </row>
    <row r="31" spans="1:7" x14ac:dyDescent="0.55000000000000004">
      <c r="A31" s="75">
        <v>44314</v>
      </c>
      <c r="B31" s="73" t="s">
        <v>318</v>
      </c>
      <c r="C31" s="71">
        <f t="shared" si="1"/>
        <v>238273</v>
      </c>
      <c r="D31" s="71">
        <v>194005</v>
      </c>
      <c r="E31" s="71"/>
      <c r="F31" s="71">
        <v>44268</v>
      </c>
      <c r="G31" s="71"/>
    </row>
    <row r="32" spans="1:7" x14ac:dyDescent="0.55000000000000004">
      <c r="A32" s="75">
        <v>44313</v>
      </c>
      <c r="B32" s="73" t="s">
        <v>304</v>
      </c>
      <c r="C32" s="71">
        <f t="shared" si="1"/>
        <v>203174</v>
      </c>
      <c r="D32" s="71">
        <v>172069</v>
      </c>
      <c r="E32" s="71"/>
      <c r="F32" s="71">
        <v>31105</v>
      </c>
      <c r="G32" s="71"/>
    </row>
    <row r="33" spans="1:10" x14ac:dyDescent="0.55000000000000004">
      <c r="A33" s="75">
        <v>44312</v>
      </c>
      <c r="B33" s="73" t="s">
        <v>320</v>
      </c>
      <c r="C33" s="71">
        <f t="shared" si="1"/>
        <v>263328</v>
      </c>
      <c r="D33" s="71">
        <v>221677</v>
      </c>
      <c r="E33" s="71"/>
      <c r="F33" s="71">
        <v>41651</v>
      </c>
      <c r="G33" s="71"/>
    </row>
    <row r="34" spans="1:10" x14ac:dyDescent="0.55000000000000004">
      <c r="A34" s="75">
        <v>44309</v>
      </c>
      <c r="B34" s="73" t="s">
        <v>321</v>
      </c>
      <c r="C34" s="71">
        <f t="shared" si="1"/>
        <v>177672</v>
      </c>
      <c r="D34" s="71">
        <v>147989</v>
      </c>
      <c r="E34" s="71"/>
      <c r="F34" s="71">
        <v>29683</v>
      </c>
      <c r="G34" s="71"/>
    </row>
    <row r="35" spans="1:10" x14ac:dyDescent="0.55000000000000004">
      <c r="A35" s="75">
        <v>44308</v>
      </c>
      <c r="B35" s="73" t="s">
        <v>322</v>
      </c>
      <c r="C35" s="71">
        <f t="shared" si="1"/>
        <v>150489</v>
      </c>
      <c r="D35" s="71">
        <v>128634</v>
      </c>
      <c r="E35" s="71"/>
      <c r="F35" s="71">
        <v>21855</v>
      </c>
      <c r="G35" s="71"/>
    </row>
    <row r="36" spans="1:10" x14ac:dyDescent="0.55000000000000004">
      <c r="A36" s="75">
        <v>44307</v>
      </c>
      <c r="B36" s="73" t="s">
        <v>323</v>
      </c>
      <c r="C36" s="71">
        <f t="shared" si="1"/>
        <v>152884</v>
      </c>
      <c r="D36" s="71">
        <v>126188</v>
      </c>
      <c r="E36" s="71"/>
      <c r="F36" s="71">
        <v>26696</v>
      </c>
      <c r="G36" s="71"/>
    </row>
    <row r="37" spans="1:10" x14ac:dyDescent="0.55000000000000004">
      <c r="A37" s="75">
        <v>44306</v>
      </c>
      <c r="B37" s="73" t="s">
        <v>304</v>
      </c>
      <c r="C37" s="71">
        <f t="shared" si="1"/>
        <v>126419</v>
      </c>
      <c r="D37" s="71">
        <v>98622</v>
      </c>
      <c r="E37" s="71"/>
      <c r="F37" s="71">
        <v>27797</v>
      </c>
      <c r="G37" s="71"/>
    </row>
    <row r="38" spans="1:10" x14ac:dyDescent="0.55000000000000004">
      <c r="A38" s="119">
        <v>44305</v>
      </c>
      <c r="B38" s="74" t="str">
        <f t="shared" ref="B38:B43" si="2">"("&amp;TEXT(A38,"aaa")&amp;")"</f>
        <v>(月)</v>
      </c>
      <c r="C38" s="71">
        <f t="shared" si="1"/>
        <v>119032</v>
      </c>
      <c r="D38" s="71">
        <v>64725</v>
      </c>
      <c r="E38" s="71"/>
      <c r="F38" s="71">
        <v>54307</v>
      </c>
      <c r="G38" s="71"/>
    </row>
    <row r="39" spans="1:10" x14ac:dyDescent="0.55000000000000004">
      <c r="A39" s="75">
        <v>44302</v>
      </c>
      <c r="B39" s="74" t="str">
        <f t="shared" si="2"/>
        <v>(金)</v>
      </c>
      <c r="C39" s="71">
        <f t="shared" si="1"/>
        <v>69687</v>
      </c>
      <c r="D39" s="71">
        <v>29696</v>
      </c>
      <c r="E39" s="71"/>
      <c r="F39" s="71">
        <v>39991</v>
      </c>
      <c r="G39" s="71"/>
    </row>
    <row r="40" spans="1:10" x14ac:dyDescent="0.55000000000000004">
      <c r="A40" s="75">
        <v>44301</v>
      </c>
      <c r="B40" s="74" t="str">
        <f t="shared" si="2"/>
        <v>(木)</v>
      </c>
      <c r="C40" s="71">
        <f t="shared" si="1"/>
        <v>52620</v>
      </c>
      <c r="D40" s="71">
        <v>16637</v>
      </c>
      <c r="E40" s="71"/>
      <c r="F40" s="71">
        <v>35983</v>
      </c>
      <c r="G40" s="71"/>
    </row>
    <row r="41" spans="1:10" x14ac:dyDescent="0.55000000000000004">
      <c r="A41" s="75">
        <v>44300</v>
      </c>
      <c r="B41" s="74" t="str">
        <f t="shared" si="2"/>
        <v>(水)</v>
      </c>
      <c r="C41" s="71">
        <f t="shared" si="1"/>
        <v>50996</v>
      </c>
      <c r="D41" s="71">
        <v>9569</v>
      </c>
      <c r="E41" s="71"/>
      <c r="F41" s="71">
        <v>41427</v>
      </c>
      <c r="G41" s="71"/>
    </row>
    <row r="42" spans="1:10" x14ac:dyDescent="0.55000000000000004">
      <c r="A42" s="72">
        <v>44299</v>
      </c>
      <c r="B42" s="74" t="str">
        <f t="shared" si="2"/>
        <v>(火)</v>
      </c>
      <c r="C42" s="71">
        <f t="shared" ref="C42:C43" si="3">SUM(D42:G42)</f>
        <v>53986</v>
      </c>
      <c r="D42" s="71">
        <v>13896</v>
      </c>
      <c r="E42" s="71"/>
      <c r="F42" s="71">
        <v>40090</v>
      </c>
      <c r="G42" s="71"/>
    </row>
    <row r="43" spans="1:10" x14ac:dyDescent="0.55000000000000004">
      <c r="A43" s="72">
        <v>44298</v>
      </c>
      <c r="B43" s="74" t="str">
        <f t="shared" si="2"/>
        <v>(月)</v>
      </c>
      <c r="C43" s="71">
        <f t="shared" si="3"/>
        <v>96936</v>
      </c>
      <c r="D43" s="71">
        <v>26850</v>
      </c>
      <c r="E43" s="71"/>
      <c r="F43" s="71">
        <v>70086</v>
      </c>
      <c r="G43" s="71"/>
    </row>
    <row r="44" spans="1:10" x14ac:dyDescent="0.55000000000000004">
      <c r="A44" s="120"/>
      <c r="B44" s="78"/>
      <c r="C44" s="78"/>
      <c r="D44" s="78"/>
      <c r="E44" s="78"/>
      <c r="F44" s="78"/>
      <c r="G44" s="121"/>
    </row>
    <row r="45" spans="1:10" x14ac:dyDescent="0.55000000000000004">
      <c r="A45" s="122" t="s">
        <v>324</v>
      </c>
      <c r="B45" s="122"/>
      <c r="C45" s="122"/>
      <c r="D45" s="122"/>
      <c r="E45" s="122"/>
      <c r="F45" s="122"/>
      <c r="G45" s="122"/>
      <c r="H45" s="122"/>
      <c r="I45" s="122"/>
      <c r="J45" s="122"/>
    </row>
    <row r="46" spans="1:10" x14ac:dyDescent="0.55000000000000004">
      <c r="A46" s="123" t="s">
        <v>325</v>
      </c>
      <c r="B46" s="123"/>
      <c r="C46" s="123"/>
      <c r="D46" s="123"/>
      <c r="E46" s="123"/>
      <c r="F46" s="123"/>
      <c r="G46" s="123"/>
      <c r="H46" s="123"/>
      <c r="I46" s="123"/>
      <c r="J46" s="123"/>
    </row>
    <row r="47" spans="1:10" x14ac:dyDescent="0.55000000000000004">
      <c r="A47" s="123" t="s">
        <v>326</v>
      </c>
      <c r="B47" s="123"/>
      <c r="C47" s="123"/>
      <c r="D47" s="123"/>
      <c r="E47" s="123"/>
      <c r="F47" s="123"/>
      <c r="G47" s="123"/>
      <c r="H47" s="123"/>
      <c r="I47" s="123"/>
      <c r="J47" s="123"/>
    </row>
    <row r="48" spans="1:10" x14ac:dyDescent="0.55000000000000004">
      <c r="A48" s="123" t="s">
        <v>327</v>
      </c>
      <c r="B48" s="123"/>
      <c r="C48" s="123"/>
      <c r="D48" s="123"/>
      <c r="E48" s="123"/>
      <c r="F48" s="123"/>
      <c r="G48" s="123"/>
      <c r="H48" s="123"/>
      <c r="I48" s="123"/>
      <c r="J48" s="123"/>
    </row>
    <row r="49" spans="1:10" x14ac:dyDescent="0.55000000000000004">
      <c r="A49" s="123" t="s">
        <v>328</v>
      </c>
      <c r="B49" s="123"/>
      <c r="C49" s="123"/>
      <c r="D49" s="123"/>
      <c r="E49" s="123"/>
      <c r="F49" s="123"/>
      <c r="G49" s="123"/>
      <c r="H49" s="123"/>
      <c r="I49" s="123"/>
      <c r="J49" s="123"/>
    </row>
  </sheetData>
  <mergeCells count="12">
    <mergeCell ref="A1:H1"/>
    <mergeCell ref="A45:J45"/>
    <mergeCell ref="A46:J46"/>
    <mergeCell ref="A47:J47"/>
    <mergeCell ref="A48:J48"/>
    <mergeCell ref="A49:J49"/>
    <mergeCell ref="A3:A4"/>
    <mergeCell ref="B3:B4"/>
    <mergeCell ref="C3:C4"/>
    <mergeCell ref="D3:E3"/>
    <mergeCell ref="F3:G3"/>
    <mergeCell ref="A5:B5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G65"/>
  <sheetViews>
    <sheetView workbookViewId="0">
      <selection activeCell="A65" sqref="A65:G65"/>
    </sheetView>
  </sheetViews>
  <sheetFormatPr defaultRowHeight="18" x14ac:dyDescent="0.55000000000000004"/>
  <cols>
    <col min="1" max="1" width="10" bestFit="1" customWidth="1"/>
    <col min="2" max="2" width="4.83203125" bestFit="1" customWidth="1"/>
    <col min="3" max="3" width="10.1640625" bestFit="1" customWidth="1"/>
    <col min="4" max="4" width="12.33203125" bestFit="1" customWidth="1"/>
    <col min="5" max="5" width="15.33203125" bestFit="1" customWidth="1"/>
    <col min="6" max="6" width="12.33203125" bestFit="1" customWidth="1"/>
    <col min="7" max="7" width="15.33203125" bestFit="1" customWidth="1"/>
  </cols>
  <sheetData>
    <row r="1" spans="1:7" x14ac:dyDescent="0.55000000000000004">
      <c r="A1" s="89" t="s">
        <v>305</v>
      </c>
      <c r="B1" s="89"/>
      <c r="C1" s="89"/>
      <c r="D1" s="89"/>
      <c r="E1" s="89"/>
      <c r="F1" s="89"/>
      <c r="G1" s="89"/>
    </row>
    <row r="2" spans="1:7" x14ac:dyDescent="0.55000000000000004">
      <c r="A2" s="108"/>
      <c r="B2" s="108"/>
      <c r="C2" s="108"/>
      <c r="D2" s="108"/>
      <c r="E2" s="108"/>
      <c r="F2" s="108"/>
      <c r="G2" s="109" t="str">
        <f>"（" &amp; TEXT($A$6,"m月d日") &amp; "時点）"</f>
        <v>（6月8日時点）</v>
      </c>
    </row>
    <row r="3" spans="1:7" x14ac:dyDescent="0.55000000000000004">
      <c r="A3" s="110" t="s">
        <v>306</v>
      </c>
      <c r="B3" s="111" t="s">
        <v>307</v>
      </c>
      <c r="C3" s="112" t="s">
        <v>308</v>
      </c>
      <c r="D3" s="112" t="s">
        <v>309</v>
      </c>
      <c r="E3" s="113"/>
      <c r="F3" s="112" t="s">
        <v>310</v>
      </c>
      <c r="G3" s="113"/>
    </row>
    <row r="4" spans="1:7" x14ac:dyDescent="0.55000000000000004">
      <c r="A4" s="113"/>
      <c r="B4" s="114"/>
      <c r="C4" s="113"/>
      <c r="D4" s="115" t="s">
        <v>311</v>
      </c>
      <c r="E4" s="115" t="s">
        <v>312</v>
      </c>
      <c r="F4" s="115" t="s">
        <v>311</v>
      </c>
      <c r="G4" s="115" t="s">
        <v>312</v>
      </c>
    </row>
    <row r="5" spans="1:7" x14ac:dyDescent="0.55000000000000004">
      <c r="A5" s="116" t="s">
        <v>287</v>
      </c>
      <c r="B5" s="113"/>
      <c r="C5" s="71">
        <f t="shared" ref="C5:C10" si="0">SUM(D5:G5)</f>
        <v>10715746</v>
      </c>
      <c r="D5" s="71">
        <f>SUM(D6:D63)</f>
        <v>9191348</v>
      </c>
      <c r="E5" s="71">
        <f t="shared" ref="E5:G5" si="1">SUM(E6:E63)</f>
        <v>286329</v>
      </c>
      <c r="F5" s="71">
        <f t="shared" si="1"/>
        <v>1238069</v>
      </c>
      <c r="G5" s="71">
        <f t="shared" si="1"/>
        <v>0</v>
      </c>
    </row>
    <row r="6" spans="1:7" x14ac:dyDescent="0.55000000000000004">
      <c r="A6" s="80">
        <v>44355</v>
      </c>
      <c r="B6" s="73" t="str">
        <f t="shared" ref="B6:B10" si="2">"(" &amp; TEXT(A6,"aaa") &amp; ")"</f>
        <v>(火)</v>
      </c>
      <c r="C6" s="71">
        <f t="shared" si="0"/>
        <v>477465</v>
      </c>
      <c r="D6" s="71">
        <v>334607</v>
      </c>
      <c r="E6" s="71">
        <v>27977</v>
      </c>
      <c r="F6" s="71">
        <v>114881</v>
      </c>
      <c r="G6" s="71">
        <v>0</v>
      </c>
    </row>
    <row r="7" spans="1:7" x14ac:dyDescent="0.55000000000000004">
      <c r="A7" s="80">
        <v>44354</v>
      </c>
      <c r="B7" s="73" t="str">
        <f t="shared" si="2"/>
        <v>(月)</v>
      </c>
      <c r="C7" s="71">
        <f t="shared" si="0"/>
        <v>511844</v>
      </c>
      <c r="D7" s="71">
        <v>368236</v>
      </c>
      <c r="E7" s="71">
        <v>28716</v>
      </c>
      <c r="F7" s="71">
        <v>114892</v>
      </c>
      <c r="G7" s="71">
        <v>0</v>
      </c>
    </row>
    <row r="8" spans="1:7" x14ac:dyDescent="0.55000000000000004">
      <c r="A8" s="75">
        <v>44353</v>
      </c>
      <c r="B8" s="73" t="str">
        <f t="shared" si="2"/>
        <v>(日)</v>
      </c>
      <c r="C8" s="71">
        <f t="shared" si="0"/>
        <v>429746</v>
      </c>
      <c r="D8" s="71">
        <v>293797</v>
      </c>
      <c r="E8" s="71">
        <v>22715</v>
      </c>
      <c r="F8" s="71">
        <v>113234</v>
      </c>
      <c r="G8" s="71">
        <v>0</v>
      </c>
    </row>
    <row r="9" spans="1:7" x14ac:dyDescent="0.55000000000000004">
      <c r="A9" s="75">
        <v>44352</v>
      </c>
      <c r="B9" s="73" t="str">
        <f t="shared" si="2"/>
        <v>(土)</v>
      </c>
      <c r="C9" s="71">
        <f t="shared" si="0"/>
        <v>460281</v>
      </c>
      <c r="D9" s="71">
        <v>363832</v>
      </c>
      <c r="E9" s="71">
        <v>20369</v>
      </c>
      <c r="F9" s="71">
        <v>76080</v>
      </c>
      <c r="G9" s="71">
        <v>0</v>
      </c>
    </row>
    <row r="10" spans="1:7" x14ac:dyDescent="0.55000000000000004">
      <c r="A10" s="75">
        <v>44351</v>
      </c>
      <c r="B10" s="73" t="str">
        <f t="shared" si="2"/>
        <v>(金)</v>
      </c>
      <c r="C10" s="71">
        <f t="shared" si="0"/>
        <v>506991</v>
      </c>
      <c r="D10" s="71">
        <v>410821</v>
      </c>
      <c r="E10" s="71">
        <v>20191</v>
      </c>
      <c r="F10" s="71">
        <v>75979</v>
      </c>
      <c r="G10" s="71">
        <v>0</v>
      </c>
    </row>
    <row r="11" spans="1:7" x14ac:dyDescent="0.55000000000000004">
      <c r="A11" s="75">
        <v>44350</v>
      </c>
      <c r="B11" s="73" t="str">
        <f>"(" &amp; TEXT(A11,"aaa") &amp; ")"</f>
        <v>(木)</v>
      </c>
      <c r="C11" s="71">
        <f>SUM(D11:G11)</f>
        <v>544504</v>
      </c>
      <c r="D11" s="71">
        <v>439107</v>
      </c>
      <c r="E11" s="71">
        <v>19991</v>
      </c>
      <c r="F11" s="71">
        <v>85406</v>
      </c>
      <c r="G11" s="71">
        <v>0</v>
      </c>
    </row>
    <row r="12" spans="1:7" x14ac:dyDescent="0.55000000000000004">
      <c r="A12" s="75">
        <v>44349</v>
      </c>
      <c r="B12" s="73" t="str">
        <f t="shared" ref="B12:B63" si="3">"(" &amp; TEXT(A12,"aaa") &amp; ")"</f>
        <v>(水)</v>
      </c>
      <c r="C12" s="71">
        <f>SUM(D12:G12)</f>
        <v>556025</v>
      </c>
      <c r="D12" s="71">
        <v>445215</v>
      </c>
      <c r="E12" s="71">
        <v>19690</v>
      </c>
      <c r="F12" s="71">
        <v>91120</v>
      </c>
      <c r="G12" s="71">
        <v>0</v>
      </c>
    </row>
    <row r="13" spans="1:7" x14ac:dyDescent="0.55000000000000004">
      <c r="A13" s="75">
        <v>44348</v>
      </c>
      <c r="B13" s="73" t="str">
        <f t="shared" si="3"/>
        <v>(火)</v>
      </c>
      <c r="C13" s="71">
        <f t="shared" ref="C13:C63" si="4">SUM(D13:G13)</f>
        <v>535597</v>
      </c>
      <c r="D13" s="71">
        <v>440698</v>
      </c>
      <c r="E13" s="71">
        <v>19197</v>
      </c>
      <c r="F13" s="71">
        <v>75702</v>
      </c>
      <c r="G13" s="71">
        <v>0</v>
      </c>
    </row>
    <row r="14" spans="1:7" x14ac:dyDescent="0.55000000000000004">
      <c r="A14" s="75">
        <v>44347</v>
      </c>
      <c r="B14" s="73" t="str">
        <f t="shared" si="3"/>
        <v>(月)</v>
      </c>
      <c r="C14" s="71">
        <f t="shared" si="4"/>
        <v>478117</v>
      </c>
      <c r="D14" s="71">
        <v>395198</v>
      </c>
      <c r="E14" s="71">
        <v>18352</v>
      </c>
      <c r="F14" s="71">
        <v>64567</v>
      </c>
      <c r="G14" s="71">
        <v>0</v>
      </c>
    </row>
    <row r="15" spans="1:7" x14ac:dyDescent="0.55000000000000004">
      <c r="A15" s="75">
        <v>44346</v>
      </c>
      <c r="B15" s="73" t="str">
        <f t="shared" si="3"/>
        <v>(日)</v>
      </c>
      <c r="C15" s="71">
        <f t="shared" si="4"/>
        <v>405165</v>
      </c>
      <c r="D15" s="71">
        <v>337620</v>
      </c>
      <c r="E15" s="71">
        <v>15924</v>
      </c>
      <c r="F15" s="71">
        <v>51621</v>
      </c>
      <c r="G15" s="71">
        <v>0</v>
      </c>
    </row>
    <row r="16" spans="1:7" x14ac:dyDescent="0.55000000000000004">
      <c r="A16" s="75">
        <v>44345</v>
      </c>
      <c r="B16" s="73" t="str">
        <f t="shared" si="3"/>
        <v>(土)</v>
      </c>
      <c r="C16" s="71">
        <f t="shared" si="4"/>
        <v>405876</v>
      </c>
      <c r="D16" s="71">
        <v>351073</v>
      </c>
      <c r="E16" s="71">
        <v>15523</v>
      </c>
      <c r="F16" s="71">
        <v>39280</v>
      </c>
      <c r="G16" s="71">
        <v>0</v>
      </c>
    </row>
    <row r="17" spans="1:7" x14ac:dyDescent="0.55000000000000004">
      <c r="A17" s="75">
        <v>44344</v>
      </c>
      <c r="B17" s="73" t="str">
        <f t="shared" si="3"/>
        <v>(金)</v>
      </c>
      <c r="C17" s="71">
        <f t="shared" si="4"/>
        <v>440448</v>
      </c>
      <c r="D17" s="71">
        <v>401979</v>
      </c>
      <c r="E17" s="71">
        <v>14263</v>
      </c>
      <c r="F17" s="71">
        <v>24206</v>
      </c>
      <c r="G17" s="71">
        <v>0</v>
      </c>
    </row>
    <row r="18" spans="1:7" x14ac:dyDescent="0.55000000000000004">
      <c r="A18" s="75">
        <v>44343</v>
      </c>
      <c r="B18" s="73" t="str">
        <f t="shared" si="3"/>
        <v>(木)</v>
      </c>
      <c r="C18" s="71">
        <f t="shared" si="4"/>
        <v>461820</v>
      </c>
      <c r="D18" s="71">
        <v>422460</v>
      </c>
      <c r="E18" s="71">
        <v>12379</v>
      </c>
      <c r="F18" s="71">
        <v>26981</v>
      </c>
      <c r="G18" s="71">
        <v>0</v>
      </c>
    </row>
    <row r="19" spans="1:7" x14ac:dyDescent="0.55000000000000004">
      <c r="A19" s="75">
        <v>44342</v>
      </c>
      <c r="B19" s="73" t="str">
        <f t="shared" si="3"/>
        <v>(水)</v>
      </c>
      <c r="C19" s="71">
        <f t="shared" si="4"/>
        <v>464230</v>
      </c>
      <c r="D19" s="71">
        <v>444541</v>
      </c>
      <c r="E19" s="71">
        <v>11469</v>
      </c>
      <c r="F19" s="71">
        <v>8220</v>
      </c>
      <c r="G19" s="71">
        <v>0</v>
      </c>
    </row>
    <row r="20" spans="1:7" x14ac:dyDescent="0.55000000000000004">
      <c r="A20" s="75">
        <v>44341</v>
      </c>
      <c r="B20" s="73" t="str">
        <f t="shared" si="3"/>
        <v>(火)</v>
      </c>
      <c r="C20" s="71">
        <f t="shared" si="4"/>
        <v>418781</v>
      </c>
      <c r="D20" s="71">
        <v>402288</v>
      </c>
      <c r="E20" s="71">
        <v>9814</v>
      </c>
      <c r="F20" s="71">
        <v>6679</v>
      </c>
      <c r="G20" s="71">
        <v>0</v>
      </c>
    </row>
    <row r="21" spans="1:7" x14ac:dyDescent="0.55000000000000004">
      <c r="A21" s="75">
        <v>44340</v>
      </c>
      <c r="B21" s="73" t="str">
        <f t="shared" si="3"/>
        <v>(月)</v>
      </c>
      <c r="C21" s="71">
        <f t="shared" si="4"/>
        <v>368170</v>
      </c>
      <c r="D21" s="71">
        <v>352292</v>
      </c>
      <c r="E21" s="71">
        <v>9759</v>
      </c>
      <c r="F21" s="71">
        <v>6119</v>
      </c>
      <c r="G21" s="71">
        <v>0</v>
      </c>
    </row>
    <row r="22" spans="1:7" x14ac:dyDescent="0.55000000000000004">
      <c r="A22" s="75">
        <v>44339</v>
      </c>
      <c r="B22" s="73" t="str">
        <f t="shared" si="3"/>
        <v>(日)</v>
      </c>
      <c r="C22" s="71">
        <f t="shared" si="4"/>
        <v>283355</v>
      </c>
      <c r="D22" s="71">
        <v>266574</v>
      </c>
      <c r="E22" s="71">
        <v>0</v>
      </c>
      <c r="F22" s="71">
        <v>16781</v>
      </c>
      <c r="G22" s="71">
        <v>0</v>
      </c>
    </row>
    <row r="23" spans="1:7" x14ac:dyDescent="0.55000000000000004">
      <c r="A23" s="75">
        <v>44338</v>
      </c>
      <c r="B23" s="73" t="str">
        <f t="shared" si="3"/>
        <v>(土)</v>
      </c>
      <c r="C23" s="71">
        <f t="shared" si="4"/>
        <v>256220</v>
      </c>
      <c r="D23" s="71">
        <v>234947</v>
      </c>
      <c r="E23" s="71">
        <v>0</v>
      </c>
      <c r="F23" s="71">
        <v>21273</v>
      </c>
      <c r="G23" s="71">
        <v>0</v>
      </c>
    </row>
    <row r="24" spans="1:7" x14ac:dyDescent="0.55000000000000004">
      <c r="A24" s="75">
        <v>44337</v>
      </c>
      <c r="B24" s="73" t="str">
        <f t="shared" si="3"/>
        <v>(金)</v>
      </c>
      <c r="C24" s="71">
        <f t="shared" si="4"/>
        <v>241921</v>
      </c>
      <c r="D24" s="71">
        <v>223064</v>
      </c>
      <c r="E24" s="71">
        <v>0</v>
      </c>
      <c r="F24" s="71">
        <v>18857</v>
      </c>
      <c r="G24" s="71">
        <v>0</v>
      </c>
    </row>
    <row r="25" spans="1:7" x14ac:dyDescent="0.55000000000000004">
      <c r="A25" s="75">
        <v>44336</v>
      </c>
      <c r="B25" s="73" t="str">
        <f t="shared" si="3"/>
        <v>(木)</v>
      </c>
      <c r="C25" s="71">
        <f t="shared" si="4"/>
        <v>267270</v>
      </c>
      <c r="D25" s="71">
        <v>256253</v>
      </c>
      <c r="E25" s="71">
        <v>0</v>
      </c>
      <c r="F25" s="71">
        <v>11017</v>
      </c>
      <c r="G25" s="71">
        <v>0</v>
      </c>
    </row>
    <row r="26" spans="1:7" x14ac:dyDescent="0.55000000000000004">
      <c r="A26" s="75">
        <v>44335</v>
      </c>
      <c r="B26" s="73" t="str">
        <f t="shared" si="3"/>
        <v>(水)</v>
      </c>
      <c r="C26" s="71">
        <f t="shared" si="4"/>
        <v>274008</v>
      </c>
      <c r="D26" s="71">
        <v>248379</v>
      </c>
      <c r="E26" s="71">
        <v>0</v>
      </c>
      <c r="F26" s="71">
        <v>25629</v>
      </c>
      <c r="G26" s="71">
        <v>0</v>
      </c>
    </row>
    <row r="27" spans="1:7" x14ac:dyDescent="0.55000000000000004">
      <c r="A27" s="75">
        <v>44334</v>
      </c>
      <c r="B27" s="73" t="str">
        <f t="shared" si="3"/>
        <v>(火)</v>
      </c>
      <c r="C27" s="71">
        <f t="shared" si="4"/>
        <v>226846</v>
      </c>
      <c r="D27" s="71">
        <v>200793</v>
      </c>
      <c r="E27" s="71">
        <v>0</v>
      </c>
      <c r="F27" s="71">
        <v>26053</v>
      </c>
      <c r="G27" s="71">
        <v>0</v>
      </c>
    </row>
    <row r="28" spans="1:7" x14ac:dyDescent="0.55000000000000004">
      <c r="A28" s="75">
        <v>44333</v>
      </c>
      <c r="B28" s="73" t="str">
        <f t="shared" si="3"/>
        <v>(月)</v>
      </c>
      <c r="C28" s="71">
        <f t="shared" si="4"/>
        <v>188316</v>
      </c>
      <c r="D28" s="71">
        <v>169004</v>
      </c>
      <c r="E28" s="71">
        <v>0</v>
      </c>
      <c r="F28" s="71">
        <v>19312</v>
      </c>
      <c r="G28" s="71">
        <v>0</v>
      </c>
    </row>
    <row r="29" spans="1:7" x14ac:dyDescent="0.55000000000000004">
      <c r="A29" s="75">
        <v>44332</v>
      </c>
      <c r="B29" s="73" t="str">
        <f t="shared" si="3"/>
        <v>(日)</v>
      </c>
      <c r="C29" s="71">
        <f t="shared" si="4"/>
        <v>180168</v>
      </c>
      <c r="D29" s="71">
        <v>168332</v>
      </c>
      <c r="E29" s="71">
        <v>0</v>
      </c>
      <c r="F29" s="71">
        <v>11836</v>
      </c>
      <c r="G29" s="71">
        <v>0</v>
      </c>
    </row>
    <row r="30" spans="1:7" x14ac:dyDescent="0.55000000000000004">
      <c r="A30" s="75">
        <v>44331</v>
      </c>
      <c r="B30" s="73" t="str">
        <f t="shared" si="3"/>
        <v>(土)</v>
      </c>
      <c r="C30" s="71">
        <f t="shared" si="4"/>
        <v>128537</v>
      </c>
      <c r="D30" s="71">
        <v>116107</v>
      </c>
      <c r="E30" s="71">
        <v>0</v>
      </c>
      <c r="F30" s="71">
        <v>12430</v>
      </c>
      <c r="G30" s="71">
        <v>0</v>
      </c>
    </row>
    <row r="31" spans="1:7" x14ac:dyDescent="0.55000000000000004">
      <c r="A31" s="75">
        <v>44330</v>
      </c>
      <c r="B31" s="73" t="str">
        <f t="shared" si="3"/>
        <v>(金)</v>
      </c>
      <c r="C31" s="71">
        <f t="shared" si="4"/>
        <v>114544</v>
      </c>
      <c r="D31" s="71">
        <v>101200</v>
      </c>
      <c r="E31" s="71">
        <v>0</v>
      </c>
      <c r="F31" s="71">
        <v>13344</v>
      </c>
      <c r="G31" s="71">
        <v>0</v>
      </c>
    </row>
    <row r="32" spans="1:7" x14ac:dyDescent="0.55000000000000004">
      <c r="A32" s="75">
        <v>44329</v>
      </c>
      <c r="B32" s="73" t="str">
        <f t="shared" si="3"/>
        <v>(木)</v>
      </c>
      <c r="C32" s="71">
        <f t="shared" si="4"/>
        <v>142622</v>
      </c>
      <c r="D32" s="71">
        <v>124211</v>
      </c>
      <c r="E32" s="71">
        <v>0</v>
      </c>
      <c r="F32" s="71">
        <v>18411</v>
      </c>
      <c r="G32" s="71">
        <v>0</v>
      </c>
    </row>
    <row r="33" spans="1:7" x14ac:dyDescent="0.55000000000000004">
      <c r="A33" s="75">
        <v>44328</v>
      </c>
      <c r="B33" s="73" t="str">
        <f t="shared" si="3"/>
        <v>(水)</v>
      </c>
      <c r="C33" s="71">
        <f t="shared" si="4"/>
        <v>146368</v>
      </c>
      <c r="D33" s="71">
        <v>126091</v>
      </c>
      <c r="E33" s="71">
        <v>0</v>
      </c>
      <c r="F33" s="71">
        <v>20277</v>
      </c>
      <c r="G33" s="71">
        <v>0</v>
      </c>
    </row>
    <row r="34" spans="1:7" x14ac:dyDescent="0.55000000000000004">
      <c r="A34" s="75">
        <v>44327</v>
      </c>
      <c r="B34" s="73" t="str">
        <f t="shared" si="3"/>
        <v>(火)</v>
      </c>
      <c r="C34" s="71">
        <f t="shared" si="4"/>
        <v>115639</v>
      </c>
      <c r="D34" s="71">
        <v>98408</v>
      </c>
      <c r="E34" s="71">
        <v>0</v>
      </c>
      <c r="F34" s="71">
        <v>17231</v>
      </c>
      <c r="G34" s="71">
        <v>0</v>
      </c>
    </row>
    <row r="35" spans="1:7" x14ac:dyDescent="0.55000000000000004">
      <c r="A35" s="75">
        <v>44326</v>
      </c>
      <c r="B35" s="73" t="str">
        <f t="shared" si="3"/>
        <v>(月)</v>
      </c>
      <c r="C35" s="71">
        <f t="shared" si="4"/>
        <v>88369</v>
      </c>
      <c r="D35" s="71">
        <v>77709</v>
      </c>
      <c r="E35" s="71">
        <v>0</v>
      </c>
      <c r="F35" s="71">
        <v>10660</v>
      </c>
      <c r="G35" s="71">
        <v>0</v>
      </c>
    </row>
    <row r="36" spans="1:7" x14ac:dyDescent="0.55000000000000004">
      <c r="A36" s="75">
        <v>44325</v>
      </c>
      <c r="B36" s="73" t="str">
        <f t="shared" si="3"/>
        <v>(日)</v>
      </c>
      <c r="C36" s="71">
        <f t="shared" si="4"/>
        <v>70426</v>
      </c>
      <c r="D36" s="71">
        <v>64479</v>
      </c>
      <c r="E36" s="71">
        <v>0</v>
      </c>
      <c r="F36" s="71">
        <v>5947</v>
      </c>
      <c r="G36" s="71">
        <v>0</v>
      </c>
    </row>
    <row r="37" spans="1:7" x14ac:dyDescent="0.55000000000000004">
      <c r="A37" s="75">
        <v>44324</v>
      </c>
      <c r="B37" s="73" t="str">
        <f t="shared" si="3"/>
        <v>(土)</v>
      </c>
      <c r="C37" s="71">
        <f t="shared" si="4"/>
        <v>51704</v>
      </c>
      <c r="D37" s="71">
        <v>48131</v>
      </c>
      <c r="E37" s="71">
        <v>0</v>
      </c>
      <c r="F37" s="71">
        <v>3573</v>
      </c>
      <c r="G37" s="71">
        <v>0</v>
      </c>
    </row>
    <row r="38" spans="1:7" x14ac:dyDescent="0.55000000000000004">
      <c r="A38" s="75">
        <v>44323</v>
      </c>
      <c r="B38" s="73" t="str">
        <f t="shared" si="3"/>
        <v>(金)</v>
      </c>
      <c r="C38" s="71">
        <f t="shared" si="4"/>
        <v>33062</v>
      </c>
      <c r="D38" s="71">
        <v>28929</v>
      </c>
      <c r="E38" s="71">
        <v>0</v>
      </c>
      <c r="F38" s="71">
        <v>4133</v>
      </c>
      <c r="G38" s="71">
        <v>0</v>
      </c>
    </row>
    <row r="39" spans="1:7" x14ac:dyDescent="0.55000000000000004">
      <c r="A39" s="75">
        <v>44322</v>
      </c>
      <c r="B39" s="73" t="str">
        <f t="shared" si="3"/>
        <v>(木)</v>
      </c>
      <c r="C39" s="71">
        <f t="shared" si="4"/>
        <v>35170</v>
      </c>
      <c r="D39" s="71">
        <v>30918</v>
      </c>
      <c r="E39" s="71">
        <v>0</v>
      </c>
      <c r="F39" s="71">
        <v>4252</v>
      </c>
      <c r="G39" s="71">
        <v>0</v>
      </c>
    </row>
    <row r="40" spans="1:7" x14ac:dyDescent="0.55000000000000004">
      <c r="A40" s="75">
        <v>44321</v>
      </c>
      <c r="B40" s="73" t="str">
        <f t="shared" si="3"/>
        <v>(水)</v>
      </c>
      <c r="C40" s="71">
        <f t="shared" si="4"/>
        <v>8493</v>
      </c>
      <c r="D40" s="71">
        <v>7742</v>
      </c>
      <c r="E40" s="71">
        <v>0</v>
      </c>
      <c r="F40" s="71">
        <v>751</v>
      </c>
      <c r="G40" s="71">
        <v>0</v>
      </c>
    </row>
    <row r="41" spans="1:7" x14ac:dyDescent="0.55000000000000004">
      <c r="A41" s="75">
        <v>44320</v>
      </c>
      <c r="B41" s="73" t="str">
        <f t="shared" si="3"/>
        <v>(火)</v>
      </c>
      <c r="C41" s="71">
        <f t="shared" si="4"/>
        <v>6896</v>
      </c>
      <c r="D41" s="71">
        <v>6325</v>
      </c>
      <c r="E41" s="71">
        <v>0</v>
      </c>
      <c r="F41" s="71">
        <v>571</v>
      </c>
      <c r="G41" s="71">
        <v>0</v>
      </c>
    </row>
    <row r="42" spans="1:7" x14ac:dyDescent="0.55000000000000004">
      <c r="A42" s="75">
        <v>44319</v>
      </c>
      <c r="B42" s="73" t="str">
        <f t="shared" si="3"/>
        <v>(月)</v>
      </c>
      <c r="C42" s="71">
        <f t="shared" si="4"/>
        <v>6137</v>
      </c>
      <c r="D42" s="71">
        <v>5373</v>
      </c>
      <c r="E42" s="71">
        <v>0</v>
      </c>
      <c r="F42" s="71">
        <v>764</v>
      </c>
      <c r="G42" s="71">
        <v>0</v>
      </c>
    </row>
    <row r="43" spans="1:7" x14ac:dyDescent="0.55000000000000004">
      <c r="A43" s="75">
        <v>44318</v>
      </c>
      <c r="B43" s="73" t="str">
        <f t="shared" si="3"/>
        <v>(日)</v>
      </c>
      <c r="C43" s="71">
        <f t="shared" si="4"/>
        <v>20008</v>
      </c>
      <c r="D43" s="71">
        <v>20008</v>
      </c>
      <c r="E43" s="71">
        <v>0</v>
      </c>
      <c r="F43" s="71">
        <v>0</v>
      </c>
      <c r="G43" s="71">
        <v>0</v>
      </c>
    </row>
    <row r="44" spans="1:7" x14ac:dyDescent="0.55000000000000004">
      <c r="A44" s="75">
        <v>44317</v>
      </c>
      <c r="B44" s="73" t="str">
        <f t="shared" si="3"/>
        <v>(土)</v>
      </c>
      <c r="C44" s="71">
        <f t="shared" si="4"/>
        <v>24369</v>
      </c>
      <c r="D44" s="71">
        <v>24369</v>
      </c>
      <c r="E44" s="71">
        <v>0</v>
      </c>
      <c r="F44" s="71">
        <v>0</v>
      </c>
      <c r="G44" s="71">
        <v>0</v>
      </c>
    </row>
    <row r="45" spans="1:7" x14ac:dyDescent="0.55000000000000004">
      <c r="A45" s="75">
        <v>44316</v>
      </c>
      <c r="B45" s="73" t="str">
        <f t="shared" si="3"/>
        <v>(金)</v>
      </c>
      <c r="C45" s="71">
        <f t="shared" si="4"/>
        <v>31569</v>
      </c>
      <c r="D45" s="71">
        <v>31569</v>
      </c>
      <c r="E45" s="71">
        <v>0</v>
      </c>
      <c r="F45" s="71">
        <v>0</v>
      </c>
      <c r="G45" s="71">
        <v>0</v>
      </c>
    </row>
    <row r="46" spans="1:7" x14ac:dyDescent="0.55000000000000004">
      <c r="A46" s="75">
        <v>44315</v>
      </c>
      <c r="B46" s="73" t="str">
        <f>"(" &amp; TEXT(A46,"aaa") &amp; ")"</f>
        <v>(木)</v>
      </c>
      <c r="C46" s="71">
        <f t="shared" si="4"/>
        <v>12617</v>
      </c>
      <c r="D46" s="71">
        <v>12617</v>
      </c>
      <c r="E46" s="71">
        <v>0</v>
      </c>
      <c r="F46" s="71">
        <v>0</v>
      </c>
      <c r="G46" s="117">
        <v>0</v>
      </c>
    </row>
    <row r="47" spans="1:7" x14ac:dyDescent="0.55000000000000004">
      <c r="A47" s="75">
        <v>44314</v>
      </c>
      <c r="B47" s="73" t="str">
        <f t="shared" si="3"/>
        <v>(水)</v>
      </c>
      <c r="C47" s="71">
        <f t="shared" si="4"/>
        <v>41305</v>
      </c>
      <c r="D47" s="117">
        <v>41305</v>
      </c>
      <c r="E47" s="117">
        <v>0</v>
      </c>
      <c r="F47" s="117">
        <v>0</v>
      </c>
      <c r="G47" s="117">
        <v>0</v>
      </c>
    </row>
    <row r="48" spans="1:7" x14ac:dyDescent="0.55000000000000004">
      <c r="A48" s="75">
        <v>44313</v>
      </c>
      <c r="B48" s="73" t="str">
        <f t="shared" si="3"/>
        <v>(火)</v>
      </c>
      <c r="C48" s="71">
        <f t="shared" si="4"/>
        <v>40802</v>
      </c>
      <c r="D48" s="117">
        <v>40802</v>
      </c>
      <c r="E48" s="117">
        <v>0</v>
      </c>
      <c r="F48" s="117">
        <v>0</v>
      </c>
      <c r="G48" s="118">
        <v>0</v>
      </c>
    </row>
    <row r="49" spans="1:7" x14ac:dyDescent="0.55000000000000004">
      <c r="A49" s="75">
        <v>44312</v>
      </c>
      <c r="B49" s="73" t="str">
        <f t="shared" si="3"/>
        <v>(月)</v>
      </c>
      <c r="C49" s="71">
        <f t="shared" si="4"/>
        <v>30470</v>
      </c>
      <c r="D49" s="118">
        <v>30470</v>
      </c>
      <c r="E49" s="118">
        <v>0</v>
      </c>
      <c r="F49" s="118">
        <v>0</v>
      </c>
      <c r="G49" s="118">
        <v>0</v>
      </c>
    </row>
    <row r="50" spans="1:7" x14ac:dyDescent="0.55000000000000004">
      <c r="A50" s="75">
        <v>44311</v>
      </c>
      <c r="B50" s="73" t="str">
        <f t="shared" si="3"/>
        <v>(日)</v>
      </c>
      <c r="C50" s="71">
        <f t="shared" si="4"/>
        <v>13979</v>
      </c>
      <c r="D50" s="118">
        <v>13979</v>
      </c>
      <c r="E50" s="118">
        <v>0</v>
      </c>
      <c r="F50" s="118">
        <v>0</v>
      </c>
      <c r="G50" s="118">
        <v>0</v>
      </c>
    </row>
    <row r="51" spans="1:7" x14ac:dyDescent="0.55000000000000004">
      <c r="A51" s="75">
        <v>44310</v>
      </c>
      <c r="B51" s="73" t="str">
        <f t="shared" si="3"/>
        <v>(土)</v>
      </c>
      <c r="C51" s="71">
        <f t="shared" si="4"/>
        <v>17376</v>
      </c>
      <c r="D51" s="118">
        <v>17376</v>
      </c>
      <c r="E51" s="118">
        <v>0</v>
      </c>
      <c r="F51" s="118">
        <v>0</v>
      </c>
      <c r="G51" s="118">
        <v>0</v>
      </c>
    </row>
    <row r="52" spans="1:7" x14ac:dyDescent="0.55000000000000004">
      <c r="A52" s="75">
        <v>44309</v>
      </c>
      <c r="B52" s="73" t="str">
        <f t="shared" si="3"/>
        <v>(金)</v>
      </c>
      <c r="C52" s="71">
        <f t="shared" si="4"/>
        <v>24259</v>
      </c>
      <c r="D52" s="118">
        <v>24259</v>
      </c>
      <c r="E52" s="118">
        <v>0</v>
      </c>
      <c r="F52" s="118">
        <v>0</v>
      </c>
      <c r="G52" s="118">
        <v>0</v>
      </c>
    </row>
    <row r="53" spans="1:7" x14ac:dyDescent="0.55000000000000004">
      <c r="A53" s="75">
        <v>44308</v>
      </c>
      <c r="B53" s="73" t="str">
        <f t="shared" si="3"/>
        <v>(木)</v>
      </c>
      <c r="C53" s="71">
        <f t="shared" si="4"/>
        <v>28318</v>
      </c>
      <c r="D53" s="118">
        <v>28318</v>
      </c>
      <c r="E53" s="118">
        <v>0</v>
      </c>
      <c r="F53" s="118">
        <v>0</v>
      </c>
      <c r="G53" s="118">
        <v>0</v>
      </c>
    </row>
    <row r="54" spans="1:7" x14ac:dyDescent="0.55000000000000004">
      <c r="A54" s="75">
        <v>44307</v>
      </c>
      <c r="B54" s="73" t="str">
        <f t="shared" si="3"/>
        <v>(水)</v>
      </c>
      <c r="C54" s="71">
        <f t="shared" si="4"/>
        <v>30084</v>
      </c>
      <c r="D54" s="118">
        <v>30084</v>
      </c>
      <c r="E54" s="118">
        <v>0</v>
      </c>
      <c r="F54" s="118">
        <v>0</v>
      </c>
      <c r="G54" s="118">
        <v>0</v>
      </c>
    </row>
    <row r="55" spans="1:7" x14ac:dyDescent="0.55000000000000004">
      <c r="A55" s="75">
        <v>44306</v>
      </c>
      <c r="B55" s="73" t="str">
        <f t="shared" si="3"/>
        <v>(火)</v>
      </c>
      <c r="C55" s="71">
        <f t="shared" si="4"/>
        <v>24574</v>
      </c>
      <c r="D55" s="118">
        <v>24574</v>
      </c>
      <c r="E55" s="118">
        <v>0</v>
      </c>
      <c r="F55" s="118">
        <v>0</v>
      </c>
      <c r="G55" s="118">
        <v>0</v>
      </c>
    </row>
    <row r="56" spans="1:7" x14ac:dyDescent="0.55000000000000004">
      <c r="A56" s="75">
        <v>44305</v>
      </c>
      <c r="B56" s="73" t="str">
        <f t="shared" si="3"/>
        <v>(月)</v>
      </c>
      <c r="C56" s="71">
        <f t="shared" si="4"/>
        <v>14904</v>
      </c>
      <c r="D56" s="118">
        <v>14904</v>
      </c>
      <c r="E56" s="118">
        <v>0</v>
      </c>
      <c r="F56" s="118">
        <v>0</v>
      </c>
      <c r="G56" s="118">
        <v>0</v>
      </c>
    </row>
    <row r="57" spans="1:7" x14ac:dyDescent="0.55000000000000004">
      <c r="A57" s="75">
        <v>44304</v>
      </c>
      <c r="B57" s="73" t="str">
        <f t="shared" si="3"/>
        <v>(日)</v>
      </c>
      <c r="C57" s="71">
        <f t="shared" si="4"/>
        <v>5912</v>
      </c>
      <c r="D57" s="118">
        <v>5912</v>
      </c>
      <c r="E57" s="118">
        <v>0</v>
      </c>
      <c r="F57" s="118">
        <v>0</v>
      </c>
      <c r="G57" s="118">
        <v>0</v>
      </c>
    </row>
    <row r="58" spans="1:7" x14ac:dyDescent="0.55000000000000004">
      <c r="A58" s="75">
        <v>44303</v>
      </c>
      <c r="B58" s="73" t="str">
        <f t="shared" si="3"/>
        <v>(土)</v>
      </c>
      <c r="C58" s="71">
        <f t="shared" si="4"/>
        <v>4148</v>
      </c>
      <c r="D58" s="118">
        <v>4148</v>
      </c>
      <c r="E58" s="118">
        <v>0</v>
      </c>
      <c r="F58" s="118">
        <v>0</v>
      </c>
      <c r="G58" s="118">
        <v>0</v>
      </c>
    </row>
    <row r="59" spans="1:7" x14ac:dyDescent="0.55000000000000004">
      <c r="A59" s="75">
        <v>44302</v>
      </c>
      <c r="B59" s="73" t="str">
        <f t="shared" si="3"/>
        <v>(金)</v>
      </c>
      <c r="C59" s="71">
        <f t="shared" si="4"/>
        <v>4861</v>
      </c>
      <c r="D59" s="118">
        <v>4861</v>
      </c>
      <c r="E59" s="118">
        <v>0</v>
      </c>
      <c r="F59" s="118">
        <v>0</v>
      </c>
      <c r="G59" s="118">
        <v>0</v>
      </c>
    </row>
    <row r="60" spans="1:7" x14ac:dyDescent="0.55000000000000004">
      <c r="A60" s="75">
        <v>44301</v>
      </c>
      <c r="B60" s="73" t="str">
        <f t="shared" si="3"/>
        <v>(木)</v>
      </c>
      <c r="C60" s="71">
        <f t="shared" si="4"/>
        <v>5054</v>
      </c>
      <c r="D60" s="118">
        <v>5054</v>
      </c>
      <c r="E60" s="118">
        <v>0</v>
      </c>
      <c r="F60" s="118">
        <v>0</v>
      </c>
      <c r="G60" s="118">
        <v>0</v>
      </c>
    </row>
    <row r="61" spans="1:7" x14ac:dyDescent="0.55000000000000004">
      <c r="A61" s="75">
        <v>44300</v>
      </c>
      <c r="B61" s="73" t="str">
        <f t="shared" si="3"/>
        <v>(水)</v>
      </c>
      <c r="C61" s="71">
        <f t="shared" si="4"/>
        <v>3452</v>
      </c>
      <c r="D61" s="118">
        <v>3452</v>
      </c>
      <c r="E61" s="118">
        <v>0</v>
      </c>
      <c r="F61" s="118">
        <v>0</v>
      </c>
      <c r="G61" s="118">
        <v>0</v>
      </c>
    </row>
    <row r="62" spans="1:7" x14ac:dyDescent="0.55000000000000004">
      <c r="A62" s="75">
        <v>44299</v>
      </c>
      <c r="B62" s="73" t="str">
        <f t="shared" si="3"/>
        <v>(火)</v>
      </c>
      <c r="C62" s="71">
        <f t="shared" si="4"/>
        <v>3117</v>
      </c>
      <c r="D62" s="118">
        <v>3117</v>
      </c>
      <c r="E62" s="118">
        <v>0</v>
      </c>
      <c r="F62" s="118">
        <v>0</v>
      </c>
      <c r="G62" s="118">
        <v>0</v>
      </c>
    </row>
    <row r="63" spans="1:7" x14ac:dyDescent="0.55000000000000004">
      <c r="A63" s="75">
        <v>44298</v>
      </c>
      <c r="B63" s="73" t="str">
        <f t="shared" si="3"/>
        <v>(月)</v>
      </c>
      <c r="C63" s="71">
        <f t="shared" si="4"/>
        <v>3437</v>
      </c>
      <c r="D63" s="118">
        <v>3437</v>
      </c>
      <c r="E63" s="118">
        <v>0</v>
      </c>
      <c r="F63" s="118">
        <v>0</v>
      </c>
      <c r="G63" s="118">
        <v>0</v>
      </c>
    </row>
    <row r="64" spans="1:7" x14ac:dyDescent="0.55000000000000004">
      <c r="A64" s="108"/>
      <c r="B64" s="108"/>
      <c r="C64" s="108"/>
      <c r="D64" s="108"/>
      <c r="E64" s="108"/>
      <c r="F64" s="108"/>
      <c r="G64" s="108"/>
    </row>
    <row r="65" spans="1:7" x14ac:dyDescent="0.55000000000000004">
      <c r="A65" s="89" t="s">
        <v>313</v>
      </c>
      <c r="B65" s="89"/>
      <c r="C65" s="89"/>
      <c r="D65" s="89"/>
      <c r="E65" s="89"/>
      <c r="F65" s="89"/>
      <c r="G65" s="89"/>
    </row>
  </sheetData>
  <mergeCells count="8">
    <mergeCell ref="A1:G1"/>
    <mergeCell ref="A65:G65"/>
    <mergeCell ref="A3:A4"/>
    <mergeCell ref="B3:B4"/>
    <mergeCell ref="C3:C4"/>
    <mergeCell ref="D3:E3"/>
    <mergeCell ref="F3:G3"/>
    <mergeCell ref="A5:B5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ワクチン高齢者等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2021-06-09T14:01:56Z</dcterms:modified>
</cp:coreProperties>
</file>