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BBFBB9D1-B18E-43BF-BB6D-AE1CF4B564E9}" xr6:coauthVersionLast="47" xr6:coauthVersionMax="47" xr10:uidLastSave="{00000000-0000-0000-0000-000000000000}"/>
  <bookViews>
    <workbookView xWindow="990" yWindow="-1432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" i="11" l="1"/>
  <c r="B49" i="11"/>
  <c r="D48" i="11"/>
  <c r="B48" i="11"/>
  <c r="D47" i="11"/>
  <c r="B47" i="11"/>
  <c r="D46" i="11"/>
  <c r="B46" i="11"/>
  <c r="D45" i="11"/>
  <c r="B45" i="11"/>
  <c r="D44" i="11"/>
  <c r="B44" i="11"/>
  <c r="G2" i="11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<sst xmlns="http://schemas.openxmlformats.org/spreadsheetml/2006/main" count="38117" uniqueCount="364">
  <si>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</si>
  <si>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</si>
  <si>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</si>
  <si>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</si>
  <si>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</si>
  <si>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</si>
  <si>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</si>
  <si>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</si>
  <si>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</si>
  <si>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</si>
  <si>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</si>
  <si>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</si>
  <si>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</si>
  <si>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</si>
  <si>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</si>
  <si>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</si>
  <si>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</si>
  <si>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</si>
  <si>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</si>
  <si>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</si>
  <si>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</si>
  <si>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</si>
  <si>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</si>
  <si>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</si>
  <si>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</si>
  <si>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</si>
  <si>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</si>
  <si>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</si>
  <si>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</si>
  <si>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</si>
  <si>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</si>
  <si>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</si>
  <si>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</si>
  <si>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</si>
  <si>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</si>
  <si>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</si>
  <si>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</si>
  <si>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</si>
  <si>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</si>
  <si>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</si>
  <si>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</si>
  <si>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</si>
  <si>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</si>
  <si>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</si>
  <si>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</si>
  <si>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</si>
  <si>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</si>
  <si>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</si>
  <si>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</si>
  <si>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</si>
  <si>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</si>
  <si>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</si>
  <si>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</si>
  <si>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</si>
  <si>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</si>
  <si>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</si>
  <si>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</si>
  <si>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</si>
  <si>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</si>
  <si>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</si>
  <si>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</si>
  <si>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</si>
  <si>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</si>
  <si>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</si>
  <si>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</si>
  <si>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</si>
  <si>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</si>
  <si>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</si>
  <si>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</si>
  <si>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</si>
  <si>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</si>
  <si>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</si>
  <si>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</si>
  <si>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</si>
  <si>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</si>
  <si>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</si>
  <si>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</si>
  <si>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</si>
  <si>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</si>
  <si>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</si>
  <si>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</si>
  <si>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</si>
  <si>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</si>
  <si>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</si>
  <si>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</si>
  <si>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</si>
  <si>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</si>
  <si>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</si>
  <si>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</si>
  <si>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</si>
  <si>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</si>
  <si>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</si>
  <si>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</si>
  <si>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</si>
  <si>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</si>
  <si>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</si>
  <si>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</si>
  <si>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</si>
  <si>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</si>
  <si>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</si>
  <si>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</si>
  <si>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</si>
  <si>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</si>
  <si>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</si>
  <si>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</si>
  <si>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</si>
  <si>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</si>
  <si>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</si>
  <si>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</si>
  <si>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</si>
  <si>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</si>
  <si>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</si>
  <si>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</si>
  <si>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</si>
  <si>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</si>
  <si>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</si>
  <si>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</si>
  <si>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</si>
  <si>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</si>
  <si>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</si>
  <si>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</si>
  <si>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</si>
  <si>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</si>
  <si>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</si>
  <si>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</si>
  <si>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</si>
  <si>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</si>
  <si>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</si>
  <si>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</si>
  <si>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</si>
  <si>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</si>
  <si>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</si>
  <si>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</si>
  <si>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</si>
  <si>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</si>
  <si>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</si>
  <si>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</si>
  <si>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</si>
  <si>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</si>
  <si>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</si>
  <si>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</si>
  <si>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</si>
  <si>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</si>
  <si>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</si>
  <si>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</si>
  <si>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</si>
  <si>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</si>
  <si>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</si>
  <si>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</si>
  <si>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</si>
  <si>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</si>
  <si>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</si>
  <si>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</si>
  <si>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</si>
  <si>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</si>
  <si>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</si>
  <si>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</si>
  <si>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</si>
  <si>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</si>
  <si>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</si>
  <si>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</si>
  <si>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</si>
  <si>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</si>
  <si>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</si>
  <si>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</si>
  <si>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</si>
  <si>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</si>
  <si>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</si>
  <si>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</si>
  <si>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</si>
  <si>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</si>
  <si>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</si>
  <si>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</si>
  <si>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</si>
  <si>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</si>
  <si>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</si>
  <si>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</si>
  <si>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</si>
  <si>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</si>
  <si>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</si>
  <si>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</si>
  <si>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</si>
  <si>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</si>
  <si>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</si>
  <si>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</si>
  <si>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</si>
  <si>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</si>
  <si>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</si>
  <si>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</si>
  <si>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</si>
  <si>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</si>
  <si>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</si>
  <si>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</si>
  <si>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</si>
  <si>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</si>
  <si>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</si>
  <si>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</si>
  <si>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</si>
  <si>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</si>
  <si>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</si>
  <si>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</si>
  <si>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</si>
  <si>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</si>
  <si>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</si>
  <si>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</si>
  <si>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</si>
  <si>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</si>
  <si>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</si>
  <si>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</si>
  <si>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</si>
  <si>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</si>
  <si>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</si>
  <si>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</si>
  <si>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</si>
  <si>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</si>
  <si>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</si>
  <si>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</si>
  <si>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</si>
  <si>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</si>
  <si>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</si>
  <si>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</si>
  <si>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</si>
  <si>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</si>
  <si>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</si>
  <si>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</si>
  <si>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</si>
  <si>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</si>
  <si>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</si>
  <si>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</si>
  <si>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</si>
  <si>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</si>
  <si>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</si>
  <si>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</si>
  <si>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</si>
  <si>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</si>
  <si>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</si>
  <si>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</si>
  <si>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</si>
  <si>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</si>
  <si>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</si>
  <si>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</si>
  <si>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</si>
  <si>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</si>
  <si>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</si>
  <si>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</si>
  <si>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</si>
  <si>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</si>
  <si>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</si>
  <si>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</si>
  <si>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</si>
  <si>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</si>
  <si>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</si>
  <si>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</si>
  <si>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</si>
  <si>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</si>
  <si>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</si>
  <si>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</si>
  <si>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</si>
  <si>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</si>
  <si>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</si>
  <si>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</si>
  <si>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</si>
  <si>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</si>
  <si>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</si>
  <si>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</si>
  <si>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</si>
  <si>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</si>
  <si>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</si>
  <si>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</si>
  <si>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</si>
  <si>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</si>
  <si>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</si>
  <si>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</si>
  <si>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</si>
  <si>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</si>
  <si>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</si>
  <si>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</si>
  <si>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</si>
  <si>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</si>
  <si>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</si>
  <si>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</si>
  <si>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</si>
  <si>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</si>
  <si>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</si>
  <si>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</si>
  <si>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</si>
  <si>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</si>
  <si>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</si>
  <si>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</si>
  <si>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</si>
  <si>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</si>
  <si>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</si>
  <si>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</si>
  <si>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</si>
  <si>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</si>
  <si>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</si>
  <si>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</si>
  <si>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</si>
  <si>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</si>
  <si>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</si>
  <si>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</si>
  <si>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</si>
  <si>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</si>
  <si>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</si>
  <si>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</si>
  <si>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</si>
  <si>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</si>
  <si>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</si>
  <si>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</si>
  <si>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</si>
  <si>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</si>
  <si>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</si>
  <si>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</si>
  <si>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</si>
  <si>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</si>
  <si>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</si>
  <si>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</si>
  <si>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</si>
  <si>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</si>
  <si>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</si>
  <si>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</si>
  <si>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</si>
  <si>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</si>
  <si>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</si>
  <si>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</si>
  <si>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</si>
  <si>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</si>
  <si>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</si>
  <si>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</si>
  <si>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</si>
  <si>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</si>
  <si>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</si>
  <si>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</si>
  <si>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</si>
  <si>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</si>
  <si>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</si>
  <si>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</si>
  <si>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</si>
  <si>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</si>
  <si>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</si>
  <si>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</si>
  <si>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</si>
  <si>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</si>
  <si>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</si>
  <si>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</si>
  <si>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</si>
  <si>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</si>
  <si>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</si>
  <si>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</si>
  <si>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</si>
  <si>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</si>
  <si>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</si>
  <si>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</si>
  <si>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</si>
  <si>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</si>
  <si>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</si>
  <si>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</si>
  <si>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</si>
  <si>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 xml:space="preserve">入院治療等を
</t>
    </r>
    <r>
      <rPr>
        <b/>
        <sz val="11"/>
        <rFont val="Meiryo UI"/>
        <family val="3"/>
      </rPr>
      <t>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</si>
  <si>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</si>
  <si>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</si>
  <si>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</si>
  <si>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</si>
  <si>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t>（１０月１３日公表時点）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</si>
</sst>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top" wrapText="1" indent="2"/>
    </xf>
    <xf numFmtId="0" fontId="10" fillId="0" borderId="7" xfId="0" applyFont="1" applyBorder="1" applyAlignment="1">
      <alignment horizontal="left" vertical="top" wrapText="1" indent="2"/>
    </xf>
    <xf numFmtId="0" fontId="10" fillId="0" borderId="6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top" wrapText="1" indent="1"/>
    </xf>
    <xf numFmtId="0" fontId="0" fillId="0" borderId="13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17"/>
  <sheetViews>
    <sheetView workbookViewId="0">
      <pane ySplit="1" topLeftCell="A1235" activePane="bottomLeft" state="frozen"/>
      <selection activeCell="O1257" sqref="O1257:P1811"/>
      <selection pane="bottomLeft" activeCell="O1257" sqref="O1257:P1811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31462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17887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14553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25407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39881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7551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9172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97087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148359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186258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186119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201786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35458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25423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279453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248903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277257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20392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289924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41412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27684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7716</v>
      </c>
      <c r="P1320" s="26">
        <v>797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8752</v>
      </c>
      <c r="P1323" s="26">
        <v>700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10223</v>
      </c>
      <c r="P1326" s="26">
        <v>879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317537</v>
      </c>
      <c r="P1329" s="26">
        <v>71660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147527</v>
      </c>
      <c r="P1332" s="26">
        <v>54264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63064</v>
      </c>
      <c r="P1335" s="26">
        <v>7817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75667</v>
      </c>
      <c r="P1338" s="26">
        <v>9034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261652</v>
      </c>
      <c r="P1341" s="26">
        <v>97688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222966</v>
      </c>
      <c r="P1344" s="26">
        <v>124075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245362</v>
      </c>
      <c r="P1347" s="26">
        <v>153278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252821</v>
      </c>
      <c r="P1350" s="26">
        <v>178784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234691</v>
      </c>
      <c r="P1353" s="26">
        <v>193390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138863</v>
      </c>
      <c r="P1356" s="26">
        <v>34648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189025</v>
      </c>
      <c r="P1359" s="26">
        <v>24277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344633</v>
      </c>
      <c r="P1362" s="26">
        <v>268228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349800</v>
      </c>
      <c r="P1365" s="26">
        <v>223719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398398</v>
      </c>
      <c r="P1368" s="26">
        <v>252714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405762</v>
      </c>
      <c r="P1371" s="26">
        <v>136858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381247</v>
      </c>
      <c r="P1374" s="26">
        <v>209706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286796</v>
      </c>
      <c r="P1377" s="26">
        <v>43656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326067</v>
      </c>
      <c r="P1380" s="26">
        <v>28181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586426</v>
      </c>
      <c r="P1383" s="26">
        <v>204369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608078</v>
      </c>
      <c r="P1386" s="26">
        <v>63412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670707</v>
      </c>
      <c r="P1389" s="26">
        <v>62293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641642</v>
      </c>
      <c r="P1392" s="26">
        <v>107304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620151</v>
      </c>
      <c r="P1395" s="26">
        <v>124544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475651</v>
      </c>
      <c r="P1398" s="26">
        <v>60186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462519</v>
      </c>
      <c r="P1401" s="26">
        <v>67410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667348</v>
      </c>
      <c r="P1404" s="26">
        <v>237198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718102</v>
      </c>
      <c r="P1407" s="26">
        <v>212442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745423</v>
      </c>
      <c r="P1410" s="26">
        <v>234340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737178</v>
      </c>
      <c r="P1413" s="26">
        <v>228352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722503</v>
      </c>
      <c r="P1416" s="26">
        <v>219231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619841</v>
      </c>
      <c r="P1419" s="26">
        <v>129610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565207</v>
      </c>
      <c r="P1422" s="26">
        <v>181226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775704</v>
      </c>
      <c r="P1425" s="26">
        <v>325081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801871</v>
      </c>
      <c r="P1428" s="26">
        <v>324361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781714</v>
      </c>
      <c r="P1431" s="26">
        <v>387972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751762</v>
      </c>
      <c r="P1434" s="26">
        <v>388543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762384</v>
      </c>
      <c r="P1437" s="26">
        <v>361006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662837</v>
      </c>
      <c r="P1440" s="26">
        <v>276688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602390</v>
      </c>
      <c r="P1443" s="26">
        <v>316753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701110</v>
      </c>
      <c r="P1446" s="26">
        <v>541154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700018</v>
      </c>
      <c r="P1449" s="26">
        <v>556609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682883</v>
      </c>
      <c r="P1452" s="26">
        <v>608813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693815</v>
      </c>
      <c r="P1455" s="26">
        <v>600902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675743</v>
      </c>
      <c r="P1458" s="26">
        <v>573379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661511</v>
      </c>
      <c r="P1461" s="26">
        <v>443826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660160</v>
      </c>
      <c r="P1464" s="26">
        <v>438643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762038</v>
      </c>
      <c r="P1467" s="26">
        <v>626524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764352</v>
      </c>
      <c r="P1470" s="26">
        <v>656806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779655</v>
      </c>
      <c r="P1473" s="26">
        <v>689918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751693</v>
      </c>
      <c r="P1476" s="26">
        <v>695175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746496</v>
      </c>
      <c r="P1479" s="26">
        <v>699700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734830</v>
      </c>
      <c r="P1482" s="26">
        <v>585795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764734</v>
      </c>
      <c r="P1485" s="26">
        <v>537640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777118</v>
      </c>
      <c r="P1488" s="26">
        <v>705446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789902</v>
      </c>
      <c r="P1491" s="26">
        <v>740254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822884</v>
      </c>
      <c r="P1494" s="26">
        <v>728828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634527</v>
      </c>
      <c r="P1497" s="26">
        <v>704498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581529</v>
      </c>
      <c r="P1500" s="26">
        <v>713325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845660</v>
      </c>
      <c r="P1503" s="26">
        <v>606128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818337</v>
      </c>
      <c r="P1506" s="26">
        <v>538175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958770</v>
      </c>
      <c r="P1509" s="26">
        <v>650865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993137</v>
      </c>
      <c r="P1512" s="26">
        <v>664810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1008182</v>
      </c>
      <c r="P1515" s="26">
        <v>640104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1013232</v>
      </c>
      <c r="P1518" s="26">
        <v>637130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1015099</v>
      </c>
      <c r="P1521" s="26">
        <v>635499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997276</v>
      </c>
      <c r="P1524" s="26">
        <v>611367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742797</v>
      </c>
      <c r="P1527" s="26">
        <v>620967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836637</v>
      </c>
      <c r="P1530" s="26">
        <v>675904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867248</v>
      </c>
      <c r="P1533" s="26">
        <v>660836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843609</v>
      </c>
      <c r="P1536" s="26">
        <v>669735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831164</v>
      </c>
      <c r="P1539" s="26">
        <v>643671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863558</v>
      </c>
      <c r="P1542" s="26">
        <v>634149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796509</v>
      </c>
      <c r="P1545" s="26">
        <v>637665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595710</v>
      </c>
      <c r="P1548" s="26">
        <v>655796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515062</v>
      </c>
      <c r="P1551" s="26">
        <v>632672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779204</v>
      </c>
      <c r="P1554" s="26">
        <v>647271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711863</v>
      </c>
      <c r="P1557" s="26">
        <v>693811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304468</v>
      </c>
      <c r="P1560" s="26">
        <v>274586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240171</v>
      </c>
      <c r="P1563" s="26">
        <v>195373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447025</v>
      </c>
      <c r="P1566" s="26">
        <v>735622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401342</v>
      </c>
      <c r="P1569" s="26">
        <v>683709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564530</v>
      </c>
      <c r="P1572" s="26">
        <v>773823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605215</v>
      </c>
      <c r="P1575" s="26">
        <v>773233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592761</v>
      </c>
      <c r="P1578" s="26">
        <v>781503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594753</v>
      </c>
      <c r="P1581" s="26">
        <v>766473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625669</v>
      </c>
      <c r="P1584" s="26">
        <v>771878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622614</v>
      </c>
      <c r="P1587" s="26">
        <v>792077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445388</v>
      </c>
      <c r="P1590" s="26">
        <v>1061844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554485</v>
      </c>
      <c r="P1593" s="26">
        <v>564165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571499</v>
      </c>
      <c r="P1596" s="26">
        <v>598307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561412</v>
      </c>
      <c r="P1599" s="26">
        <v>592350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550325</v>
      </c>
      <c r="P1602" s="26">
        <v>581715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569792</v>
      </c>
      <c r="P1605" s="26">
        <v>615293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687498</v>
      </c>
      <c r="P1608" s="26">
        <v>629717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-3894343</v>
      </c>
      <c r="P1611" s="26">
        <v>-310489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165042</v>
      </c>
      <c r="P1614" s="26">
        <v>101606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480032</v>
      </c>
      <c r="P1617" s="26">
        <v>573859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489748</v>
      </c>
      <c r="P1620" s="26">
        <v>498584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482845</v>
      </c>
      <c r="P1623" s="26">
        <v>226553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339255</v>
      </c>
      <c r="P1626" s="26">
        <v>136588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349019</v>
      </c>
      <c r="P1629" s="26">
        <v>252439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-7101902</v>
      </c>
      <c r="P1632" s="26">
        <v>-2491039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428385</v>
      </c>
      <c r="P1635" s="26">
        <v>362601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537960</v>
      </c>
      <c r="P1638" s="26">
        <v>448699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567624</v>
      </c>
      <c r="P1641" s="26">
        <v>435753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565344</v>
      </c>
      <c r="P1644" s="26">
        <v>424803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600403</v>
      </c>
      <c r="P1647" s="26">
        <v>470875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706837</v>
      </c>
      <c r="P1650" s="26">
        <v>529568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-10555322</v>
      </c>
      <c r="P1653" s="26">
        <v>-5382487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534403</v>
      </c>
      <c r="P1656" s="26">
        <v>440165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597020</v>
      </c>
      <c r="P1659" s="26">
        <v>457622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586439</v>
      </c>
      <c r="P1662" s="26">
        <v>451071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554086</v>
      </c>
      <c r="P1665" s="26">
        <v>436658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622947</v>
      </c>
      <c r="P1668" s="26">
        <v>481204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714838</v>
      </c>
      <c r="P1671" s="26">
        <v>596944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-14277072</v>
      </c>
      <c r="P1674" s="26">
        <v>-9133301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376399</v>
      </c>
      <c r="P1677" s="26">
        <v>138962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630815</v>
      </c>
      <c r="P1680" s="26">
        <v>389763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622134</v>
      </c>
      <c r="P1683" s="26">
        <v>371543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401705</v>
      </c>
      <c r="P1686" s="26">
        <v>372876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714119</v>
      </c>
      <c r="P1689" s="26">
        <v>284175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929802</v>
      </c>
      <c r="P1692" s="26">
        <v>325827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-18466984</v>
      </c>
      <c r="P1695" s="26">
        <v>-12985201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596131</v>
      </c>
      <c r="P1698" s="26">
        <v>335882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606692</v>
      </c>
      <c r="P1701" s="26">
        <v>426425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578133</v>
      </c>
      <c r="P1704" s="26">
        <v>455697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560797</v>
      </c>
      <c r="P1707" s="26">
        <v>441137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621599</v>
      </c>
      <c r="P1710" s="26">
        <v>507472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761025</v>
      </c>
      <c r="P1713" s="26">
        <v>613987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-16615409</v>
      </c>
      <c r="P1716" s="26">
        <v>-11212839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496556</v>
      </c>
      <c r="P1719" s="26">
        <v>429696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517412</v>
      </c>
      <c r="P1722" s="26">
        <v>459166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497066</v>
      </c>
      <c r="P1725" s="26">
        <v>458666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481207</v>
      </c>
      <c r="P1728" s="26">
        <v>448593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553582</v>
      </c>
      <c r="P1731" s="26">
        <v>524519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716892</v>
      </c>
      <c r="P1734" s="26">
        <v>605756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-19655293</v>
      </c>
      <c r="P1737" s="26">
        <v>-13222054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150588</v>
      </c>
      <c r="P1740" s="26">
        <v>79247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397409</v>
      </c>
      <c r="P1743" s="26">
        <v>549874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405975</v>
      </c>
      <c r="P1746" s="26">
        <v>516218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189012</v>
      </c>
      <c r="P1749" s="26">
        <v>147264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417816</v>
      </c>
      <c r="P1752" s="26">
        <v>619400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554474</v>
      </c>
      <c r="P1755" s="26">
        <v>777349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-29595841</v>
      </c>
      <c r="P1758" s="26">
        <v>-20659034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364832</v>
      </c>
      <c r="P1761" s="26">
        <v>464600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393297</v>
      </c>
      <c r="P1764" s="26">
        <v>470741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386932</v>
      </c>
      <c r="P1767" s="26">
        <v>436067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372019</v>
      </c>
      <c r="P1770" s="26">
        <v>423798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406277</v>
      </c>
      <c r="P1773" s="26">
        <v>441380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565626</v>
      </c>
      <c r="P1776" s="26">
        <v>558887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-31297663</v>
      </c>
      <c r="P1779" s="26">
        <v>-24095366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294863</v>
      </c>
      <c r="P1782" s="26">
        <v>345801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304097</v>
      </c>
      <c r="P1785" s="26">
        <v>362744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288931</v>
      </c>
      <c r="P1788" s="26">
        <v>345871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274816</v>
      </c>
      <c r="P1791" s="26">
        <v>333026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315689</v>
      </c>
      <c r="P1794" s="26">
        <v>399815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438340</v>
      </c>
      <c r="P1797" s="26">
        <v>538571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-6885358</v>
      </c>
      <c r="P1800" s="26">
        <v>-5617047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213772</v>
      </c>
      <c r="P1803" s="26">
        <v>94161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44480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191196</v>
      </c>
      <c r="P1806" s="26">
        <v>240677</v>
      </c>
    </row>
    <row r="1807" spans="1:16" x14ac:dyDescent="0.45">
      <c r="A1807" s="32">
        <v>44480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44480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44481</v>
      </c>
      <c r="B1809" t="s">
        <v>153</v>
      </c>
      <c r="C1809">
        <v>1707064</v>
      </c>
      <c r="D1809">
        <v>24371441</v>
      </c>
      <c r="F1809" t="s">
        <v>277</v>
      </c>
      <c r="G1809" t="s">
        <v>277</v>
      </c>
      <c r="H1809">
        <v>9554</v>
      </c>
      <c r="I1809" t="s">
        <v>277</v>
      </c>
      <c r="J1809">
        <v>444</v>
      </c>
      <c r="K1809" t="s">
        <v>277</v>
      </c>
      <c r="L1809" t="s">
        <v>277</v>
      </c>
      <c r="M1809">
        <v>1678232</v>
      </c>
      <c r="N1809">
        <v>17952</v>
      </c>
      <c r="O1809" s="26">
        <v>77758</v>
      </c>
      <c r="P1809" s="26">
        <v>194897</v>
      </c>
    </row>
    <row r="1810" spans="1:16" x14ac:dyDescent="0.45">
      <c r="A1810" s="32">
        <v>44481</v>
      </c>
      <c r="B1810" t="s">
        <v>154</v>
      </c>
      <c r="C1810">
        <v>4312</v>
      </c>
      <c r="D1810">
        <v>1089860</v>
      </c>
      <c r="E1810" t="s">
        <v>277</v>
      </c>
      <c r="F1810" t="s">
        <v>277</v>
      </c>
      <c r="G1810" t="s">
        <v>277</v>
      </c>
      <c r="H1810">
        <v>100</v>
      </c>
      <c r="I1810" t="s">
        <v>277</v>
      </c>
      <c r="J1810">
        <v>0</v>
      </c>
      <c r="K1810" t="s">
        <v>277</v>
      </c>
      <c r="L1810" t="s">
        <v>277</v>
      </c>
      <c r="M1810">
        <v>4205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44481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44482</v>
      </c>
      <c r="B1812" t="s">
        <v>153</v>
      </c>
      <c r="C1812">
        <v>1707606</v>
      </c>
      <c r="D1812">
        <v>24429583</v>
      </c>
      <c r="F1812" t="s">
        <v>277</v>
      </c>
      <c r="G1812" t="s">
        <v>277</v>
      </c>
      <c r="H1812">
        <v>8628</v>
      </c>
      <c r="I1812" t="s">
        <v>277</v>
      </c>
      <c r="J1812">
        <v>413</v>
      </c>
      <c r="K1812" t="s">
        <v>277</v>
      </c>
      <c r="L1812" t="s">
        <v>277</v>
      </c>
      <c r="M1812">
        <v>1679690</v>
      </c>
      <c r="N1812">
        <v>17979</v>
      </c>
      <c r="O1812">
        <v>0</v>
      </c>
      <c r="P1812">
        <v>0</v>
      </c>
    </row>
    <row r="1813" spans="1:16" x14ac:dyDescent="0.45">
      <c r="A1813" s="32">
        <v>44482</v>
      </c>
      <c r="B1813" t="s">
        <v>154</v>
      </c>
      <c r="C1813">
        <v>4314</v>
      </c>
      <c r="D1813">
        <v>1091344</v>
      </c>
      <c r="E1813" t="s">
        <v>277</v>
      </c>
      <c r="F1813" t="s">
        <v>277</v>
      </c>
      <c r="G1813" t="s">
        <v>277</v>
      </c>
      <c r="H1813">
        <v>91</v>
      </c>
      <c r="I1813" t="s">
        <v>277</v>
      </c>
      <c r="J1813">
        <v>0</v>
      </c>
      <c r="K1813" t="s">
        <v>277</v>
      </c>
      <c r="L1813" t="s">
        <v>277</v>
      </c>
      <c r="M1813">
        <v>4216</v>
      </c>
      <c r="N1813">
        <v>7</v>
      </c>
      <c r="O1813">
        <v>0</v>
      </c>
      <c r="P1813">
        <v>0</v>
      </c>
    </row>
    <row r="1814" spans="1:16" x14ac:dyDescent="0.45">
      <c r="A1814" s="32">
        <v>44482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>
        <v>0</v>
      </c>
      <c r="P1814">
        <v>0</v>
      </c>
    </row>
    <row r="1815" spans="1:16" x14ac:dyDescent="0.45">
      <c r="A1815" s="32">
        <v>44483</v>
      </c>
      <c r="B1815" t="s">
        <v>153</v>
      </c>
      <c r="C1815">
        <v>1708312</v>
      </c>
      <c r="D1815">
        <v>24487368</v>
      </c>
      <c r="F1815" t="s">
        <v>277</v>
      </c>
      <c r="G1815" t="s">
        <v>277</v>
      </c>
      <c r="H1815">
        <v>8061</v>
      </c>
      <c r="I1815" t="s">
        <v>277</v>
      </c>
      <c r="J1815">
        <v>381</v>
      </c>
      <c r="K1815" t="s">
        <v>277</v>
      </c>
      <c r="L1815" t="s">
        <v>277</v>
      </c>
      <c r="M1815">
        <v>1660900</v>
      </c>
      <c r="N1815">
        <v>18013</v>
      </c>
      <c r="O1815">
        <v>0</v>
      </c>
      <c r="P1815">
        <v>0</v>
      </c>
    </row>
    <row r="1816" spans="1:16" x14ac:dyDescent="0.45">
      <c r="A1816" s="32">
        <v>44483</v>
      </c>
      <c r="B1816" t="s">
        <v>154</v>
      </c>
      <c r="C1816">
        <v>4322</v>
      </c>
      <c r="D1816">
        <v>1093396</v>
      </c>
      <c r="E1816" t="s">
        <v>277</v>
      </c>
      <c r="F1816" t="s">
        <v>277</v>
      </c>
      <c r="G1816" t="s">
        <v>277</v>
      </c>
      <c r="H1816">
        <v>95</v>
      </c>
      <c r="I1816" t="s">
        <v>277</v>
      </c>
      <c r="J1816">
        <v>0</v>
      </c>
      <c r="K1816" t="s">
        <v>277</v>
      </c>
      <c r="L1816" t="s">
        <v>277</v>
      </c>
      <c r="M1816">
        <v>4220</v>
      </c>
      <c r="N1816">
        <v>7</v>
      </c>
      <c r="O1816">
        <v>0</v>
      </c>
      <c r="P1816">
        <v>0</v>
      </c>
    </row>
    <row r="1817" spans="1:16" x14ac:dyDescent="0.45">
      <c r="A1817" s="32">
        <v>44483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>
        <v>0</v>
      </c>
      <c r="P181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073"/>
  <sheetViews>
    <sheetView workbookViewId="0">
      <pane xSplit="1" ySplit="1" topLeftCell="B27027" activePane="bottomRight" state="frozen"/>
      <selection activeCell="O1257" sqref="O1257:P1811"/>
      <selection pane="topRight" activeCell="O1257" sqref="O1257:P1811"/>
      <selection pane="bottomLeft" activeCell="O1257" sqref="O1257:P1811"/>
      <selection pane="bottomRight" activeCell="O1257" sqref="O1257:P1811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60421</v>
      </c>
      <c r="D26839">
        <v>1116407</v>
      </c>
      <c r="E26839" s="31">
        <v>58751</v>
      </c>
      <c r="F26839">
        <v>1469</v>
      </c>
      <c r="G26839" s="31">
        <v>206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89072</v>
      </c>
      <c r="E26840" s="31">
        <v>5615</v>
      </c>
      <c r="F26840">
        <v>38</v>
      </c>
      <c r="G26840" s="31">
        <v>121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122264</v>
      </c>
      <c r="E26841" s="31">
        <v>3427</v>
      </c>
      <c r="F26841">
        <v>53</v>
      </c>
      <c r="G26841" s="31">
        <v>6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241321</v>
      </c>
      <c r="E26842" s="31">
        <v>16074</v>
      </c>
      <c r="F26842">
        <v>117</v>
      </c>
      <c r="G26842" s="31">
        <v>50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26592</v>
      </c>
      <c r="E26843" s="31">
        <v>1843</v>
      </c>
      <c r="F26843">
        <v>27</v>
      </c>
      <c r="G26843" s="31">
        <v>23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98110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9464</v>
      </c>
      <c r="D26845">
        <v>411382</v>
      </c>
      <c r="E26845" s="31">
        <v>9266</v>
      </c>
      <c r="F26845">
        <v>174</v>
      </c>
      <c r="G26845" s="31">
        <v>24</v>
      </c>
      <c r="H26845" s="31">
        <v>4</v>
      </c>
    </row>
    <row r="26846" spans="1:8" x14ac:dyDescent="0.45">
      <c r="A26846" s="32">
        <v>44479</v>
      </c>
      <c r="B26846" s="1" t="s">
        <v>17</v>
      </c>
      <c r="C26846">
        <v>24312</v>
      </c>
      <c r="D26846">
        <v>40174</v>
      </c>
      <c r="E26846" s="31">
        <v>23948</v>
      </c>
      <c r="F26846">
        <v>217</v>
      </c>
      <c r="G26846" s="31">
        <v>147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15377</v>
      </c>
      <c r="D26847">
        <v>484279</v>
      </c>
      <c r="E26847" s="31">
        <v>15133</v>
      </c>
      <c r="F26847">
        <v>116</v>
      </c>
      <c r="G26847" s="31">
        <v>128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16653</v>
      </c>
      <c r="D26848">
        <v>296186</v>
      </c>
      <c r="E26848" s="31">
        <v>16389</v>
      </c>
      <c r="F26848">
        <v>173</v>
      </c>
      <c r="G26848" s="31">
        <v>91</v>
      </c>
      <c r="H26848" s="31">
        <v>5</v>
      </c>
    </row>
    <row r="26849" spans="1:8" x14ac:dyDescent="0.45">
      <c r="A26849" s="32">
        <v>44479</v>
      </c>
      <c r="B26849" s="1" t="s">
        <v>20</v>
      </c>
      <c r="C26849">
        <v>115241</v>
      </c>
      <c r="D26849">
        <v>1462440</v>
      </c>
      <c r="E26849" s="31">
        <v>113596</v>
      </c>
      <c r="F26849">
        <v>1014</v>
      </c>
      <c r="G26849" s="31">
        <v>631</v>
      </c>
      <c r="H26849" s="31">
        <v>31</v>
      </c>
    </row>
    <row r="26850" spans="1:8" x14ac:dyDescent="0.45">
      <c r="A26850" s="32">
        <v>44479</v>
      </c>
      <c r="B26850" s="1" t="s">
        <v>21</v>
      </c>
      <c r="C26850">
        <v>100039</v>
      </c>
      <c r="D26850">
        <v>1075821</v>
      </c>
      <c r="E26850" s="31">
        <v>98536</v>
      </c>
      <c r="F26850">
        <v>1007</v>
      </c>
      <c r="G26850" s="31">
        <v>462</v>
      </c>
      <c r="H26850" s="31">
        <v>25</v>
      </c>
    </row>
    <row r="26851" spans="1:8" x14ac:dyDescent="0.45">
      <c r="A26851" s="32">
        <v>44479</v>
      </c>
      <c r="B26851" s="1" t="s">
        <v>22</v>
      </c>
      <c r="C26851">
        <v>376776</v>
      </c>
      <c r="D26851">
        <v>3668062</v>
      </c>
      <c r="E26851" s="31">
        <v>372183</v>
      </c>
      <c r="F26851">
        <v>3028</v>
      </c>
      <c r="G26851" s="31">
        <v>1565</v>
      </c>
      <c r="H26851" s="31">
        <v>67</v>
      </c>
    </row>
    <row r="26852" spans="1:8" x14ac:dyDescent="0.45">
      <c r="A26852" s="32">
        <v>44479</v>
      </c>
      <c r="B26852" s="1" t="s">
        <v>23</v>
      </c>
      <c r="C26852">
        <v>168389</v>
      </c>
      <c r="D26852">
        <v>1602615</v>
      </c>
      <c r="E26852" s="31">
        <v>166357</v>
      </c>
      <c r="F26852">
        <v>1287</v>
      </c>
      <c r="G26852" s="31">
        <v>745</v>
      </c>
      <c r="H26852" s="31">
        <v>41</v>
      </c>
    </row>
    <row r="26853" spans="1:8" x14ac:dyDescent="0.45">
      <c r="A26853" s="32">
        <v>44479</v>
      </c>
      <c r="B26853" s="1" t="s">
        <v>24</v>
      </c>
      <c r="C26853">
        <v>7951</v>
      </c>
      <c r="D26853">
        <v>287138</v>
      </c>
      <c r="E26853" s="31">
        <v>7766</v>
      </c>
      <c r="F26853">
        <v>61</v>
      </c>
      <c r="G26853" s="31">
        <v>124</v>
      </c>
      <c r="H26853" s="31">
        <v>1</v>
      </c>
    </row>
    <row r="26854" spans="1:8" x14ac:dyDescent="0.45">
      <c r="A26854" s="32">
        <v>44479</v>
      </c>
      <c r="B26854" s="1" t="s">
        <v>25</v>
      </c>
      <c r="C26854">
        <v>4831</v>
      </c>
      <c r="D26854">
        <v>114600</v>
      </c>
      <c r="E26854" s="31">
        <v>4741</v>
      </c>
      <c r="F26854">
        <v>51</v>
      </c>
      <c r="G26854" s="31">
        <v>39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7916</v>
      </c>
      <c r="D26855">
        <v>195484</v>
      </c>
      <c r="E26855" s="31">
        <v>7696</v>
      </c>
      <c r="F26855">
        <v>125</v>
      </c>
      <c r="G26855" s="31">
        <v>73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3083</v>
      </c>
      <c r="D26856">
        <v>116744</v>
      </c>
      <c r="E26856" s="31">
        <v>3017</v>
      </c>
      <c r="F26856">
        <v>37</v>
      </c>
      <c r="G26856" s="31">
        <v>29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5135</v>
      </c>
      <c r="D26857">
        <v>111974</v>
      </c>
      <c r="E26857" s="31">
        <v>5075</v>
      </c>
      <c r="F26857">
        <v>29</v>
      </c>
      <c r="G26857" s="31">
        <v>31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8804</v>
      </c>
      <c r="D26858">
        <v>316832</v>
      </c>
      <c r="E26858" s="31">
        <v>8700</v>
      </c>
      <c r="F26858">
        <v>96</v>
      </c>
      <c r="G26858" s="31">
        <v>63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18939</v>
      </c>
      <c r="D26859">
        <v>409644</v>
      </c>
      <c r="E26859" s="31">
        <v>18741</v>
      </c>
      <c r="F26859">
        <v>216</v>
      </c>
      <c r="G26859" s="31">
        <v>180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26689</v>
      </c>
      <c r="D26860">
        <v>620530</v>
      </c>
      <c r="E26860" s="31">
        <v>26401</v>
      </c>
      <c r="F26860">
        <v>209</v>
      </c>
      <c r="G26860" s="31">
        <v>59</v>
      </c>
      <c r="H26860" s="31">
        <v>2</v>
      </c>
    </row>
    <row r="26861" spans="1:8" x14ac:dyDescent="0.45">
      <c r="A26861" s="32">
        <v>44479</v>
      </c>
      <c r="B26861" s="1" t="s">
        <v>32</v>
      </c>
      <c r="C26861">
        <v>105844</v>
      </c>
      <c r="D26861">
        <v>1307579</v>
      </c>
      <c r="E26861" s="31">
        <v>104037</v>
      </c>
      <c r="F26861">
        <v>1146</v>
      </c>
      <c r="G26861" s="31">
        <v>661</v>
      </c>
      <c r="H26861" s="31">
        <v>15</v>
      </c>
    </row>
    <row r="26862" spans="1:8" x14ac:dyDescent="0.45">
      <c r="A26862" s="32">
        <v>44479</v>
      </c>
      <c r="B26862" s="1" t="s">
        <v>33</v>
      </c>
      <c r="C26862">
        <v>14708</v>
      </c>
      <c r="D26862">
        <v>263303</v>
      </c>
      <c r="E26862" s="31">
        <v>14735</v>
      </c>
      <c r="F26862">
        <v>163</v>
      </c>
      <c r="G26862" s="31">
        <v>131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12327</v>
      </c>
      <c r="D26863">
        <v>256561</v>
      </c>
      <c r="E26863" s="31">
        <v>12143</v>
      </c>
      <c r="F26863">
        <v>102</v>
      </c>
      <c r="G26863" s="31">
        <v>82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35723</v>
      </c>
      <c r="D26864">
        <v>423064</v>
      </c>
      <c r="E26864" s="31">
        <v>35105</v>
      </c>
      <c r="F26864">
        <v>287</v>
      </c>
      <c r="G26864" s="31">
        <v>307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201155</v>
      </c>
      <c r="D26865">
        <v>3500011</v>
      </c>
      <c r="E26865" s="31">
        <v>194533</v>
      </c>
      <c r="F26865">
        <v>3005</v>
      </c>
      <c r="G26865" s="31">
        <v>1901</v>
      </c>
      <c r="H26865" s="31">
        <v>172</v>
      </c>
    </row>
    <row r="26866" spans="1:8" x14ac:dyDescent="0.45">
      <c r="A26866" s="32">
        <v>44479</v>
      </c>
      <c r="B26866" s="1" t="s">
        <v>37</v>
      </c>
      <c r="C26866">
        <v>77925</v>
      </c>
      <c r="D26866">
        <v>750269</v>
      </c>
      <c r="E26866" s="31">
        <v>75882</v>
      </c>
      <c r="F26866">
        <v>1389</v>
      </c>
      <c r="G26866" s="31">
        <v>654</v>
      </c>
      <c r="H26866" s="31">
        <v>23</v>
      </c>
    </row>
    <row r="26867" spans="1:8" x14ac:dyDescent="0.45">
      <c r="A26867" s="32">
        <v>44479</v>
      </c>
      <c r="B26867" s="1" t="s">
        <v>38</v>
      </c>
      <c r="C26867">
        <v>15757</v>
      </c>
      <c r="D26867">
        <v>249501</v>
      </c>
      <c r="E26867" s="31">
        <v>15495</v>
      </c>
      <c r="F26867">
        <v>149</v>
      </c>
      <c r="G26867" s="31">
        <v>113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5277</v>
      </c>
      <c r="D26868">
        <v>65424</v>
      </c>
      <c r="E26868" s="31">
        <v>5079</v>
      </c>
      <c r="F26868">
        <v>62</v>
      </c>
      <c r="G26868" s="31">
        <v>32</v>
      </c>
      <c r="H26868" s="31">
        <v>3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146939</v>
      </c>
      <c r="E26869" s="31">
        <v>1609</v>
      </c>
      <c r="F26869">
        <v>5</v>
      </c>
      <c r="G26869" s="31">
        <v>14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1605</v>
      </c>
      <c r="F26870">
        <v>4</v>
      </c>
      <c r="G26870" s="31">
        <v>23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15178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21804</v>
      </c>
      <c r="D26872">
        <v>889244</v>
      </c>
      <c r="E26872" s="31">
        <v>21435</v>
      </c>
      <c r="F26872">
        <v>199</v>
      </c>
      <c r="G26872" s="31">
        <v>170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5645</v>
      </c>
      <c r="D26873">
        <v>186064</v>
      </c>
      <c r="E26873" s="31">
        <v>5490</v>
      </c>
      <c r="F26873">
        <v>90</v>
      </c>
      <c r="G26873" s="31">
        <v>65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3277</v>
      </c>
      <c r="D26874">
        <v>104090</v>
      </c>
      <c r="E26874" s="31">
        <v>3185</v>
      </c>
      <c r="F26874">
        <v>65</v>
      </c>
      <c r="G26874" s="31">
        <v>27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4692</v>
      </c>
      <c r="D26875">
        <v>129233</v>
      </c>
      <c r="E26875" s="31">
        <v>4640</v>
      </c>
      <c r="F26875">
        <v>38</v>
      </c>
      <c r="G26875" s="31">
        <v>14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5260</v>
      </c>
      <c r="D26876">
        <v>152742</v>
      </c>
      <c r="E26876" s="31">
        <v>5071</v>
      </c>
      <c r="F26876">
        <v>81</v>
      </c>
      <c r="G26876" s="31">
        <v>108</v>
      </c>
      <c r="H26876" s="31">
        <v>2</v>
      </c>
    </row>
    <row r="26877" spans="1:8" x14ac:dyDescent="0.45">
      <c r="A26877" s="32">
        <v>44479</v>
      </c>
      <c r="B26877" s="1" t="s">
        <v>48</v>
      </c>
      <c r="C26877">
        <v>4117</v>
      </c>
      <c r="D26877">
        <v>97230</v>
      </c>
      <c r="E26877" s="31">
        <v>4073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74179</v>
      </c>
      <c r="D26878">
        <v>1254535</v>
      </c>
      <c r="E26878" s="31">
        <v>73005</v>
      </c>
      <c r="F26878">
        <v>615</v>
      </c>
      <c r="G26878" s="31">
        <v>541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6043</v>
      </c>
      <c r="D26880">
        <v>179859</v>
      </c>
      <c r="E26880" s="31">
        <v>5913</v>
      </c>
      <c r="F26880">
        <v>72</v>
      </c>
      <c r="G26880" s="31">
        <v>59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14322</v>
      </c>
      <c r="D26881">
        <v>123063</v>
      </c>
      <c r="E26881" s="31">
        <v>14104</v>
      </c>
      <c r="F26881">
        <v>135</v>
      </c>
      <c r="G26881" s="31">
        <v>83</v>
      </c>
      <c r="H26881" s="31">
        <v>3</v>
      </c>
    </row>
    <row r="26882" spans="1:8" x14ac:dyDescent="0.45">
      <c r="A26882" s="32">
        <v>44479</v>
      </c>
      <c r="B26882" s="1" t="s">
        <v>53</v>
      </c>
      <c r="C26882">
        <v>8171</v>
      </c>
      <c r="D26882">
        <v>264771</v>
      </c>
      <c r="E26882" s="31">
        <v>8018</v>
      </c>
      <c r="F26882">
        <v>84</v>
      </c>
      <c r="G26882" s="31">
        <v>69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6142</v>
      </c>
      <c r="D26883">
        <v>72739</v>
      </c>
      <c r="E26883" s="31">
        <v>6066</v>
      </c>
      <c r="F26883">
        <v>41</v>
      </c>
      <c r="G26883" s="31">
        <v>17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168098</v>
      </c>
      <c r="E26884" s="31">
        <v>9051</v>
      </c>
      <c r="F26884">
        <v>65</v>
      </c>
      <c r="G26884" s="31">
        <v>26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49879</v>
      </c>
      <c r="D26885">
        <v>395225</v>
      </c>
      <c r="E26885" s="31">
        <v>49176</v>
      </c>
      <c r="F26885">
        <v>341</v>
      </c>
      <c r="G26885" s="31">
        <v>314</v>
      </c>
      <c r="H26885" s="31">
        <v>12</v>
      </c>
    </row>
    <row r="26886" spans="1:8" x14ac:dyDescent="0.45">
      <c r="A26886" s="32">
        <v>44479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44479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44479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44479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44479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44479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44479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44479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44479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44479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44479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44479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44479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44479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44479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44479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44479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44479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44479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44479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44479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44479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44479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44479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44479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44479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44479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44479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44479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44479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44479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44479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44479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44479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44479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44479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44479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44479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44479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44479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44479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44479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44479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44479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44479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44479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44479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44480</v>
      </c>
      <c r="B26933" s="1" t="s">
        <v>7</v>
      </c>
      <c r="C26933">
        <v>60437</v>
      </c>
      <c r="D26933">
        <v>1117238</v>
      </c>
      <c r="E26933" s="31">
        <v>58776</v>
      </c>
      <c r="F26933">
        <v>1469</v>
      </c>
      <c r="G26933" s="31">
        <v>201</v>
      </c>
      <c r="H26933" s="31">
        <v>1</v>
      </c>
    </row>
    <row r="26934" spans="1:8" x14ac:dyDescent="0.45">
      <c r="A26934" s="32">
        <v>44480</v>
      </c>
      <c r="B26934" s="1" t="s">
        <v>11</v>
      </c>
      <c r="C26934">
        <v>5774</v>
      </c>
      <c r="D26934">
        <v>89386</v>
      </c>
      <c r="E26934" s="31">
        <v>5633</v>
      </c>
      <c r="F26934">
        <v>38</v>
      </c>
      <c r="G26934" s="31">
        <v>103</v>
      </c>
      <c r="H26934" s="31">
        <v>2</v>
      </c>
    </row>
    <row r="26935" spans="1:8" x14ac:dyDescent="0.45">
      <c r="A26935" s="32">
        <v>44480</v>
      </c>
      <c r="B26935" s="1" t="s">
        <v>12</v>
      </c>
      <c r="C26935">
        <v>3486</v>
      </c>
      <c r="D26935">
        <v>122287</v>
      </c>
      <c r="E26935" s="31">
        <v>3428</v>
      </c>
      <c r="F26935">
        <v>53</v>
      </c>
      <c r="G26935" s="31">
        <v>5</v>
      </c>
      <c r="H26935" s="31">
        <v>0</v>
      </c>
    </row>
    <row r="26936" spans="1:8" x14ac:dyDescent="0.45">
      <c r="A26936" s="32">
        <v>44480</v>
      </c>
      <c r="B26936" s="1" t="s">
        <v>13</v>
      </c>
      <c r="C26936">
        <v>16242</v>
      </c>
      <c r="D26936">
        <v>241476</v>
      </c>
      <c r="E26936" s="31">
        <v>16076</v>
      </c>
      <c r="F26936">
        <v>117</v>
      </c>
      <c r="G26936" s="31">
        <v>49</v>
      </c>
      <c r="H26936" s="31">
        <v>2</v>
      </c>
    </row>
    <row r="26937" spans="1:8" x14ac:dyDescent="0.45">
      <c r="A26937" s="32">
        <v>44480</v>
      </c>
      <c r="B26937" s="1" t="s">
        <v>14</v>
      </c>
      <c r="C26937">
        <v>1893</v>
      </c>
      <c r="D26937">
        <v>26665</v>
      </c>
      <c r="E26937" s="31">
        <v>1846</v>
      </c>
      <c r="F26937">
        <v>27</v>
      </c>
      <c r="G26937" s="31">
        <v>20</v>
      </c>
      <c r="H26937" s="31">
        <v>0</v>
      </c>
    </row>
    <row r="26938" spans="1:8" x14ac:dyDescent="0.45">
      <c r="A26938" s="32">
        <v>44480</v>
      </c>
      <c r="B26938" s="1" t="s">
        <v>15</v>
      </c>
      <c r="C26938">
        <v>3511</v>
      </c>
      <c r="D26938">
        <v>99335</v>
      </c>
      <c r="E26938" s="31">
        <v>3446</v>
      </c>
      <c r="F26938">
        <v>56</v>
      </c>
      <c r="G26938" s="31">
        <v>9</v>
      </c>
      <c r="H26938" s="31">
        <v>0</v>
      </c>
    </row>
    <row r="26939" spans="1:8" x14ac:dyDescent="0.45">
      <c r="A26939" s="32">
        <v>44480</v>
      </c>
      <c r="B26939" s="1" t="s">
        <v>16</v>
      </c>
      <c r="C26939">
        <v>9465</v>
      </c>
      <c r="D26939">
        <v>412548</v>
      </c>
      <c r="E26939" s="31">
        <v>9269</v>
      </c>
      <c r="F26939">
        <v>174</v>
      </c>
      <c r="G26939" s="31">
        <v>22</v>
      </c>
      <c r="H26939" s="31">
        <v>2</v>
      </c>
    </row>
    <row r="26940" spans="1:8" x14ac:dyDescent="0.45">
      <c r="A26940" s="32">
        <v>44480</v>
      </c>
      <c r="B26940" s="1" t="s">
        <v>17</v>
      </c>
      <c r="C26940">
        <v>24315</v>
      </c>
      <c r="D26940">
        <v>40366</v>
      </c>
      <c r="E26940" s="31">
        <v>23968</v>
      </c>
      <c r="F26940">
        <v>217</v>
      </c>
      <c r="G26940" s="31">
        <v>130</v>
      </c>
      <c r="H26940" s="31">
        <v>8</v>
      </c>
    </row>
    <row r="26941" spans="1:8" x14ac:dyDescent="0.45">
      <c r="A26941" s="32">
        <v>44480</v>
      </c>
      <c r="B26941" s="1" t="s">
        <v>18</v>
      </c>
      <c r="C26941">
        <v>15379</v>
      </c>
      <c r="D26941">
        <v>484500</v>
      </c>
      <c r="E26941" s="31">
        <v>15150</v>
      </c>
      <c r="F26941">
        <v>116</v>
      </c>
      <c r="G26941" s="31">
        <v>113</v>
      </c>
      <c r="H26941" s="31">
        <v>3</v>
      </c>
    </row>
    <row r="26942" spans="1:8" x14ac:dyDescent="0.45">
      <c r="A26942" s="32">
        <v>44480</v>
      </c>
      <c r="B26942" s="1" t="s">
        <v>19</v>
      </c>
      <c r="C26942">
        <v>16660</v>
      </c>
      <c r="D26942">
        <v>297850</v>
      </c>
      <c r="E26942" s="31">
        <v>16404</v>
      </c>
      <c r="F26942">
        <v>173</v>
      </c>
      <c r="G26942" s="31">
        <v>83</v>
      </c>
      <c r="H26942" s="31">
        <v>4</v>
      </c>
    </row>
    <row r="26943" spans="1:8" x14ac:dyDescent="0.45">
      <c r="A26943" s="32">
        <v>44480</v>
      </c>
      <c r="B26943" s="1" t="s">
        <v>20</v>
      </c>
      <c r="C26943">
        <v>115261</v>
      </c>
      <c r="D26943">
        <v>1464049</v>
      </c>
      <c r="E26943" s="31">
        <v>113686</v>
      </c>
      <c r="F26943">
        <v>1014</v>
      </c>
      <c r="G26943" s="31">
        <v>561</v>
      </c>
      <c r="H26943" s="31">
        <v>30</v>
      </c>
    </row>
    <row r="26944" spans="1:8" x14ac:dyDescent="0.45">
      <c r="A26944" s="32">
        <v>44480</v>
      </c>
      <c r="B26944" s="1" t="s">
        <v>21</v>
      </c>
      <c r="C26944">
        <v>100060</v>
      </c>
      <c r="D26944">
        <v>1078047</v>
      </c>
      <c r="E26944" s="31">
        <v>98584</v>
      </c>
      <c r="F26944">
        <v>1007</v>
      </c>
      <c r="G26944" s="31">
        <v>444</v>
      </c>
      <c r="H26944" s="31">
        <v>19</v>
      </c>
    </row>
    <row r="26945" spans="1:8" x14ac:dyDescent="0.45">
      <c r="A26945" s="32">
        <v>44480</v>
      </c>
      <c r="B26945" s="1" t="s">
        <v>22</v>
      </c>
      <c r="C26945">
        <v>376825</v>
      </c>
      <c r="D26945">
        <v>3680048</v>
      </c>
      <c r="E26945" s="31">
        <v>372391</v>
      </c>
      <c r="F26945">
        <v>3034</v>
      </c>
      <c r="G26945" s="31">
        <v>1400</v>
      </c>
      <c r="H26945" s="31">
        <v>62</v>
      </c>
    </row>
    <row r="26946" spans="1:8" x14ac:dyDescent="0.45">
      <c r="A26946" s="32">
        <v>44480</v>
      </c>
      <c r="B26946" s="1" t="s">
        <v>23</v>
      </c>
      <c r="C26946">
        <v>168438</v>
      </c>
      <c r="D26946">
        <v>1608346</v>
      </c>
      <c r="E26946" s="31">
        <v>166460</v>
      </c>
      <c r="F26946">
        <v>1287</v>
      </c>
      <c r="G26946" s="31">
        <v>691</v>
      </c>
      <c r="H26946" s="31">
        <v>30</v>
      </c>
    </row>
    <row r="26947" spans="1:8" x14ac:dyDescent="0.45">
      <c r="A26947" s="32">
        <v>44480</v>
      </c>
      <c r="B26947" s="1" t="s">
        <v>24</v>
      </c>
      <c r="C26947">
        <v>7953</v>
      </c>
      <c r="D26947">
        <v>287705</v>
      </c>
      <c r="E26947" s="31">
        <v>7800</v>
      </c>
      <c r="F26947">
        <v>61</v>
      </c>
      <c r="G26947" s="31">
        <v>92</v>
      </c>
      <c r="H26947" s="31">
        <v>2</v>
      </c>
    </row>
    <row r="26948" spans="1:8" x14ac:dyDescent="0.45">
      <c r="A26948" s="32">
        <v>44480</v>
      </c>
      <c r="B26948" s="1" t="s">
        <v>25</v>
      </c>
      <c r="C26948">
        <v>4834</v>
      </c>
      <c r="D26948">
        <v>115089</v>
      </c>
      <c r="E26948" s="31">
        <v>4743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44480</v>
      </c>
      <c r="B26949" s="1" t="s">
        <v>26</v>
      </c>
      <c r="C26949">
        <v>7918</v>
      </c>
      <c r="D26949">
        <v>195519</v>
      </c>
      <c r="E26949" s="31">
        <v>7711</v>
      </c>
      <c r="F26949">
        <v>127</v>
      </c>
      <c r="G26949" s="31">
        <v>58</v>
      </c>
      <c r="H26949" s="31">
        <v>1</v>
      </c>
    </row>
    <row r="26950" spans="1:8" x14ac:dyDescent="0.45">
      <c r="A26950" s="32">
        <v>44480</v>
      </c>
      <c r="B26950" s="1" t="s">
        <v>27</v>
      </c>
      <c r="C26950">
        <v>3084</v>
      </c>
      <c r="D26950">
        <v>116776</v>
      </c>
      <c r="E26950" s="31">
        <v>3023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44480</v>
      </c>
      <c r="B26951" s="1" t="s">
        <v>28</v>
      </c>
      <c r="C26951">
        <v>5141</v>
      </c>
      <c r="D26951">
        <v>111974</v>
      </c>
      <c r="E26951" s="31">
        <v>5094</v>
      </c>
      <c r="F26951">
        <v>29</v>
      </c>
      <c r="G26951" s="31">
        <v>18</v>
      </c>
      <c r="H26951" s="31">
        <v>0</v>
      </c>
    </row>
    <row r="26952" spans="1:8" x14ac:dyDescent="0.45">
      <c r="A26952" s="32">
        <v>44480</v>
      </c>
      <c r="B26952" s="1" t="s">
        <v>29</v>
      </c>
      <c r="C26952">
        <v>8806</v>
      </c>
      <c r="D26952">
        <v>318196</v>
      </c>
      <c r="E26952" s="31">
        <v>8705</v>
      </c>
      <c r="F26952">
        <v>96</v>
      </c>
      <c r="G26952" s="31">
        <v>60</v>
      </c>
      <c r="H26952" s="31">
        <v>0</v>
      </c>
    </row>
    <row r="26953" spans="1:8" x14ac:dyDescent="0.45">
      <c r="A26953" s="32">
        <v>44480</v>
      </c>
      <c r="B26953" s="1" t="s">
        <v>30</v>
      </c>
      <c r="C26953">
        <v>18959</v>
      </c>
      <c r="D26953">
        <v>409705</v>
      </c>
      <c r="E26953" s="31">
        <v>18761</v>
      </c>
      <c r="F26953">
        <v>216</v>
      </c>
      <c r="G26953" s="31">
        <v>178</v>
      </c>
      <c r="H26953" s="31">
        <v>4</v>
      </c>
    </row>
    <row r="26954" spans="1:8" x14ac:dyDescent="0.45">
      <c r="A26954" s="32">
        <v>44480</v>
      </c>
      <c r="B26954" s="1" t="s">
        <v>31</v>
      </c>
      <c r="C26954">
        <v>26690</v>
      </c>
      <c r="D26954">
        <v>623263</v>
      </c>
      <c r="E26954" s="31">
        <v>26401</v>
      </c>
      <c r="F26954">
        <v>209</v>
      </c>
      <c r="G26954" s="31">
        <v>62</v>
      </c>
      <c r="H26954" s="31">
        <v>1</v>
      </c>
    </row>
    <row r="26955" spans="1:8" x14ac:dyDescent="0.45">
      <c r="A26955" s="32">
        <v>44480</v>
      </c>
      <c r="B26955" s="1" t="s">
        <v>32</v>
      </c>
      <c r="C26955">
        <v>105878</v>
      </c>
      <c r="D26955">
        <v>1315841</v>
      </c>
      <c r="E26955" s="31">
        <v>104108</v>
      </c>
      <c r="F26955">
        <v>1146</v>
      </c>
      <c r="G26955" s="31">
        <v>624</v>
      </c>
      <c r="H26955" s="31">
        <v>16</v>
      </c>
    </row>
    <row r="26956" spans="1:8" x14ac:dyDescent="0.45">
      <c r="A26956" s="32">
        <v>44480</v>
      </c>
      <c r="B26956" s="1" t="s">
        <v>33</v>
      </c>
      <c r="C26956">
        <v>14712</v>
      </c>
      <c r="D26956">
        <v>263303</v>
      </c>
      <c r="E26956" s="31">
        <v>14741</v>
      </c>
      <c r="F26956">
        <v>163</v>
      </c>
      <c r="G26956" s="31">
        <v>129</v>
      </c>
      <c r="H26956" s="31">
        <v>3</v>
      </c>
    </row>
    <row r="26957" spans="1:8" x14ac:dyDescent="0.45">
      <c r="A26957" s="32">
        <v>44480</v>
      </c>
      <c r="B26957" s="1" t="s">
        <v>34</v>
      </c>
      <c r="C26957">
        <v>12328</v>
      </c>
      <c r="D26957">
        <v>256896</v>
      </c>
      <c r="E26957" s="31">
        <v>12154</v>
      </c>
      <c r="F26957">
        <v>102</v>
      </c>
      <c r="G26957" s="31">
        <v>72</v>
      </c>
      <c r="H26957" s="31">
        <v>1</v>
      </c>
    </row>
    <row r="26958" spans="1:8" x14ac:dyDescent="0.45">
      <c r="A26958" s="32">
        <v>44480</v>
      </c>
      <c r="B26958" s="1" t="s">
        <v>35</v>
      </c>
      <c r="C26958">
        <v>35730</v>
      </c>
      <c r="D26958">
        <v>423194</v>
      </c>
      <c r="E26958" s="31">
        <v>35134</v>
      </c>
      <c r="F26958">
        <v>287</v>
      </c>
      <c r="G26958" s="31">
        <v>301</v>
      </c>
      <c r="H26958" s="31">
        <v>14</v>
      </c>
    </row>
    <row r="26959" spans="1:8" x14ac:dyDescent="0.45">
      <c r="A26959" s="32">
        <v>44480</v>
      </c>
      <c r="B26959" s="1" t="s">
        <v>36</v>
      </c>
      <c r="C26959">
        <v>201204</v>
      </c>
      <c r="D26959">
        <v>3509941</v>
      </c>
      <c r="E26959" s="31">
        <v>194674</v>
      </c>
      <c r="F26959">
        <v>3005</v>
      </c>
      <c r="G26959" s="31">
        <v>1820</v>
      </c>
      <c r="H26959" s="31">
        <v>169</v>
      </c>
    </row>
    <row r="26960" spans="1:8" x14ac:dyDescent="0.45">
      <c r="A26960" s="32">
        <v>44480</v>
      </c>
      <c r="B26960" s="1" t="s">
        <v>37</v>
      </c>
      <c r="C26960">
        <v>77952</v>
      </c>
      <c r="D26960">
        <v>751447</v>
      </c>
      <c r="E26960" s="31">
        <v>75956</v>
      </c>
      <c r="F26960">
        <v>1391</v>
      </c>
      <c r="G26960" s="31">
        <v>607</v>
      </c>
      <c r="H26960" s="31">
        <v>22</v>
      </c>
    </row>
    <row r="26961" spans="1:8" x14ac:dyDescent="0.45">
      <c r="A26961" s="32">
        <v>44480</v>
      </c>
      <c r="B26961" s="1" t="s">
        <v>38</v>
      </c>
      <c r="C26961">
        <v>15762</v>
      </c>
      <c r="D26961">
        <v>250724</v>
      </c>
      <c r="E26961" s="31">
        <v>15502</v>
      </c>
      <c r="F26961">
        <v>149</v>
      </c>
      <c r="G26961" s="31">
        <v>111</v>
      </c>
      <c r="H26961" s="31">
        <v>3</v>
      </c>
    </row>
    <row r="26962" spans="1:8" x14ac:dyDescent="0.45">
      <c r="A26962" s="32">
        <v>44480</v>
      </c>
      <c r="B26962" s="1" t="s">
        <v>39</v>
      </c>
      <c r="C26962">
        <v>5278</v>
      </c>
      <c r="D26962">
        <v>65426</v>
      </c>
      <c r="E26962" s="31">
        <v>5087</v>
      </c>
      <c r="F26962">
        <v>62</v>
      </c>
      <c r="G26962" s="31">
        <v>25</v>
      </c>
      <c r="H26962" s="31">
        <v>2</v>
      </c>
    </row>
    <row r="26963" spans="1:8" x14ac:dyDescent="0.45">
      <c r="A26963" s="32">
        <v>44480</v>
      </c>
      <c r="B26963" s="1" t="s">
        <v>40</v>
      </c>
      <c r="C26963">
        <v>1651</v>
      </c>
      <c r="D26963">
        <v>146940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44480</v>
      </c>
      <c r="B26964" s="1" t="s">
        <v>41</v>
      </c>
      <c r="C26964">
        <v>1632</v>
      </c>
      <c r="D26964">
        <v>55076</v>
      </c>
      <c r="E26964" s="31">
        <v>1614</v>
      </c>
      <c r="F26964">
        <v>4</v>
      </c>
      <c r="G26964" s="31">
        <v>14</v>
      </c>
      <c r="H26964" s="31">
        <v>0</v>
      </c>
    </row>
    <row r="26965" spans="1:8" x14ac:dyDescent="0.45">
      <c r="A26965" s="32">
        <v>44480</v>
      </c>
      <c r="B26965" s="1" t="s">
        <v>42</v>
      </c>
      <c r="C26965">
        <v>15184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44480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44480</v>
      </c>
      <c r="B26967" s="1" t="s">
        <v>44</v>
      </c>
      <c r="C26967">
        <v>5646</v>
      </c>
      <c r="D26967">
        <v>186064</v>
      </c>
      <c r="E26967" s="31">
        <v>5493</v>
      </c>
      <c r="F26967">
        <v>91</v>
      </c>
      <c r="G26967" s="31">
        <v>62</v>
      </c>
      <c r="H26967" s="31">
        <v>0</v>
      </c>
    </row>
    <row r="26968" spans="1:8" x14ac:dyDescent="0.45">
      <c r="A26968" s="32">
        <v>44480</v>
      </c>
      <c r="B26968" s="1" t="s">
        <v>45</v>
      </c>
      <c r="C26968">
        <v>3278</v>
      </c>
      <c r="D26968">
        <v>104120</v>
      </c>
      <c r="E26968" s="31">
        <v>3191</v>
      </c>
      <c r="F26968">
        <v>65</v>
      </c>
      <c r="G26968" s="31">
        <v>22</v>
      </c>
      <c r="H26968" s="31">
        <v>0</v>
      </c>
    </row>
    <row r="26969" spans="1:8" x14ac:dyDescent="0.45">
      <c r="A26969" s="32">
        <v>44480</v>
      </c>
      <c r="B26969" s="1" t="s">
        <v>46</v>
      </c>
      <c r="C26969">
        <v>4693</v>
      </c>
      <c r="D26969">
        <v>129239</v>
      </c>
      <c r="E26969" s="31">
        <v>4640</v>
      </c>
      <c r="F26969">
        <v>38</v>
      </c>
      <c r="G26969" s="31">
        <v>15</v>
      </c>
      <c r="H26969" s="31">
        <v>1</v>
      </c>
    </row>
    <row r="26970" spans="1:8" x14ac:dyDescent="0.45">
      <c r="A26970" s="32">
        <v>44480</v>
      </c>
      <c r="B26970" s="1" t="s">
        <v>47</v>
      </c>
      <c r="C26970">
        <v>5270</v>
      </c>
      <c r="D26970">
        <v>152806</v>
      </c>
      <c r="E26970" s="31">
        <v>5078</v>
      </c>
      <c r="F26970">
        <v>82</v>
      </c>
      <c r="G26970" s="31">
        <v>110</v>
      </c>
      <c r="H26970" s="31">
        <v>1</v>
      </c>
    </row>
    <row r="26971" spans="1:8" x14ac:dyDescent="0.45">
      <c r="A26971" s="32">
        <v>44480</v>
      </c>
      <c r="B26971" s="1" t="s">
        <v>48</v>
      </c>
      <c r="C26971">
        <v>4118</v>
      </c>
      <c r="D26971">
        <v>99084</v>
      </c>
      <c r="E26971" s="31">
        <v>4074</v>
      </c>
      <c r="F26971">
        <v>31</v>
      </c>
      <c r="G26971" s="31">
        <v>13</v>
      </c>
      <c r="H26971" s="31">
        <v>2</v>
      </c>
    </row>
    <row r="26972" spans="1:8" x14ac:dyDescent="0.45">
      <c r="A26972" s="32">
        <v>44480</v>
      </c>
      <c r="B26972" s="1" t="s">
        <v>49</v>
      </c>
      <c r="C26972">
        <v>74195</v>
      </c>
      <c r="D26972">
        <v>1256139</v>
      </c>
      <c r="E26972" s="31">
        <v>73046</v>
      </c>
      <c r="F26972">
        <v>616</v>
      </c>
      <c r="G26972" s="31">
        <v>518</v>
      </c>
      <c r="H26972" s="31">
        <v>18</v>
      </c>
    </row>
    <row r="26973" spans="1:8" x14ac:dyDescent="0.45">
      <c r="A26973" s="32">
        <v>44480</v>
      </c>
      <c r="B26973" s="1" t="s">
        <v>50</v>
      </c>
      <c r="C26973">
        <v>5797</v>
      </c>
      <c r="D26973">
        <v>103884</v>
      </c>
      <c r="E26973" s="31">
        <v>5773</v>
      </c>
      <c r="F26973">
        <v>29</v>
      </c>
      <c r="G26973" s="31">
        <v>42</v>
      </c>
      <c r="H26973" s="31">
        <v>1</v>
      </c>
    </row>
    <row r="26974" spans="1:8" x14ac:dyDescent="0.45">
      <c r="A26974" s="32">
        <v>44480</v>
      </c>
      <c r="B26974" s="1" t="s">
        <v>51</v>
      </c>
      <c r="C26974">
        <v>6046</v>
      </c>
      <c r="D26974">
        <v>180005</v>
      </c>
      <c r="E26974" s="31">
        <v>5923</v>
      </c>
      <c r="F26974">
        <v>73</v>
      </c>
      <c r="G26974" s="31">
        <v>51</v>
      </c>
      <c r="H26974" s="31">
        <v>0</v>
      </c>
    </row>
    <row r="26975" spans="1:8" x14ac:dyDescent="0.45">
      <c r="A26975" s="32">
        <v>44480</v>
      </c>
      <c r="B26975" s="1" t="s">
        <v>52</v>
      </c>
      <c r="C26975">
        <v>14330</v>
      </c>
      <c r="D26975">
        <v>123090</v>
      </c>
      <c r="E26975" s="31">
        <v>14137</v>
      </c>
      <c r="F26975">
        <v>135</v>
      </c>
      <c r="G26975" s="31">
        <v>58</v>
      </c>
      <c r="H26975" s="31">
        <v>4</v>
      </c>
    </row>
    <row r="26976" spans="1:8" x14ac:dyDescent="0.45">
      <c r="A26976" s="32">
        <v>44480</v>
      </c>
      <c r="B26976" s="1" t="s">
        <v>53</v>
      </c>
      <c r="C26976">
        <v>8172</v>
      </c>
      <c r="D26976">
        <v>264781</v>
      </c>
      <c r="E26976" s="31">
        <v>8029</v>
      </c>
      <c r="F26976">
        <v>84</v>
      </c>
      <c r="G26976" s="31">
        <v>59</v>
      </c>
      <c r="H26976" s="31">
        <v>1</v>
      </c>
    </row>
    <row r="26977" spans="1:8" x14ac:dyDescent="0.45">
      <c r="A26977" s="32">
        <v>44480</v>
      </c>
      <c r="B26977" s="1" t="s">
        <v>54</v>
      </c>
      <c r="C26977">
        <v>6145</v>
      </c>
      <c r="D26977">
        <v>72785</v>
      </c>
      <c r="E26977" s="31">
        <v>6072</v>
      </c>
      <c r="F26977">
        <v>41</v>
      </c>
      <c r="G26977" s="31">
        <v>16</v>
      </c>
      <c r="H26977" s="31">
        <v>0</v>
      </c>
    </row>
    <row r="26978" spans="1:8" x14ac:dyDescent="0.45">
      <c r="A26978" s="32">
        <v>44480</v>
      </c>
      <c r="B26978" s="1" t="s">
        <v>55</v>
      </c>
      <c r="C26978">
        <v>9076</v>
      </c>
      <c r="D26978">
        <v>168134</v>
      </c>
      <c r="E26978" s="31">
        <v>9054</v>
      </c>
      <c r="F26978">
        <v>65</v>
      </c>
      <c r="G26978" s="31">
        <v>23</v>
      </c>
      <c r="H26978" s="31">
        <v>0</v>
      </c>
    </row>
    <row r="26979" spans="1:8" x14ac:dyDescent="0.45">
      <c r="A26979" s="32">
        <v>44480</v>
      </c>
      <c r="B26979" s="1" t="s">
        <v>56</v>
      </c>
      <c r="C26979">
        <v>49886</v>
      </c>
      <c r="D26979">
        <v>395988</v>
      </c>
      <c r="E26979" s="31">
        <v>49209</v>
      </c>
      <c r="F26979">
        <v>345</v>
      </c>
      <c r="G26979" s="31">
        <v>277</v>
      </c>
      <c r="H26979" s="31">
        <v>8</v>
      </c>
    </row>
    <row r="26980" spans="1:8" x14ac:dyDescent="0.45">
      <c r="A26980" s="32">
        <v>44481</v>
      </c>
      <c r="B26980" s="1" t="s">
        <v>7</v>
      </c>
      <c r="C26980">
        <v>60453</v>
      </c>
      <c r="D26980">
        <v>1119244</v>
      </c>
      <c r="E26980" s="31">
        <v>58801</v>
      </c>
      <c r="F26980">
        <v>1469</v>
      </c>
      <c r="G26980" s="31">
        <v>192</v>
      </c>
      <c r="H26980" s="31">
        <v>0</v>
      </c>
    </row>
    <row r="26981" spans="1:8" x14ac:dyDescent="0.45">
      <c r="A26981" s="32">
        <v>44481</v>
      </c>
      <c r="B26981" s="1" t="s">
        <v>11</v>
      </c>
      <c r="C26981">
        <v>5805</v>
      </c>
      <c r="D26981">
        <v>89889</v>
      </c>
      <c r="E26981" s="31">
        <v>5640</v>
      </c>
      <c r="F26981">
        <v>38</v>
      </c>
      <c r="G26981" s="31">
        <v>127</v>
      </c>
      <c r="H26981" s="31">
        <v>2</v>
      </c>
    </row>
    <row r="26982" spans="1:8" x14ac:dyDescent="0.45">
      <c r="A26982" s="32">
        <v>44481</v>
      </c>
      <c r="B26982" s="1" t="s">
        <v>12</v>
      </c>
      <c r="C26982">
        <v>3486</v>
      </c>
      <c r="D26982">
        <v>122479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44481</v>
      </c>
      <c r="B26983" s="1" t="s">
        <v>13</v>
      </c>
      <c r="C26983">
        <v>16246</v>
      </c>
      <c r="D26983">
        <v>241476</v>
      </c>
      <c r="E26983" s="31">
        <v>16089</v>
      </c>
      <c r="F26983">
        <v>117</v>
      </c>
      <c r="G26983" s="31">
        <v>36</v>
      </c>
      <c r="H26983" s="31">
        <v>2</v>
      </c>
    </row>
    <row r="26984" spans="1:8" x14ac:dyDescent="0.45">
      <c r="A26984" s="32">
        <v>44481</v>
      </c>
      <c r="B26984" s="1" t="s">
        <v>14</v>
      </c>
      <c r="C26984">
        <v>1893</v>
      </c>
      <c r="D26984">
        <v>26736</v>
      </c>
      <c r="E26984" s="31">
        <v>1851</v>
      </c>
      <c r="F26984">
        <v>27</v>
      </c>
      <c r="G26984" s="31">
        <v>15</v>
      </c>
      <c r="H26984" s="31">
        <v>0</v>
      </c>
    </row>
    <row r="26985" spans="1:8" x14ac:dyDescent="0.45">
      <c r="A26985" s="32">
        <v>44481</v>
      </c>
      <c r="B26985" s="1" t="s">
        <v>15</v>
      </c>
      <c r="C26985">
        <v>3512</v>
      </c>
      <c r="D26985">
        <v>99473</v>
      </c>
      <c r="E26985" s="31">
        <v>3448</v>
      </c>
      <c r="F26985">
        <v>56</v>
      </c>
      <c r="G26985" s="31">
        <v>8</v>
      </c>
      <c r="H26985" s="31">
        <v>0</v>
      </c>
    </row>
    <row r="26986" spans="1:8" x14ac:dyDescent="0.45">
      <c r="A26986" s="32">
        <v>44481</v>
      </c>
      <c r="B26986" s="1" t="s">
        <v>16</v>
      </c>
      <c r="C26986">
        <v>9465</v>
      </c>
      <c r="D26986">
        <v>413302</v>
      </c>
      <c r="E26986" s="31">
        <v>9272</v>
      </c>
      <c r="F26986">
        <v>175</v>
      </c>
      <c r="G26986" s="31">
        <v>18</v>
      </c>
      <c r="H26986" s="31">
        <v>2</v>
      </c>
    </row>
    <row r="26987" spans="1:8" x14ac:dyDescent="0.45">
      <c r="A26987" s="32">
        <v>44481</v>
      </c>
      <c r="B26987" s="1" t="s">
        <v>17</v>
      </c>
      <c r="C26987">
        <v>24321</v>
      </c>
      <c r="D26987">
        <v>40366</v>
      </c>
      <c r="E26987" s="31">
        <v>23988</v>
      </c>
      <c r="F26987">
        <v>217</v>
      </c>
      <c r="G26987" s="31">
        <v>116</v>
      </c>
      <c r="H26987" s="31">
        <v>8</v>
      </c>
    </row>
    <row r="26988" spans="1:8" x14ac:dyDescent="0.45">
      <c r="A26988" s="32">
        <v>44481</v>
      </c>
      <c r="B26988" s="1" t="s">
        <v>18</v>
      </c>
      <c r="C26988">
        <v>15392</v>
      </c>
      <c r="D26988">
        <v>485946</v>
      </c>
      <c r="E26988" s="31">
        <v>15176</v>
      </c>
      <c r="F26988">
        <v>116</v>
      </c>
      <c r="G26988" s="31">
        <v>100</v>
      </c>
      <c r="H26988" s="31">
        <v>3</v>
      </c>
    </row>
    <row r="26989" spans="1:8" x14ac:dyDescent="0.45">
      <c r="A26989" s="32">
        <v>44481</v>
      </c>
      <c r="B26989" s="1" t="s">
        <v>19</v>
      </c>
      <c r="C26989">
        <v>16665</v>
      </c>
      <c r="D26989">
        <v>298869</v>
      </c>
      <c r="E26989" s="31">
        <v>16418</v>
      </c>
      <c r="F26989">
        <v>174</v>
      </c>
      <c r="G26989" s="31">
        <v>73</v>
      </c>
      <c r="H26989" s="31">
        <v>3</v>
      </c>
    </row>
    <row r="26990" spans="1:8" x14ac:dyDescent="0.45">
      <c r="A26990" s="32">
        <v>44481</v>
      </c>
      <c r="B26990" s="1" t="s">
        <v>20</v>
      </c>
      <c r="C26990">
        <v>115285</v>
      </c>
      <c r="D26990">
        <v>1467813</v>
      </c>
      <c r="E26990" s="31">
        <v>113734</v>
      </c>
      <c r="F26990">
        <v>1017</v>
      </c>
      <c r="G26990" s="31">
        <v>534</v>
      </c>
      <c r="H26990" s="31">
        <v>28</v>
      </c>
    </row>
    <row r="26991" spans="1:8" x14ac:dyDescent="0.45">
      <c r="A26991" s="32">
        <v>44481</v>
      </c>
      <c r="B26991" s="1" t="s">
        <v>21</v>
      </c>
      <c r="C26991">
        <v>100088</v>
      </c>
      <c r="D26991">
        <v>1080946</v>
      </c>
      <c r="E26991" s="31">
        <v>98660</v>
      </c>
      <c r="F26991">
        <v>1010</v>
      </c>
      <c r="G26991" s="31">
        <v>393</v>
      </c>
      <c r="H26991" s="31">
        <v>22</v>
      </c>
    </row>
    <row r="26992" spans="1:8" x14ac:dyDescent="0.45">
      <c r="A26992" s="32">
        <v>44481</v>
      </c>
      <c r="B26992" s="1" t="s">
        <v>22</v>
      </c>
      <c r="C26992">
        <v>376902</v>
      </c>
      <c r="D26992">
        <v>3689092</v>
      </c>
      <c r="E26992" s="31">
        <v>372590</v>
      </c>
      <c r="F26992">
        <v>3044</v>
      </c>
      <c r="G26992" s="31">
        <v>1268</v>
      </c>
      <c r="H26992" s="31">
        <v>55</v>
      </c>
    </row>
    <row r="26993" spans="1:8" x14ac:dyDescent="0.45">
      <c r="A26993" s="32">
        <v>44481</v>
      </c>
      <c r="B26993" s="1" t="s">
        <v>23</v>
      </c>
      <c r="C26993">
        <v>168484</v>
      </c>
      <c r="D26993">
        <v>1612718</v>
      </c>
      <c r="E26993" s="31">
        <v>166575</v>
      </c>
      <c r="F26993">
        <v>1287</v>
      </c>
      <c r="G26993" s="31">
        <v>622</v>
      </c>
      <c r="H26993" s="31">
        <v>30</v>
      </c>
    </row>
    <row r="26994" spans="1:8" x14ac:dyDescent="0.45">
      <c r="A26994" s="32">
        <v>44481</v>
      </c>
      <c r="B26994" s="1" t="s">
        <v>24</v>
      </c>
      <c r="C26994">
        <v>7959</v>
      </c>
      <c r="D26994">
        <v>288570</v>
      </c>
      <c r="E26994" s="31">
        <v>7823</v>
      </c>
      <c r="F26994">
        <v>61</v>
      </c>
      <c r="G26994" s="31">
        <v>75</v>
      </c>
      <c r="H26994" s="31">
        <v>2</v>
      </c>
    </row>
    <row r="26995" spans="1:8" x14ac:dyDescent="0.45">
      <c r="A26995" s="32">
        <v>44481</v>
      </c>
      <c r="B26995" s="1" t="s">
        <v>25</v>
      </c>
      <c r="C26995">
        <v>4838</v>
      </c>
      <c r="D26995">
        <v>115462</v>
      </c>
      <c r="E26995" s="31">
        <v>4747</v>
      </c>
      <c r="F26995">
        <v>51</v>
      </c>
      <c r="G26995" s="31">
        <v>40</v>
      </c>
      <c r="H26995" s="31">
        <v>1</v>
      </c>
    </row>
    <row r="26996" spans="1:8" x14ac:dyDescent="0.45">
      <c r="A26996" s="32">
        <v>44481</v>
      </c>
      <c r="B26996" s="1" t="s">
        <v>26</v>
      </c>
      <c r="C26996">
        <v>7919</v>
      </c>
      <c r="D26996">
        <v>195646</v>
      </c>
      <c r="E26996" s="31">
        <v>7724</v>
      </c>
      <c r="F26996">
        <v>128</v>
      </c>
      <c r="G26996" s="31">
        <v>45</v>
      </c>
      <c r="H26996" s="31">
        <v>0</v>
      </c>
    </row>
    <row r="26997" spans="1:8" x14ac:dyDescent="0.45">
      <c r="A26997" s="32">
        <v>44481</v>
      </c>
      <c r="B26997" s="1" t="s">
        <v>27</v>
      </c>
      <c r="C26997">
        <v>3091</v>
      </c>
      <c r="D26997">
        <v>117530</v>
      </c>
      <c r="E26997" s="31">
        <v>3030</v>
      </c>
      <c r="F26997">
        <v>37</v>
      </c>
      <c r="G26997" s="31">
        <v>24</v>
      </c>
      <c r="H26997" s="31">
        <v>1</v>
      </c>
    </row>
    <row r="26998" spans="1:8" x14ac:dyDescent="0.45">
      <c r="A26998" s="32">
        <v>44481</v>
      </c>
      <c r="B26998" s="1" t="s">
        <v>28</v>
      </c>
      <c r="C26998">
        <v>5141</v>
      </c>
      <c r="D26998">
        <v>111974</v>
      </c>
      <c r="E26998" s="31">
        <v>5102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44481</v>
      </c>
      <c r="B26999" s="1" t="s">
        <v>29</v>
      </c>
      <c r="C26999">
        <v>8810</v>
      </c>
      <c r="D26999">
        <v>320037</v>
      </c>
      <c r="E26999" s="31">
        <v>8715</v>
      </c>
      <c r="F26999">
        <v>96</v>
      </c>
      <c r="G26999" s="31">
        <v>53</v>
      </c>
      <c r="H26999" s="31">
        <v>0</v>
      </c>
    </row>
    <row r="27000" spans="1:8" x14ac:dyDescent="0.45">
      <c r="A27000" s="32">
        <v>44481</v>
      </c>
      <c r="B27000" s="1" t="s">
        <v>30</v>
      </c>
      <c r="C27000">
        <v>18968</v>
      </c>
      <c r="D27000">
        <v>411873</v>
      </c>
      <c r="E27000" s="31">
        <v>18783</v>
      </c>
      <c r="F27000">
        <v>216</v>
      </c>
      <c r="G27000" s="31">
        <v>176</v>
      </c>
      <c r="H27000" s="31">
        <v>3</v>
      </c>
    </row>
    <row r="27001" spans="1:8" x14ac:dyDescent="0.45">
      <c r="A27001" s="32">
        <v>44481</v>
      </c>
      <c r="B27001" s="1" t="s">
        <v>31</v>
      </c>
      <c r="C27001">
        <v>26695</v>
      </c>
      <c r="D27001">
        <v>625523</v>
      </c>
      <c r="E27001" s="31">
        <v>26401</v>
      </c>
      <c r="F27001">
        <v>209</v>
      </c>
      <c r="G27001" s="31">
        <v>49</v>
      </c>
      <c r="H27001" s="31">
        <v>1</v>
      </c>
    </row>
    <row r="27002" spans="1:8" x14ac:dyDescent="0.45">
      <c r="A27002" s="32">
        <v>44481</v>
      </c>
      <c r="B27002" s="1" t="s">
        <v>32</v>
      </c>
      <c r="C27002">
        <v>105893</v>
      </c>
      <c r="D27002">
        <v>1319770</v>
      </c>
      <c r="E27002" s="31">
        <v>104199</v>
      </c>
      <c r="F27002">
        <v>1148</v>
      </c>
      <c r="G27002" s="31">
        <v>546</v>
      </c>
      <c r="H27002" s="31">
        <v>14</v>
      </c>
    </row>
    <row r="27003" spans="1:8" x14ac:dyDescent="0.45">
      <c r="A27003" s="32">
        <v>44481</v>
      </c>
      <c r="B27003" s="1" t="s">
        <v>33</v>
      </c>
      <c r="C27003">
        <v>14715</v>
      </c>
      <c r="D27003">
        <v>263303</v>
      </c>
      <c r="E27003" s="31">
        <v>14771</v>
      </c>
      <c r="F27003">
        <v>163</v>
      </c>
      <c r="G27003" s="31">
        <v>102</v>
      </c>
      <c r="H27003" s="31">
        <v>3</v>
      </c>
    </row>
    <row r="27004" spans="1:8" x14ac:dyDescent="0.45">
      <c r="A27004" s="32">
        <v>44481</v>
      </c>
      <c r="B27004" s="1" t="s">
        <v>34</v>
      </c>
      <c r="C27004">
        <v>12331</v>
      </c>
      <c r="D27004">
        <v>257656</v>
      </c>
      <c r="E27004" s="31">
        <v>12164</v>
      </c>
      <c r="F27004">
        <v>102</v>
      </c>
      <c r="G27004" s="31">
        <v>65</v>
      </c>
      <c r="H27004" s="31">
        <v>1</v>
      </c>
    </row>
    <row r="27005" spans="1:8" x14ac:dyDescent="0.45">
      <c r="A27005" s="32">
        <v>44481</v>
      </c>
      <c r="B27005" s="1" t="s">
        <v>35</v>
      </c>
      <c r="C27005">
        <v>35742</v>
      </c>
      <c r="D27005">
        <v>424030</v>
      </c>
      <c r="E27005" s="31">
        <v>35194</v>
      </c>
      <c r="F27005">
        <v>287</v>
      </c>
      <c r="G27005" s="31">
        <v>249</v>
      </c>
      <c r="H27005" s="31">
        <v>13</v>
      </c>
    </row>
    <row r="27006" spans="1:8" x14ac:dyDescent="0.45">
      <c r="A27006" s="32">
        <v>44481</v>
      </c>
      <c r="B27006" s="1" t="s">
        <v>36</v>
      </c>
      <c r="C27006">
        <v>201307</v>
      </c>
      <c r="D27006">
        <v>3516399</v>
      </c>
      <c r="E27006" s="31">
        <v>194999</v>
      </c>
      <c r="F27006">
        <v>3007</v>
      </c>
      <c r="G27006" s="31">
        <v>1629</v>
      </c>
      <c r="H27006" s="31">
        <v>166</v>
      </c>
    </row>
    <row r="27007" spans="1:8" x14ac:dyDescent="0.45">
      <c r="A27007" s="32">
        <v>44481</v>
      </c>
      <c r="B27007" s="1" t="s">
        <v>37</v>
      </c>
      <c r="C27007">
        <v>77963</v>
      </c>
      <c r="D27007">
        <v>753335</v>
      </c>
      <c r="E27007" s="31">
        <v>76063</v>
      </c>
      <c r="F27007">
        <v>1392</v>
      </c>
      <c r="G27007" s="31">
        <v>509</v>
      </c>
      <c r="H27007" s="31">
        <v>14</v>
      </c>
    </row>
    <row r="27008" spans="1:8" x14ac:dyDescent="0.45">
      <c r="A27008" s="32">
        <v>44481</v>
      </c>
      <c r="B27008" s="1" t="s">
        <v>38</v>
      </c>
      <c r="C27008">
        <v>15769</v>
      </c>
      <c r="D27008">
        <v>251372</v>
      </c>
      <c r="E27008" s="31">
        <v>15521</v>
      </c>
      <c r="F27008">
        <v>149</v>
      </c>
      <c r="G27008" s="31">
        <v>99</v>
      </c>
      <c r="H27008" s="31">
        <v>3</v>
      </c>
    </row>
    <row r="27009" spans="1:8" x14ac:dyDescent="0.45">
      <c r="A27009" s="32">
        <v>44481</v>
      </c>
      <c r="B27009" s="1" t="s">
        <v>39</v>
      </c>
      <c r="C27009">
        <v>5280</v>
      </c>
      <c r="D27009">
        <v>65502</v>
      </c>
      <c r="E27009" s="31">
        <v>5093</v>
      </c>
      <c r="F27009">
        <v>62</v>
      </c>
      <c r="G27009" s="31">
        <v>21</v>
      </c>
      <c r="H27009" s="31">
        <v>0</v>
      </c>
    </row>
    <row r="27010" spans="1:8" x14ac:dyDescent="0.45">
      <c r="A27010" s="32">
        <v>44481</v>
      </c>
      <c r="B27010" s="1" t="s">
        <v>40</v>
      </c>
      <c r="C27010">
        <v>1651</v>
      </c>
      <c r="D27010">
        <v>147846</v>
      </c>
      <c r="E27010" s="31">
        <v>1612</v>
      </c>
      <c r="F27010">
        <v>5</v>
      </c>
      <c r="G27010" s="31">
        <v>11</v>
      </c>
      <c r="H27010" s="31">
        <v>0</v>
      </c>
    </row>
    <row r="27011" spans="1:8" x14ac:dyDescent="0.45">
      <c r="A27011" s="32">
        <v>44481</v>
      </c>
      <c r="B27011" s="1" t="s">
        <v>41</v>
      </c>
      <c r="C27011">
        <v>1633</v>
      </c>
      <c r="D27011">
        <v>55076</v>
      </c>
      <c r="E27011" s="31">
        <v>1616</v>
      </c>
      <c r="F27011">
        <v>5</v>
      </c>
      <c r="G27011" s="31">
        <v>12</v>
      </c>
      <c r="H27011" s="31">
        <v>0</v>
      </c>
    </row>
    <row r="27012" spans="1:8" x14ac:dyDescent="0.45">
      <c r="A27012" s="32">
        <v>44481</v>
      </c>
      <c r="B27012" s="1" t="s">
        <v>42</v>
      </c>
      <c r="C27012">
        <v>15192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44481</v>
      </c>
      <c r="B27013" s="1" t="s">
        <v>43</v>
      </c>
      <c r="C27013">
        <v>21821</v>
      </c>
      <c r="D27013">
        <v>889244</v>
      </c>
      <c r="E27013" s="31">
        <v>21490</v>
      </c>
      <c r="F27013">
        <v>199</v>
      </c>
      <c r="G27013" s="31">
        <v>132</v>
      </c>
      <c r="H27013" s="31">
        <v>4</v>
      </c>
    </row>
    <row r="27014" spans="1:8" x14ac:dyDescent="0.45">
      <c r="A27014" s="32">
        <v>44481</v>
      </c>
      <c r="B27014" s="1" t="s">
        <v>44</v>
      </c>
      <c r="C27014">
        <v>5659</v>
      </c>
      <c r="D27014">
        <v>186064</v>
      </c>
      <c r="E27014" s="31">
        <v>5503</v>
      </c>
      <c r="F27014">
        <v>91</v>
      </c>
      <c r="G27014" s="31">
        <v>65</v>
      </c>
      <c r="H27014" s="31">
        <v>0</v>
      </c>
    </row>
    <row r="27015" spans="1:8" x14ac:dyDescent="0.45">
      <c r="A27015" s="32">
        <v>44481</v>
      </c>
      <c r="B27015" s="1" t="s">
        <v>45</v>
      </c>
      <c r="C27015">
        <v>3279</v>
      </c>
      <c r="D27015">
        <v>104535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44481</v>
      </c>
      <c r="B27016" s="1" t="s">
        <v>46</v>
      </c>
      <c r="C27016">
        <v>4693</v>
      </c>
      <c r="D27016">
        <v>129372</v>
      </c>
      <c r="E27016" s="31">
        <v>4642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44481</v>
      </c>
      <c r="B27017" s="1" t="s">
        <v>47</v>
      </c>
      <c r="C27017">
        <v>5280</v>
      </c>
      <c r="D27017">
        <v>152883</v>
      </c>
      <c r="E27017" s="31">
        <v>5102</v>
      </c>
      <c r="F27017">
        <v>82</v>
      </c>
      <c r="G27017" s="31">
        <v>96</v>
      </c>
      <c r="H27017" s="31">
        <v>1</v>
      </c>
    </row>
    <row r="27018" spans="1:8" x14ac:dyDescent="0.45">
      <c r="A27018" s="32">
        <v>44481</v>
      </c>
      <c r="B27018" s="1" t="s">
        <v>48</v>
      </c>
      <c r="C27018">
        <v>4123</v>
      </c>
      <c r="D27018">
        <v>99090</v>
      </c>
      <c r="E27018" s="31">
        <v>4078</v>
      </c>
      <c r="F27018">
        <v>31</v>
      </c>
      <c r="G27018" s="31">
        <v>14</v>
      </c>
      <c r="H27018" s="31">
        <v>2</v>
      </c>
    </row>
    <row r="27019" spans="1:8" x14ac:dyDescent="0.45">
      <c r="A27019" s="32">
        <v>44481</v>
      </c>
      <c r="B27019" s="1" t="s">
        <v>49</v>
      </c>
      <c r="C27019">
        <v>74209</v>
      </c>
      <c r="D27019">
        <v>1259989</v>
      </c>
      <c r="E27019" s="31">
        <v>73088</v>
      </c>
      <c r="F27019">
        <v>618</v>
      </c>
      <c r="G27019" s="31">
        <v>491</v>
      </c>
      <c r="H27019" s="31">
        <v>17</v>
      </c>
    </row>
    <row r="27020" spans="1:8" x14ac:dyDescent="0.45">
      <c r="A27020" s="32">
        <v>44481</v>
      </c>
      <c r="B27020" s="1" t="s">
        <v>50</v>
      </c>
      <c r="C27020">
        <v>5803</v>
      </c>
      <c r="D27020">
        <v>104429</v>
      </c>
      <c r="E27020" s="31">
        <v>5784</v>
      </c>
      <c r="F27020">
        <v>29</v>
      </c>
      <c r="G27020" s="31">
        <v>39</v>
      </c>
      <c r="H27020" s="31">
        <v>1</v>
      </c>
    </row>
    <row r="27021" spans="1:8" x14ac:dyDescent="0.45">
      <c r="A27021" s="32">
        <v>44481</v>
      </c>
      <c r="B27021" s="1" t="s">
        <v>51</v>
      </c>
      <c r="C27021">
        <v>6047</v>
      </c>
      <c r="D27021">
        <v>180490</v>
      </c>
      <c r="E27021" s="31">
        <v>5928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44481</v>
      </c>
      <c r="B27022" s="1" t="s">
        <v>52</v>
      </c>
      <c r="C27022">
        <v>14333</v>
      </c>
      <c r="D27022">
        <v>123147</v>
      </c>
      <c r="E27022" s="31">
        <v>14148</v>
      </c>
      <c r="F27022">
        <v>135</v>
      </c>
      <c r="G27022" s="31">
        <v>50</v>
      </c>
      <c r="H27022" s="31">
        <v>4</v>
      </c>
    </row>
    <row r="27023" spans="1:8" x14ac:dyDescent="0.45">
      <c r="A27023" s="32">
        <v>44481</v>
      </c>
      <c r="B27023" s="1" t="s">
        <v>53</v>
      </c>
      <c r="C27023">
        <v>8174</v>
      </c>
      <c r="D27023">
        <v>265892</v>
      </c>
      <c r="E27023" s="31">
        <v>8039</v>
      </c>
      <c r="F27023">
        <v>84</v>
      </c>
      <c r="G27023" s="31">
        <v>51</v>
      </c>
      <c r="H27023" s="31">
        <v>1</v>
      </c>
    </row>
    <row r="27024" spans="1:8" x14ac:dyDescent="0.45">
      <c r="A27024" s="32">
        <v>44481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44481</v>
      </c>
      <c r="B27025" s="1" t="s">
        <v>55</v>
      </c>
      <c r="C27025">
        <v>9081</v>
      </c>
      <c r="D27025">
        <v>168370</v>
      </c>
      <c r="E27025" s="31">
        <v>9055</v>
      </c>
      <c r="F27025">
        <v>65</v>
      </c>
      <c r="G27025" s="31">
        <v>22</v>
      </c>
      <c r="H27025" s="31">
        <v>0</v>
      </c>
    </row>
    <row r="27026" spans="1:8" x14ac:dyDescent="0.45">
      <c r="A27026" s="32">
        <v>44481</v>
      </c>
      <c r="B27026" s="1" t="s">
        <v>56</v>
      </c>
      <c r="C27026">
        <v>49915</v>
      </c>
      <c r="D27026">
        <v>396977</v>
      </c>
      <c r="E27026" s="31">
        <v>49249</v>
      </c>
      <c r="F27026">
        <v>345</v>
      </c>
      <c r="G27026" s="31">
        <v>275</v>
      </c>
      <c r="H27026" s="31">
        <v>4</v>
      </c>
    </row>
    <row r="27027" spans="1:8" x14ac:dyDescent="0.45">
      <c r="A27027" s="32">
        <v>44482</v>
      </c>
      <c r="B27027" s="1" t="s">
        <v>7</v>
      </c>
      <c r="C27027">
        <v>60474</v>
      </c>
      <c r="D27027">
        <v>1122657</v>
      </c>
      <c r="E27027" s="31">
        <v>58825</v>
      </c>
      <c r="F27027">
        <v>1469</v>
      </c>
      <c r="G27027" s="31">
        <v>183</v>
      </c>
      <c r="H27027" s="31">
        <v>0</v>
      </c>
    </row>
    <row r="27028" spans="1:8" x14ac:dyDescent="0.45">
      <c r="A27028" s="32">
        <v>44482</v>
      </c>
      <c r="B27028" s="1" t="s">
        <v>11</v>
      </c>
      <c r="C27028">
        <v>5839</v>
      </c>
      <c r="D27028">
        <v>90235</v>
      </c>
      <c r="E27028" s="31">
        <v>5655</v>
      </c>
      <c r="F27028">
        <v>38</v>
      </c>
      <c r="G27028" s="31">
        <v>146</v>
      </c>
      <c r="H27028" s="31">
        <v>2</v>
      </c>
    </row>
    <row r="27029" spans="1:8" x14ac:dyDescent="0.45">
      <c r="A27029" s="32">
        <v>44482</v>
      </c>
      <c r="B27029" s="1" t="s">
        <v>12</v>
      </c>
      <c r="C27029">
        <v>3486</v>
      </c>
      <c r="D27029">
        <v>122855</v>
      </c>
      <c r="E27029" s="31">
        <v>3429</v>
      </c>
      <c r="F27029">
        <v>53</v>
      </c>
      <c r="G27029" s="31">
        <v>4</v>
      </c>
      <c r="H27029" s="31">
        <v>0</v>
      </c>
    </row>
    <row r="27030" spans="1:8" x14ac:dyDescent="0.45">
      <c r="A27030" s="32">
        <v>44482</v>
      </c>
      <c r="B27030" s="1" t="s">
        <v>13</v>
      </c>
      <c r="C27030">
        <v>16246</v>
      </c>
      <c r="D27030">
        <v>242708</v>
      </c>
      <c r="E27030" s="31">
        <v>16095</v>
      </c>
      <c r="F27030">
        <v>117</v>
      </c>
      <c r="G27030" s="31">
        <v>34</v>
      </c>
      <c r="H27030" s="31">
        <v>1</v>
      </c>
    </row>
    <row r="27031" spans="1:8" x14ac:dyDescent="0.45">
      <c r="A27031" s="32">
        <v>44482</v>
      </c>
      <c r="B27031" s="1" t="s">
        <v>14</v>
      </c>
      <c r="C27031">
        <v>1893</v>
      </c>
      <c r="D27031">
        <v>26739</v>
      </c>
      <c r="E27031" s="31">
        <v>1857</v>
      </c>
      <c r="F27031">
        <v>27</v>
      </c>
      <c r="G27031" s="31">
        <v>9</v>
      </c>
      <c r="H27031" s="31">
        <v>0</v>
      </c>
    </row>
    <row r="27032" spans="1:8" x14ac:dyDescent="0.45">
      <c r="A27032" s="32">
        <v>44482</v>
      </c>
      <c r="B27032" s="1" t="s">
        <v>15</v>
      </c>
      <c r="C27032">
        <v>3519</v>
      </c>
      <c r="D27032">
        <v>99682</v>
      </c>
      <c r="E27032" s="31">
        <v>3450</v>
      </c>
      <c r="F27032">
        <v>56</v>
      </c>
      <c r="G27032" s="31">
        <v>13</v>
      </c>
      <c r="H27032" s="31">
        <v>0</v>
      </c>
    </row>
    <row r="27033" spans="1:8" x14ac:dyDescent="0.45">
      <c r="A27033" s="32">
        <v>44482</v>
      </c>
      <c r="B27033" s="1" t="s">
        <v>16</v>
      </c>
      <c r="C27033">
        <v>9469</v>
      </c>
      <c r="D27033">
        <v>414020</v>
      </c>
      <c r="E27033" s="31">
        <v>9274</v>
      </c>
      <c r="F27033">
        <v>175</v>
      </c>
      <c r="G27033" s="31">
        <v>20</v>
      </c>
      <c r="H27033" s="31">
        <v>2</v>
      </c>
    </row>
    <row r="27034" spans="1:8" x14ac:dyDescent="0.45">
      <c r="A27034" s="32">
        <v>44482</v>
      </c>
      <c r="B27034" s="1" t="s">
        <v>17</v>
      </c>
      <c r="C27034">
        <v>24332</v>
      </c>
      <c r="D27034">
        <v>40366</v>
      </c>
      <c r="E27034" s="31">
        <v>23995</v>
      </c>
      <c r="F27034">
        <v>217</v>
      </c>
      <c r="G27034" s="31">
        <v>120</v>
      </c>
      <c r="H27034" s="31">
        <v>8</v>
      </c>
    </row>
    <row r="27035" spans="1:8" x14ac:dyDescent="0.45">
      <c r="A27035" s="32">
        <v>44482</v>
      </c>
      <c r="B27035" s="1" t="s">
        <v>18</v>
      </c>
      <c r="C27035">
        <v>15399</v>
      </c>
      <c r="D27035">
        <v>486367</v>
      </c>
      <c r="E27035" s="31">
        <v>15195</v>
      </c>
      <c r="F27035">
        <v>116</v>
      </c>
      <c r="G27035" s="31">
        <v>88</v>
      </c>
      <c r="H27035" s="31">
        <v>3</v>
      </c>
    </row>
    <row r="27036" spans="1:8" x14ac:dyDescent="0.45">
      <c r="A27036" s="32">
        <v>44482</v>
      </c>
      <c r="B27036" s="1" t="s">
        <v>19</v>
      </c>
      <c r="C27036">
        <v>16679</v>
      </c>
      <c r="D27036">
        <v>299836</v>
      </c>
      <c r="E27036" s="31">
        <v>16436</v>
      </c>
      <c r="F27036">
        <v>174</v>
      </c>
      <c r="G27036" s="31">
        <v>69</v>
      </c>
      <c r="H27036" s="31">
        <v>3</v>
      </c>
    </row>
    <row r="27037" spans="1:8" x14ac:dyDescent="0.45">
      <c r="A27037" s="32">
        <v>44482</v>
      </c>
      <c r="B27037" s="1" t="s">
        <v>20</v>
      </c>
      <c r="C27037">
        <v>115336</v>
      </c>
      <c r="D27037">
        <v>1470823</v>
      </c>
      <c r="E27037" s="31">
        <v>113793</v>
      </c>
      <c r="F27037">
        <v>1018</v>
      </c>
      <c r="G27037" s="31">
        <v>525</v>
      </c>
      <c r="H27037" s="31">
        <v>27</v>
      </c>
    </row>
    <row r="27038" spans="1:8" x14ac:dyDescent="0.45">
      <c r="A27038" s="32">
        <v>44482</v>
      </c>
      <c r="B27038" s="1" t="s">
        <v>21</v>
      </c>
      <c r="C27038">
        <v>100124</v>
      </c>
      <c r="D27038">
        <v>1083005</v>
      </c>
      <c r="E27038" s="31">
        <v>98715</v>
      </c>
      <c r="F27038">
        <v>1010</v>
      </c>
      <c r="G27038" s="31">
        <v>363</v>
      </c>
      <c r="H27038" s="31">
        <v>21</v>
      </c>
    </row>
    <row r="27039" spans="1:8" x14ac:dyDescent="0.45">
      <c r="A27039" s="32">
        <v>44482</v>
      </c>
      <c r="B27039" s="1" t="s">
        <v>22</v>
      </c>
      <c r="C27039">
        <v>376974</v>
      </c>
      <c r="D27039">
        <v>3696668</v>
      </c>
      <c r="E27039" s="31">
        <v>372767</v>
      </c>
      <c r="F27039">
        <v>3057</v>
      </c>
      <c r="G27039" s="31">
        <v>1150</v>
      </c>
      <c r="H27039" s="31">
        <v>43</v>
      </c>
    </row>
    <row r="27040" spans="1:8" x14ac:dyDescent="0.45">
      <c r="A27040" s="32">
        <v>44482</v>
      </c>
      <c r="B27040" s="1" t="s">
        <v>23</v>
      </c>
      <c r="C27040">
        <v>168534</v>
      </c>
      <c r="D27040">
        <v>1617673</v>
      </c>
      <c r="E27040" s="31">
        <v>166667</v>
      </c>
      <c r="F27040">
        <v>1288</v>
      </c>
      <c r="G27040" s="31">
        <v>579</v>
      </c>
      <c r="H27040" s="31">
        <v>27</v>
      </c>
    </row>
    <row r="27041" spans="1:8" x14ac:dyDescent="0.45">
      <c r="A27041" s="32">
        <v>44482</v>
      </c>
      <c r="B27041" s="1" t="s">
        <v>24</v>
      </c>
      <c r="C27041">
        <v>7960</v>
      </c>
      <c r="D27041">
        <v>289250</v>
      </c>
      <c r="E27041" s="31">
        <v>7837</v>
      </c>
      <c r="F27041">
        <v>61</v>
      </c>
      <c r="G27041" s="31">
        <v>62</v>
      </c>
      <c r="H27041" s="31">
        <v>2</v>
      </c>
    </row>
    <row r="27042" spans="1:8" x14ac:dyDescent="0.45">
      <c r="A27042" s="32">
        <v>44482</v>
      </c>
      <c r="B27042" s="1" t="s">
        <v>25</v>
      </c>
      <c r="C27042">
        <v>4842</v>
      </c>
      <c r="D27042">
        <v>115816</v>
      </c>
      <c r="E27042" s="31">
        <v>4755</v>
      </c>
      <c r="F27042">
        <v>51</v>
      </c>
      <c r="G27042" s="31">
        <v>36</v>
      </c>
      <c r="H27042" s="31">
        <v>1</v>
      </c>
    </row>
    <row r="27043" spans="1:8" x14ac:dyDescent="0.45">
      <c r="A27043" s="32">
        <v>44482</v>
      </c>
      <c r="B27043" s="1" t="s">
        <v>26</v>
      </c>
      <c r="C27043">
        <v>7926</v>
      </c>
      <c r="D27043">
        <v>196147</v>
      </c>
      <c r="E27043" s="31">
        <v>7736</v>
      </c>
      <c r="F27043">
        <v>129</v>
      </c>
      <c r="G27043" s="31">
        <v>39</v>
      </c>
      <c r="H27043" s="31">
        <v>1</v>
      </c>
    </row>
    <row r="27044" spans="1:8" x14ac:dyDescent="0.45">
      <c r="A27044" s="32">
        <v>44482</v>
      </c>
      <c r="B27044" s="1" t="s">
        <v>27</v>
      </c>
      <c r="C27044">
        <v>3091</v>
      </c>
      <c r="D27044">
        <v>117645</v>
      </c>
      <c r="E27044" s="31">
        <v>3034</v>
      </c>
      <c r="F27044">
        <v>37</v>
      </c>
      <c r="G27044" s="31">
        <v>20</v>
      </c>
      <c r="H27044" s="31">
        <v>0</v>
      </c>
    </row>
    <row r="27045" spans="1:8" x14ac:dyDescent="0.45">
      <c r="A27045" s="32">
        <v>44482</v>
      </c>
      <c r="B27045" s="1" t="s">
        <v>28</v>
      </c>
      <c r="C27045">
        <v>5141</v>
      </c>
      <c r="D27045">
        <v>111974</v>
      </c>
      <c r="E27045" s="31">
        <v>5103</v>
      </c>
      <c r="F27045">
        <v>29</v>
      </c>
      <c r="G27045" s="31">
        <v>10</v>
      </c>
      <c r="H27045" s="31">
        <v>0</v>
      </c>
    </row>
    <row r="27046" spans="1:8" x14ac:dyDescent="0.45">
      <c r="A27046" s="32">
        <v>44482</v>
      </c>
      <c r="B27046" s="1" t="s">
        <v>29</v>
      </c>
      <c r="C27046">
        <v>8817</v>
      </c>
      <c r="D27046">
        <v>320835</v>
      </c>
      <c r="E27046" s="31">
        <v>8724</v>
      </c>
      <c r="F27046">
        <v>96</v>
      </c>
      <c r="G27046" s="31">
        <v>52</v>
      </c>
      <c r="H27046" s="31">
        <v>0</v>
      </c>
    </row>
    <row r="27047" spans="1:8" x14ac:dyDescent="0.45">
      <c r="A27047" s="32">
        <v>44482</v>
      </c>
      <c r="B27047" s="1" t="s">
        <v>30</v>
      </c>
      <c r="C27047">
        <v>18986</v>
      </c>
      <c r="D27047">
        <v>413321</v>
      </c>
      <c r="E27047" s="31">
        <v>18798</v>
      </c>
      <c r="F27047">
        <v>216</v>
      </c>
      <c r="G27047" s="31">
        <v>170</v>
      </c>
      <c r="H27047" s="31">
        <v>3</v>
      </c>
    </row>
    <row r="27048" spans="1:8" x14ac:dyDescent="0.45">
      <c r="A27048" s="32">
        <v>44482</v>
      </c>
      <c r="B27048" s="1" t="s">
        <v>31</v>
      </c>
      <c r="C27048">
        <v>26698</v>
      </c>
      <c r="D27048">
        <v>625523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44482</v>
      </c>
      <c r="B27049" s="1" t="s">
        <v>32</v>
      </c>
      <c r="C27049">
        <v>105926</v>
      </c>
      <c r="D27049">
        <v>1323431</v>
      </c>
      <c r="E27049" s="31">
        <v>104296</v>
      </c>
      <c r="F27049">
        <v>1151</v>
      </c>
      <c r="G27049" s="31">
        <v>479</v>
      </c>
      <c r="H27049" s="31">
        <v>12</v>
      </c>
    </row>
    <row r="27050" spans="1:8" x14ac:dyDescent="0.45">
      <c r="A27050" s="32">
        <v>44482</v>
      </c>
      <c r="B27050" s="1" t="s">
        <v>33</v>
      </c>
      <c r="C27050">
        <v>14722</v>
      </c>
      <c r="D27050">
        <v>263303</v>
      </c>
      <c r="E27050" s="31">
        <v>14785</v>
      </c>
      <c r="F27050">
        <v>163</v>
      </c>
      <c r="G27050" s="31">
        <v>95</v>
      </c>
      <c r="H27050" s="31">
        <v>3</v>
      </c>
    </row>
    <row r="27051" spans="1:8" x14ac:dyDescent="0.45">
      <c r="A27051" s="32">
        <v>44482</v>
      </c>
      <c r="B27051" s="1" t="s">
        <v>34</v>
      </c>
      <c r="C27051">
        <v>12332</v>
      </c>
      <c r="D27051">
        <v>258168</v>
      </c>
      <c r="E27051" s="31">
        <v>12181</v>
      </c>
      <c r="F27051">
        <v>102</v>
      </c>
      <c r="G27051" s="31">
        <v>49</v>
      </c>
      <c r="H27051" s="31">
        <v>1</v>
      </c>
    </row>
    <row r="27052" spans="1:8" x14ac:dyDescent="0.45">
      <c r="A27052" s="32">
        <v>44482</v>
      </c>
      <c r="B27052" s="1" t="s">
        <v>35</v>
      </c>
      <c r="C27052">
        <v>35763</v>
      </c>
      <c r="D27052">
        <v>425157</v>
      </c>
      <c r="E27052" s="31">
        <v>35220</v>
      </c>
      <c r="F27052">
        <v>289</v>
      </c>
      <c r="G27052" s="31">
        <v>235</v>
      </c>
      <c r="H27052" s="31">
        <v>11</v>
      </c>
    </row>
    <row r="27053" spans="1:8" x14ac:dyDescent="0.45">
      <c r="A27053" s="32">
        <v>44482</v>
      </c>
      <c r="B27053" s="1" t="s">
        <v>36</v>
      </c>
      <c r="C27053">
        <v>201429</v>
      </c>
      <c r="D27053">
        <v>3526163</v>
      </c>
      <c r="E27053" s="31">
        <v>195222</v>
      </c>
      <c r="F27053">
        <v>3015</v>
      </c>
      <c r="G27053" s="31">
        <v>1549</v>
      </c>
      <c r="H27053" s="31">
        <v>158</v>
      </c>
    </row>
    <row r="27054" spans="1:8" x14ac:dyDescent="0.45">
      <c r="A27054" s="32">
        <v>44482</v>
      </c>
      <c r="B27054" s="1" t="s">
        <v>37</v>
      </c>
      <c r="C27054">
        <v>78015</v>
      </c>
      <c r="D27054">
        <v>754833</v>
      </c>
      <c r="E27054" s="31">
        <v>76119</v>
      </c>
      <c r="F27054">
        <v>1392</v>
      </c>
      <c r="G27054" s="31">
        <v>504</v>
      </c>
      <c r="H27054" s="31">
        <v>13</v>
      </c>
    </row>
    <row r="27055" spans="1:8" x14ac:dyDescent="0.45">
      <c r="A27055" s="32">
        <v>44482</v>
      </c>
      <c r="B27055" s="1" t="s">
        <v>38</v>
      </c>
      <c r="C27055">
        <v>15785</v>
      </c>
      <c r="D27055">
        <v>252073</v>
      </c>
      <c r="E27055" s="31">
        <v>15530</v>
      </c>
      <c r="F27055">
        <v>149</v>
      </c>
      <c r="G27055" s="31">
        <v>106</v>
      </c>
      <c r="H27055" s="31">
        <v>3</v>
      </c>
    </row>
    <row r="27056" spans="1:8" x14ac:dyDescent="0.45">
      <c r="A27056" s="32">
        <v>44482</v>
      </c>
      <c r="B27056" s="1" t="s">
        <v>39</v>
      </c>
      <c r="C27056">
        <v>5281</v>
      </c>
      <c r="D27056">
        <v>65539</v>
      </c>
      <c r="E27056" s="31">
        <v>5099</v>
      </c>
      <c r="F27056">
        <v>62</v>
      </c>
      <c r="G27056" s="31">
        <v>16</v>
      </c>
      <c r="H27056" s="31">
        <v>1</v>
      </c>
    </row>
    <row r="27057" spans="1:8" x14ac:dyDescent="0.45">
      <c r="A27057" s="32">
        <v>44482</v>
      </c>
      <c r="B27057" s="1" t="s">
        <v>40</v>
      </c>
      <c r="C27057">
        <v>1654</v>
      </c>
      <c r="D27057">
        <v>148695</v>
      </c>
      <c r="E27057" s="31">
        <v>1615</v>
      </c>
      <c r="F27057">
        <v>5</v>
      </c>
      <c r="G27057" s="31">
        <v>10</v>
      </c>
      <c r="H27057" s="31">
        <v>0</v>
      </c>
    </row>
    <row r="27058" spans="1:8" x14ac:dyDescent="0.45">
      <c r="A27058" s="32">
        <v>44482</v>
      </c>
      <c r="B27058" s="1" t="s">
        <v>41</v>
      </c>
      <c r="C27058">
        <v>1633</v>
      </c>
      <c r="D27058">
        <v>55076</v>
      </c>
      <c r="E27058" s="31">
        <v>1619</v>
      </c>
      <c r="F27058">
        <v>5</v>
      </c>
      <c r="G27058" s="31">
        <v>9</v>
      </c>
      <c r="H27058" s="31">
        <v>0</v>
      </c>
    </row>
    <row r="27059" spans="1:8" x14ac:dyDescent="0.45">
      <c r="A27059" s="32">
        <v>44482</v>
      </c>
      <c r="B27059" s="1" t="s">
        <v>42</v>
      </c>
      <c r="C27059">
        <v>15202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44482</v>
      </c>
      <c r="B27060" s="1" t="s">
        <v>43</v>
      </c>
      <c r="C27060">
        <v>21828</v>
      </c>
      <c r="D27060">
        <v>889244</v>
      </c>
      <c r="E27060" s="31">
        <v>21513</v>
      </c>
      <c r="F27060">
        <v>199</v>
      </c>
      <c r="G27060" s="31">
        <v>116</v>
      </c>
      <c r="H27060" s="31">
        <v>4</v>
      </c>
    </row>
    <row r="27061" spans="1:8" x14ac:dyDescent="0.45">
      <c r="A27061" s="32">
        <v>44482</v>
      </c>
      <c r="B27061" s="1" t="s">
        <v>44</v>
      </c>
      <c r="C27061">
        <v>5669</v>
      </c>
      <c r="D27061">
        <v>189336</v>
      </c>
      <c r="E27061" s="31">
        <v>5508</v>
      </c>
      <c r="F27061">
        <v>91</v>
      </c>
      <c r="G27061" s="31">
        <v>70</v>
      </c>
      <c r="H27061" s="31">
        <v>0</v>
      </c>
    </row>
    <row r="27062" spans="1:8" x14ac:dyDescent="0.45">
      <c r="A27062" s="32">
        <v>44482</v>
      </c>
      <c r="B27062" s="1" t="s">
        <v>45</v>
      </c>
      <c r="C27062">
        <v>3279</v>
      </c>
      <c r="D27062">
        <v>104710</v>
      </c>
      <c r="E27062" s="31">
        <v>3195</v>
      </c>
      <c r="F27062">
        <v>65</v>
      </c>
      <c r="G27062" s="31">
        <v>19</v>
      </c>
      <c r="H27062" s="31">
        <v>0</v>
      </c>
    </row>
    <row r="27063" spans="1:8" x14ac:dyDescent="0.45">
      <c r="A27063" s="32">
        <v>44482</v>
      </c>
      <c r="B27063" s="1" t="s">
        <v>46</v>
      </c>
      <c r="C27063">
        <v>4695</v>
      </c>
      <c r="D27063">
        <v>129781</v>
      </c>
      <c r="E27063" s="31">
        <v>4644</v>
      </c>
      <c r="F27063">
        <v>38</v>
      </c>
      <c r="G27063" s="31">
        <v>13</v>
      </c>
      <c r="H27063" s="31">
        <v>1</v>
      </c>
    </row>
    <row r="27064" spans="1:8" x14ac:dyDescent="0.45">
      <c r="A27064" s="32">
        <v>44482</v>
      </c>
      <c r="B27064" s="1" t="s">
        <v>47</v>
      </c>
      <c r="C27064">
        <v>5287</v>
      </c>
      <c r="D27064">
        <v>153274</v>
      </c>
      <c r="E27064" s="31">
        <v>5116</v>
      </c>
      <c r="F27064">
        <v>82</v>
      </c>
      <c r="G27064" s="31">
        <v>89</v>
      </c>
      <c r="H27064" s="31">
        <v>1</v>
      </c>
    </row>
    <row r="27065" spans="1:8" x14ac:dyDescent="0.45">
      <c r="A27065" s="32">
        <v>44482</v>
      </c>
      <c r="B27065" s="1" t="s">
        <v>48</v>
      </c>
      <c r="C27065">
        <v>4123</v>
      </c>
      <c r="D27065">
        <v>99099</v>
      </c>
      <c r="E27065" s="31">
        <v>4080</v>
      </c>
      <c r="F27065">
        <v>31</v>
      </c>
      <c r="G27065" s="31">
        <v>12</v>
      </c>
      <c r="H27065" s="31">
        <v>2</v>
      </c>
    </row>
    <row r="27066" spans="1:8" x14ac:dyDescent="0.45">
      <c r="A27066" s="32">
        <v>44482</v>
      </c>
      <c r="B27066" s="1" t="s">
        <v>49</v>
      </c>
      <c r="C27066">
        <v>74230</v>
      </c>
      <c r="D27066">
        <v>1262868</v>
      </c>
      <c r="E27066" s="31">
        <v>73195</v>
      </c>
      <c r="F27066">
        <v>618</v>
      </c>
      <c r="G27066" s="31">
        <v>396</v>
      </c>
      <c r="H27066" s="31">
        <v>16</v>
      </c>
    </row>
    <row r="27067" spans="1:8" x14ac:dyDescent="0.45">
      <c r="A27067" s="32">
        <v>44482</v>
      </c>
      <c r="B27067" s="1" t="s">
        <v>50</v>
      </c>
      <c r="C27067">
        <v>5805</v>
      </c>
      <c r="D27067">
        <v>104741</v>
      </c>
      <c r="E27067" s="31">
        <v>5794</v>
      </c>
      <c r="F27067">
        <v>29</v>
      </c>
      <c r="G27067" s="31">
        <v>31</v>
      </c>
      <c r="H27067" s="31">
        <v>1</v>
      </c>
    </row>
    <row r="27068" spans="1:8" x14ac:dyDescent="0.45">
      <c r="A27068" s="32">
        <v>44482</v>
      </c>
      <c r="B27068" s="1" t="s">
        <v>51</v>
      </c>
      <c r="C27068">
        <v>6052</v>
      </c>
      <c r="D27068">
        <v>181068</v>
      </c>
      <c r="E27068" s="31">
        <v>5932</v>
      </c>
      <c r="F27068">
        <v>73</v>
      </c>
      <c r="G27068" s="31">
        <v>47</v>
      </c>
      <c r="H27068" s="31">
        <v>0</v>
      </c>
    </row>
    <row r="27069" spans="1:8" x14ac:dyDescent="0.45">
      <c r="A27069" s="32">
        <v>44482</v>
      </c>
      <c r="B27069" s="1" t="s">
        <v>52</v>
      </c>
      <c r="C27069">
        <v>14336</v>
      </c>
      <c r="D27069">
        <v>123147</v>
      </c>
      <c r="E27069" s="31">
        <v>14161</v>
      </c>
      <c r="F27069">
        <v>135</v>
      </c>
      <c r="G27069" s="31">
        <v>40</v>
      </c>
      <c r="H27069" s="31">
        <v>4</v>
      </c>
    </row>
    <row r="27070" spans="1:8" x14ac:dyDescent="0.45">
      <c r="A27070" s="32">
        <v>44482</v>
      </c>
      <c r="B27070" s="1" t="s">
        <v>53</v>
      </c>
      <c r="C27070">
        <v>8176</v>
      </c>
      <c r="D27070">
        <v>267196</v>
      </c>
      <c r="E27070" s="31">
        <v>8044</v>
      </c>
      <c r="F27070">
        <v>84</v>
      </c>
      <c r="G27070" s="31">
        <v>48</v>
      </c>
      <c r="H27070" s="31">
        <v>1</v>
      </c>
    </row>
    <row r="27071" spans="1:8" x14ac:dyDescent="0.45">
      <c r="A27071" s="32">
        <v>44482</v>
      </c>
      <c r="B27071" s="1" t="s">
        <v>54</v>
      </c>
      <c r="C27071">
        <v>6146</v>
      </c>
      <c r="D27071">
        <v>72926</v>
      </c>
      <c r="E27071" s="31">
        <v>6075</v>
      </c>
      <c r="F27071">
        <v>41</v>
      </c>
      <c r="G27071" s="31">
        <v>14</v>
      </c>
      <c r="H27071" s="31">
        <v>0</v>
      </c>
    </row>
    <row r="27072" spans="1:8" x14ac:dyDescent="0.45">
      <c r="A27072" s="32">
        <v>44482</v>
      </c>
      <c r="B27072" s="1" t="s">
        <v>55</v>
      </c>
      <c r="C27072">
        <v>9083</v>
      </c>
      <c r="D27072">
        <v>168575</v>
      </c>
      <c r="E27072" s="31">
        <v>9056</v>
      </c>
      <c r="F27072">
        <v>65</v>
      </c>
      <c r="G27072" s="31">
        <v>26</v>
      </c>
      <c r="H27072" s="31">
        <v>0</v>
      </c>
    </row>
    <row r="27073" spans="1:8" x14ac:dyDescent="0.45">
      <c r="A27073" s="32">
        <v>44482</v>
      </c>
      <c r="B27073" s="1" t="s">
        <v>56</v>
      </c>
      <c r="C27073">
        <v>49947</v>
      </c>
      <c r="D27073">
        <v>397898</v>
      </c>
      <c r="E27073" s="31">
        <v>49274</v>
      </c>
      <c r="F27073">
        <v>350</v>
      </c>
      <c r="G27073" s="31">
        <v>277</v>
      </c>
      <c r="H27073" s="31">
        <v>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2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44483</v>
      </c>
      <c r="B3" s="25" t="s">
        <v>153</v>
      </c>
      <c r="C3" s="25">
        <f>IF(D21="", "", D21)</f>
        <v>1708312</v>
      </c>
      <c r="D3" s="25">
        <f>IF(C21="", "", C21)</f>
        <v>24487368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8061</v>
      </c>
      <c r="I3" s="25" t="str">
        <f t="shared" si="1"/>
        <v/>
      </c>
      <c r="J3" s="25">
        <f t="shared" si="1"/>
        <v>381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1660900</v>
      </c>
      <c r="N3" s="25">
        <f t="shared" si="2"/>
        <v>18013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44483</v>
      </c>
      <c r="B4" s="25" t="s">
        <v>154</v>
      </c>
      <c r="C4" s="25">
        <f>IF(D22="", "", D22)</f>
        <v>4322</v>
      </c>
      <c r="D4" s="25">
        <f>IF(C22="", "", C22)</f>
        <v>1093396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95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4220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44483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14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2" t="s">
        <v>355</v>
      </c>
      <c r="B9" s="112"/>
      <c r="C9" s="112"/>
      <c r="D9" s="112"/>
      <c r="E9" s="112"/>
      <c r="F9" s="112"/>
      <c r="G9" s="112"/>
      <c r="H9" s="112"/>
      <c r="I9" s="112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2"/>
      <c r="H11" s="112"/>
      <c r="I11" s="114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24487368</v>
      </c>
      <c r="D12" s="45">
        <v>1708312</v>
      </c>
      <c r="E12" s="45">
        <v>8061</v>
      </c>
      <c r="F12" s="45">
        <v>381</v>
      </c>
      <c r="G12" s="45">
        <v>1660900</v>
      </c>
      <c r="H12" s="45">
        <v>18013</v>
      </c>
      <c r="I12" s="3"/>
      <c r="J12" s="55"/>
      <c r="K12" s="115" t="s">
        <v>354</v>
      </c>
      <c r="L12" s="115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1093396</v>
      </c>
      <c r="D13" s="45">
        <v>4322</v>
      </c>
      <c r="E13" s="45">
        <v>95</v>
      </c>
      <c r="F13" s="45">
        <v>0</v>
      </c>
      <c r="G13" s="45">
        <v>4220</v>
      </c>
      <c r="H13" s="45">
        <v>7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25581593</v>
      </c>
      <c r="D15" s="44">
        <f t="shared" si="3"/>
        <v>1712649</v>
      </c>
      <c r="E15" s="44">
        <f t="shared" si="3"/>
        <v>8156</v>
      </c>
      <c r="F15" s="44">
        <f t="shared" si="3"/>
        <v>381</v>
      </c>
      <c r="G15" s="44">
        <f t="shared" si="3"/>
        <v>1665135</v>
      </c>
      <c r="H15" s="44">
        <f t="shared" si="3"/>
        <v>18020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2" t="s">
        <v>157</v>
      </c>
      <c r="D18" s="114"/>
      <c r="E18" s="112" t="s">
        <v>169</v>
      </c>
      <c r="F18" s="114"/>
      <c r="G18" s="114"/>
      <c r="H18" s="112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45">
      <c r="C19" s="114"/>
      <c r="D19" s="114"/>
      <c r="E19" s="114"/>
      <c r="F19" s="114"/>
      <c r="G19" s="114"/>
      <c r="H19" s="112" t="s">
        <v>158</v>
      </c>
      <c r="I19" s="114"/>
      <c r="J19" s="114"/>
      <c r="K19" s="114"/>
      <c r="L19" s="114"/>
      <c r="M19" s="114"/>
      <c r="N19" s="114"/>
      <c r="O19" s="112" t="s">
        <v>159</v>
      </c>
      <c r="P19" s="112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4"/>
      <c r="P20" s="114"/>
    </row>
    <row r="21" spans="1:16" x14ac:dyDescent="0.45">
      <c r="B21" s="25" t="s">
        <v>166</v>
      </c>
      <c r="C21" s="27">
        <f t="shared" ref="C21:D23" si="4">C12</f>
        <v>24487368</v>
      </c>
      <c r="D21" s="27">
        <f t="shared" si="4"/>
        <v>1708312</v>
      </c>
      <c r="E21" s="3"/>
      <c r="F21" s="3"/>
      <c r="G21" s="3"/>
      <c r="H21" s="3"/>
      <c r="I21" s="27">
        <f>E12</f>
        <v>8061</v>
      </c>
      <c r="J21" s="3"/>
      <c r="K21" s="27">
        <f>F12</f>
        <v>381</v>
      </c>
      <c r="L21" s="3"/>
      <c r="M21" s="3"/>
      <c r="N21" s="16">
        <f>G21</f>
        <v>0</v>
      </c>
      <c r="O21" s="27">
        <f t="shared" ref="O21:P23" si="5">G12</f>
        <v>1660900</v>
      </c>
      <c r="P21" s="27">
        <f t="shared" si="5"/>
        <v>18013</v>
      </c>
    </row>
    <row r="22" spans="1:16" x14ac:dyDescent="0.45">
      <c r="B22" s="25" t="s">
        <v>167</v>
      </c>
      <c r="C22" s="27">
        <f t="shared" si="4"/>
        <v>1093396</v>
      </c>
      <c r="D22" s="27">
        <f t="shared" si="4"/>
        <v>4322</v>
      </c>
      <c r="E22" s="3"/>
      <c r="F22" s="3"/>
      <c r="G22" s="3"/>
      <c r="H22" s="3"/>
      <c r="I22" s="27">
        <f>E13</f>
        <v>95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4220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25581593</v>
      </c>
      <c r="D24" s="25">
        <f t="shared" si="6"/>
        <v>1712649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8156</v>
      </c>
      <c r="J24" s="25">
        <f t="shared" si="6"/>
        <v>0</v>
      </c>
      <c r="K24" s="25">
        <f t="shared" si="6"/>
        <v>381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1665135</v>
      </c>
      <c r="P24" s="25">
        <f t="shared" si="6"/>
        <v>18020</v>
      </c>
    </row>
    <row r="26" spans="1:16" x14ac:dyDescent="0.45">
      <c r="F26" s="112" t="s">
        <v>278</v>
      </c>
      <c r="G26" s="114"/>
      <c r="H26" s="114"/>
      <c r="I26" s="114"/>
      <c r="J26" s="114"/>
      <c r="K26" s="114"/>
    </row>
    <row r="27" spans="1:16" x14ac:dyDescent="0.45">
      <c r="E27" s="25" t="s">
        <v>291</v>
      </c>
      <c r="F27" s="113" t="s">
        <v>280</v>
      </c>
      <c r="G27" s="113"/>
      <c r="H27" s="113"/>
      <c r="I27" s="113"/>
      <c r="J27" s="113"/>
      <c r="K27" s="113"/>
      <c r="L27" s="113"/>
    </row>
    <row r="29" spans="1:16" x14ac:dyDescent="0.45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45">
      <c r="F30" s="113" t="s">
        <v>281</v>
      </c>
      <c r="G30" s="113"/>
      <c r="H30" s="113"/>
      <c r="I30" s="113"/>
      <c r="J30" s="113"/>
      <c r="K30" s="113"/>
      <c r="L30" s="113"/>
      <c r="M30" s="113"/>
      <c r="N30" s="113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2" t="s">
        <v>293</v>
      </c>
      <c r="H32" s="112"/>
      <c r="I32" s="112"/>
      <c r="J32" s="112"/>
      <c r="K32" s="112"/>
      <c r="L32" s="112"/>
    </row>
    <row r="33" spans="6:14" x14ac:dyDescent="0.45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2" t="s">
        <v>177</v>
      </c>
      <c r="B1" s="112"/>
      <c r="C1" s="112"/>
      <c r="D1" s="117"/>
      <c r="E1" s="117"/>
      <c r="F1" s="117"/>
      <c r="G1" s="117"/>
      <c r="H1" s="117"/>
      <c r="I1" s="117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13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44482</v>
      </c>
      <c r="C5" s="29" t="s">
        <v>7</v>
      </c>
      <c r="D5" s="39">
        <f>IFERROR(INT(TRIM(SUBSTITUTE(VLOOKUP($A5&amp;"*",各都道府県の状況!$A:$I,D$3,FALSE), "※5", ""))), "")</f>
        <v>60474</v>
      </c>
      <c r="E5" s="39">
        <f>IFERROR(INT(TRIM(SUBSTITUTE(VLOOKUP($A5&amp;"*",各都道府県の状況!$A:$I,E$3,FALSE), "※5", ""))), "")</f>
        <v>1122657</v>
      </c>
      <c r="F5" s="39">
        <f>IFERROR(INT(TRIM(SUBSTITUTE(VLOOKUP($A5&amp;"*",各都道府県の状況!$A:$I,F$3,FALSE), "※5", ""))), "")</f>
        <v>58825</v>
      </c>
      <c r="G5" s="39">
        <f>IFERROR(INT(TRIM(SUBSTITUTE(VLOOKUP($A5&amp;"*",各都道府県の状況!$A:$I,G$3,FALSE), "※5", ""))), "")</f>
        <v>1469</v>
      </c>
      <c r="H5" s="39">
        <f>IFERROR(INT(TRIM(SUBSTITUTE(VLOOKUP($A5&amp;"*",各都道府県の状況!$A:$I,H$3,FALSE), "※5", ""))), "")</f>
        <v>183</v>
      </c>
      <c r="I5" s="39">
        <f>IFERROR(INT(TRIM(SUBSTITUTE(VLOOKUP($A5&amp;"*",各都道府県の状況!$A:$I,I$3,FALSE), "※5", ""))), "")</f>
        <v>0</v>
      </c>
      <c r="J5" s="2"/>
    </row>
    <row r="6" spans="1:10" x14ac:dyDescent="0.45">
      <c r="A6" s="12" t="s">
        <v>182</v>
      </c>
      <c r="B6" s="13">
        <f t="shared" si="0"/>
        <v>44482</v>
      </c>
      <c r="C6" s="29" t="s">
        <v>11</v>
      </c>
      <c r="D6" s="39">
        <f>IFERROR(INT(TRIM(SUBSTITUTE(VLOOKUP($A6&amp;"*",各都道府県の状況!$A:$I,D$3,FALSE), "※5", ""))), "")</f>
        <v>5839</v>
      </c>
      <c r="E6" s="39">
        <f>IFERROR(INT(TRIM(SUBSTITUTE(VLOOKUP($A6&amp;"*",各都道府県の状況!$A:$I,E$3,FALSE), "※5", ""))), "")</f>
        <v>90235</v>
      </c>
      <c r="F6" s="39">
        <f>IFERROR(INT(TRIM(SUBSTITUTE(VLOOKUP($A6&amp;"*",各都道府県の状況!$A:$I,F$3,FALSE), "※5", ""))), "")</f>
        <v>5655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146</v>
      </c>
      <c r="I6" s="39">
        <f>IFERROR(INT(TRIM(SUBSTITUTE(VLOOKUP($A6&amp;"*",各都道府県の状況!$A:$I,I$3,FALSE), "※5", ""))), "")</f>
        <v>2</v>
      </c>
    </row>
    <row r="7" spans="1:10" x14ac:dyDescent="0.45">
      <c r="A7" s="12" t="s">
        <v>183</v>
      </c>
      <c r="B7" s="13">
        <f t="shared" si="0"/>
        <v>44482</v>
      </c>
      <c r="C7" s="29" t="s">
        <v>12</v>
      </c>
      <c r="D7" s="39">
        <f>IFERROR(INT(TRIM(SUBSTITUTE(VLOOKUP($A7&amp;"*",各都道府県の状況!$A:$I,D$3,FALSE), "※5", ""))), "")</f>
        <v>3486</v>
      </c>
      <c r="E7" s="39">
        <f>IFERROR(INT(TRIM(SUBSTITUTE(VLOOKUP($A7&amp;"*",各都道府県の状況!$A:$I,E$3,FALSE), "※5", ""))), "")</f>
        <v>122855</v>
      </c>
      <c r="F7" s="39">
        <f>IFERROR(INT(TRIM(SUBSTITUTE(VLOOKUP($A7&amp;"*",各都道府県の状況!$A:$I,F$3,FALSE), "※5", ""))), "")</f>
        <v>3429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4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44482</v>
      </c>
      <c r="C8" s="29" t="s">
        <v>13</v>
      </c>
      <c r="D8" s="39">
        <f>IFERROR(INT(TRIM(SUBSTITUTE(VLOOKUP($A8&amp;"*",各都道府県の状況!$A:$I,D$3,FALSE), "※5", ""))), "")</f>
        <v>16246</v>
      </c>
      <c r="E8" s="39">
        <f>IFERROR(INT(TRIM(SUBSTITUTE(VLOOKUP($A8&amp;"*",各都道府県の状況!$A:$I,E$3,FALSE), "※5", ""))), "")</f>
        <v>242708</v>
      </c>
      <c r="F8" s="39">
        <f>IFERROR(INT(TRIM(SUBSTITUTE(VLOOKUP($A8&amp;"*",各都道府県の状況!$A:$I,F$3,FALSE), "※5", ""))), "")</f>
        <v>16095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34</v>
      </c>
      <c r="I8" s="39">
        <f>IFERROR(INT(TRIM(SUBSTITUTE(VLOOKUP($A8&amp;"*",各都道府県の状況!$A:$I,I$3,FALSE), "※5", ""))), "")</f>
        <v>1</v>
      </c>
    </row>
    <row r="9" spans="1:10" ht="21" customHeight="1" x14ac:dyDescent="0.45">
      <c r="A9" s="12" t="s">
        <v>185</v>
      </c>
      <c r="B9" s="13">
        <f t="shared" si="0"/>
        <v>44482</v>
      </c>
      <c r="C9" s="29" t="s">
        <v>14</v>
      </c>
      <c r="D9" s="39">
        <f>IFERROR(INT(TRIM(SUBSTITUTE(VLOOKUP($A9&amp;"*",各都道府県の状況!$A:$I,D$3,FALSE), "※5", ""))), "")</f>
        <v>1893</v>
      </c>
      <c r="E9" s="39">
        <f>IFERROR(INT(TRIM(SUBSTITUTE(VLOOKUP($A9&amp;"*",各都道府県の状況!$A:$I,E$3,FALSE), "※5", ""))), "")</f>
        <v>26739</v>
      </c>
      <c r="F9" s="39">
        <f>IFERROR(INT(TRIM(SUBSTITUTE(VLOOKUP($A9&amp;"*",各都道府県の状況!$A:$I,F$3,FALSE), "※5", ""))), "")</f>
        <v>1857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9</v>
      </c>
      <c r="I9" s="39">
        <f>IFERROR(INT(TRIM(SUBSTITUTE(VLOOKUP($A9&amp;"*",各都道府県の状況!$A:$I,I$3,FALSE), "※5", ""))), "")</f>
        <v>0</v>
      </c>
    </row>
    <row r="10" spans="1:10" ht="21" customHeight="1" x14ac:dyDescent="0.45">
      <c r="A10" s="12" t="s">
        <v>186</v>
      </c>
      <c r="B10" s="13">
        <f t="shared" si="0"/>
        <v>44482</v>
      </c>
      <c r="C10" s="29" t="s">
        <v>15</v>
      </c>
      <c r="D10" s="39">
        <f>IFERROR(INT(TRIM(SUBSTITUTE(VLOOKUP($A10&amp;"*",各都道府県の状況!$A:$I,D$3,FALSE), "※5", ""))), "")</f>
        <v>3519</v>
      </c>
      <c r="E10" s="39">
        <f>IFERROR(INT(TRIM(SUBSTITUTE(VLOOKUP($A10&amp;"*",各都道府県の状況!$A:$I,E$3,FALSE), "※5", ""))), "")</f>
        <v>99682</v>
      </c>
      <c r="F10" s="39">
        <f>IFERROR(INT(TRIM(SUBSTITUTE(VLOOKUP($A10&amp;"*",各都道府県の状況!$A:$I,F$3,FALSE), "※5", ""))), "")</f>
        <v>3450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13</v>
      </c>
      <c r="I10" s="39">
        <f>IFERROR(INT(TRIM(SUBSTITUTE(VLOOKUP($A10&amp;"*",各都道府県の状況!$A:$I,I$3,FALSE), "※5", ""))), "")</f>
        <v>0</v>
      </c>
    </row>
    <row r="11" spans="1:10" x14ac:dyDescent="0.45">
      <c r="A11" s="12" t="s">
        <v>187</v>
      </c>
      <c r="B11" s="13">
        <f t="shared" si="0"/>
        <v>44482</v>
      </c>
      <c r="C11" s="29" t="s">
        <v>16</v>
      </c>
      <c r="D11" s="39">
        <f>IFERROR(INT(TRIM(SUBSTITUTE(VLOOKUP($A11&amp;"*",各都道府県の状況!$A:$I,D$3,FALSE), "※5", ""))), "")</f>
        <v>9469</v>
      </c>
      <c r="E11" s="39">
        <f>IFERROR(INT(TRIM(SUBSTITUTE(VLOOKUP($A11&amp;"*",各都道府県の状況!$A:$I,E$3,FALSE), "※5", ""))), "")</f>
        <v>414020</v>
      </c>
      <c r="F11" s="39">
        <f>IFERROR(INT(TRIM(SUBSTITUTE(VLOOKUP($A11&amp;"*",各都道府県の状況!$A:$I,F$3,FALSE), "※5", ""))), "")</f>
        <v>9274</v>
      </c>
      <c r="G11" s="39">
        <f>IFERROR(INT(TRIM(SUBSTITUTE(VLOOKUP($A11&amp;"*",各都道府県の状況!$A:$I,G$3,FALSE), "※5", ""))), "")</f>
        <v>175</v>
      </c>
      <c r="H11" s="39">
        <f>IFERROR(INT(TRIM(SUBSTITUTE(VLOOKUP($A11&amp;"*",各都道府県の状況!$A:$I,H$3,FALSE), "※5", ""))), "")</f>
        <v>20</v>
      </c>
      <c r="I11" s="39">
        <f>IFERROR(INT(TRIM(SUBSTITUTE(VLOOKUP($A11&amp;"*",各都道府県の状況!$A:$I,I$3,FALSE), "※5", ""))), "")</f>
        <v>2</v>
      </c>
    </row>
    <row r="12" spans="1:10" x14ac:dyDescent="0.45">
      <c r="A12" s="12" t="s">
        <v>188</v>
      </c>
      <c r="B12" s="13">
        <f t="shared" si="0"/>
        <v>44482</v>
      </c>
      <c r="C12" s="29" t="s">
        <v>17</v>
      </c>
      <c r="D12" s="39">
        <f>IFERROR(INT(TRIM(SUBSTITUTE(VLOOKUP($A12&amp;"*",各都道府県の状況!$A:$I,D$3,FALSE), "※5", ""))), "")</f>
        <v>24332</v>
      </c>
      <c r="E12" s="39">
        <f>IFERROR(INT(TRIM(SUBSTITUTE(VLOOKUP($A12&amp;"*",各都道府県の状況!$A:$I,E$3,FALSE), "※5", ""))), "")</f>
        <v>40366</v>
      </c>
      <c r="F12" s="39">
        <f>IFERROR(INT(TRIM(SUBSTITUTE(VLOOKUP($A12&amp;"*",各都道府県の状況!$A:$I,F$3,FALSE), "※5", ""))), "")</f>
        <v>23995</v>
      </c>
      <c r="G12" s="39">
        <f>IFERROR(INT(TRIM(SUBSTITUTE(VLOOKUP($A12&amp;"*",各都道府県の状況!$A:$I,G$3,FALSE), "※5", ""))), "")</f>
        <v>217</v>
      </c>
      <c r="H12" s="39">
        <f>IFERROR(INT(TRIM(SUBSTITUTE(VLOOKUP($A12&amp;"*",各都道府県の状況!$A:$I,H$3,FALSE), "※5", ""))), "")</f>
        <v>120</v>
      </c>
      <c r="I12" s="39">
        <f>IFERROR(INT(TRIM(SUBSTITUTE(VLOOKUP($A12&amp;"*",各都道府県の状況!$A:$I,I$3,FALSE), "※5", ""))), "")</f>
        <v>8</v>
      </c>
    </row>
    <row r="13" spans="1:10" x14ac:dyDescent="0.45">
      <c r="A13" s="12" t="s">
        <v>189</v>
      </c>
      <c r="B13" s="13">
        <f t="shared" si="0"/>
        <v>44482</v>
      </c>
      <c r="C13" s="29" t="s">
        <v>18</v>
      </c>
      <c r="D13" s="39">
        <f>IFERROR(INT(TRIM(SUBSTITUTE(VLOOKUP($A13&amp;"*",各都道府県の状況!$A:$I,D$3,FALSE), "※5", ""))), "")</f>
        <v>15399</v>
      </c>
      <c r="E13" s="39">
        <f>IFERROR(INT(TRIM(SUBSTITUTE(VLOOKUP($A13&amp;"*",各都道府県の状況!$A:$I,E$3,FALSE), "※5", ""))), "")</f>
        <v>486367</v>
      </c>
      <c r="F13" s="39">
        <f>IFERROR(INT(TRIM(SUBSTITUTE(VLOOKUP($A13&amp;"*",各都道府県の状況!$A:$I,F$3,FALSE), "※5", ""))), "")</f>
        <v>15195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88</v>
      </c>
      <c r="I13" s="39">
        <f>IFERROR(INT(TRIM(SUBSTITUTE(VLOOKUP($A13&amp;"*",各都道府県の状況!$A:$I,I$3,FALSE), "※5", ""))), "")</f>
        <v>3</v>
      </c>
    </row>
    <row r="14" spans="1:10" x14ac:dyDescent="0.45">
      <c r="A14" s="12" t="s">
        <v>190</v>
      </c>
      <c r="B14" s="13">
        <f t="shared" si="0"/>
        <v>44482</v>
      </c>
      <c r="C14" s="29" t="s">
        <v>19</v>
      </c>
      <c r="D14" s="39">
        <f>IFERROR(INT(TRIM(SUBSTITUTE(VLOOKUP($A14&amp;"*",各都道府県の状況!$A:$I,D$3,FALSE), "※5", ""))), "")</f>
        <v>16679</v>
      </c>
      <c r="E14" s="39">
        <f>IFERROR(INT(TRIM(SUBSTITUTE(VLOOKUP($A14&amp;"*",各都道府県の状況!$A:$I,E$3,FALSE), "※5", ""))), "")</f>
        <v>299836</v>
      </c>
      <c r="F14" s="39">
        <f>IFERROR(INT(TRIM(SUBSTITUTE(VLOOKUP($A14&amp;"*",各都道府県の状況!$A:$I,F$3,FALSE), "※5", ""))), "")</f>
        <v>16436</v>
      </c>
      <c r="G14" s="39">
        <f>IFERROR(INT(TRIM(SUBSTITUTE(VLOOKUP($A14&amp;"*",各都道府県の状況!$A:$I,G$3,FALSE), "※5", ""))), "")</f>
        <v>174</v>
      </c>
      <c r="H14" s="39">
        <f>IFERROR(INT(TRIM(SUBSTITUTE(VLOOKUP($A14&amp;"*",各都道府県の状況!$A:$I,H$3,FALSE), "※5", ""))), "")</f>
        <v>69</v>
      </c>
      <c r="I14" s="39">
        <f>IFERROR(INT(TRIM(SUBSTITUTE(VLOOKUP($A14&amp;"*",各都道府県の状況!$A:$I,I$3,FALSE), "※5", ""))), "")</f>
        <v>3</v>
      </c>
    </row>
    <row r="15" spans="1:10" x14ac:dyDescent="0.45">
      <c r="A15" s="12" t="s">
        <v>191</v>
      </c>
      <c r="B15" s="13">
        <f t="shared" si="0"/>
        <v>44482</v>
      </c>
      <c r="C15" s="29" t="s">
        <v>20</v>
      </c>
      <c r="D15" s="39">
        <f>IFERROR(INT(TRIM(SUBSTITUTE(VLOOKUP($A15&amp;"*",各都道府県の状況!$A:$I,D$3,FALSE), "※5", ""))), "")</f>
        <v>115336</v>
      </c>
      <c r="E15" s="39">
        <f>IFERROR(INT(TRIM(SUBSTITUTE(VLOOKUP($A15&amp;"*",各都道府県の状況!$A:$I,E$3,FALSE), "※5", ""))), "")</f>
        <v>1470823</v>
      </c>
      <c r="F15" s="39">
        <f>IFERROR(INT(TRIM(SUBSTITUTE(VLOOKUP($A15&amp;"*",各都道府県の状況!$A:$I,F$3,FALSE), "※5", ""))), "")</f>
        <v>113793</v>
      </c>
      <c r="G15" s="39">
        <f>IFERROR(INT(TRIM(SUBSTITUTE(VLOOKUP($A15&amp;"*",各都道府県の状況!$A:$I,G$3,FALSE), "※5", ""))), "")</f>
        <v>1018</v>
      </c>
      <c r="H15" s="39">
        <f>IFERROR(INT(TRIM(SUBSTITUTE(VLOOKUP($A15&amp;"*",各都道府県の状況!$A:$I,H$3,FALSE), "※5", ""))), "")</f>
        <v>525</v>
      </c>
      <c r="I15" s="39">
        <f>IFERROR(INT(TRIM(SUBSTITUTE(VLOOKUP($A15&amp;"*",各都道府県の状況!$A:$I,I$3,FALSE), "※5", ""))), "")</f>
        <v>27</v>
      </c>
    </row>
    <row r="16" spans="1:10" x14ac:dyDescent="0.45">
      <c r="A16" s="12" t="s">
        <v>192</v>
      </c>
      <c r="B16" s="13">
        <f t="shared" si="0"/>
        <v>44482</v>
      </c>
      <c r="C16" s="29" t="s">
        <v>21</v>
      </c>
      <c r="D16" s="39">
        <f>IFERROR(INT(TRIM(SUBSTITUTE(VLOOKUP($A16&amp;"*",各都道府県の状況!$A:$I,D$3,FALSE), "※5", ""))), "")</f>
        <v>100124</v>
      </c>
      <c r="E16" s="39">
        <f>IFERROR(INT(TRIM(SUBSTITUTE(VLOOKUP($A16&amp;"*",各都道府県の状況!$A:$I,E$3,FALSE), "※5", ""))), "")</f>
        <v>1083005</v>
      </c>
      <c r="F16" s="39">
        <f>IFERROR(INT(TRIM(SUBSTITUTE(VLOOKUP($A16&amp;"*",各都道府県の状況!$A:$I,F$3,FALSE), "※5", ""))), "")</f>
        <v>98715</v>
      </c>
      <c r="G16" s="39">
        <f>IFERROR(INT(TRIM(SUBSTITUTE(VLOOKUP($A16&amp;"*",各都道府県の状況!$A:$I,G$3,FALSE), "※5", ""))), "")</f>
        <v>1010</v>
      </c>
      <c r="H16" s="39">
        <f>IFERROR(INT(TRIM(SUBSTITUTE(VLOOKUP($A16&amp;"*",各都道府県の状況!$A:$I,H$3,FALSE), "※5", ""))), "")</f>
        <v>363</v>
      </c>
      <c r="I16" s="39">
        <f>IFERROR(INT(TRIM(SUBSTITUTE(VLOOKUP($A16&amp;"*",各都道府県の状況!$A:$I,I$3,FALSE), "※5", ""))), "")</f>
        <v>21</v>
      </c>
    </row>
    <row r="17" spans="1:9" x14ac:dyDescent="0.45">
      <c r="A17" s="12" t="s">
        <v>193</v>
      </c>
      <c r="B17" s="13">
        <f t="shared" si="0"/>
        <v>44482</v>
      </c>
      <c r="C17" s="29" t="s">
        <v>22</v>
      </c>
      <c r="D17" s="39">
        <f>IFERROR(INT(TRIM(SUBSTITUTE(VLOOKUP($A17&amp;"*",各都道府県の状況!$A:$I,D$3,FALSE), "※5", ""))), "")</f>
        <v>376974</v>
      </c>
      <c r="E17" s="39">
        <f>IFERROR(INT(TRIM(SUBSTITUTE(VLOOKUP($A17&amp;"*",各都道府県の状況!$A:$I,E$3,FALSE), "※5", ""))), "")</f>
        <v>3696668</v>
      </c>
      <c r="F17" s="39">
        <f>IFERROR(INT(TRIM(SUBSTITUTE(VLOOKUP($A17&amp;"*",各都道府県の状況!$A:$I,F$3,FALSE), "※5", ""))), "")</f>
        <v>372767</v>
      </c>
      <c r="G17" s="39">
        <f>IFERROR(INT(TRIM(SUBSTITUTE(VLOOKUP($A17&amp;"*",各都道府県の状況!$A:$I,G$3,FALSE), "※5", ""))), "")</f>
        <v>3057</v>
      </c>
      <c r="H17" s="39">
        <f>IFERROR(INT(TRIM(SUBSTITUTE(VLOOKUP($A17&amp;"*",各都道府県の状況!$A:$I,H$3,FALSE), "※5", ""))), "")</f>
        <v>1150</v>
      </c>
      <c r="I17" s="39">
        <f>IFERROR(INT(TRIM(SUBSTITUTE(VLOOKUP($A17&amp;"*",各都道府県の状況!$A:$I,I$3,FALSE), "※5", ""))), "")</f>
        <v>43</v>
      </c>
    </row>
    <row r="18" spans="1:9" x14ac:dyDescent="0.45">
      <c r="A18" s="12" t="s">
        <v>194</v>
      </c>
      <c r="B18" s="13">
        <f t="shared" si="0"/>
        <v>44482</v>
      </c>
      <c r="C18" s="29" t="s">
        <v>23</v>
      </c>
      <c r="D18" s="39">
        <f>IFERROR(INT(TRIM(SUBSTITUTE(VLOOKUP($A18&amp;"*",各都道府県の状況!$A:$I,D$3,FALSE), "※5", ""))), "")</f>
        <v>168534</v>
      </c>
      <c r="E18" s="39">
        <f>IFERROR(INT(TRIM(SUBSTITUTE(VLOOKUP($A18&amp;"*",各都道府県の状況!$A:$I,E$3,FALSE), "※5", ""))), "")</f>
        <v>1617673</v>
      </c>
      <c r="F18" s="39">
        <f>IFERROR(INT(TRIM(SUBSTITUTE(VLOOKUP($A18&amp;"*",各都道府県の状況!$A:$I,F$3,FALSE), "※5", ""))), "")</f>
        <v>166667</v>
      </c>
      <c r="G18" s="39">
        <f>IFERROR(INT(TRIM(SUBSTITUTE(VLOOKUP($A18&amp;"*",各都道府県の状況!$A:$I,G$3,FALSE), "※5", ""))), "")</f>
        <v>1288</v>
      </c>
      <c r="H18" s="39">
        <f>IFERROR(INT(TRIM(SUBSTITUTE(VLOOKUP($A18&amp;"*",各都道府県の状況!$A:$I,H$3,FALSE), "※5", ""))), "")</f>
        <v>579</v>
      </c>
      <c r="I18" s="39">
        <f>IFERROR(INT(TRIM(SUBSTITUTE(VLOOKUP($A18&amp;"*",各都道府県の状況!$A:$I,I$3,FALSE), "※5", ""))), "")</f>
        <v>27</v>
      </c>
    </row>
    <row r="19" spans="1:9" x14ac:dyDescent="0.45">
      <c r="A19" s="12" t="s">
        <v>195</v>
      </c>
      <c r="B19" s="13">
        <f t="shared" si="0"/>
        <v>44482</v>
      </c>
      <c r="C19" s="29" t="s">
        <v>24</v>
      </c>
      <c r="D19" s="39">
        <f>IFERROR(INT(TRIM(SUBSTITUTE(VLOOKUP($A19&amp;"*",各都道府県の状況!$A:$I,D$3,FALSE), "※5", ""))), "")</f>
        <v>7960</v>
      </c>
      <c r="E19" s="39">
        <f>IFERROR(INT(TRIM(SUBSTITUTE(VLOOKUP($A19&amp;"*",各都道府県の状況!$A:$I,E$3,FALSE), "※5", ""))), "")</f>
        <v>289250</v>
      </c>
      <c r="F19" s="39">
        <f>IFERROR(INT(TRIM(SUBSTITUTE(VLOOKUP($A19&amp;"*",各都道府県の状況!$A:$I,F$3,FALSE), "※5", ""))), "")</f>
        <v>7837</v>
      </c>
      <c r="G19" s="39">
        <f>IFERROR(INT(TRIM(SUBSTITUTE(VLOOKUP($A19&amp;"*",各都道府県の状況!$A:$I,G$3,FALSE), "※5", ""))), "")</f>
        <v>61</v>
      </c>
      <c r="H19" s="39">
        <f>IFERROR(INT(TRIM(SUBSTITUTE(VLOOKUP($A19&amp;"*",各都道府県の状況!$A:$I,H$3,FALSE), "※5", ""))), "")</f>
        <v>62</v>
      </c>
      <c r="I19" s="39">
        <f>IFERROR(INT(TRIM(SUBSTITUTE(VLOOKUP($A19&amp;"*",各都道府県の状況!$A:$I,I$3,FALSE), "※5", ""))), "")</f>
        <v>2</v>
      </c>
    </row>
    <row r="20" spans="1:9" x14ac:dyDescent="0.45">
      <c r="A20" s="12" t="s">
        <v>196</v>
      </c>
      <c r="B20" s="13">
        <f t="shared" si="0"/>
        <v>44482</v>
      </c>
      <c r="C20" s="29" t="s">
        <v>25</v>
      </c>
      <c r="D20" s="39">
        <f>IFERROR(INT(TRIM(SUBSTITUTE(VLOOKUP($A20&amp;"*",各都道府県の状況!$A:$I,D$3,FALSE), "※5", ""))), "")</f>
        <v>4842</v>
      </c>
      <c r="E20" s="39">
        <f>IFERROR(INT(TRIM(SUBSTITUTE(VLOOKUP($A20&amp;"*",各都道府県の状況!$A:$I,E$3,FALSE), "※5", ""))), "")</f>
        <v>115816</v>
      </c>
      <c r="F20" s="39">
        <f>IFERROR(INT(TRIM(SUBSTITUTE(VLOOKUP($A20&amp;"*",各都道府県の状況!$A:$I,F$3,FALSE), "※5", ""))), "")</f>
        <v>4755</v>
      </c>
      <c r="G20" s="39">
        <f>IFERROR(INT(TRIM(SUBSTITUTE(VLOOKUP($A20&amp;"*",各都道府県の状況!$A:$I,G$3,FALSE), "※5", ""))), "")</f>
        <v>51</v>
      </c>
      <c r="H20" s="39">
        <f>IFERROR(INT(TRIM(SUBSTITUTE(VLOOKUP($A20&amp;"*",各都道府県の状況!$A:$I,H$3,FALSE), "※5", ""))), "")</f>
        <v>36</v>
      </c>
      <c r="I20" s="39">
        <f>IFERROR(INT(TRIM(SUBSTITUTE(VLOOKUP($A20&amp;"*",各都道府県の状況!$A:$I,I$3,FALSE), "※5", ""))), "")</f>
        <v>1</v>
      </c>
    </row>
    <row r="21" spans="1:9" x14ac:dyDescent="0.45">
      <c r="A21" s="12" t="s">
        <v>197</v>
      </c>
      <c r="B21" s="13">
        <f t="shared" si="0"/>
        <v>44482</v>
      </c>
      <c r="C21" s="29" t="s">
        <v>26</v>
      </c>
      <c r="D21" s="39">
        <f>IFERROR(INT(TRIM(SUBSTITUTE(VLOOKUP($A21&amp;"*",各都道府県の状況!$A:$I,D$3,FALSE), "※5", ""))), "")</f>
        <v>7926</v>
      </c>
      <c r="E21" s="39">
        <f>IFERROR(INT(TRIM(SUBSTITUTE(VLOOKUP($A21&amp;"*",各都道府県の状況!$A:$I,E$3,FALSE), "※5", ""))), "")</f>
        <v>196147</v>
      </c>
      <c r="F21" s="39">
        <f>IFERROR(INT(TRIM(SUBSTITUTE(VLOOKUP($A21&amp;"*",各都道府県の状況!$A:$I,F$3,FALSE), "※5", ""))), "")</f>
        <v>7736</v>
      </c>
      <c r="G21" s="39">
        <f>IFERROR(INT(TRIM(SUBSTITUTE(VLOOKUP($A21&amp;"*",各都道府県の状況!$A:$I,G$3,FALSE), "※5", ""))), "")</f>
        <v>129</v>
      </c>
      <c r="H21" s="39">
        <f>IFERROR(INT(TRIM(SUBSTITUTE(VLOOKUP($A21&amp;"*",各都道府県の状況!$A:$I,H$3,FALSE), "※5", ""))), "")</f>
        <v>39</v>
      </c>
      <c r="I21" s="39">
        <f>IFERROR(INT(TRIM(SUBSTITUTE(VLOOKUP($A21&amp;"*",各都道府県の状況!$A:$I,I$3,FALSE), "※5", ""))), "")</f>
        <v>1</v>
      </c>
    </row>
    <row r="22" spans="1:9" x14ac:dyDescent="0.45">
      <c r="A22" s="12" t="s">
        <v>198</v>
      </c>
      <c r="B22" s="13">
        <f t="shared" si="0"/>
        <v>44482</v>
      </c>
      <c r="C22" s="29" t="s">
        <v>27</v>
      </c>
      <c r="D22" s="39">
        <f>IFERROR(INT(TRIM(SUBSTITUTE(VLOOKUP($A22&amp;"*",各都道府県の状況!$A:$I,D$3,FALSE), "※5", ""))), "")</f>
        <v>3091</v>
      </c>
      <c r="E22" s="39">
        <f>IFERROR(INT(TRIM(SUBSTITUTE(VLOOKUP($A22&amp;"*",各都道府県の状況!$A:$I,E$3,FALSE), "※5", ""))), "")</f>
        <v>117645</v>
      </c>
      <c r="F22" s="39">
        <f>IFERROR(INT(TRIM(SUBSTITUTE(VLOOKUP($A22&amp;"*",各都道府県の状況!$A:$I,F$3,FALSE), "※5", ""))), "")</f>
        <v>3034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20</v>
      </c>
      <c r="I22" s="39">
        <f>IFERROR(INT(TRIM(SUBSTITUTE(VLOOKUP($A22&amp;"*",各都道府県の状況!$A:$I,I$3,FALSE), "※5", ""))), "")</f>
        <v>0</v>
      </c>
    </row>
    <row r="23" spans="1:9" ht="21" customHeight="1" x14ac:dyDescent="0.45">
      <c r="A23" s="12" t="s">
        <v>199</v>
      </c>
      <c r="B23" s="13">
        <f t="shared" si="0"/>
        <v>44482</v>
      </c>
      <c r="C23" s="29" t="s">
        <v>28</v>
      </c>
      <c r="D23" s="39">
        <f>IFERROR(INT(TRIM(SUBSTITUTE(VLOOKUP($A23&amp;"*",各都道府県の状況!$A:$I,D$3,FALSE), "※5", ""))), "")</f>
        <v>5141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5103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10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44482</v>
      </c>
      <c r="C24" s="29" t="s">
        <v>29</v>
      </c>
      <c r="D24" s="39">
        <f>IFERROR(INT(TRIM(SUBSTITUTE(VLOOKUP($A24&amp;"*",各都道府県の状況!$A:$I,D$3,FALSE), "※5", ""))), "")</f>
        <v>8817</v>
      </c>
      <c r="E24" s="39">
        <f>IFERROR(INT(TRIM(SUBSTITUTE(VLOOKUP($A24&amp;"*",各都道府県の状況!$A:$I,E$3,FALSE), "※5", ""))), "")</f>
        <v>320835</v>
      </c>
      <c r="F24" s="39">
        <f>IFERROR(INT(TRIM(SUBSTITUTE(VLOOKUP($A24&amp;"*",各都道府県の状況!$A:$I,F$3,FALSE), "※5", ""))), "")</f>
        <v>8724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52</v>
      </c>
      <c r="I24" s="39">
        <f>IFERROR(INT(TRIM(SUBSTITUTE(VLOOKUP($A24&amp;"*",各都道府県の状況!$A:$I,I$3,FALSE), "※5", ""))), "")</f>
        <v>0</v>
      </c>
    </row>
    <row r="25" spans="1:9" x14ac:dyDescent="0.45">
      <c r="A25" s="12" t="s">
        <v>201</v>
      </c>
      <c r="B25" s="13">
        <f t="shared" si="0"/>
        <v>44482</v>
      </c>
      <c r="C25" s="29" t="s">
        <v>30</v>
      </c>
      <c r="D25" s="39">
        <f>IFERROR(INT(TRIM(SUBSTITUTE(VLOOKUP($A25&amp;"*",各都道府県の状況!$A:$I,D$3,FALSE), "※5", ""))), "")</f>
        <v>18986</v>
      </c>
      <c r="E25" s="39">
        <f>IFERROR(INT(TRIM(SUBSTITUTE(VLOOKUP($A25&amp;"*",各都道府県の状況!$A:$I,E$3,FALSE), "※5", ""))), "")</f>
        <v>413321</v>
      </c>
      <c r="F25" s="39">
        <f>IFERROR(INT(TRIM(SUBSTITUTE(VLOOKUP($A25&amp;"*",各都道府県の状況!$A:$I,F$3,FALSE), "※5", ""))), "")</f>
        <v>18798</v>
      </c>
      <c r="G25" s="39">
        <f>IFERROR(INT(TRIM(SUBSTITUTE(VLOOKUP($A25&amp;"*",各都道府県の状況!$A:$I,G$3,FALSE), "※5", ""))), "")</f>
        <v>216</v>
      </c>
      <c r="H25" s="39">
        <f>IFERROR(INT(TRIM(SUBSTITUTE(VLOOKUP($A25&amp;"*",各都道府県の状況!$A:$I,H$3,FALSE), "※5", ""))), "")</f>
        <v>170</v>
      </c>
      <c r="I25" s="39">
        <f>IFERROR(INT(TRIM(SUBSTITUTE(VLOOKUP($A25&amp;"*",各都道府県の状況!$A:$I,I$3,FALSE), "※5", ""))), "")</f>
        <v>3</v>
      </c>
    </row>
    <row r="26" spans="1:9" x14ac:dyDescent="0.45">
      <c r="A26" s="12" t="s">
        <v>202</v>
      </c>
      <c r="B26" s="13">
        <f t="shared" si="0"/>
        <v>44482</v>
      </c>
      <c r="C26" s="29" t="s">
        <v>31</v>
      </c>
      <c r="D26" s="39">
        <f>IFERROR(INT(TRIM(SUBSTITUTE(VLOOKUP($A26&amp;"*",各都道府県の状況!$A:$I,D$3,FALSE), "※5", ""))), "")</f>
        <v>26698</v>
      </c>
      <c r="E26" s="39">
        <f>IFERROR(INT(TRIM(SUBSTITUTE(VLOOKUP($A26&amp;"*",各都道府県の状況!$A:$I,E$3,FALSE), "※5", ""))), "")</f>
        <v>625523</v>
      </c>
      <c r="F26" s="39">
        <f>IFERROR(INT(TRIM(SUBSTITUTE(VLOOKUP($A26&amp;"*",各都道府県の状況!$A:$I,F$3,FALSE), "※5", ""))), "")</f>
        <v>26401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40</v>
      </c>
      <c r="I26" s="39">
        <f>IFERROR(INT(TRIM(SUBSTITUTE(VLOOKUP($A26&amp;"*",各都道府県の状況!$A:$I,I$3,FALSE), "※5", ""))), "")</f>
        <v>1</v>
      </c>
    </row>
    <row r="27" spans="1:9" x14ac:dyDescent="0.45">
      <c r="A27" s="12" t="s">
        <v>203</v>
      </c>
      <c r="B27" s="13">
        <f t="shared" si="0"/>
        <v>44482</v>
      </c>
      <c r="C27" s="29" t="s">
        <v>32</v>
      </c>
      <c r="D27" s="39">
        <f>IFERROR(INT(TRIM(SUBSTITUTE(VLOOKUP($A27&amp;"*",各都道府県の状況!$A:$I,D$3,FALSE), "※5", ""))), "")</f>
        <v>105926</v>
      </c>
      <c r="E27" s="39">
        <f>IFERROR(INT(TRIM(SUBSTITUTE(VLOOKUP($A27&amp;"*",各都道府県の状況!$A:$I,E$3,FALSE), "※5", ""))), "")</f>
        <v>1323431</v>
      </c>
      <c r="F27" s="39">
        <f>IFERROR(INT(TRIM(SUBSTITUTE(VLOOKUP($A27&amp;"*",各都道府県の状況!$A:$I,F$3,FALSE), "※5", ""))), "")</f>
        <v>104296</v>
      </c>
      <c r="G27" s="39">
        <f>IFERROR(INT(TRIM(SUBSTITUTE(VLOOKUP($A27&amp;"*",各都道府県の状況!$A:$I,G$3,FALSE), "※5", ""))), "")</f>
        <v>1151</v>
      </c>
      <c r="H27" s="39">
        <f>IFERROR(INT(TRIM(SUBSTITUTE(VLOOKUP($A27&amp;"*",各都道府県の状況!$A:$I,H$3,FALSE), "※5", ""))), "")</f>
        <v>479</v>
      </c>
      <c r="I27" s="39">
        <f>IFERROR(INT(TRIM(SUBSTITUTE(VLOOKUP($A27&amp;"*",各都道府県の状況!$A:$I,I$3,FALSE), "※5", ""))), "")</f>
        <v>12</v>
      </c>
    </row>
    <row r="28" spans="1:9" x14ac:dyDescent="0.45">
      <c r="A28" s="12" t="s">
        <v>204</v>
      </c>
      <c r="B28" s="13">
        <f t="shared" si="0"/>
        <v>44482</v>
      </c>
      <c r="C28" s="29" t="s">
        <v>33</v>
      </c>
      <c r="D28" s="39">
        <f>IFERROR(INT(TRIM(SUBSTITUTE(VLOOKUP($A28&amp;"*",各都道府県の状況!$A:$I,D$3,FALSE), "※5", ""))), "")</f>
        <v>14722</v>
      </c>
      <c r="E28" s="39">
        <f>IFERROR(INT(TRIM(SUBSTITUTE(VLOOKUP($A28&amp;"*",各都道府県の状況!$A:$I,E$3,FALSE), "※5", ""))), "")</f>
        <v>263303</v>
      </c>
      <c r="F28" s="39">
        <f>IFERROR(INT(TRIM(SUBSTITUTE(VLOOKUP($A28&amp;"*",各都道府県の状況!$A:$I,F$3,FALSE), "※5", ""))), "")</f>
        <v>14785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95</v>
      </c>
      <c r="I28" s="39">
        <f>IFERROR(INT(TRIM(SUBSTITUTE(VLOOKUP($A28&amp;"*",各都道府県の状況!$A:$I,I$3,FALSE), "※5", ""))), "")</f>
        <v>3</v>
      </c>
    </row>
    <row r="29" spans="1:9" x14ac:dyDescent="0.45">
      <c r="A29" s="12" t="s">
        <v>205</v>
      </c>
      <c r="B29" s="13">
        <f t="shared" si="0"/>
        <v>44482</v>
      </c>
      <c r="C29" s="29" t="s">
        <v>34</v>
      </c>
      <c r="D29" s="39">
        <f>IFERROR(INT(TRIM(SUBSTITUTE(VLOOKUP($A29&amp;"*",各都道府県の状況!$A:$I,D$3,FALSE), "※5", ""))), "")</f>
        <v>12332</v>
      </c>
      <c r="E29" s="39">
        <f>IFERROR(INT(TRIM(SUBSTITUTE(VLOOKUP($A29&amp;"*",各都道府県の状況!$A:$I,E$3,FALSE), "※5", ""))), "")</f>
        <v>258168</v>
      </c>
      <c r="F29" s="39">
        <f>IFERROR(INT(TRIM(SUBSTITUTE(VLOOKUP($A29&amp;"*",各都道府県の状況!$A:$I,F$3,FALSE), "※5", ""))), "")</f>
        <v>12181</v>
      </c>
      <c r="G29" s="39">
        <f>IFERROR(INT(TRIM(SUBSTITUTE(VLOOKUP($A29&amp;"*",各都道府県の状況!$A:$I,G$3,FALSE), "※5", ""))), "")</f>
        <v>102</v>
      </c>
      <c r="H29" s="39">
        <f>IFERROR(INT(TRIM(SUBSTITUTE(VLOOKUP($A29&amp;"*",各都道府県の状況!$A:$I,H$3,FALSE), "※5", ""))), "")</f>
        <v>49</v>
      </c>
      <c r="I29" s="39">
        <f>IFERROR(INT(TRIM(SUBSTITUTE(VLOOKUP($A29&amp;"*",各都道府県の状況!$A:$I,I$3,FALSE), "※5", ""))), "")</f>
        <v>1</v>
      </c>
    </row>
    <row r="30" spans="1:9" x14ac:dyDescent="0.45">
      <c r="A30" s="12" t="s">
        <v>206</v>
      </c>
      <c r="B30" s="13">
        <f t="shared" si="0"/>
        <v>44482</v>
      </c>
      <c r="C30" s="29" t="s">
        <v>35</v>
      </c>
      <c r="D30" s="39">
        <f>IFERROR(INT(TRIM(SUBSTITUTE(VLOOKUP($A30&amp;"*",各都道府県の状況!$A:$I,D$3,FALSE), "※5", ""))), "")</f>
        <v>35763</v>
      </c>
      <c r="E30" s="39">
        <f>IFERROR(INT(TRIM(SUBSTITUTE(VLOOKUP($A30&amp;"*",各都道府県の状況!$A:$I,E$3,FALSE), "※5", ""))), "")</f>
        <v>425157</v>
      </c>
      <c r="F30" s="39">
        <f>IFERROR(INT(TRIM(SUBSTITUTE(VLOOKUP($A30&amp;"*",各都道府県の状況!$A:$I,F$3,FALSE), "※5", ""))), "")</f>
        <v>35220</v>
      </c>
      <c r="G30" s="39">
        <f>IFERROR(INT(TRIM(SUBSTITUTE(VLOOKUP($A30&amp;"*",各都道府県の状況!$A:$I,G$3,FALSE), "※5", ""))), "")</f>
        <v>289</v>
      </c>
      <c r="H30" s="39">
        <f>IFERROR(INT(TRIM(SUBSTITUTE(VLOOKUP($A30&amp;"*",各都道府県の状況!$A:$I,H$3,FALSE), "※5", ""))), "")</f>
        <v>235</v>
      </c>
      <c r="I30" s="39">
        <f>IFERROR(INT(TRIM(SUBSTITUTE(VLOOKUP($A30&amp;"*",各都道府県の状況!$A:$I,I$3,FALSE), "※5", ""))), "")</f>
        <v>11</v>
      </c>
    </row>
    <row r="31" spans="1:9" x14ac:dyDescent="0.45">
      <c r="A31" s="12" t="s">
        <v>207</v>
      </c>
      <c r="B31" s="13">
        <f t="shared" si="0"/>
        <v>44482</v>
      </c>
      <c r="C31" s="29" t="s">
        <v>36</v>
      </c>
      <c r="D31" s="39">
        <f>IFERROR(INT(TRIM(SUBSTITUTE(VLOOKUP($A31&amp;"*",各都道府県の状況!$A:$I,D$3,FALSE), "※5", ""))), "")</f>
        <v>201429</v>
      </c>
      <c r="E31" s="39">
        <f>IFERROR(INT(TRIM(SUBSTITUTE(VLOOKUP($A31&amp;"*",各都道府県の状況!$A:$I,E$3,FALSE), "※5", ""))), "")</f>
        <v>3526163</v>
      </c>
      <c r="F31" s="39">
        <f>IFERROR(INT(TRIM(SUBSTITUTE(VLOOKUP($A31&amp;"*",各都道府県の状況!$A:$I,F$3,FALSE), "※5", ""))), "")</f>
        <v>195222</v>
      </c>
      <c r="G31" s="39">
        <f>IFERROR(INT(TRIM(SUBSTITUTE(VLOOKUP($A31&amp;"*",各都道府県の状況!$A:$I,G$3,FALSE), "※5", ""))), "")</f>
        <v>3015</v>
      </c>
      <c r="H31" s="39">
        <f>IFERROR(INT(TRIM(SUBSTITUTE(VLOOKUP($A31&amp;"*",各都道府県の状況!$A:$I,H$3,FALSE), "※5", ""))), "")</f>
        <v>1549</v>
      </c>
      <c r="I31" s="39">
        <f>IFERROR(INT(TRIM(SUBSTITUTE(VLOOKUP($A31&amp;"*",各都道府県の状況!$A:$I,I$3,FALSE), "※5", ""))), "")</f>
        <v>158</v>
      </c>
    </row>
    <row r="32" spans="1:9" x14ac:dyDescent="0.45">
      <c r="A32" s="12" t="s">
        <v>208</v>
      </c>
      <c r="B32" s="13">
        <f t="shared" si="0"/>
        <v>44482</v>
      </c>
      <c r="C32" s="29" t="s">
        <v>37</v>
      </c>
      <c r="D32" s="39">
        <f>IFERROR(INT(TRIM(SUBSTITUTE(VLOOKUP($A32&amp;"*",各都道府県の状況!$A:$I,D$3,FALSE), "※5", ""))), "")</f>
        <v>78015</v>
      </c>
      <c r="E32" s="39">
        <f>IFERROR(INT(TRIM(SUBSTITUTE(VLOOKUP($A32&amp;"*",各都道府県の状況!$A:$I,E$3,FALSE), "※5", ""))), "")</f>
        <v>754833</v>
      </c>
      <c r="F32" s="39">
        <f>IFERROR(INT(TRIM(SUBSTITUTE(VLOOKUP($A32&amp;"*",各都道府県の状況!$A:$I,F$3,FALSE), "※5", ""))), "")</f>
        <v>76119</v>
      </c>
      <c r="G32" s="39">
        <f>IFERROR(INT(TRIM(SUBSTITUTE(VLOOKUP($A32&amp;"*",各都道府県の状況!$A:$I,G$3,FALSE), "※5", ""))), "")</f>
        <v>1392</v>
      </c>
      <c r="H32" s="39">
        <f>IFERROR(INT(TRIM(SUBSTITUTE(VLOOKUP($A32&amp;"*",各都道府県の状況!$A:$I,H$3,FALSE), "※5", ""))), "")</f>
        <v>504</v>
      </c>
      <c r="I32" s="39">
        <f>IFERROR(INT(TRIM(SUBSTITUTE(VLOOKUP($A32&amp;"*",各都道府県の状況!$A:$I,I$3,FALSE), "※5", ""))), "")</f>
        <v>13</v>
      </c>
    </row>
    <row r="33" spans="1:9" x14ac:dyDescent="0.45">
      <c r="A33" s="12" t="s">
        <v>209</v>
      </c>
      <c r="B33" s="13">
        <f t="shared" si="0"/>
        <v>44482</v>
      </c>
      <c r="C33" s="29" t="s">
        <v>38</v>
      </c>
      <c r="D33" s="39">
        <f>IFERROR(INT(TRIM(SUBSTITUTE(VLOOKUP($A33&amp;"*",各都道府県の状況!$A:$I,D$3,FALSE), "※5", ""))), "")</f>
        <v>15785</v>
      </c>
      <c r="E33" s="39">
        <f>IFERROR(INT(TRIM(SUBSTITUTE(VLOOKUP($A33&amp;"*",各都道府県の状況!$A:$I,E$3,FALSE), "※5", ""))), "")</f>
        <v>252073</v>
      </c>
      <c r="F33" s="39">
        <f>IFERROR(INT(TRIM(SUBSTITUTE(VLOOKUP($A33&amp;"*",各都道府県の状況!$A:$I,F$3,FALSE), "※5", ""))), "")</f>
        <v>15530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106</v>
      </c>
      <c r="I33" s="39">
        <f>IFERROR(INT(TRIM(SUBSTITUTE(VLOOKUP($A33&amp;"*",各都道府県の状況!$A:$I,I$3,FALSE), "※5", ""))), "")</f>
        <v>3</v>
      </c>
    </row>
    <row r="34" spans="1:9" x14ac:dyDescent="0.45">
      <c r="A34" s="12" t="s">
        <v>210</v>
      </c>
      <c r="B34" s="13">
        <f t="shared" si="0"/>
        <v>44482</v>
      </c>
      <c r="C34" s="29" t="s">
        <v>39</v>
      </c>
      <c r="D34" s="39">
        <f>IFERROR(INT(TRIM(SUBSTITUTE(VLOOKUP($A34&amp;"*",各都道府県の状況!$A:$I,D$3,FALSE), "※5", ""))), "")</f>
        <v>5281</v>
      </c>
      <c r="E34" s="39">
        <f>IFERROR(INT(TRIM(SUBSTITUTE(VLOOKUP($A34&amp;"*",各都道府県の状況!$A:$I,E$3,FALSE), "※5", ""))), "")</f>
        <v>65539</v>
      </c>
      <c r="F34" s="39">
        <f>IFERROR(INT(TRIM(SUBSTITUTE(VLOOKUP($A34&amp;"*",各都道府県の状況!$A:$I,F$3,FALSE), "※5", ""))), "")</f>
        <v>5099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16</v>
      </c>
      <c r="I34" s="39">
        <f>IFERROR(INT(TRIM(SUBSTITUTE(VLOOKUP($A34&amp;"*",各都道府県の状況!$A:$I,I$3,FALSE), "※5", ""))), "")</f>
        <v>1</v>
      </c>
    </row>
    <row r="35" spans="1:9" x14ac:dyDescent="0.45">
      <c r="A35" s="12" t="s">
        <v>211</v>
      </c>
      <c r="B35" s="13">
        <f t="shared" si="0"/>
        <v>44482</v>
      </c>
      <c r="C35" s="29" t="s">
        <v>40</v>
      </c>
      <c r="D35" s="39">
        <f>IFERROR(INT(TRIM(SUBSTITUTE(VLOOKUP($A35&amp;"*",各都道府県の状況!$A:$I,D$3,FALSE), "※5", ""))), "")</f>
        <v>1654</v>
      </c>
      <c r="E35" s="39">
        <f>IFERROR(INT(TRIM(SUBSTITUTE(VLOOKUP($A35&amp;"*",各都道府県の状況!$A:$I,E$3,FALSE), "※5", ""))), "")</f>
        <v>148695</v>
      </c>
      <c r="F35" s="39">
        <f>IFERROR(INT(TRIM(SUBSTITUTE(VLOOKUP($A35&amp;"*",各都道府県の状況!$A:$I,F$3,FALSE), "※5", ""))), "")</f>
        <v>1615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10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44482</v>
      </c>
      <c r="C36" s="29" t="s">
        <v>41</v>
      </c>
      <c r="D36" s="39">
        <f>IFERROR(INT(TRIM(SUBSTITUTE(VLOOKUP($A36&amp;"*",各都道府県の状況!$A:$I,D$3,FALSE), "※5", ""))), "")</f>
        <v>1633</v>
      </c>
      <c r="E36" s="39">
        <f>IFERROR(INT(TRIM(SUBSTITUTE(VLOOKUP($A36&amp;"*",各都道府県の状況!$A:$I,E$3,FALSE), "※5", ""))), "")</f>
        <v>55076</v>
      </c>
      <c r="F36" s="39">
        <f>IFERROR(INT(TRIM(SUBSTITUTE(VLOOKUP($A36&amp;"*",各都道府県の状況!$A:$I,F$3,FALSE), "※5", ""))), "")</f>
        <v>1619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9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44482</v>
      </c>
      <c r="C37" s="29" t="s">
        <v>42</v>
      </c>
      <c r="D37" s="39">
        <f>IFERROR(INT(TRIM(SUBSTITUTE(VLOOKUP($A37&amp;"*",各都道府県の状況!$A:$I,D$3,FALSE), "※5", ""))), "")</f>
        <v>15202</v>
      </c>
      <c r="E37" s="39">
        <f>IFERROR(INT(TRIM(SUBSTITUTE(VLOOKUP($A37&amp;"*",各都道府県の状況!$A:$I,E$3,FALSE), "※5", ""))), "")</f>
        <v>266922</v>
      </c>
      <c r="F37" s="39">
        <f>IFERROR(INT(TRIM(SUBSTITUTE(VLOOKUP($A37&amp;"*",各都道府県の状況!$A:$I,F$3,FALSE), "※5", ""))), "")</f>
        <v>14937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79</v>
      </c>
      <c r="I37" s="39">
        <f>IFERROR(INT(TRIM(SUBSTITUTE(VLOOKUP($A37&amp;"*",各都道府県の状況!$A:$I,I$3,FALSE), "※5", ""))), "")</f>
        <v>1</v>
      </c>
    </row>
    <row r="38" spans="1:9" x14ac:dyDescent="0.45">
      <c r="A38" s="12" t="s">
        <v>214</v>
      </c>
      <c r="B38" s="13">
        <f t="shared" si="0"/>
        <v>44482</v>
      </c>
      <c r="C38" s="29" t="s">
        <v>43</v>
      </c>
      <c r="D38" s="39">
        <f>IFERROR(INT(TRIM(SUBSTITUTE(VLOOKUP($A38&amp;"*",各都道府県の状況!$A:$I,D$3,FALSE), "※5", ""))), "")</f>
        <v>21828</v>
      </c>
      <c r="E38" s="39">
        <f>IFERROR(INT(TRIM(SUBSTITUTE(VLOOKUP($A38&amp;"*",各都道府県の状況!$A:$I,E$3,FALSE), "※5", ""))), "")</f>
        <v>889244</v>
      </c>
      <c r="F38" s="39">
        <f>IFERROR(INT(TRIM(SUBSTITUTE(VLOOKUP($A38&amp;"*",各都道府県の状況!$A:$I,F$3,FALSE), "※5", ""))), "")</f>
        <v>21513</v>
      </c>
      <c r="G38" s="39">
        <f>IFERROR(INT(TRIM(SUBSTITUTE(VLOOKUP($A38&amp;"*",各都道府県の状況!$A:$I,G$3,FALSE), "※5", ""))), "")</f>
        <v>199</v>
      </c>
      <c r="H38" s="39">
        <f>IFERROR(INT(TRIM(SUBSTITUTE(VLOOKUP($A38&amp;"*",各都道府県の状況!$A:$I,H$3,FALSE), "※5", ""))), "")</f>
        <v>116</v>
      </c>
      <c r="I38" s="39">
        <f>IFERROR(INT(TRIM(SUBSTITUTE(VLOOKUP($A38&amp;"*",各都道府県の状況!$A:$I,I$3,FALSE), "※5", ""))), "")</f>
        <v>4</v>
      </c>
    </row>
    <row r="39" spans="1:9" x14ac:dyDescent="0.45">
      <c r="A39" s="12" t="s">
        <v>215</v>
      </c>
      <c r="B39" s="13">
        <f t="shared" si="0"/>
        <v>44482</v>
      </c>
      <c r="C39" s="29" t="s">
        <v>44</v>
      </c>
      <c r="D39" s="39">
        <f>IFERROR(INT(TRIM(SUBSTITUTE(VLOOKUP($A39&amp;"*",各都道府県の状況!$A:$I,D$3,FALSE), "※5", ""))), "")</f>
        <v>5669</v>
      </c>
      <c r="E39" s="39">
        <f>IFERROR(INT(TRIM(SUBSTITUTE(VLOOKUP($A39&amp;"*",各都道府県の状況!$A:$I,E$3,FALSE), "※5", ""))), "")</f>
        <v>189336</v>
      </c>
      <c r="F39" s="39">
        <f>IFERROR(INT(TRIM(SUBSTITUTE(VLOOKUP($A39&amp;"*",各都道府県の状況!$A:$I,F$3,FALSE), "※5", ""))), "")</f>
        <v>5508</v>
      </c>
      <c r="G39" s="39">
        <f>IFERROR(INT(TRIM(SUBSTITUTE(VLOOKUP($A39&amp;"*",各都道府県の状況!$A:$I,G$3,FALSE), "※5", ""))), "")</f>
        <v>91</v>
      </c>
      <c r="H39" s="39">
        <f>IFERROR(INT(TRIM(SUBSTITUTE(VLOOKUP($A39&amp;"*",各都道府県の状況!$A:$I,H$3,FALSE), "※5", ""))), "")</f>
        <v>70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44482</v>
      </c>
      <c r="C40" s="29" t="s">
        <v>45</v>
      </c>
      <c r="D40" s="39">
        <f>IFERROR(INT(TRIM(SUBSTITUTE(VLOOKUP($A40&amp;"*",各都道府県の状況!$A:$I,D$3,FALSE), "※5", ""))), "")</f>
        <v>3279</v>
      </c>
      <c r="E40" s="39">
        <f>IFERROR(INT(TRIM(SUBSTITUTE(VLOOKUP($A40&amp;"*",各都道府県の状況!$A:$I,E$3,FALSE), "※5", ""))), "")</f>
        <v>104710</v>
      </c>
      <c r="F40" s="39">
        <f>IFERROR(INT(TRIM(SUBSTITUTE(VLOOKUP($A40&amp;"*",各都道府県の状況!$A:$I,F$3,FALSE), "※5", ""))), "")</f>
        <v>3195</v>
      </c>
      <c r="G40" s="39">
        <f>IFERROR(INT(TRIM(SUBSTITUTE(VLOOKUP($A40&amp;"*",各都道府県の状況!$A:$I,G$3,FALSE), "※5", ""))), "")</f>
        <v>65</v>
      </c>
      <c r="H40" s="39">
        <f>IFERROR(INT(TRIM(SUBSTITUTE(VLOOKUP($A40&amp;"*",各都道府県の状況!$A:$I,H$3,FALSE), "※5", ""))), "")</f>
        <v>19</v>
      </c>
      <c r="I40" s="39">
        <f>IFERROR(INT(TRIM(SUBSTITUTE(VLOOKUP($A40&amp;"*",各都道府県の状況!$A:$I,I$3,FALSE), "※5", ""))), "")</f>
        <v>0</v>
      </c>
    </row>
    <row r="41" spans="1:9" x14ac:dyDescent="0.45">
      <c r="A41" s="12" t="s">
        <v>217</v>
      </c>
      <c r="B41" s="13">
        <f t="shared" si="0"/>
        <v>44482</v>
      </c>
      <c r="C41" s="29" t="s">
        <v>46</v>
      </c>
      <c r="D41" s="39">
        <f>IFERROR(INT(TRIM(SUBSTITUTE(VLOOKUP($A41&amp;"*",各都道府県の状況!$A:$I,D$3,FALSE), "※5", ""))), "")</f>
        <v>4695</v>
      </c>
      <c r="E41" s="39">
        <f>IFERROR(INT(TRIM(SUBSTITUTE(VLOOKUP($A41&amp;"*",各都道府県の状況!$A:$I,E$3,FALSE), "※5", ""))), "")</f>
        <v>129781</v>
      </c>
      <c r="F41" s="39">
        <f>IFERROR(INT(TRIM(SUBSTITUTE(VLOOKUP($A41&amp;"*",各都道府県の状況!$A:$I,F$3,FALSE), "※5", ""))), "")</f>
        <v>4644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13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44482</v>
      </c>
      <c r="C42" s="29" t="s">
        <v>47</v>
      </c>
      <c r="D42" s="39">
        <f>IFERROR(INT(TRIM(SUBSTITUTE(VLOOKUP($A42&amp;"*",各都道府県の状況!$A:$I,D$3,FALSE), "※5", ""))), "")</f>
        <v>5287</v>
      </c>
      <c r="E42" s="39">
        <f>IFERROR(INT(TRIM(SUBSTITUTE(VLOOKUP($A42&amp;"*",各都道府県の状況!$A:$I,E$3,FALSE), "※5", ""))), "")</f>
        <v>153274</v>
      </c>
      <c r="F42" s="39">
        <f>IFERROR(INT(TRIM(SUBSTITUTE(VLOOKUP($A42&amp;"*",各都道府県の状況!$A:$I,F$3,FALSE), "※5", ""))), "")</f>
        <v>5116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89</v>
      </c>
      <c r="I42" s="39">
        <f>IFERROR(INT(TRIM(SUBSTITUTE(VLOOKUP($A42&amp;"*",各都道府県の状況!$A:$I,I$3,FALSE), "※5", ""))), "")</f>
        <v>1</v>
      </c>
    </row>
    <row r="43" spans="1:9" x14ac:dyDescent="0.45">
      <c r="A43" s="12" t="s">
        <v>219</v>
      </c>
      <c r="B43" s="13">
        <f t="shared" si="0"/>
        <v>44482</v>
      </c>
      <c r="C43" s="29" t="s">
        <v>48</v>
      </c>
      <c r="D43" s="39">
        <f>IFERROR(INT(TRIM(SUBSTITUTE(VLOOKUP($A43&amp;"*",各都道府県の状況!$A:$I,D$3,FALSE), "※5", ""))), "")</f>
        <v>4123</v>
      </c>
      <c r="E43" s="39">
        <f>IFERROR(INT(TRIM(SUBSTITUTE(VLOOKUP($A43&amp;"*",各都道府県の状況!$A:$I,E$3,FALSE), "※5", ""))), "")</f>
        <v>99099</v>
      </c>
      <c r="F43" s="39">
        <f>IFERROR(INT(TRIM(SUBSTITUTE(VLOOKUP($A43&amp;"*",各都道府県の状況!$A:$I,F$3,FALSE), "※5", ""))), "")</f>
        <v>4080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12</v>
      </c>
      <c r="I43" s="39">
        <f>IFERROR(INT(TRIM(SUBSTITUTE(VLOOKUP($A43&amp;"*",各都道府県の状況!$A:$I,I$3,FALSE), "※5", ""))), "")</f>
        <v>2</v>
      </c>
    </row>
    <row r="44" spans="1:9" x14ac:dyDescent="0.45">
      <c r="A44" s="12" t="s">
        <v>220</v>
      </c>
      <c r="B44" s="13">
        <f t="shared" si="0"/>
        <v>44482</v>
      </c>
      <c r="C44" s="29" t="s">
        <v>49</v>
      </c>
      <c r="D44" s="39">
        <f>IFERROR(INT(TRIM(SUBSTITUTE(VLOOKUP($A44&amp;"*",各都道府県の状況!$A:$I,D$3,FALSE), "※5", ""))), "")</f>
        <v>74230</v>
      </c>
      <c r="E44" s="39">
        <f>IFERROR(INT(TRIM(SUBSTITUTE(VLOOKUP($A44&amp;"*",各都道府県の状況!$A:$I,E$3,FALSE), "※5", ""))), "")</f>
        <v>1262868</v>
      </c>
      <c r="F44" s="39">
        <f>IFERROR(INT(TRIM(SUBSTITUTE(VLOOKUP($A44&amp;"*",各都道府県の状況!$A:$I,F$3,FALSE), "※5", ""))), "")</f>
        <v>73195</v>
      </c>
      <c r="G44" s="39">
        <f>IFERROR(INT(TRIM(SUBSTITUTE(VLOOKUP($A44&amp;"*",各都道府県の状況!$A:$I,G$3,FALSE), "※5", ""))), "")</f>
        <v>618</v>
      </c>
      <c r="H44" s="39">
        <f>IFERROR(INT(TRIM(SUBSTITUTE(VLOOKUP($A44&amp;"*",各都道府県の状況!$A:$I,H$3,FALSE), "※5", ""))), "")</f>
        <v>396</v>
      </c>
      <c r="I44" s="39">
        <f>IFERROR(INT(TRIM(SUBSTITUTE(VLOOKUP($A44&amp;"*",各都道府県の状況!$A:$I,I$3,FALSE), "※5", ""))), "")</f>
        <v>16</v>
      </c>
    </row>
    <row r="45" spans="1:9" x14ac:dyDescent="0.45">
      <c r="A45" s="12" t="s">
        <v>221</v>
      </c>
      <c r="B45" s="13">
        <f t="shared" si="0"/>
        <v>44482</v>
      </c>
      <c r="C45" s="29" t="s">
        <v>50</v>
      </c>
      <c r="D45" s="39">
        <f>IFERROR(INT(TRIM(SUBSTITUTE(VLOOKUP($A45&amp;"*",各都道府県の状況!$A:$I,D$3,FALSE), "※5", ""))), "")</f>
        <v>5805</v>
      </c>
      <c r="E45" s="39">
        <f>IFERROR(INT(TRIM(SUBSTITUTE(VLOOKUP($A45&amp;"*",各都道府県の状況!$A:$I,E$3,FALSE), "※5", ""))), "")</f>
        <v>104741</v>
      </c>
      <c r="F45" s="39">
        <f>IFERROR(INT(TRIM(SUBSTITUTE(VLOOKUP($A45&amp;"*",各都道府県の状況!$A:$I,F$3,FALSE), "※5", ""))), "")</f>
        <v>5794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31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44482</v>
      </c>
      <c r="C46" s="29" t="s">
        <v>51</v>
      </c>
      <c r="D46" s="39">
        <f>IFERROR(INT(TRIM(SUBSTITUTE(VLOOKUP($A46&amp;"*",各都道府県の状況!$A:$I,D$3,FALSE), "※5", ""))), "")</f>
        <v>6052</v>
      </c>
      <c r="E46" s="39">
        <f>IFERROR(INT(TRIM(SUBSTITUTE(VLOOKUP($A46&amp;"*",各都道府県の状況!$A:$I,E$3,FALSE), "※5", ""))), "")</f>
        <v>181068</v>
      </c>
      <c r="F46" s="39">
        <f>IFERROR(INT(TRIM(SUBSTITUTE(VLOOKUP($A46&amp;"*",各都道府県の状況!$A:$I,F$3,FALSE), "※5", ""))), "")</f>
        <v>5932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47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44482</v>
      </c>
      <c r="C47" s="29" t="s">
        <v>52</v>
      </c>
      <c r="D47" s="39">
        <f>IFERROR(INT(TRIM(SUBSTITUTE(VLOOKUP($A47&amp;"*",各都道府県の状況!$A:$I,D$3,FALSE), "※5", ""))), "")</f>
        <v>14336</v>
      </c>
      <c r="E47" s="39">
        <f>IFERROR(INT(TRIM(SUBSTITUTE(VLOOKUP($A47&amp;"*",各都道府県の状況!$A:$I,E$3,FALSE), "※5", ""))), "")</f>
        <v>123147</v>
      </c>
      <c r="F47" s="39">
        <f>IFERROR(INT(TRIM(SUBSTITUTE(VLOOKUP($A47&amp;"*",各都道府県の状況!$A:$I,F$3,FALSE), "※5", ""))), "")</f>
        <v>14161</v>
      </c>
      <c r="G47" s="39">
        <f>IFERROR(INT(TRIM(SUBSTITUTE(VLOOKUP($A47&amp;"*",各都道府県の状況!$A:$I,G$3,FALSE), "※5", ""))), "")</f>
        <v>135</v>
      </c>
      <c r="H47" s="39">
        <f>IFERROR(INT(TRIM(SUBSTITUTE(VLOOKUP($A47&amp;"*",各都道府県の状況!$A:$I,H$3,FALSE), "※5", ""))), "")</f>
        <v>40</v>
      </c>
      <c r="I47" s="39">
        <f>IFERROR(INT(TRIM(SUBSTITUTE(VLOOKUP($A47&amp;"*",各都道府県の状況!$A:$I,I$3,FALSE), "※5", ""))), "")</f>
        <v>4</v>
      </c>
    </row>
    <row r="48" spans="1:9" x14ac:dyDescent="0.45">
      <c r="A48" s="12" t="s">
        <v>224</v>
      </c>
      <c r="B48" s="13">
        <f t="shared" si="0"/>
        <v>44482</v>
      </c>
      <c r="C48" s="29" t="s">
        <v>53</v>
      </c>
      <c r="D48" s="39">
        <f>IFERROR(INT(TRIM(SUBSTITUTE(VLOOKUP($A48&amp;"*",各都道府県の状況!$A:$I,D$3,FALSE), "※5", ""))), "")</f>
        <v>8176</v>
      </c>
      <c r="E48" s="39">
        <f>IFERROR(INT(TRIM(SUBSTITUTE(VLOOKUP($A48&amp;"*",各都道府県の状況!$A:$I,E$3,FALSE), "※5", ""))), "")</f>
        <v>267196</v>
      </c>
      <c r="F48" s="39">
        <f>IFERROR(INT(TRIM(SUBSTITUTE(VLOOKUP($A48&amp;"*",各都道府県の状況!$A:$I,F$3,FALSE), "※5", ""))), "")</f>
        <v>8044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48</v>
      </c>
      <c r="I48" s="39">
        <f>IFERROR(INT(TRIM(SUBSTITUTE(VLOOKUP($A48&amp;"*",各都道府県の状況!$A:$I,I$3,FALSE), "※5", ""))), "")</f>
        <v>1</v>
      </c>
    </row>
    <row r="49" spans="1:9" x14ac:dyDescent="0.45">
      <c r="A49" s="12" t="s">
        <v>225</v>
      </c>
      <c r="B49" s="13">
        <f t="shared" si="0"/>
        <v>44482</v>
      </c>
      <c r="C49" s="29" t="s">
        <v>54</v>
      </c>
      <c r="D49" s="39">
        <f>IFERROR(INT(TRIM(SUBSTITUTE(VLOOKUP($A49&amp;"*",各都道府県の状況!$A:$I,D$3,FALSE), "※5", ""))), "")</f>
        <v>6146</v>
      </c>
      <c r="E49" s="39">
        <f>IFERROR(INT(TRIM(SUBSTITUTE(VLOOKUP($A49&amp;"*",各都道府県の状況!$A:$I,E$3,FALSE), "※5", ""))), "")</f>
        <v>72926</v>
      </c>
      <c r="F49" s="39">
        <f>IFERROR(INT(TRIM(SUBSTITUTE(VLOOKUP($A49&amp;"*",各都道府県の状況!$A:$I,F$3,FALSE), "※5", ""))), "")</f>
        <v>6075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14</v>
      </c>
      <c r="I49" s="39">
        <f>IFERROR(INT(TRIM(SUBSTITUTE(VLOOKUP($A49&amp;"*",各都道府県の状況!$A:$I,I$3,FALSE), "※5", ""))), "")</f>
        <v>0</v>
      </c>
    </row>
    <row r="50" spans="1:9" x14ac:dyDescent="0.45">
      <c r="A50" s="12" t="s">
        <v>226</v>
      </c>
      <c r="B50" s="13">
        <f t="shared" si="0"/>
        <v>44482</v>
      </c>
      <c r="C50" s="29" t="s">
        <v>55</v>
      </c>
      <c r="D50" s="39">
        <f>IFERROR(INT(TRIM(SUBSTITUTE(VLOOKUP($A50&amp;"*",各都道府県の状況!$A:$I,D$3,FALSE), "※5", ""))), "")</f>
        <v>9083</v>
      </c>
      <c r="E50" s="39">
        <f>IFERROR(INT(TRIM(SUBSTITUTE(VLOOKUP($A50&amp;"*",各都道府県の状況!$A:$I,E$3,FALSE), "※5", ""))), "")</f>
        <v>168575</v>
      </c>
      <c r="F50" s="39">
        <f>IFERROR(INT(TRIM(SUBSTITUTE(VLOOKUP($A50&amp;"*",各都道府県の状況!$A:$I,F$3,FALSE), "※5", ""))), "")</f>
        <v>9056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26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44482</v>
      </c>
      <c r="C51" s="29" t="s">
        <v>56</v>
      </c>
      <c r="D51" s="39">
        <f>IFERROR(INT(TRIM(SUBSTITUTE(VLOOKUP($A51&amp;"*",各都道府県の状況!$A:$I,D$3,FALSE), "※5", ""))), "")</f>
        <v>49947</v>
      </c>
      <c r="E51" s="39">
        <f>IFERROR(INT(TRIM(SUBSTITUTE(VLOOKUP($A51&amp;"*",各都道府県の状況!$A:$I,E$3,FALSE), "※5", ""))), "")</f>
        <v>397898</v>
      </c>
      <c r="F51" s="39">
        <f>IFERROR(INT(TRIM(SUBSTITUTE(VLOOKUP($A51&amp;"*",各都道府県の状況!$A:$I,F$3,FALSE), "※5", ""))), "")</f>
        <v>49274</v>
      </c>
      <c r="G51" s="39">
        <f>IFERROR(INT(TRIM(SUBSTITUTE(VLOOKUP($A51&amp;"*",各都道府県の状況!$A:$I,G$3,FALSE), "※5", ""))), "")</f>
        <v>350</v>
      </c>
      <c r="H51" s="39">
        <f>IFERROR(INT(TRIM(SUBSTITUTE(VLOOKUP($A51&amp;"*",各都道府県の状況!$A:$I,H$3,FALSE), "※5", ""))), "")</f>
        <v>277</v>
      </c>
      <c r="I51" s="39">
        <f>IFERROR(INT(TRIM(SUBSTITUTE(VLOOKUP($A51&amp;"*",各都道府県の状況!$A:$I,I$3,FALSE), "※5", ""))), "")</f>
        <v>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45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1" t="s">
        <v>180</v>
      </c>
      <c r="C4" s="123" t="s">
        <v>356</v>
      </c>
      <c r="D4" s="125" t="s">
        <v>357</v>
      </c>
      <c r="E4" s="127" t="s">
        <v>358</v>
      </c>
      <c r="F4" s="128"/>
      <c r="G4" s="129" t="s">
        <v>359</v>
      </c>
      <c r="H4" s="129" t="s">
        <v>360</v>
      </c>
    </row>
    <row r="5" spans="1:9" ht="13.2" customHeight="1" x14ac:dyDescent="0.45">
      <c r="B5" s="122"/>
      <c r="C5" s="124"/>
      <c r="D5" s="126"/>
      <c r="E5" s="109" t="s">
        <v>361</v>
      </c>
      <c r="F5" s="22" t="s">
        <v>362</v>
      </c>
      <c r="G5" s="130"/>
      <c r="H5" s="130"/>
    </row>
    <row r="6" spans="1:9" ht="12" customHeight="1" x14ac:dyDescent="0.45">
      <c r="A6" s="15" t="s">
        <v>181</v>
      </c>
      <c r="B6" s="20" t="s">
        <v>229</v>
      </c>
      <c r="C6" s="110">
        <v>60474</v>
      </c>
      <c r="D6" s="110">
        <v>1122657</v>
      </c>
      <c r="E6" s="111">
        <v>183</v>
      </c>
      <c r="F6" s="111">
        <v>0</v>
      </c>
      <c r="G6" s="110">
        <v>58825</v>
      </c>
      <c r="H6" s="110">
        <v>1469</v>
      </c>
    </row>
    <row r="7" spans="1:9" ht="12" customHeight="1" x14ac:dyDescent="0.45">
      <c r="A7" s="15" t="s">
        <v>182</v>
      </c>
      <c r="B7" s="21" t="s">
        <v>230</v>
      </c>
      <c r="C7" s="110">
        <v>5839</v>
      </c>
      <c r="D7" s="110">
        <v>90235</v>
      </c>
      <c r="E7" s="111">
        <v>146</v>
      </c>
      <c r="F7" s="111">
        <v>2</v>
      </c>
      <c r="G7" s="110">
        <v>5655</v>
      </c>
      <c r="H7" s="111">
        <v>38</v>
      </c>
    </row>
    <row r="8" spans="1:9" ht="12" customHeight="1" x14ac:dyDescent="0.45">
      <c r="A8" s="15" t="s">
        <v>183</v>
      </c>
      <c r="B8" s="21" t="s">
        <v>231</v>
      </c>
      <c r="C8" s="110">
        <v>3486</v>
      </c>
      <c r="D8" s="110">
        <v>122855</v>
      </c>
      <c r="E8" s="111">
        <v>4</v>
      </c>
      <c r="F8" s="111">
        <v>0</v>
      </c>
      <c r="G8" s="110">
        <v>3429</v>
      </c>
      <c r="H8" s="111">
        <v>53</v>
      </c>
    </row>
    <row r="9" spans="1:9" ht="12" customHeight="1" x14ac:dyDescent="0.45">
      <c r="A9" s="15" t="s">
        <v>184</v>
      </c>
      <c r="B9" s="21" t="s">
        <v>232</v>
      </c>
      <c r="C9" s="110">
        <v>16246</v>
      </c>
      <c r="D9" s="110">
        <v>242708</v>
      </c>
      <c r="E9" s="111">
        <v>34</v>
      </c>
      <c r="F9" s="111">
        <v>1</v>
      </c>
      <c r="G9" s="110">
        <v>16095</v>
      </c>
      <c r="H9" s="111">
        <v>117</v>
      </c>
    </row>
    <row r="10" spans="1:9" ht="12" customHeight="1" x14ac:dyDescent="0.45">
      <c r="A10" s="15" t="s">
        <v>185</v>
      </c>
      <c r="B10" s="21" t="s">
        <v>233</v>
      </c>
      <c r="C10" s="110">
        <v>1893</v>
      </c>
      <c r="D10" s="110">
        <v>26739</v>
      </c>
      <c r="E10" s="111">
        <v>9</v>
      </c>
      <c r="F10" s="111">
        <v>0</v>
      </c>
      <c r="G10" s="110">
        <v>1857</v>
      </c>
      <c r="H10" s="111">
        <v>27</v>
      </c>
    </row>
    <row r="11" spans="1:9" ht="12" customHeight="1" x14ac:dyDescent="0.45">
      <c r="A11" s="15" t="s">
        <v>186</v>
      </c>
      <c r="B11" s="21" t="s">
        <v>234</v>
      </c>
      <c r="C11" s="110">
        <v>3519</v>
      </c>
      <c r="D11" s="110">
        <v>99682</v>
      </c>
      <c r="E11" s="111">
        <v>13</v>
      </c>
      <c r="F11" s="111">
        <v>0</v>
      </c>
      <c r="G11" s="110">
        <v>3450</v>
      </c>
      <c r="H11" s="111">
        <v>56</v>
      </c>
    </row>
    <row r="12" spans="1:9" ht="12" customHeight="1" x14ac:dyDescent="0.45">
      <c r="A12" s="15" t="s">
        <v>187</v>
      </c>
      <c r="B12" s="21" t="s">
        <v>235</v>
      </c>
      <c r="C12" s="110">
        <v>9469</v>
      </c>
      <c r="D12" s="110">
        <v>414020</v>
      </c>
      <c r="E12" s="111">
        <v>20</v>
      </c>
      <c r="F12" s="111">
        <v>2</v>
      </c>
      <c r="G12" s="110">
        <v>9274</v>
      </c>
      <c r="H12" s="111">
        <v>175</v>
      </c>
    </row>
    <row r="13" spans="1:9" ht="12" customHeight="1" x14ac:dyDescent="0.45">
      <c r="A13" s="15" t="s">
        <v>188</v>
      </c>
      <c r="B13" s="21" t="s">
        <v>236</v>
      </c>
      <c r="C13" s="110">
        <v>24332</v>
      </c>
      <c r="D13" s="110">
        <v>40366</v>
      </c>
      <c r="E13" s="111">
        <v>120</v>
      </c>
      <c r="F13" s="111">
        <v>8</v>
      </c>
      <c r="G13" s="110">
        <v>23995</v>
      </c>
      <c r="H13" s="111">
        <v>217</v>
      </c>
    </row>
    <row r="14" spans="1:9" ht="12" customHeight="1" x14ac:dyDescent="0.45">
      <c r="A14" s="15" t="s">
        <v>189</v>
      </c>
      <c r="B14" s="21" t="s">
        <v>237</v>
      </c>
      <c r="C14" s="110">
        <v>15399</v>
      </c>
      <c r="D14" s="110">
        <v>486367</v>
      </c>
      <c r="E14" s="111">
        <v>88</v>
      </c>
      <c r="F14" s="111">
        <v>3</v>
      </c>
      <c r="G14" s="110">
        <v>15195</v>
      </c>
      <c r="H14" s="111">
        <v>116</v>
      </c>
    </row>
    <row r="15" spans="1:9" ht="12" customHeight="1" x14ac:dyDescent="0.45">
      <c r="A15" s="15" t="s">
        <v>190</v>
      </c>
      <c r="B15" s="21" t="s">
        <v>238</v>
      </c>
      <c r="C15" s="110">
        <v>16679</v>
      </c>
      <c r="D15" s="110">
        <v>299836</v>
      </c>
      <c r="E15" s="111">
        <v>69</v>
      </c>
      <c r="F15" s="111">
        <v>3</v>
      </c>
      <c r="G15" s="110">
        <v>16436</v>
      </c>
      <c r="H15" s="111">
        <v>174</v>
      </c>
    </row>
    <row r="16" spans="1:9" ht="12" customHeight="1" x14ac:dyDescent="0.45">
      <c r="A16" s="15" t="s">
        <v>191</v>
      </c>
      <c r="B16" s="21" t="s">
        <v>239</v>
      </c>
      <c r="C16" s="110">
        <v>115336</v>
      </c>
      <c r="D16" s="110">
        <v>1470823</v>
      </c>
      <c r="E16" s="111">
        <v>525</v>
      </c>
      <c r="F16" s="111">
        <v>27</v>
      </c>
      <c r="G16" s="110">
        <v>113793</v>
      </c>
      <c r="H16" s="110">
        <v>1018</v>
      </c>
    </row>
    <row r="17" spans="1:8" ht="12" customHeight="1" x14ac:dyDescent="0.45">
      <c r="A17" s="15" t="s">
        <v>192</v>
      </c>
      <c r="B17" s="21" t="s">
        <v>240</v>
      </c>
      <c r="C17" s="110">
        <v>100124</v>
      </c>
      <c r="D17" s="110">
        <v>1083005</v>
      </c>
      <c r="E17" s="111">
        <v>363</v>
      </c>
      <c r="F17" s="111">
        <v>21</v>
      </c>
      <c r="G17" s="110">
        <v>98715</v>
      </c>
      <c r="H17" s="110">
        <v>1010</v>
      </c>
    </row>
    <row r="18" spans="1:8" ht="12" customHeight="1" x14ac:dyDescent="0.45">
      <c r="A18" s="15" t="s">
        <v>193</v>
      </c>
      <c r="B18" s="21" t="s">
        <v>241</v>
      </c>
      <c r="C18" s="110">
        <v>376974</v>
      </c>
      <c r="D18" s="110">
        <v>3696668</v>
      </c>
      <c r="E18" s="110">
        <v>1150</v>
      </c>
      <c r="F18" s="111">
        <v>43</v>
      </c>
      <c r="G18" s="110">
        <v>372767</v>
      </c>
      <c r="H18" s="110">
        <v>3057</v>
      </c>
    </row>
    <row r="19" spans="1:8" ht="12" customHeight="1" x14ac:dyDescent="0.45">
      <c r="A19" s="15" t="s">
        <v>194</v>
      </c>
      <c r="B19" s="20" t="s">
        <v>242</v>
      </c>
      <c r="C19" s="110">
        <v>168534</v>
      </c>
      <c r="D19" s="110">
        <v>1617673</v>
      </c>
      <c r="E19" s="111">
        <v>579</v>
      </c>
      <c r="F19" s="111">
        <v>27</v>
      </c>
      <c r="G19" s="110">
        <v>166667</v>
      </c>
      <c r="H19" s="110">
        <v>1288</v>
      </c>
    </row>
    <row r="20" spans="1:8" ht="12" customHeight="1" x14ac:dyDescent="0.45">
      <c r="A20" s="15" t="s">
        <v>195</v>
      </c>
      <c r="B20" s="21" t="s">
        <v>243</v>
      </c>
      <c r="C20" s="110">
        <v>7960</v>
      </c>
      <c r="D20" s="110">
        <v>289250</v>
      </c>
      <c r="E20" s="111">
        <v>62</v>
      </c>
      <c r="F20" s="111">
        <v>2</v>
      </c>
      <c r="G20" s="110">
        <v>7837</v>
      </c>
      <c r="H20" s="111">
        <v>61</v>
      </c>
    </row>
    <row r="21" spans="1:8" ht="12" customHeight="1" x14ac:dyDescent="0.45">
      <c r="A21" s="15" t="s">
        <v>196</v>
      </c>
      <c r="B21" s="21" t="s">
        <v>244</v>
      </c>
      <c r="C21" s="110">
        <v>4842</v>
      </c>
      <c r="D21" s="110">
        <v>115816</v>
      </c>
      <c r="E21" s="111">
        <v>36</v>
      </c>
      <c r="F21" s="111">
        <v>1</v>
      </c>
      <c r="G21" s="110">
        <v>4755</v>
      </c>
      <c r="H21" s="111">
        <v>51</v>
      </c>
    </row>
    <row r="22" spans="1:8" ht="12" customHeight="1" x14ac:dyDescent="0.45">
      <c r="A22" s="15" t="s">
        <v>197</v>
      </c>
      <c r="B22" s="21" t="s">
        <v>245</v>
      </c>
      <c r="C22" s="110">
        <v>7926</v>
      </c>
      <c r="D22" s="110">
        <v>196147</v>
      </c>
      <c r="E22" s="111">
        <v>39</v>
      </c>
      <c r="F22" s="111">
        <v>1</v>
      </c>
      <c r="G22" s="110">
        <v>7736</v>
      </c>
      <c r="H22" s="111">
        <v>129</v>
      </c>
    </row>
    <row r="23" spans="1:8" ht="12" customHeight="1" x14ac:dyDescent="0.45">
      <c r="A23" s="15" t="s">
        <v>198</v>
      </c>
      <c r="B23" s="21" t="s">
        <v>246</v>
      </c>
      <c r="C23" s="110">
        <v>3091</v>
      </c>
      <c r="D23" s="110">
        <v>117645</v>
      </c>
      <c r="E23" s="111">
        <v>20</v>
      </c>
      <c r="F23" s="111">
        <v>0</v>
      </c>
      <c r="G23" s="110">
        <v>3034</v>
      </c>
      <c r="H23" s="111">
        <v>37</v>
      </c>
    </row>
    <row r="24" spans="1:8" ht="12" customHeight="1" x14ac:dyDescent="0.45">
      <c r="A24" s="15" t="s">
        <v>199</v>
      </c>
      <c r="B24" s="21" t="s">
        <v>247</v>
      </c>
      <c r="C24" s="110">
        <v>5141</v>
      </c>
      <c r="D24" s="110">
        <v>111974</v>
      </c>
      <c r="E24" s="111">
        <v>10</v>
      </c>
      <c r="F24" s="111">
        <v>0</v>
      </c>
      <c r="G24" s="110">
        <v>5103</v>
      </c>
      <c r="H24" s="111">
        <v>29</v>
      </c>
    </row>
    <row r="25" spans="1:8" ht="12" customHeight="1" x14ac:dyDescent="0.45">
      <c r="A25" s="15" t="s">
        <v>200</v>
      </c>
      <c r="B25" s="21" t="s">
        <v>248</v>
      </c>
      <c r="C25" s="110">
        <v>8817</v>
      </c>
      <c r="D25" s="110">
        <v>320835</v>
      </c>
      <c r="E25" s="111">
        <v>52</v>
      </c>
      <c r="F25" s="111">
        <v>0</v>
      </c>
      <c r="G25" s="110">
        <v>8724</v>
      </c>
      <c r="H25" s="111">
        <v>96</v>
      </c>
    </row>
    <row r="26" spans="1:8" ht="12" customHeight="1" x14ac:dyDescent="0.45">
      <c r="A26" s="15" t="s">
        <v>201</v>
      </c>
      <c r="B26" s="21" t="s">
        <v>249</v>
      </c>
      <c r="C26" s="110">
        <v>18986</v>
      </c>
      <c r="D26" s="110">
        <v>413321</v>
      </c>
      <c r="E26" s="111">
        <v>170</v>
      </c>
      <c r="F26" s="111">
        <v>3</v>
      </c>
      <c r="G26" s="110">
        <v>18798</v>
      </c>
      <c r="H26" s="111">
        <v>216</v>
      </c>
    </row>
    <row r="27" spans="1:8" ht="12" customHeight="1" x14ac:dyDescent="0.45">
      <c r="A27" s="15" t="s">
        <v>202</v>
      </c>
      <c r="B27" s="21" t="s">
        <v>250</v>
      </c>
      <c r="C27" s="110">
        <v>26698</v>
      </c>
      <c r="D27" s="110">
        <v>625523</v>
      </c>
      <c r="E27" s="111">
        <v>40</v>
      </c>
      <c r="F27" s="111">
        <v>1</v>
      </c>
      <c r="G27" s="110">
        <v>26401</v>
      </c>
      <c r="H27" s="111">
        <v>209</v>
      </c>
    </row>
    <row r="28" spans="1:8" ht="12" customHeight="1" x14ac:dyDescent="0.45">
      <c r="A28" s="15" t="s">
        <v>203</v>
      </c>
      <c r="B28" s="21" t="s">
        <v>251</v>
      </c>
      <c r="C28" s="110">
        <v>105926</v>
      </c>
      <c r="D28" s="110">
        <v>1323431</v>
      </c>
      <c r="E28" s="111">
        <v>479</v>
      </c>
      <c r="F28" s="111">
        <v>12</v>
      </c>
      <c r="G28" s="110">
        <v>104296</v>
      </c>
      <c r="H28" s="110">
        <v>1151</v>
      </c>
    </row>
    <row r="29" spans="1:8" ht="12" customHeight="1" x14ac:dyDescent="0.45">
      <c r="A29" s="15" t="s">
        <v>204</v>
      </c>
      <c r="B29" s="21" t="s">
        <v>252</v>
      </c>
      <c r="C29" s="110">
        <v>14722</v>
      </c>
      <c r="D29" s="110">
        <v>263303</v>
      </c>
      <c r="E29" s="111">
        <v>95</v>
      </c>
      <c r="F29" s="111">
        <v>3</v>
      </c>
      <c r="G29" s="110">
        <v>14785</v>
      </c>
      <c r="H29" s="111">
        <v>163</v>
      </c>
    </row>
    <row r="30" spans="1:8" ht="12" customHeight="1" x14ac:dyDescent="0.45">
      <c r="A30" s="15" t="s">
        <v>205</v>
      </c>
      <c r="B30" s="21" t="s">
        <v>253</v>
      </c>
      <c r="C30" s="110">
        <v>12332</v>
      </c>
      <c r="D30" s="110">
        <v>258168</v>
      </c>
      <c r="E30" s="111">
        <v>49</v>
      </c>
      <c r="F30" s="111">
        <v>1</v>
      </c>
      <c r="G30" s="110">
        <v>12181</v>
      </c>
      <c r="H30" s="111">
        <v>102</v>
      </c>
    </row>
    <row r="31" spans="1:8" ht="12" customHeight="1" x14ac:dyDescent="0.45">
      <c r="A31" s="15" t="s">
        <v>206</v>
      </c>
      <c r="B31" s="21" t="s">
        <v>254</v>
      </c>
      <c r="C31" s="110">
        <v>35763</v>
      </c>
      <c r="D31" s="110">
        <v>425157</v>
      </c>
      <c r="E31" s="111">
        <v>235</v>
      </c>
      <c r="F31" s="111">
        <v>11</v>
      </c>
      <c r="G31" s="110">
        <v>35220</v>
      </c>
      <c r="H31" s="111">
        <v>289</v>
      </c>
    </row>
    <row r="32" spans="1:8" ht="12" customHeight="1" x14ac:dyDescent="0.45">
      <c r="A32" s="15" t="s">
        <v>207</v>
      </c>
      <c r="B32" s="21" t="s">
        <v>255</v>
      </c>
      <c r="C32" s="110">
        <v>201429</v>
      </c>
      <c r="D32" s="110">
        <v>3526163</v>
      </c>
      <c r="E32" s="110">
        <v>1549</v>
      </c>
      <c r="F32" s="111">
        <v>158</v>
      </c>
      <c r="G32" s="110">
        <v>195222</v>
      </c>
      <c r="H32" s="110">
        <v>3015</v>
      </c>
    </row>
    <row r="33" spans="1:8" ht="12" customHeight="1" x14ac:dyDescent="0.45">
      <c r="A33" s="15" t="s">
        <v>208</v>
      </c>
      <c r="B33" s="21" t="s">
        <v>256</v>
      </c>
      <c r="C33" s="110">
        <v>78015</v>
      </c>
      <c r="D33" s="110">
        <v>754833</v>
      </c>
      <c r="E33" s="111">
        <v>504</v>
      </c>
      <c r="F33" s="111">
        <v>13</v>
      </c>
      <c r="G33" s="110">
        <v>76119</v>
      </c>
      <c r="H33" s="110">
        <v>1392</v>
      </c>
    </row>
    <row r="34" spans="1:8" ht="12" customHeight="1" x14ac:dyDescent="0.45">
      <c r="A34" s="15" t="s">
        <v>209</v>
      </c>
      <c r="B34" s="21" t="s">
        <v>257</v>
      </c>
      <c r="C34" s="110">
        <v>15785</v>
      </c>
      <c r="D34" s="110">
        <v>252073</v>
      </c>
      <c r="E34" s="111">
        <v>106</v>
      </c>
      <c r="F34" s="111">
        <v>3</v>
      </c>
      <c r="G34" s="110">
        <v>15530</v>
      </c>
      <c r="H34" s="111">
        <v>149</v>
      </c>
    </row>
    <row r="35" spans="1:8" ht="12" customHeight="1" x14ac:dyDescent="0.45">
      <c r="A35" s="15" t="s">
        <v>210</v>
      </c>
      <c r="B35" s="20" t="s">
        <v>258</v>
      </c>
      <c r="C35" s="110">
        <v>5281</v>
      </c>
      <c r="D35" s="110">
        <v>65539</v>
      </c>
      <c r="E35" s="111">
        <v>16</v>
      </c>
      <c r="F35" s="111">
        <v>1</v>
      </c>
      <c r="G35" s="110">
        <v>5099</v>
      </c>
      <c r="H35" s="111">
        <v>62</v>
      </c>
    </row>
    <row r="36" spans="1:8" ht="12" customHeight="1" x14ac:dyDescent="0.45">
      <c r="A36" s="15" t="s">
        <v>211</v>
      </c>
      <c r="B36" s="21" t="s">
        <v>259</v>
      </c>
      <c r="C36" s="110">
        <v>1654</v>
      </c>
      <c r="D36" s="110">
        <v>148695</v>
      </c>
      <c r="E36" s="111">
        <v>10</v>
      </c>
      <c r="F36" s="111">
        <v>0</v>
      </c>
      <c r="G36" s="110">
        <v>1615</v>
      </c>
      <c r="H36" s="111">
        <v>5</v>
      </c>
    </row>
    <row r="37" spans="1:8" ht="12" customHeight="1" x14ac:dyDescent="0.45">
      <c r="A37" s="15" t="s">
        <v>212</v>
      </c>
      <c r="B37" s="21" t="s">
        <v>260</v>
      </c>
      <c r="C37" s="110">
        <v>1633</v>
      </c>
      <c r="D37" s="110">
        <v>55076</v>
      </c>
      <c r="E37" s="111">
        <v>9</v>
      </c>
      <c r="F37" s="111">
        <v>0</v>
      </c>
      <c r="G37" s="110">
        <v>1619</v>
      </c>
      <c r="H37" s="111">
        <v>5</v>
      </c>
    </row>
    <row r="38" spans="1:8" ht="12" customHeight="1" x14ac:dyDescent="0.45">
      <c r="A38" s="15" t="s">
        <v>213</v>
      </c>
      <c r="B38" s="21" t="s">
        <v>261</v>
      </c>
      <c r="C38" s="110">
        <v>15202</v>
      </c>
      <c r="D38" s="110">
        <v>266922</v>
      </c>
      <c r="E38" s="111">
        <v>79</v>
      </c>
      <c r="F38" s="111">
        <v>1</v>
      </c>
      <c r="G38" s="110">
        <v>14937</v>
      </c>
      <c r="H38" s="111">
        <v>136</v>
      </c>
    </row>
    <row r="39" spans="1:8" ht="12" customHeight="1" x14ac:dyDescent="0.45">
      <c r="A39" s="15" t="s">
        <v>214</v>
      </c>
      <c r="B39" s="21" t="s">
        <v>262</v>
      </c>
      <c r="C39" s="110">
        <v>21828</v>
      </c>
      <c r="D39" s="110">
        <v>889244</v>
      </c>
      <c r="E39" s="111">
        <v>116</v>
      </c>
      <c r="F39" s="111">
        <v>4</v>
      </c>
      <c r="G39" s="110">
        <v>21513</v>
      </c>
      <c r="H39" s="111">
        <v>199</v>
      </c>
    </row>
    <row r="40" spans="1:8" ht="12" customHeight="1" x14ac:dyDescent="0.45">
      <c r="A40" s="15" t="s">
        <v>215</v>
      </c>
      <c r="B40" s="21" t="s">
        <v>263</v>
      </c>
      <c r="C40" s="110">
        <v>5669</v>
      </c>
      <c r="D40" s="110">
        <v>189336</v>
      </c>
      <c r="E40" s="111">
        <v>70</v>
      </c>
      <c r="F40" s="111">
        <v>0</v>
      </c>
      <c r="G40" s="110">
        <v>5508</v>
      </c>
      <c r="H40" s="111">
        <v>91</v>
      </c>
    </row>
    <row r="41" spans="1:8" ht="12" customHeight="1" x14ac:dyDescent="0.45">
      <c r="A41" s="15" t="s">
        <v>216</v>
      </c>
      <c r="B41" s="21" t="s">
        <v>264</v>
      </c>
      <c r="C41" s="110">
        <v>3279</v>
      </c>
      <c r="D41" s="110">
        <v>104710</v>
      </c>
      <c r="E41" s="111">
        <v>19</v>
      </c>
      <c r="F41" s="111">
        <v>0</v>
      </c>
      <c r="G41" s="110">
        <v>3195</v>
      </c>
      <c r="H41" s="111">
        <v>65</v>
      </c>
    </row>
    <row r="42" spans="1:8" ht="12" customHeight="1" x14ac:dyDescent="0.45">
      <c r="A42" s="15" t="s">
        <v>217</v>
      </c>
      <c r="B42" s="21" t="s">
        <v>265</v>
      </c>
      <c r="C42" s="110">
        <v>4695</v>
      </c>
      <c r="D42" s="110">
        <v>129781</v>
      </c>
      <c r="E42" s="111">
        <v>13</v>
      </c>
      <c r="F42" s="111">
        <v>1</v>
      </c>
      <c r="G42" s="110">
        <v>4644</v>
      </c>
      <c r="H42" s="111">
        <v>38</v>
      </c>
    </row>
    <row r="43" spans="1:8" ht="12" customHeight="1" x14ac:dyDescent="0.45">
      <c r="A43" s="15" t="s">
        <v>218</v>
      </c>
      <c r="B43" s="21" t="s">
        <v>266</v>
      </c>
      <c r="C43" s="110">
        <v>5287</v>
      </c>
      <c r="D43" s="110">
        <v>153274</v>
      </c>
      <c r="E43" s="111">
        <v>89</v>
      </c>
      <c r="F43" s="111">
        <v>1</v>
      </c>
      <c r="G43" s="110">
        <v>5116</v>
      </c>
      <c r="H43" s="111">
        <v>82</v>
      </c>
    </row>
    <row r="44" spans="1:8" ht="12" customHeight="1" x14ac:dyDescent="0.45">
      <c r="A44" s="15" t="s">
        <v>219</v>
      </c>
      <c r="B44" s="21" t="s">
        <v>267</v>
      </c>
      <c r="C44" s="110">
        <v>4123</v>
      </c>
      <c r="D44" s="110">
        <v>99099</v>
      </c>
      <c r="E44" s="111">
        <v>12</v>
      </c>
      <c r="F44" s="111">
        <v>2</v>
      </c>
      <c r="G44" s="110">
        <v>4080</v>
      </c>
      <c r="H44" s="111">
        <v>31</v>
      </c>
    </row>
    <row r="45" spans="1:8" ht="12" customHeight="1" x14ac:dyDescent="0.45">
      <c r="A45" s="15" t="s">
        <v>220</v>
      </c>
      <c r="B45" s="21" t="s">
        <v>268</v>
      </c>
      <c r="C45" s="110">
        <v>74230</v>
      </c>
      <c r="D45" s="110">
        <v>1262868</v>
      </c>
      <c r="E45" s="111">
        <v>396</v>
      </c>
      <c r="F45" s="111">
        <v>16</v>
      </c>
      <c r="G45" s="110">
        <v>73195</v>
      </c>
      <c r="H45" s="111">
        <v>618</v>
      </c>
    </row>
    <row r="46" spans="1:8" ht="12" customHeight="1" x14ac:dyDescent="0.45">
      <c r="A46" s="15" t="s">
        <v>221</v>
      </c>
      <c r="B46" s="21" t="s">
        <v>269</v>
      </c>
      <c r="C46" s="110">
        <v>5805</v>
      </c>
      <c r="D46" s="110">
        <v>104741</v>
      </c>
      <c r="E46" s="111">
        <v>31</v>
      </c>
      <c r="F46" s="111">
        <v>1</v>
      </c>
      <c r="G46" s="110">
        <v>5794</v>
      </c>
      <c r="H46" s="111">
        <v>29</v>
      </c>
    </row>
    <row r="47" spans="1:8" ht="12" customHeight="1" x14ac:dyDescent="0.45">
      <c r="A47" s="15" t="s">
        <v>222</v>
      </c>
      <c r="B47" s="21" t="s">
        <v>270</v>
      </c>
      <c r="C47" s="110">
        <v>6052</v>
      </c>
      <c r="D47" s="110">
        <v>181068</v>
      </c>
      <c r="E47" s="111">
        <v>47</v>
      </c>
      <c r="F47" s="111">
        <v>0</v>
      </c>
      <c r="G47" s="110">
        <v>5932</v>
      </c>
      <c r="H47" s="111">
        <v>73</v>
      </c>
    </row>
    <row r="48" spans="1:8" ht="12" customHeight="1" x14ac:dyDescent="0.45">
      <c r="A48" s="15" t="s">
        <v>223</v>
      </c>
      <c r="B48" s="21" t="s">
        <v>271</v>
      </c>
      <c r="C48" s="110">
        <v>14336</v>
      </c>
      <c r="D48" s="110">
        <v>123147</v>
      </c>
      <c r="E48" s="111">
        <v>40</v>
      </c>
      <c r="F48" s="111">
        <v>4</v>
      </c>
      <c r="G48" s="110">
        <v>14161</v>
      </c>
      <c r="H48" s="111">
        <v>135</v>
      </c>
    </row>
    <row r="49" spans="1:8" ht="12" customHeight="1" x14ac:dyDescent="0.45">
      <c r="A49" s="15" t="s">
        <v>224</v>
      </c>
      <c r="B49" s="21" t="s">
        <v>272</v>
      </c>
      <c r="C49" s="110">
        <v>8176</v>
      </c>
      <c r="D49" s="110">
        <v>267196</v>
      </c>
      <c r="E49" s="111">
        <v>48</v>
      </c>
      <c r="F49" s="111">
        <v>1</v>
      </c>
      <c r="G49" s="110">
        <v>8044</v>
      </c>
      <c r="H49" s="111">
        <v>84</v>
      </c>
    </row>
    <row r="50" spans="1:8" ht="12" customHeight="1" x14ac:dyDescent="0.45">
      <c r="A50" s="15" t="s">
        <v>225</v>
      </c>
      <c r="B50" s="21" t="s">
        <v>273</v>
      </c>
      <c r="C50" s="110">
        <v>6146</v>
      </c>
      <c r="D50" s="110">
        <v>72926</v>
      </c>
      <c r="E50" s="111">
        <v>14</v>
      </c>
      <c r="F50" s="111">
        <v>0</v>
      </c>
      <c r="G50" s="110">
        <v>6075</v>
      </c>
      <c r="H50" s="111">
        <v>41</v>
      </c>
    </row>
    <row r="51" spans="1:8" ht="12" customHeight="1" x14ac:dyDescent="0.45">
      <c r="A51" s="15" t="s">
        <v>226</v>
      </c>
      <c r="B51" s="20" t="s">
        <v>274</v>
      </c>
      <c r="C51" s="110">
        <v>9083</v>
      </c>
      <c r="D51" s="110">
        <v>168575</v>
      </c>
      <c r="E51" s="111">
        <v>26</v>
      </c>
      <c r="F51" s="111">
        <v>0</v>
      </c>
      <c r="G51" s="110">
        <v>9056</v>
      </c>
      <c r="H51" s="111">
        <v>65</v>
      </c>
    </row>
    <row r="52" spans="1:8" ht="12" customHeight="1" x14ac:dyDescent="0.45">
      <c r="A52" s="15" t="s">
        <v>227</v>
      </c>
      <c r="B52" s="21" t="s">
        <v>275</v>
      </c>
      <c r="C52" s="110">
        <v>49947</v>
      </c>
      <c r="D52" s="110">
        <v>397898</v>
      </c>
      <c r="E52" s="111">
        <v>277</v>
      </c>
      <c r="F52" s="111">
        <v>3</v>
      </c>
      <c r="G52" s="110">
        <v>49274</v>
      </c>
      <c r="H52" s="111">
        <v>350</v>
      </c>
    </row>
    <row r="53" spans="1:8" ht="12" customHeight="1" x14ac:dyDescent="0.45">
      <c r="B53" s="22" t="s">
        <v>276</v>
      </c>
      <c r="C53" s="111">
        <v>149</v>
      </c>
      <c r="D53" s="111">
        <v>0</v>
      </c>
      <c r="E53" s="111">
        <v>0</v>
      </c>
      <c r="F53" s="111">
        <v>0</v>
      </c>
      <c r="G53" s="111">
        <v>149</v>
      </c>
      <c r="H53" s="111">
        <v>0</v>
      </c>
    </row>
    <row r="54" spans="1:8" ht="12" customHeight="1" x14ac:dyDescent="0.45">
      <c r="B54" s="21" t="s">
        <v>164</v>
      </c>
      <c r="C54" s="110">
        <v>1708312</v>
      </c>
      <c r="D54" s="110">
        <v>24487368</v>
      </c>
      <c r="E54" s="110">
        <v>8061</v>
      </c>
      <c r="F54" s="111">
        <v>381</v>
      </c>
      <c r="G54" s="110">
        <v>1680900</v>
      </c>
      <c r="H54" s="110">
        <v>18013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8" activePane="bottomLeft" state="frozen"/>
      <selection pane="bottomLeft" activeCell="A191" sqref="A6:C191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2" t="s">
        <v>292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x14ac:dyDescent="0.45">
      <c r="A2" s="112" t="s">
        <v>315</v>
      </c>
      <c r="B2" s="112"/>
      <c r="C2" s="112"/>
      <c r="D2" s="133" t="s">
        <v>342</v>
      </c>
      <c r="E2" s="133"/>
      <c r="F2" s="133"/>
      <c r="G2" s="133"/>
      <c r="H2" s="133"/>
      <c r="I2" s="133"/>
      <c r="J2" s="133"/>
      <c r="K2" s="133"/>
      <c r="L2" s="133"/>
      <c r="M2" s="112" t="s">
        <v>346</v>
      </c>
      <c r="N2" s="112"/>
      <c r="O2" s="112"/>
      <c r="P2" s="112"/>
      <c r="Q2" s="112"/>
    </row>
    <row r="3" spans="1:17" x14ac:dyDescent="0.45">
      <c r="A3" s="86"/>
      <c r="D3" s="131" t="s">
        <v>345</v>
      </c>
      <c r="E3" s="131"/>
      <c r="F3" s="131"/>
      <c r="G3" s="131"/>
      <c r="H3" s="131"/>
      <c r="I3" s="131"/>
      <c r="J3" s="134" t="s">
        <v>344</v>
      </c>
      <c r="K3" s="134"/>
      <c r="L3" s="134"/>
      <c r="M3" s="134"/>
      <c r="N3" s="134" t="s">
        <v>340</v>
      </c>
      <c r="O3" s="134"/>
      <c r="P3" s="112" t="s">
        <v>343</v>
      </c>
      <c r="Q3" s="112"/>
    </row>
    <row r="4" spans="1:17" x14ac:dyDescent="0.45">
      <c r="A4" s="112"/>
      <c r="B4" s="112"/>
      <c r="C4" s="112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35" t="s">
        <v>282</v>
      </c>
      <c r="G5" s="135"/>
      <c r="H5" s="135" t="s">
        <v>312</v>
      </c>
      <c r="I5" s="135"/>
      <c r="J5" s="135" t="s">
        <v>282</v>
      </c>
      <c r="K5" s="135"/>
      <c r="L5" s="135" t="s">
        <v>312</v>
      </c>
      <c r="M5" s="135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31462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4612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17887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3991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14553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4984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25407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8770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39881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10185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7551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7551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9172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9172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97087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32362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148359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49737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186258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60070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186119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57485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201786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53797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35458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35458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25423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25423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279453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57776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248903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76834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277257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83252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20392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20392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289924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62257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41412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41412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27684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27684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7716</v>
      </c>
      <c r="C28" s="49">
        <f t="shared" si="2"/>
        <v>797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7716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797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8752</v>
      </c>
      <c r="C29" s="49">
        <f t="shared" si="2"/>
        <v>700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8752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700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10223</v>
      </c>
      <c r="C30" s="49">
        <f t="shared" si="2"/>
        <v>879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10223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879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317537</v>
      </c>
      <c r="C31" s="49">
        <f t="shared" si="2"/>
        <v>71660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48559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8724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147527</v>
      </c>
      <c r="C32" s="49">
        <f t="shared" si="2"/>
        <v>54264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50362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11085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63064</v>
      </c>
      <c r="C33" s="49">
        <f t="shared" si="2"/>
        <v>7817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63064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7817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75667</v>
      </c>
      <c r="C34" s="49">
        <f t="shared" si="2"/>
        <v>9034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75667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9034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261652</v>
      </c>
      <c r="C35" s="49">
        <f t="shared" si="2"/>
        <v>97688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106397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29439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222966</v>
      </c>
      <c r="C36" s="49">
        <f t="shared" si="2"/>
        <v>124075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132679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45624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245362</v>
      </c>
      <c r="C37" s="49">
        <f t="shared" si="2"/>
        <v>153278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162403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54517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252821</v>
      </c>
      <c r="C38" s="49">
        <f t="shared" si="2"/>
        <v>178784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159392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53074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234691</v>
      </c>
      <c r="C39" s="49">
        <f t="shared" si="2"/>
        <v>193390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135198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50005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138863</v>
      </c>
      <c r="C40" s="49">
        <f t="shared" si="2"/>
        <v>34648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138863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34648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189025</v>
      </c>
      <c r="C41" s="49">
        <f t="shared" si="2"/>
        <v>24277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189025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24277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344633</v>
      </c>
      <c r="C42" s="49">
        <f t="shared" si="2"/>
        <v>268228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210790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52505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349800</v>
      </c>
      <c r="C43" s="49">
        <f t="shared" si="2"/>
        <v>223719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255223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68052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398398</v>
      </c>
      <c r="C44" s="49">
        <f t="shared" si="2"/>
        <v>252714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310235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73011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405762</v>
      </c>
      <c r="C45" s="49">
        <f t="shared" si="2"/>
        <v>136858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324340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27747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381247</v>
      </c>
      <c r="C46" s="49">
        <f t="shared" si="2"/>
        <v>209706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281329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60603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286796</v>
      </c>
      <c r="C47" s="49">
        <f t="shared" si="2"/>
        <v>43656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286796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43656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326067</v>
      </c>
      <c r="C48" s="49">
        <f t="shared" si="2"/>
        <v>28181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326067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28181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586426</v>
      </c>
      <c r="C49" s="49">
        <f t="shared" si="2"/>
        <v>204369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440163</v>
      </c>
      <c r="K49" s="97">
        <f>IFERROR(VLOOKUP($D49, V一般接種!$A:$G, K$4, FALSE), 0)</f>
        <v>9503</v>
      </c>
      <c r="L49" s="97">
        <f>IFERROR(VLOOKUP($D49, V一般接種!$A:$G, L$4, FALSE), 0)</f>
        <v>0</v>
      </c>
      <c r="M49" s="97">
        <f>IFERROR(VLOOKUP($D49, V一般接種!$A:$G, M$4, FALSE), 0)</f>
        <v>10540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608078</v>
      </c>
      <c r="C50" s="49">
        <f t="shared" si="2"/>
        <v>63412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511059</v>
      </c>
      <c r="K50" s="97">
        <f>IFERROR(VLOOKUP($D50, V一般接種!$A:$G, K$4, FALSE), 0)</f>
        <v>9429</v>
      </c>
      <c r="L50" s="97">
        <f>IFERROR(VLOOKUP($D50, V一般接種!$A:$G, L$4, FALSE), 0)</f>
        <v>0</v>
      </c>
      <c r="M50" s="97">
        <f>IFERROR(VLOOKUP($D50, V一般接種!$A:$G, M$4, FALSE), 0)</f>
        <v>11350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670707</v>
      </c>
      <c r="C51" s="49">
        <f t="shared" si="2"/>
        <v>62293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566179</v>
      </c>
      <c r="K51" s="97">
        <f>IFERROR(VLOOKUP($D51, V一般接種!$A:$G, K$4, FALSE), 0)</f>
        <v>11113</v>
      </c>
      <c r="L51" s="97">
        <f>IFERROR(VLOOKUP($D51, V一般接種!$A:$G, L$4, FALSE), 0)</f>
        <v>0</v>
      </c>
      <c r="M51" s="97">
        <f>IFERROR(VLOOKUP($D51, V一般接種!$A:$G, M$4, FALSE), 0)</f>
        <v>13119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641642</v>
      </c>
      <c r="C52" s="49">
        <f t="shared" si="2"/>
        <v>107304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545369</v>
      </c>
      <c r="K52" s="97">
        <f>IFERROR(VLOOKUP($D52, V一般接種!$A:$G, K$4, FALSE), 0)</f>
        <v>12016</v>
      </c>
      <c r="L52" s="97">
        <f>IFERROR(VLOOKUP($D52, V一般接種!$A:$G, L$4, FALSE), 0)</f>
        <v>0</v>
      </c>
      <c r="M52" s="97">
        <f>IFERROR(VLOOKUP($D52, V一般接種!$A:$G, M$4, FALSE), 0)</f>
        <v>46412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620151</v>
      </c>
      <c r="C53" s="49">
        <f t="shared" si="2"/>
        <v>124544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518557</v>
      </c>
      <c r="K53" s="97">
        <f>IFERROR(VLOOKUP($D53, V一般接種!$A:$G, K$4, FALSE), 0)</f>
        <v>13853</v>
      </c>
      <c r="L53" s="97">
        <f>IFERROR(VLOOKUP($D53, V一般接種!$A:$G, L$4, FALSE), 0)</f>
        <v>0</v>
      </c>
      <c r="M53" s="97">
        <f>IFERROR(VLOOKUP($D53, V一般接種!$A:$G, M$4, FALSE), 0)</f>
        <v>47769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475651</v>
      </c>
      <c r="C54" s="49">
        <f t="shared" si="2"/>
        <v>60186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460465</v>
      </c>
      <c r="K54" s="97">
        <f>IFERROR(VLOOKUP($D54, V一般接種!$A:$G, K$4, FALSE), 0)</f>
        <v>15186</v>
      </c>
      <c r="L54" s="97">
        <f>IFERROR(VLOOKUP($D54, V一般接種!$A:$G, L$4, FALSE), 0)</f>
        <v>0</v>
      </c>
      <c r="M54" s="97">
        <f>IFERROR(VLOOKUP($D54, V一般接種!$A:$G, M$4, FALSE), 0)</f>
        <v>60186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462519</v>
      </c>
      <c r="C55" s="49">
        <f t="shared" si="2"/>
        <v>67410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446884</v>
      </c>
      <c r="K55" s="97">
        <f>IFERROR(VLOOKUP($D55, V一般接種!$A:$G, K$4, FALSE), 0)</f>
        <v>15635</v>
      </c>
      <c r="L55" s="97">
        <f>IFERROR(VLOOKUP($D55, V一般接種!$A:$G, L$4, FALSE), 0)</f>
        <v>0</v>
      </c>
      <c r="M55" s="97">
        <f>IFERROR(VLOOKUP($D55, V一般接種!$A:$G, M$4, FALSE), 0)</f>
        <v>67410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667348</v>
      </c>
      <c r="C56" s="49">
        <f t="shared" si="2"/>
        <v>237198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517283</v>
      </c>
      <c r="K56" s="97">
        <f>IFERROR(VLOOKUP($D56, V一般接種!$A:$G, K$4, FALSE), 0)</f>
        <v>18060</v>
      </c>
      <c r="L56" s="97">
        <f>IFERROR(VLOOKUP($D56, V一般接種!$A:$G, L$4, FALSE), 0)</f>
        <v>0</v>
      </c>
      <c r="M56" s="97">
        <f>IFERROR(VLOOKUP($D56, V一般接種!$A:$G, M$4, FALSE), 0)</f>
        <v>95948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718102</v>
      </c>
      <c r="C57" s="49">
        <f t="shared" si="2"/>
        <v>212442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632481</v>
      </c>
      <c r="K57" s="97">
        <f>IFERROR(VLOOKUP($D57, V一般接種!$A:$G, K$4, FALSE), 0)</f>
        <v>19234</v>
      </c>
      <c r="L57" s="97">
        <f>IFERROR(VLOOKUP($D57, V一般接種!$A:$G, L$4, FALSE), 0)</f>
        <v>0</v>
      </c>
      <c r="M57" s="97">
        <f>IFERROR(VLOOKUP($D57, V一般接種!$A:$G, M$4, FALSE), 0)</f>
        <v>119772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745423</v>
      </c>
      <c r="C58" s="49">
        <f t="shared" si="2"/>
        <v>234340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654321</v>
      </c>
      <c r="K58" s="97">
        <f>IFERROR(VLOOKUP($D58, V一般接種!$A:$G, K$4, FALSE), 0)</f>
        <v>19646</v>
      </c>
      <c r="L58" s="97">
        <f>IFERROR(VLOOKUP($D58, V一般接種!$A:$G, L$4, FALSE), 0)</f>
        <v>0</v>
      </c>
      <c r="M58" s="97">
        <f>IFERROR(VLOOKUP($D58, V一般接種!$A:$G, M$4, FALSE), 0)</f>
        <v>146670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737178</v>
      </c>
      <c r="C59" s="49">
        <f t="shared" si="2"/>
        <v>228352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657367</v>
      </c>
      <c r="K59" s="97">
        <f>IFERROR(VLOOKUP($D59, V一般接種!$A:$G, K$4, FALSE), 0)</f>
        <v>20045</v>
      </c>
      <c r="L59" s="97">
        <f>IFERROR(VLOOKUP($D59, V一般接種!$A:$G, L$4, FALSE), 0)</f>
        <v>0</v>
      </c>
      <c r="M59" s="97">
        <f>IFERROR(VLOOKUP($D59, V一般接種!$A:$G, M$4, FALSE), 0)</f>
        <v>144961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722503</v>
      </c>
      <c r="C60" s="49">
        <f t="shared" si="2"/>
        <v>219231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638647</v>
      </c>
      <c r="K60" s="97">
        <f>IFERROR(VLOOKUP($D60, V一般接種!$A:$G, K$4, FALSE), 0)</f>
        <v>20293</v>
      </c>
      <c r="L60" s="97">
        <f>IFERROR(VLOOKUP($D60, V一般接種!$A:$G, L$4, FALSE), 0)</f>
        <v>0</v>
      </c>
      <c r="M60" s="97">
        <f>IFERROR(VLOOKUP($D60, V一般接種!$A:$G, M$4, FALSE), 0)</f>
        <v>123591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619841</v>
      </c>
      <c r="C61" s="49">
        <f t="shared" si="2"/>
        <v>129610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599434</v>
      </c>
      <c r="K61" s="97">
        <f>IFERROR(VLOOKUP($D61, V一般接種!$A:$G, K$4, FALSE), 0)</f>
        <v>20407</v>
      </c>
      <c r="L61" s="97">
        <f>IFERROR(VLOOKUP($D61, V一般接種!$A:$G, L$4, FALSE), 0)</f>
        <v>0</v>
      </c>
      <c r="M61" s="97">
        <f>IFERROR(VLOOKUP($D61, V一般接種!$A:$G, M$4, FALSE), 0)</f>
        <v>129610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565207</v>
      </c>
      <c r="C62" s="49">
        <f t="shared" si="2"/>
        <v>181226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542251</v>
      </c>
      <c r="K62" s="97">
        <f>IFERROR(VLOOKUP($D62, V一般接種!$A:$G, K$4, FALSE), 0)</f>
        <v>22956</v>
      </c>
      <c r="L62" s="97">
        <f>IFERROR(VLOOKUP($D62, V一般接種!$A:$G, L$4, FALSE), 0)</f>
        <v>0</v>
      </c>
      <c r="M62" s="97">
        <f>IFERROR(VLOOKUP($D62, V一般接種!$A:$G, M$4, FALSE), 0)</f>
        <v>181226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775704</v>
      </c>
      <c r="C63" s="49">
        <f t="shared" si="2"/>
        <v>325081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639786</v>
      </c>
      <c r="K63" s="97">
        <f>IFERROR(VLOOKUP($D63, V一般接種!$A:$G, K$4, FALSE), 0)</f>
        <v>29337</v>
      </c>
      <c r="L63" s="97">
        <f>IFERROR(VLOOKUP($D63, V一般接種!$A:$G, L$4, FALSE), 0)</f>
        <v>0</v>
      </c>
      <c r="M63" s="97">
        <f>IFERROR(VLOOKUP($D63, V一般接種!$A:$G, M$4, FALSE), 0)</f>
        <v>192325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801871</v>
      </c>
      <c r="C64" s="49">
        <f t="shared" si="2"/>
        <v>324361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697468</v>
      </c>
      <c r="K64" s="97">
        <f>IFERROR(VLOOKUP($D64, V一般接種!$A:$G, K$4, FALSE), 0)</f>
        <v>31724</v>
      </c>
      <c r="L64" s="97">
        <f>IFERROR(VLOOKUP($D64, V一般接種!$A:$G, L$4, FALSE), 0)</f>
        <v>0</v>
      </c>
      <c r="M64" s="97">
        <f>IFERROR(VLOOKUP($D64, V一般接種!$A:$G, M$4, FALSE), 0)</f>
        <v>235118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781714</v>
      </c>
      <c r="C65" s="49">
        <f t="shared" si="2"/>
        <v>387972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682795</v>
      </c>
      <c r="K65" s="97">
        <f>IFERROR(VLOOKUP($D65, V一般接種!$A:$G, K$4, FALSE), 0)</f>
        <v>30178</v>
      </c>
      <c r="L65" s="97">
        <f>IFERROR(VLOOKUP($D65, V一般接種!$A:$G, L$4, FALSE), 0)</f>
        <v>0</v>
      </c>
      <c r="M65" s="97">
        <f>IFERROR(VLOOKUP($D65, V一般接種!$A:$G, M$4, FALSE), 0)</f>
        <v>289329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751762</v>
      </c>
      <c r="C66" s="49">
        <f t="shared" si="2"/>
        <v>388543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665552</v>
      </c>
      <c r="K66" s="97">
        <f>IFERROR(VLOOKUP($D66, V一般接種!$A:$G, K$4, FALSE), 0)</f>
        <v>32241</v>
      </c>
      <c r="L66" s="97">
        <f>IFERROR(VLOOKUP($D66, V一般接種!$A:$G, L$4, FALSE), 0)</f>
        <v>0</v>
      </c>
      <c r="M66" s="97">
        <f>IFERROR(VLOOKUP($D66, V一般接種!$A:$G, M$4, FALSE), 0)</f>
        <v>305921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762384</v>
      </c>
      <c r="C67" s="49">
        <f t="shared" si="2"/>
        <v>361006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670739</v>
      </c>
      <c r="K67" s="97">
        <f>IFERROR(VLOOKUP($D67, V一般接種!$A:$G, K$4, FALSE), 0)</f>
        <v>35142</v>
      </c>
      <c r="L67" s="97">
        <f>IFERROR(VLOOKUP($D67, V一般接種!$A:$G, L$4, FALSE), 0)</f>
        <v>0</v>
      </c>
      <c r="M67" s="97">
        <f>IFERROR(VLOOKUP($D67, V一般接種!$A:$G, M$4, FALSE), 0)</f>
        <v>269526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662837</v>
      </c>
      <c r="C68" s="49">
        <f t="shared" si="2"/>
        <v>276688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625529</v>
      </c>
      <c r="K68" s="97">
        <f>IFERROR(VLOOKUP($D68, V一般接種!$A:$G, K$4, FALSE), 0)</f>
        <v>37308</v>
      </c>
      <c r="L68" s="97">
        <f>IFERROR(VLOOKUP($D68, V一般接種!$A:$G, L$4, FALSE), 0)</f>
        <v>0</v>
      </c>
      <c r="M68" s="97">
        <f>IFERROR(VLOOKUP($D68, V一般接種!$A:$G, M$4, FALSE), 0)</f>
        <v>276688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602390</v>
      </c>
      <c r="C69" s="49">
        <f t="shared" si="2"/>
        <v>316753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564266</v>
      </c>
      <c r="K69" s="97">
        <f>IFERROR(VLOOKUP($D69, V一般接種!$A:$G, K$4, FALSE), 0)</f>
        <v>38124</v>
      </c>
      <c r="L69" s="97">
        <f>IFERROR(VLOOKUP($D69, V一般接種!$A:$G, L$4, FALSE), 0)</f>
        <v>0</v>
      </c>
      <c r="M69" s="97">
        <f>IFERROR(VLOOKUP($D69, V一般接種!$A:$G, M$4, FALSE), 0)</f>
        <v>316753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701110</v>
      </c>
      <c r="C70" s="49">
        <f t="shared" si="2"/>
        <v>541154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573710</v>
      </c>
      <c r="K70" s="97">
        <f>IFERROR(VLOOKUP($D70, V一般接種!$A:$G, K$4, FALSE), 0)</f>
        <v>35971</v>
      </c>
      <c r="L70" s="97">
        <f>IFERROR(VLOOKUP($D70, V一般接種!$A:$G, L$4, FALSE), 0)</f>
        <v>0</v>
      </c>
      <c r="M70" s="97">
        <f>IFERROR(VLOOKUP($D70, V一般接種!$A:$G, M$4, FALSE), 0)</f>
        <v>417618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700018</v>
      </c>
      <c r="C71" s="49">
        <f t="shared" si="2"/>
        <v>556609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622050</v>
      </c>
      <c r="K71" s="97">
        <f>IFERROR(VLOOKUP($D71, V一般接種!$A:$G, K$4, FALSE), 0)</f>
        <v>34553</v>
      </c>
      <c r="L71" s="97">
        <f>IFERROR(VLOOKUP($D71, V一般接種!$A:$G, L$4, FALSE), 0)</f>
        <v>0</v>
      </c>
      <c r="M71" s="97">
        <f>IFERROR(VLOOKUP($D71, V一般接種!$A:$G, M$4, FALSE), 0)</f>
        <v>484661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682883</v>
      </c>
      <c r="C72" s="49">
        <f t="shared" ref="C72:C135" si="5">IF($D72="", "", H72+I72+L72+M72+O72-Q72)</f>
        <v>608813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600657</v>
      </c>
      <c r="K72" s="97">
        <f>IFERROR(VLOOKUP($D72, V一般接種!$A:$G, K$4, FALSE), 0)</f>
        <v>35532</v>
      </c>
      <c r="L72" s="97">
        <f>IFERROR(VLOOKUP($D72, V一般接種!$A:$G, L$4, FALSE), 0)</f>
        <v>0</v>
      </c>
      <c r="M72" s="97">
        <f>IFERROR(VLOOKUP($D72, V一般接種!$A:$G, M$4, FALSE), 0)</f>
        <v>536772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693815</v>
      </c>
      <c r="C73" s="49">
        <f t="shared" si="5"/>
        <v>600902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606355</v>
      </c>
      <c r="K73" s="97">
        <f>IFERROR(VLOOKUP($D73, V一般接種!$A:$G, K$4, FALSE), 0)</f>
        <v>35923</v>
      </c>
      <c r="L73" s="97">
        <f>IFERROR(VLOOKUP($D73, V一般接種!$A:$G, L$4, FALSE), 0)</f>
        <v>0</v>
      </c>
      <c r="M73" s="97">
        <f>IFERROR(VLOOKUP($D73, V一般接種!$A:$G, M$4, FALSE), 0)</f>
        <v>523109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675743</v>
      </c>
      <c r="C74" s="49">
        <f t="shared" si="5"/>
        <v>573379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588825</v>
      </c>
      <c r="K74" s="97">
        <f>IFERROR(VLOOKUP($D74, V一般接種!$A:$G, K$4, FALSE), 0)</f>
        <v>34661</v>
      </c>
      <c r="L74" s="97">
        <f>IFERROR(VLOOKUP($D74, V一般接種!$A:$G, L$4, FALSE), 0)</f>
        <v>0</v>
      </c>
      <c r="M74" s="97">
        <f>IFERROR(VLOOKUP($D74, V一般接種!$A:$G, M$4, FALSE), 0)</f>
        <v>499688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661511</v>
      </c>
      <c r="C75" s="49">
        <f t="shared" si="5"/>
        <v>443826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618180</v>
      </c>
      <c r="K75" s="97">
        <f>IFERROR(VLOOKUP($D75, V一般接種!$A:$G, K$4, FALSE), 0)</f>
        <v>43331</v>
      </c>
      <c r="L75" s="97">
        <f>IFERROR(VLOOKUP($D75, V一般接種!$A:$G, L$4, FALSE), 0)</f>
        <v>0</v>
      </c>
      <c r="M75" s="97">
        <f>IFERROR(VLOOKUP($D75, V一般接種!$A:$G, M$4, FALSE), 0)</f>
        <v>443826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660160</v>
      </c>
      <c r="C76" s="49">
        <f t="shared" si="5"/>
        <v>438643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613694</v>
      </c>
      <c r="K76" s="97">
        <f>IFERROR(VLOOKUP($D76, V一般接種!$A:$G, K$4, FALSE), 0)</f>
        <v>46466</v>
      </c>
      <c r="L76" s="97">
        <f>IFERROR(VLOOKUP($D76, V一般接種!$A:$G, L$4, FALSE), 0)</f>
        <v>0</v>
      </c>
      <c r="M76" s="97">
        <f>IFERROR(VLOOKUP($D76, V一般接種!$A:$G, M$4, FALSE), 0)</f>
        <v>438643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762038</v>
      </c>
      <c r="C77" s="49">
        <f t="shared" si="5"/>
        <v>626524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599559</v>
      </c>
      <c r="K77" s="97">
        <f>IFERROR(VLOOKUP($D77, V一般接種!$A:$G, K$4, FALSE), 0)</f>
        <v>87482</v>
      </c>
      <c r="L77" s="97">
        <f>IFERROR(VLOOKUP($D77, V一般接種!$A:$G, L$4, FALSE), 0)</f>
        <v>0</v>
      </c>
      <c r="M77" s="97">
        <f>IFERROR(VLOOKUP($D77, V一般接種!$A:$G, M$4, FALSE), 0)</f>
        <v>502741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764352</v>
      </c>
      <c r="C78" s="49">
        <f t="shared" si="5"/>
        <v>656806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621368</v>
      </c>
      <c r="K78" s="97">
        <f>IFERROR(VLOOKUP($D78, V一般接種!$A:$G, K$4, FALSE), 0)</f>
        <v>96565</v>
      </c>
      <c r="L78" s="97">
        <f>IFERROR(VLOOKUP($D78, V一般接種!$A:$G, L$4, FALSE), 0)</f>
        <v>0</v>
      </c>
      <c r="M78" s="97">
        <f>IFERROR(VLOOKUP($D78, V一般接種!$A:$G, M$4, FALSE), 0)</f>
        <v>609090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779655</v>
      </c>
      <c r="C79" s="49">
        <f t="shared" si="5"/>
        <v>689918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624396</v>
      </c>
      <c r="K79" s="97">
        <f>IFERROR(VLOOKUP($D79, V一般接種!$A:$G, K$4, FALSE), 0)</f>
        <v>103605</v>
      </c>
      <c r="L79" s="97">
        <f>IFERROR(VLOOKUP($D79, V一般接種!$A:$G, L$4, FALSE), 0)</f>
        <v>0</v>
      </c>
      <c r="M79" s="97">
        <f>IFERROR(VLOOKUP($D79, V一般接種!$A:$G, M$4, FALSE), 0)</f>
        <v>630086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751693</v>
      </c>
      <c r="C80" s="49">
        <f t="shared" si="5"/>
        <v>695175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610419</v>
      </c>
      <c r="K80" s="97">
        <f>IFERROR(VLOOKUP($D80, V一般接種!$A:$G, K$4, FALSE), 0)</f>
        <v>95892</v>
      </c>
      <c r="L80" s="97">
        <f>IFERROR(VLOOKUP($D80, V一般接種!$A:$G, L$4, FALSE), 0)</f>
        <v>0</v>
      </c>
      <c r="M80" s="97">
        <f>IFERROR(VLOOKUP($D80, V一般接種!$A:$G, M$4, FALSE), 0)</f>
        <v>631136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746496</v>
      </c>
      <c r="C81" s="49">
        <f t="shared" si="5"/>
        <v>699700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587918</v>
      </c>
      <c r="K81" s="97">
        <f>IFERROR(VLOOKUP($D81, V一般接種!$A:$G, K$4, FALSE), 0)</f>
        <v>105283</v>
      </c>
      <c r="L81" s="97">
        <f>IFERROR(VLOOKUP($D81, V一般接種!$A:$G, L$4, FALSE), 0)</f>
        <v>0</v>
      </c>
      <c r="M81" s="97">
        <f>IFERROR(VLOOKUP($D81, V一般接種!$A:$G, M$4, FALSE), 0)</f>
        <v>624640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734830</v>
      </c>
      <c r="C82" s="49">
        <f t="shared" si="5"/>
        <v>585795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637204</v>
      </c>
      <c r="K82" s="97">
        <f>IFERROR(VLOOKUP($D82, V一般接種!$A:$G, K$4, FALSE), 0)</f>
        <v>97626</v>
      </c>
      <c r="L82" s="97">
        <f>IFERROR(VLOOKUP($D82, V一般接種!$A:$G, L$4, FALSE), 0)</f>
        <v>0</v>
      </c>
      <c r="M82" s="97">
        <f>IFERROR(VLOOKUP($D82, V一般接種!$A:$G, M$4, FALSE), 0)</f>
        <v>585795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764734</v>
      </c>
      <c r="C83" s="49">
        <f t="shared" si="5"/>
        <v>537640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668179</v>
      </c>
      <c r="K83" s="97">
        <f>IFERROR(VLOOKUP($D83, V一般接種!$A:$G, K$4, FALSE), 0)</f>
        <v>96555</v>
      </c>
      <c r="L83" s="97">
        <f>IFERROR(VLOOKUP($D83, V一般接種!$A:$G, L$4, FALSE), 0)</f>
        <v>0</v>
      </c>
      <c r="M83" s="97">
        <f>IFERROR(VLOOKUP($D83, V一般接種!$A:$G, M$4, FALSE), 0)</f>
        <v>537640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777118</v>
      </c>
      <c r="C84" s="49">
        <f t="shared" si="5"/>
        <v>705446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560972</v>
      </c>
      <c r="K84" s="97">
        <f>IFERROR(VLOOKUP($D84, V一般接種!$A:$G, K$4, FALSE), 0)</f>
        <v>137037</v>
      </c>
      <c r="L84" s="97">
        <f>IFERROR(VLOOKUP($D84, V一般接種!$A:$G, L$4, FALSE), 0)</f>
        <v>0</v>
      </c>
      <c r="M84" s="97">
        <f>IFERROR(VLOOKUP($D84, V一般接種!$A:$G, M$4, FALSE), 0)</f>
        <v>624900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789902</v>
      </c>
      <c r="C85" s="49">
        <f t="shared" si="5"/>
        <v>740254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600726</v>
      </c>
      <c r="K85" s="97">
        <f>IFERROR(VLOOKUP($D85, V一般接種!$A:$G, K$4, FALSE), 0)</f>
        <v>149740</v>
      </c>
      <c r="L85" s="97">
        <f>IFERROR(VLOOKUP($D85, V一般接種!$A:$G, L$4, FALSE), 0)</f>
        <v>0</v>
      </c>
      <c r="M85" s="97">
        <f>IFERROR(VLOOKUP($D85, V一般接種!$A:$G, M$4, FALSE), 0)</f>
        <v>685209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822884</v>
      </c>
      <c r="C86" s="49">
        <f t="shared" si="5"/>
        <v>728828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618669</v>
      </c>
      <c r="K86" s="97">
        <f>IFERROR(VLOOKUP($D86, V一般接種!$A:$G, K$4, FALSE), 0)</f>
        <v>172114</v>
      </c>
      <c r="L86" s="97">
        <f>IFERROR(VLOOKUP($D86, V一般接種!$A:$G, L$4, FALSE), 0)</f>
        <v>0</v>
      </c>
      <c r="M86" s="97">
        <f>IFERROR(VLOOKUP($D86, V一般接種!$A:$G, M$4, FALSE), 0)</f>
        <v>681750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634527</v>
      </c>
      <c r="C87" s="49">
        <f t="shared" si="5"/>
        <v>704498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411682</v>
      </c>
      <c r="K87" s="97">
        <f>IFERROR(VLOOKUP($D87, V一般接種!$A:$G, K$4, FALSE), 0)</f>
        <v>185910</v>
      </c>
      <c r="L87" s="97">
        <f>IFERROR(VLOOKUP($D87, V一般接種!$A:$G, L$4, FALSE), 0)</f>
        <v>0</v>
      </c>
      <c r="M87" s="97">
        <f>IFERROR(VLOOKUP($D87, V一般接種!$A:$G, M$4, FALSE), 0)</f>
        <v>646636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581529</v>
      </c>
      <c r="C88" s="49">
        <f t="shared" si="5"/>
        <v>713325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351632</v>
      </c>
      <c r="K88" s="97">
        <f>IFERROR(VLOOKUP($D88, V一般接種!$A:$G, K$4, FALSE), 0)</f>
        <v>203513</v>
      </c>
      <c r="L88" s="97">
        <f>IFERROR(VLOOKUP($D88, V一般接種!$A:$G, L$4, FALSE), 0)</f>
        <v>0</v>
      </c>
      <c r="M88" s="97">
        <f>IFERROR(VLOOKUP($D88, V一般接種!$A:$G, M$4, FALSE), 0)</f>
        <v>657885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845660</v>
      </c>
      <c r="C89" s="49">
        <f t="shared" si="5"/>
        <v>606128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675875</v>
      </c>
      <c r="K89" s="97">
        <f>IFERROR(VLOOKUP($D89, V一般接種!$A:$G, K$4, FALSE), 0)</f>
        <v>169785</v>
      </c>
      <c r="L89" s="97">
        <f>IFERROR(VLOOKUP($D89, V一般接種!$A:$G, L$4, FALSE), 0)</f>
        <v>0</v>
      </c>
      <c r="M89" s="97">
        <f>IFERROR(VLOOKUP($D89, V一般接種!$A:$G, M$4, FALSE), 0)</f>
        <v>606128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818337</v>
      </c>
      <c r="C90" s="49">
        <f t="shared" si="5"/>
        <v>538175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677270</v>
      </c>
      <c r="K90" s="97">
        <f>IFERROR(VLOOKUP($D90, V一般接種!$A:$G, K$4, FALSE), 0)</f>
        <v>141067</v>
      </c>
      <c r="L90" s="97">
        <f>IFERROR(VLOOKUP($D90, V一般接種!$A:$G, L$4, FALSE), 0)</f>
        <v>0</v>
      </c>
      <c r="M90" s="97">
        <f>IFERROR(VLOOKUP($D90, V一般接種!$A:$G, M$4, FALSE), 0)</f>
        <v>538175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958770</v>
      </c>
      <c r="C91" s="49">
        <f t="shared" si="5"/>
        <v>650865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673558</v>
      </c>
      <c r="K91" s="97">
        <f>IFERROR(VLOOKUP($D91, V一般接種!$A:$G, K$4, FALSE), 0)</f>
        <v>221534</v>
      </c>
      <c r="L91" s="97">
        <f>IFERROR(VLOOKUP($D91, V一般接種!$A:$G, L$4, FALSE), 0)</f>
        <v>0</v>
      </c>
      <c r="M91" s="97">
        <f>IFERROR(VLOOKUP($D91, V一般接種!$A:$G, M$4, FALSE), 0)</f>
        <v>569454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993137</v>
      </c>
      <c r="C92" s="49">
        <f t="shared" si="5"/>
        <v>664810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713206</v>
      </c>
      <c r="K92" s="97">
        <f>IFERROR(VLOOKUP($D92, V一般接種!$A:$G, K$4, FALSE), 0)</f>
        <v>233340</v>
      </c>
      <c r="L92" s="97">
        <f>IFERROR(VLOOKUP($D92, V一般接種!$A:$G, L$4, FALSE), 0)</f>
        <v>0</v>
      </c>
      <c r="M92" s="97">
        <f>IFERROR(VLOOKUP($D92, V一般接種!$A:$G, M$4, FALSE), 0)</f>
        <v>611636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1008182</v>
      </c>
      <c r="C93" s="49">
        <f t="shared" si="5"/>
        <v>640104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743187</v>
      </c>
      <c r="K93" s="97">
        <f>IFERROR(VLOOKUP($D93, V一般接種!$A:$G, K$4, FALSE), 0)</f>
        <v>234030</v>
      </c>
      <c r="L93" s="97">
        <f>IFERROR(VLOOKUP($D93, V一般接種!$A:$G, L$4, FALSE), 0)</f>
        <v>0</v>
      </c>
      <c r="M93" s="97">
        <f>IFERROR(VLOOKUP($D93, V一般接種!$A:$G, M$4, FALSE), 0)</f>
        <v>594416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1013232</v>
      </c>
      <c r="C94" s="49">
        <f t="shared" si="5"/>
        <v>637130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716210</v>
      </c>
      <c r="K94" s="97">
        <f>IFERROR(VLOOKUP($D94, V一般接種!$A:$G, K$4, FALSE), 0)</f>
        <v>260286</v>
      </c>
      <c r="L94" s="97">
        <f>IFERROR(VLOOKUP($D94, V一般接種!$A:$G, L$4, FALSE), 0)</f>
        <v>0</v>
      </c>
      <c r="M94" s="97">
        <f>IFERROR(VLOOKUP($D94, V一般接種!$A:$G, M$4, FALSE), 0)</f>
        <v>590526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1015099</v>
      </c>
      <c r="C95" s="49">
        <f t="shared" si="5"/>
        <v>635499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713867</v>
      </c>
      <c r="K95" s="97">
        <f>IFERROR(VLOOKUP($D95, V一般接種!$A:$G, K$4, FALSE), 0)</f>
        <v>269273</v>
      </c>
      <c r="L95" s="97">
        <f>IFERROR(VLOOKUP($D95, V一般接種!$A:$G, L$4, FALSE), 0)</f>
        <v>0</v>
      </c>
      <c r="M95" s="97">
        <f>IFERROR(VLOOKUP($D95, V一般接種!$A:$G, M$4, FALSE), 0)</f>
        <v>589146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997276</v>
      </c>
      <c r="C96" s="49">
        <f t="shared" si="5"/>
        <v>611367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763151</v>
      </c>
      <c r="K96" s="97">
        <f>IFERROR(VLOOKUP($D96, V一般接種!$A:$G, K$4, FALSE), 0)</f>
        <v>234125</v>
      </c>
      <c r="L96" s="97">
        <f>IFERROR(VLOOKUP($D96, V一般接種!$A:$G, L$4, FALSE), 0)</f>
        <v>0</v>
      </c>
      <c r="M96" s="97">
        <f>IFERROR(VLOOKUP($D96, V一般接種!$A:$G, M$4, FALSE), 0)</f>
        <v>611367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742797</v>
      </c>
      <c r="C97" s="49">
        <f t="shared" si="5"/>
        <v>620967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562029</v>
      </c>
      <c r="K97" s="97">
        <f>IFERROR(VLOOKUP($D97, V一般接種!$A:$G, K$4, FALSE), 0)</f>
        <v>180768</v>
      </c>
      <c r="L97" s="97">
        <f>IFERROR(VLOOKUP($D97, V一般接種!$A:$G, L$4, FALSE), 0)</f>
        <v>0</v>
      </c>
      <c r="M97" s="97">
        <f>IFERROR(VLOOKUP($D97, V一般接種!$A:$G, M$4, FALSE), 0)</f>
        <v>620967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836637</v>
      </c>
      <c r="C98" s="49">
        <f t="shared" si="5"/>
        <v>675904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568041</v>
      </c>
      <c r="K98" s="97">
        <f>IFERROR(VLOOKUP($D98, V一般接種!$A:$G, K$4, FALSE), 0)</f>
        <v>198881</v>
      </c>
      <c r="L98" s="97">
        <f>IFERROR(VLOOKUP($D98, V一般接種!$A:$G, L$4, FALSE), 0)</f>
        <v>0</v>
      </c>
      <c r="M98" s="97">
        <f>IFERROR(VLOOKUP($D98, V一般接種!$A:$G, M$4, FALSE), 0)</f>
        <v>604035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867248</v>
      </c>
      <c r="C99" s="49">
        <f t="shared" si="5"/>
        <v>660836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603681</v>
      </c>
      <c r="K99" s="97">
        <f>IFERROR(VLOOKUP($D99, V一般接種!$A:$G, K$4, FALSE), 0)</f>
        <v>228461</v>
      </c>
      <c r="L99" s="97">
        <f>IFERROR(VLOOKUP($D99, V一般接種!$A:$G, L$4, FALSE), 0)</f>
        <v>0</v>
      </c>
      <c r="M99" s="97">
        <f>IFERROR(VLOOKUP($D99, V一般接種!$A:$G, M$4, FALSE), 0)</f>
        <v>622497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843609</v>
      </c>
      <c r="C100" s="49">
        <f t="shared" si="5"/>
        <v>669735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602349</v>
      </c>
      <c r="K100" s="97">
        <f>IFERROR(VLOOKUP($D100, V一般接種!$A:$G, K$4, FALSE), 0)</f>
        <v>218906</v>
      </c>
      <c r="L100" s="97">
        <f>IFERROR(VLOOKUP($D100, V一般接種!$A:$G, L$4, FALSE), 0)</f>
        <v>0</v>
      </c>
      <c r="M100" s="97">
        <f>IFERROR(VLOOKUP($D100, V一般接種!$A:$G, M$4, FALSE), 0)</f>
        <v>629932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831164</v>
      </c>
      <c r="C101" s="49">
        <f t="shared" si="5"/>
        <v>643671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587831</v>
      </c>
      <c r="K101" s="97">
        <f>IFERROR(VLOOKUP($D101, V一般接種!$A:$G, K$4, FALSE), 0)</f>
        <v>218237</v>
      </c>
      <c r="L101" s="97">
        <f>IFERROR(VLOOKUP($D101, V一般接種!$A:$G, L$4, FALSE), 0)</f>
        <v>0</v>
      </c>
      <c r="M101" s="97">
        <f>IFERROR(VLOOKUP($D101, V一般接種!$A:$G, M$4, FALSE), 0)</f>
        <v>610480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863558</v>
      </c>
      <c r="C102" s="49">
        <f t="shared" si="5"/>
        <v>634149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610208</v>
      </c>
      <c r="K102" s="97">
        <f>IFERROR(VLOOKUP($D102, V一般接種!$A:$G, K$4, FALSE), 0)</f>
        <v>225082</v>
      </c>
      <c r="L102" s="97">
        <f>IFERROR(VLOOKUP($D102, V一般接種!$A:$G, L$4, FALSE), 0)</f>
        <v>0</v>
      </c>
      <c r="M102" s="97">
        <f>IFERROR(VLOOKUP($D102, V一般接種!$A:$G, M$4, FALSE), 0)</f>
        <v>596963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796509</v>
      </c>
      <c r="C103" s="49">
        <f t="shared" si="5"/>
        <v>637665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624523</v>
      </c>
      <c r="K103" s="97">
        <f>IFERROR(VLOOKUP($D103, V一般接種!$A:$G, K$4, FALSE), 0)</f>
        <v>171986</v>
      </c>
      <c r="L103" s="97">
        <f>IFERROR(VLOOKUP($D103, V一般接種!$A:$G, L$4, FALSE), 0)</f>
        <v>0</v>
      </c>
      <c r="M103" s="97">
        <f>IFERROR(VLOOKUP($D103, V一般接種!$A:$G, M$4, FALSE), 0)</f>
        <v>637665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595710</v>
      </c>
      <c r="C104" s="49">
        <f t="shared" si="5"/>
        <v>655796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458908</v>
      </c>
      <c r="K104" s="97">
        <f>IFERROR(VLOOKUP($D104, V一般接種!$A:$G, K$4, FALSE), 0)</f>
        <v>136802</v>
      </c>
      <c r="L104" s="97">
        <f>IFERROR(VLOOKUP($D104, V一般接種!$A:$G, L$4, FALSE), 0)</f>
        <v>0</v>
      </c>
      <c r="M104" s="97">
        <f>IFERROR(VLOOKUP($D104, V一般接種!$A:$G, M$4, FALSE), 0)</f>
        <v>655796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515062</v>
      </c>
      <c r="C105" s="49">
        <f t="shared" si="5"/>
        <v>632672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273443</v>
      </c>
      <c r="K105" s="97">
        <f>IFERROR(VLOOKUP($D105, V一般接種!$A:$G, K$4, FALSE), 0)</f>
        <v>197422</v>
      </c>
      <c r="L105" s="97">
        <f>IFERROR(VLOOKUP($D105, V一般接種!$A:$G, L$4, FALSE), 0)</f>
        <v>0</v>
      </c>
      <c r="M105" s="97">
        <f>IFERROR(VLOOKUP($D105, V一般接種!$A:$G, M$4, FALSE), 0)</f>
        <v>564701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779204</v>
      </c>
      <c r="C106" s="49">
        <f t="shared" si="5"/>
        <v>647271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529208</v>
      </c>
      <c r="K106" s="97">
        <f>IFERROR(VLOOKUP($D106, V一般接種!$A:$G, K$4, FALSE), 0)</f>
        <v>209465</v>
      </c>
      <c r="L106" s="97">
        <f>IFERROR(VLOOKUP($D106, V一般接種!$A:$G, L$4, FALSE), 0)</f>
        <v>0</v>
      </c>
      <c r="M106" s="97">
        <f>IFERROR(VLOOKUP($D106, V一般接種!$A:$G, M$4, FALSE), 0)</f>
        <v>614231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711863</v>
      </c>
      <c r="C107" s="49">
        <f t="shared" si="5"/>
        <v>693811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491229</v>
      </c>
      <c r="K107" s="97">
        <f>IFERROR(VLOOKUP($D107, V一般接種!$A:$G, K$4, FALSE), 0)</f>
        <v>216644</v>
      </c>
      <c r="L107" s="97">
        <f>IFERROR(VLOOKUP($D107, V一般接種!$A:$G, L$4, FALSE), 0)</f>
        <v>0</v>
      </c>
      <c r="M107" s="97">
        <f>IFERROR(VLOOKUP($D107, V一般接種!$A:$G, M$4, FALSE), 0)</f>
        <v>650935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304468</v>
      </c>
      <c r="C108" s="49">
        <f t="shared" si="5"/>
        <v>274586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185710</v>
      </c>
      <c r="K108" s="97">
        <f>IFERROR(VLOOKUP($D108, V一般接種!$A:$G, K$4, FALSE), 0)</f>
        <v>118758</v>
      </c>
      <c r="L108" s="97">
        <f>IFERROR(VLOOKUP($D108, V一般接種!$A:$G, L$4, FALSE), 0)</f>
        <v>0</v>
      </c>
      <c r="M108" s="97">
        <f>IFERROR(VLOOKUP($D108, V一般接種!$A:$G, M$4, FALSE), 0)</f>
        <v>274586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240171</v>
      </c>
      <c r="C109" s="49">
        <f t="shared" si="5"/>
        <v>195373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126873</v>
      </c>
      <c r="K109" s="97">
        <f>IFERROR(VLOOKUP($D109, V一般接種!$A:$G, K$4, FALSE), 0)</f>
        <v>113298</v>
      </c>
      <c r="L109" s="97">
        <f>IFERROR(VLOOKUP($D109, V一般接種!$A:$G, L$4, FALSE), 0)</f>
        <v>0</v>
      </c>
      <c r="M109" s="97">
        <f>IFERROR(VLOOKUP($D109, V一般接種!$A:$G, M$4, FALSE), 0)</f>
        <v>195373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447025</v>
      </c>
      <c r="C110" s="49">
        <f t="shared" si="5"/>
        <v>735622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300081</v>
      </c>
      <c r="K110" s="97">
        <f>IFERROR(VLOOKUP($D110, V一般接種!$A:$G, K$4, FALSE), 0)</f>
        <v>146944</v>
      </c>
      <c r="L110" s="97">
        <f>IFERROR(VLOOKUP($D110, V一般接種!$A:$G, L$4, FALSE), 0)</f>
        <v>0</v>
      </c>
      <c r="M110" s="97">
        <f>IFERROR(VLOOKUP($D110, V一般接種!$A:$G, M$4, FALSE), 0)</f>
        <v>735622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401342</v>
      </c>
      <c r="C111" s="49">
        <f t="shared" si="5"/>
        <v>683709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268781</v>
      </c>
      <c r="K111" s="97">
        <f>IFERROR(VLOOKUP($D111, V一般接種!$A:$G, K$4, FALSE), 0)</f>
        <v>132561</v>
      </c>
      <c r="L111" s="97">
        <f>IFERROR(VLOOKUP($D111, V一般接種!$A:$G, L$4, FALSE), 0)</f>
        <v>0</v>
      </c>
      <c r="M111" s="97">
        <f>IFERROR(VLOOKUP($D111, V一般接種!$A:$G, M$4, FALSE), 0)</f>
        <v>683709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564530</v>
      </c>
      <c r="C112" s="49">
        <f t="shared" si="5"/>
        <v>773823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365757</v>
      </c>
      <c r="K112" s="97">
        <f>IFERROR(VLOOKUP($D112, V一般接種!$A:$G, K$4, FALSE), 0)</f>
        <v>172543</v>
      </c>
      <c r="L112" s="97">
        <f>IFERROR(VLOOKUP($D112, V一般接種!$A:$G, L$4, FALSE), 0)</f>
        <v>0</v>
      </c>
      <c r="M112" s="97">
        <f>IFERROR(VLOOKUP($D112, V一般接種!$A:$G, M$4, FALSE), 0)</f>
        <v>730908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605215</v>
      </c>
      <c r="C113" s="49">
        <f t="shared" si="5"/>
        <v>773233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433699</v>
      </c>
      <c r="K113" s="97">
        <f>IFERROR(VLOOKUP($D113, V一般接種!$A:$G, K$4, FALSE), 0)</f>
        <v>154993</v>
      </c>
      <c r="L113" s="97">
        <f>IFERROR(VLOOKUP($D113, V一般接種!$A:$G, L$4, FALSE), 0)</f>
        <v>0</v>
      </c>
      <c r="M113" s="97">
        <f>IFERROR(VLOOKUP($D113, V一般接種!$A:$G, M$4, FALSE), 0)</f>
        <v>747035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592761</v>
      </c>
      <c r="C114" s="49">
        <f t="shared" si="5"/>
        <v>781503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428022</v>
      </c>
      <c r="K114" s="97">
        <f>IFERROR(VLOOKUP($D114, V一般接種!$A:$G, K$4, FALSE), 0)</f>
        <v>152939</v>
      </c>
      <c r="L114" s="97">
        <f>IFERROR(VLOOKUP($D114, V一般接種!$A:$G, L$4, FALSE), 0)</f>
        <v>0</v>
      </c>
      <c r="M114" s="97">
        <f>IFERROR(VLOOKUP($D114, V一般接種!$A:$G, M$4, FALSE), 0)</f>
        <v>763056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594753</v>
      </c>
      <c r="C115" s="49">
        <f t="shared" si="5"/>
        <v>766473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425480</v>
      </c>
      <c r="K115" s="97">
        <f>IFERROR(VLOOKUP($D115, V一般接種!$A:$G, K$4, FALSE), 0)</f>
        <v>160176</v>
      </c>
      <c r="L115" s="97">
        <f>IFERROR(VLOOKUP($D115, V一般接種!$A:$G, L$4, FALSE), 0)</f>
        <v>0</v>
      </c>
      <c r="M115" s="97">
        <f>IFERROR(VLOOKUP($D115, V一般接種!$A:$G, M$4, FALSE), 0)</f>
        <v>745198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625669</v>
      </c>
      <c r="C116" s="49">
        <f t="shared" si="5"/>
        <v>771878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456014</v>
      </c>
      <c r="K116" s="97">
        <f>IFERROR(VLOOKUP($D116, V一般接種!$A:$G, K$4, FALSE), 0)</f>
        <v>158195</v>
      </c>
      <c r="L116" s="97">
        <f>IFERROR(VLOOKUP($D116, V一般接種!$A:$G, L$4, FALSE), 0)</f>
        <v>0</v>
      </c>
      <c r="M116" s="97">
        <f>IFERROR(VLOOKUP($D116, V一般接種!$A:$G, M$4, FALSE), 0)</f>
        <v>742750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622614</v>
      </c>
      <c r="C117" s="49">
        <f t="shared" si="5"/>
        <v>792077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496424</v>
      </c>
      <c r="K117" s="97">
        <f>IFERROR(VLOOKUP($D117, V一般接種!$A:$G, K$4, FALSE), 0)</f>
        <v>126190</v>
      </c>
      <c r="L117" s="97">
        <f>IFERROR(VLOOKUP($D117, V一般接種!$A:$G, L$4, FALSE), 0)</f>
        <v>0</v>
      </c>
      <c r="M117" s="97">
        <f>IFERROR(VLOOKUP($D117, V一般接種!$A:$G, M$4, FALSE), 0)</f>
        <v>792077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445388</v>
      </c>
      <c r="C118" s="49">
        <f t="shared" si="5"/>
        <v>1061844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431513</v>
      </c>
      <c r="K118" s="97">
        <f>IFERROR(VLOOKUP($D118, V一般接種!$A:$G, K$4, FALSE), 0)</f>
        <v>111530</v>
      </c>
      <c r="L118" s="97">
        <f>IFERROR(VLOOKUP($D118, V一般接種!$A:$G, L$4, FALSE), 0)</f>
        <v>0</v>
      </c>
      <c r="M118" s="97">
        <f>IFERROR(VLOOKUP($D118, V一般接種!$A:$G, M$4, FALSE), 0)</f>
        <v>535429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554485</v>
      </c>
      <c r="C119" s="49">
        <f t="shared" si="5"/>
        <v>564165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436134</v>
      </c>
      <c r="K119" s="97">
        <f>IFERROR(VLOOKUP($D119, V一般接種!$A:$G, K$4, FALSE), 0)</f>
        <v>118351</v>
      </c>
      <c r="L119" s="97">
        <f>IFERROR(VLOOKUP($D119, V一般接種!$A:$G, L$4, FALSE), 0)</f>
        <v>0</v>
      </c>
      <c r="M119" s="97">
        <f>IFERROR(VLOOKUP($D119, V一般接種!$A:$G, M$4, FALSE), 0)</f>
        <v>564165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571499</v>
      </c>
      <c r="C120" s="49">
        <f t="shared" si="5"/>
        <v>598307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457146</v>
      </c>
      <c r="K120" s="97">
        <f>IFERROR(VLOOKUP($D120, V一般接種!$A:$G, K$4, FALSE), 0)</f>
        <v>114353</v>
      </c>
      <c r="L120" s="97">
        <f>IFERROR(VLOOKUP($D120, V一般接種!$A:$G, L$4, FALSE), 0)</f>
        <v>0</v>
      </c>
      <c r="M120" s="97">
        <f>IFERROR(VLOOKUP($D120, V一般接種!$A:$G, M$4, FALSE), 0)</f>
        <v>598307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561412</v>
      </c>
      <c r="C121" s="49">
        <f t="shared" si="5"/>
        <v>592350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452830</v>
      </c>
      <c r="K121" s="97">
        <f>IFERROR(VLOOKUP($D121, V一般接種!$A:$G, K$4, FALSE), 0)</f>
        <v>108582</v>
      </c>
      <c r="L121" s="97">
        <f>IFERROR(VLOOKUP($D121, V一般接種!$A:$G, L$4, FALSE), 0)</f>
        <v>0</v>
      </c>
      <c r="M121" s="97">
        <f>IFERROR(VLOOKUP($D121, V一般接種!$A:$G, M$4, FALSE), 0)</f>
        <v>592350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550325</v>
      </c>
      <c r="C122" s="49">
        <f t="shared" si="5"/>
        <v>581715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439441</v>
      </c>
      <c r="K122" s="97">
        <f>IFERROR(VLOOKUP($D122, V一般接種!$A:$G, K$4, FALSE), 0)</f>
        <v>110884</v>
      </c>
      <c r="L122" s="97">
        <f>IFERROR(VLOOKUP($D122, V一般接種!$A:$G, L$4, FALSE), 0)</f>
        <v>0</v>
      </c>
      <c r="M122" s="97">
        <f>IFERROR(VLOOKUP($D122, V一般接種!$A:$G, M$4, FALSE), 0)</f>
        <v>581715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569792</v>
      </c>
      <c r="C123" s="49">
        <f t="shared" si="5"/>
        <v>615293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465602</v>
      </c>
      <c r="K123" s="97">
        <f>IFERROR(VLOOKUP($D123, V一般接種!$A:$G, K$4, FALSE), 0)</f>
        <v>104190</v>
      </c>
      <c r="L123" s="97">
        <f>IFERROR(VLOOKUP($D123, V一般接種!$A:$G, L$4, FALSE), 0)</f>
        <v>0</v>
      </c>
      <c r="M123" s="97">
        <f>IFERROR(VLOOKUP($D123, V一般接種!$A:$G, M$4, FALSE), 0)</f>
        <v>615293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687498</v>
      </c>
      <c r="C124" s="49">
        <f t="shared" si="5"/>
        <v>629717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581556</v>
      </c>
      <c r="K124" s="97">
        <f>IFERROR(VLOOKUP($D124, V一般接種!$A:$G, K$4, FALSE), 0)</f>
        <v>105942</v>
      </c>
      <c r="L124" s="97">
        <f>IFERROR(VLOOKUP($D124, V一般接種!$A:$G, L$4, FALSE), 0)</f>
        <v>0</v>
      </c>
      <c r="M124" s="97">
        <f>IFERROR(VLOOKUP($D124, V一般接種!$A:$G, M$4, FALSE), 0)</f>
        <v>629717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-3894343</v>
      </c>
      <c r="C125" s="49">
        <f t="shared" si="5"/>
        <v>-310489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491274</v>
      </c>
      <c r="K125" s="97">
        <f>IFERROR(VLOOKUP($D125, V一般接種!$A:$G, K$4, FALSE), 0)</f>
        <v>109424</v>
      </c>
      <c r="L125" s="97">
        <f>IFERROR(VLOOKUP($D125, V一般接種!$A:$G, L$4, FALSE), 0)</f>
        <v>0</v>
      </c>
      <c r="M125" s="97">
        <f>IFERROR(VLOOKUP($D125, V一般接種!$A:$G, M$4, FALSE), 0)</f>
        <v>441729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165042</v>
      </c>
      <c r="C126" s="49">
        <f t="shared" si="5"/>
        <v>101606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102452</v>
      </c>
      <c r="K126" s="97">
        <f>IFERROR(VLOOKUP($D126, V一般接種!$A:$G, K$4, FALSE), 0)</f>
        <v>62590</v>
      </c>
      <c r="L126" s="97">
        <f>IFERROR(VLOOKUP($D126, V一般接種!$A:$G, L$4, FALSE), 0)</f>
        <v>0</v>
      </c>
      <c r="M126" s="97">
        <f>IFERROR(VLOOKUP($D126, V一般接種!$A:$G, M$4, FALSE), 0)</f>
        <v>101606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480032</v>
      </c>
      <c r="C127" s="49">
        <f t="shared" si="5"/>
        <v>573859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391627</v>
      </c>
      <c r="K127" s="97">
        <f>IFERROR(VLOOKUP($D127, V一般接種!$A:$G, K$4, FALSE), 0)</f>
        <v>88405</v>
      </c>
      <c r="L127" s="97">
        <f>IFERROR(VLOOKUP($D127, V一般接種!$A:$G, L$4, FALSE), 0)</f>
        <v>0</v>
      </c>
      <c r="M127" s="97">
        <f>IFERROR(VLOOKUP($D127, V一般接種!$A:$G, M$4, FALSE), 0)</f>
        <v>573859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489748</v>
      </c>
      <c r="C128" s="49">
        <f t="shared" si="5"/>
        <v>498584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403327</v>
      </c>
      <c r="K128" s="97">
        <f>IFERROR(VLOOKUP($D128, V一般接種!$A:$G, K$4, FALSE), 0)</f>
        <v>86421</v>
      </c>
      <c r="L128" s="97">
        <f>IFERROR(VLOOKUP($D128, V一般接種!$A:$G, L$4, FALSE), 0)</f>
        <v>0</v>
      </c>
      <c r="M128" s="97">
        <f>IFERROR(VLOOKUP($D128, V一般接種!$A:$G, M$4, FALSE), 0)</f>
        <v>498584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482845</v>
      </c>
      <c r="C129" s="49">
        <f t="shared" si="5"/>
        <v>226553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397840</v>
      </c>
      <c r="K129" s="97">
        <f>IFERROR(VLOOKUP($D129, V一般接種!$A:$G, K$4, FALSE), 0)</f>
        <v>85005</v>
      </c>
      <c r="L129" s="97">
        <f>IFERROR(VLOOKUP($D129, V一般接種!$A:$G, L$4, FALSE), 0)</f>
        <v>0</v>
      </c>
      <c r="M129" s="97">
        <f>IFERROR(VLOOKUP($D129, V一般接種!$A:$G, M$4, FALSE), 0)</f>
        <v>226553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339255</v>
      </c>
      <c r="C130" s="49">
        <f t="shared" si="5"/>
        <v>136588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263689</v>
      </c>
      <c r="K130" s="97">
        <f>IFERROR(VLOOKUP($D130, V一般接種!$A:$G, K$4, FALSE), 0)</f>
        <v>75566</v>
      </c>
      <c r="L130" s="97">
        <f>IFERROR(VLOOKUP($D130, V一般接種!$A:$G, L$4, FALSE), 0)</f>
        <v>0</v>
      </c>
      <c r="M130" s="97">
        <f>IFERROR(VLOOKUP($D130, V一般接種!$A:$G, M$4, FALSE), 0)</f>
        <v>136588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349019</v>
      </c>
      <c r="C131" s="49">
        <f t="shared" si="5"/>
        <v>252439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266962</v>
      </c>
      <c r="K131" s="97">
        <f>IFERROR(VLOOKUP($D131, V一般接種!$A:$G, K$4, FALSE), 0)</f>
        <v>82057</v>
      </c>
      <c r="L131" s="97">
        <f>IFERROR(VLOOKUP($D131, V一般接種!$A:$G, L$4, FALSE), 0)</f>
        <v>0</v>
      </c>
      <c r="M131" s="97">
        <f>IFERROR(VLOOKUP($D131, V一般接種!$A:$G, M$4, FALSE), 0)</f>
        <v>252439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-7101902</v>
      </c>
      <c r="C132" s="49">
        <f t="shared" si="5"/>
        <v>-2491039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277280</v>
      </c>
      <c r="K132" s="97">
        <f>IFERROR(VLOOKUP($D132, V一般接種!$A:$G, K$4, FALSE), 0)</f>
        <v>86735</v>
      </c>
      <c r="L132" s="97">
        <f>IFERROR(VLOOKUP($D132, V一般接種!$A:$G, L$4, FALSE), 0)</f>
        <v>0</v>
      </c>
      <c r="M132" s="97">
        <f>IFERROR(VLOOKUP($D132, V一般接種!$A:$G, M$4, FALSE), 0)</f>
        <v>245039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428385</v>
      </c>
      <c r="C133" s="49">
        <f t="shared" si="5"/>
        <v>362601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350715</v>
      </c>
      <c r="K133" s="97">
        <f>IFERROR(VLOOKUP($D133, V一般接種!$A:$G, K$4, FALSE), 0)</f>
        <v>77670</v>
      </c>
      <c r="L133" s="97">
        <f>IFERROR(VLOOKUP($D133, V一般接種!$A:$G, L$4, FALSE), 0)</f>
        <v>0</v>
      </c>
      <c r="M133" s="97">
        <f>IFERROR(VLOOKUP($D133, V一般接種!$A:$G, M$4, FALSE), 0)</f>
        <v>362601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537960</v>
      </c>
      <c r="C134" s="49">
        <f t="shared" si="5"/>
        <v>448699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453623</v>
      </c>
      <c r="K134" s="97">
        <f>IFERROR(VLOOKUP($D134, V一般接種!$A:$G, K$4, FALSE), 0)</f>
        <v>84337</v>
      </c>
      <c r="L134" s="97">
        <f>IFERROR(VLOOKUP($D134, V一般接種!$A:$G, L$4, FALSE), 0)</f>
        <v>1</v>
      </c>
      <c r="M134" s="97">
        <f>IFERROR(VLOOKUP($D134, V一般接種!$A:$G, M$4, FALSE), 0)</f>
        <v>448698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567624</v>
      </c>
      <c r="C135" s="49">
        <f t="shared" si="5"/>
        <v>435753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480641</v>
      </c>
      <c r="K135" s="97">
        <f>IFERROR(VLOOKUP($D135, V一般接種!$A:$G, K$4, FALSE), 0)</f>
        <v>86983</v>
      </c>
      <c r="L135" s="97">
        <f>IFERROR(VLOOKUP($D135, V一般接種!$A:$G, L$4, FALSE), 0)</f>
        <v>0</v>
      </c>
      <c r="M135" s="97">
        <f>IFERROR(VLOOKUP($D135, V一般接種!$A:$G, M$4, FALSE), 0)</f>
        <v>435753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565344</v>
      </c>
      <c r="C136" s="49">
        <f t="shared" ref="C136:C199" si="8">IF($D136="", "", H136+I136+L136+M136+O136-Q136)</f>
        <v>424803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469139</v>
      </c>
      <c r="K136" s="97">
        <f>IFERROR(VLOOKUP($D136, V一般接種!$A:$G, K$4, FALSE), 0)</f>
        <v>96205</v>
      </c>
      <c r="L136" s="97">
        <f>IFERROR(VLOOKUP($D136, V一般接種!$A:$G, L$4, FALSE), 0)</f>
        <v>1</v>
      </c>
      <c r="M136" s="97">
        <f>IFERROR(VLOOKUP($D136, V一般接種!$A:$G, M$4, FALSE), 0)</f>
        <v>424802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600403</v>
      </c>
      <c r="C137" s="49">
        <f t="shared" si="8"/>
        <v>470875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510356</v>
      </c>
      <c r="K137" s="97">
        <f>IFERROR(VLOOKUP($D137, V一般接種!$A:$G, K$4, FALSE), 0)</f>
        <v>90047</v>
      </c>
      <c r="L137" s="97">
        <f>IFERROR(VLOOKUP($D137, V一般接種!$A:$G, L$4, FALSE), 0)</f>
        <v>0</v>
      </c>
      <c r="M137" s="97">
        <f>IFERROR(VLOOKUP($D137, V一般接種!$A:$G, M$4, FALSE), 0)</f>
        <v>470875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706837</v>
      </c>
      <c r="C138" s="49">
        <f t="shared" si="8"/>
        <v>529568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605468</v>
      </c>
      <c r="K138" s="97">
        <f>IFERROR(VLOOKUP($D138, V一般接種!$A:$G, K$4, FALSE), 0)</f>
        <v>101369</v>
      </c>
      <c r="L138" s="97">
        <f>IFERROR(VLOOKUP($D138, V一般接種!$A:$G, L$4, FALSE), 0)</f>
        <v>42</v>
      </c>
      <c r="M138" s="97">
        <f>IFERROR(VLOOKUP($D138, V一般接種!$A:$G, M$4, FALSE), 0)</f>
        <v>529526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-10555322</v>
      </c>
      <c r="C139" s="49">
        <f t="shared" si="8"/>
        <v>-5382487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515170</v>
      </c>
      <c r="K139" s="97">
        <f>IFERROR(VLOOKUP($D139, V一般接種!$A:$G, K$4, FALSE), 0)</f>
        <v>105250</v>
      </c>
      <c r="L139" s="97">
        <f>IFERROR(VLOOKUP($D139, V一般接種!$A:$G, L$4, FALSE), 0)</f>
        <v>0</v>
      </c>
      <c r="M139" s="97">
        <f>IFERROR(VLOOKUP($D139, V一般接種!$A:$G, M$4, FALSE), 0)</f>
        <v>443745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534403</v>
      </c>
      <c r="C140" s="49">
        <f t="shared" si="8"/>
        <v>440165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439283</v>
      </c>
      <c r="K140" s="97">
        <f>IFERROR(VLOOKUP($D140, V一般接種!$A:$G, K$4, FALSE), 0)</f>
        <v>95120</v>
      </c>
      <c r="L140" s="97">
        <f>IFERROR(VLOOKUP($D140, V一般接種!$A:$G, L$4, FALSE), 0)</f>
        <v>984</v>
      </c>
      <c r="M140" s="97">
        <f>IFERROR(VLOOKUP($D140, V一般接種!$A:$G, M$4, FALSE), 0)</f>
        <v>439181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597020</v>
      </c>
      <c r="C141" s="49">
        <f t="shared" si="8"/>
        <v>457622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476537</v>
      </c>
      <c r="K141" s="97">
        <f>IFERROR(VLOOKUP($D141, V一般接種!$A:$G, K$4, FALSE), 0)</f>
        <v>120483</v>
      </c>
      <c r="L141" s="97">
        <f>IFERROR(VLOOKUP($D141, V一般接種!$A:$G, L$4, FALSE), 0)</f>
        <v>975</v>
      </c>
      <c r="M141" s="97">
        <f>IFERROR(VLOOKUP($D141, V一般接種!$A:$G, M$4, FALSE), 0)</f>
        <v>456647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586439</v>
      </c>
      <c r="C142" s="49">
        <f t="shared" si="8"/>
        <v>451071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472656</v>
      </c>
      <c r="K142" s="97">
        <f>IFERROR(VLOOKUP($D142, V一般接種!$A:$G, K$4, FALSE), 0)</f>
        <v>113783</v>
      </c>
      <c r="L142" s="97">
        <f>IFERROR(VLOOKUP($D142, V一般接種!$A:$G, L$4, FALSE), 0)</f>
        <v>1930</v>
      </c>
      <c r="M142" s="97">
        <f>IFERROR(VLOOKUP($D142, V一般接種!$A:$G, M$4, FALSE), 0)</f>
        <v>449141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554086</v>
      </c>
      <c r="C143" s="49">
        <f t="shared" si="8"/>
        <v>436658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461466</v>
      </c>
      <c r="K143" s="97">
        <f>IFERROR(VLOOKUP($D143, V一般接種!$A:$G, K$4, FALSE), 0)</f>
        <v>92620</v>
      </c>
      <c r="L143" s="97">
        <f>IFERROR(VLOOKUP($D143, V一般接種!$A:$G, L$4, FALSE), 0)</f>
        <v>2025</v>
      </c>
      <c r="M143" s="97">
        <f>IFERROR(VLOOKUP($D143, V一般接種!$A:$G, M$4, FALSE), 0)</f>
        <v>434633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622947</v>
      </c>
      <c r="C144" s="49">
        <f t="shared" si="8"/>
        <v>481204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515719</v>
      </c>
      <c r="K144" s="97">
        <f>IFERROR(VLOOKUP($D144, V一般接種!$A:$G, K$4, FALSE), 0)</f>
        <v>107228</v>
      </c>
      <c r="L144" s="97">
        <f>IFERROR(VLOOKUP($D144, V一般接種!$A:$G, L$4, FALSE), 0)</f>
        <v>986</v>
      </c>
      <c r="M144" s="97">
        <f>IFERROR(VLOOKUP($D144, V一般接種!$A:$G, M$4, FALSE), 0)</f>
        <v>480218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714838</v>
      </c>
      <c r="C145" s="49">
        <f t="shared" si="8"/>
        <v>596944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582536</v>
      </c>
      <c r="K145" s="97">
        <f>IFERROR(VLOOKUP($D145, V一般接種!$A:$G, K$4, FALSE), 0)</f>
        <v>132302</v>
      </c>
      <c r="L145" s="97">
        <f>IFERROR(VLOOKUP($D145, V一般接種!$A:$G, L$4, FALSE), 0)</f>
        <v>543</v>
      </c>
      <c r="M145" s="97">
        <f>IFERROR(VLOOKUP($D145, V一般接種!$A:$G, M$4, FALSE), 0)</f>
        <v>596401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-14277072</v>
      </c>
      <c r="C146" s="49">
        <f t="shared" si="8"/>
        <v>-9133301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469832</v>
      </c>
      <c r="K146" s="97">
        <f>IFERROR(VLOOKUP($D146, V一般接種!$A:$G, K$4, FALSE), 0)</f>
        <v>118205</v>
      </c>
      <c r="L146" s="97">
        <f>IFERROR(VLOOKUP($D146, V一般接種!$A:$G, L$4, FALSE), 0)</f>
        <v>1124</v>
      </c>
      <c r="M146" s="97">
        <f>IFERROR(VLOOKUP($D146, V一般接種!$A:$G, M$4, FALSE), 0)</f>
        <v>498137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376399</v>
      </c>
      <c r="C147" s="49">
        <f t="shared" si="8"/>
        <v>138962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250674</v>
      </c>
      <c r="K147" s="97">
        <f>IFERROR(VLOOKUP($D147, V一般接種!$A:$G, K$4, FALSE), 0)</f>
        <v>125725</v>
      </c>
      <c r="L147" s="97">
        <f>IFERROR(VLOOKUP($D147, V一般接種!$A:$G, L$4, FALSE), 0)</f>
        <v>1324</v>
      </c>
      <c r="M147" s="97">
        <f>IFERROR(VLOOKUP($D147, V一般接種!$A:$G, M$4, FALSE), 0)</f>
        <v>137638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630815</v>
      </c>
      <c r="C148" s="49">
        <f t="shared" si="8"/>
        <v>389763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500381</v>
      </c>
      <c r="K148" s="97">
        <f>IFERROR(VLOOKUP($D148, V一般接種!$A:$G, K$4, FALSE), 0)</f>
        <v>130434</v>
      </c>
      <c r="L148" s="97">
        <f>IFERROR(VLOOKUP($D148, V一般接種!$A:$G, L$4, FALSE), 0)</f>
        <v>1602</v>
      </c>
      <c r="M148" s="97">
        <f>IFERROR(VLOOKUP($D148, V一般接種!$A:$G, M$4, FALSE), 0)</f>
        <v>388161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622134</v>
      </c>
      <c r="C149" s="49">
        <f t="shared" si="8"/>
        <v>371543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487563</v>
      </c>
      <c r="K149" s="97">
        <f>IFERROR(VLOOKUP($D149, V一般接種!$A:$G, K$4, FALSE), 0)</f>
        <v>134571</v>
      </c>
      <c r="L149" s="97">
        <f>IFERROR(VLOOKUP($D149, V一般接種!$A:$G, L$4, FALSE), 0)</f>
        <v>1669</v>
      </c>
      <c r="M149" s="97">
        <f>IFERROR(VLOOKUP($D149, V一般接種!$A:$G, M$4, FALSE), 0)</f>
        <v>369874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401705</v>
      </c>
      <c r="C150" s="49">
        <f t="shared" si="8"/>
        <v>372876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258782</v>
      </c>
      <c r="K150" s="97">
        <f>IFERROR(VLOOKUP($D150, V一般接種!$A:$G, K$4, FALSE), 0)</f>
        <v>142923</v>
      </c>
      <c r="L150" s="97">
        <f>IFERROR(VLOOKUP($D150, V一般接種!$A:$G, L$4, FALSE), 0)</f>
        <v>1831</v>
      </c>
      <c r="M150" s="97">
        <f>IFERROR(VLOOKUP($D150, V一般接種!$A:$G, M$4, FALSE), 0)</f>
        <v>371045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714119</v>
      </c>
      <c r="C151" s="49">
        <f t="shared" si="8"/>
        <v>284175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563821</v>
      </c>
      <c r="K151" s="97">
        <f>IFERROR(VLOOKUP($D151, V一般接種!$A:$G, K$4, FALSE), 0)</f>
        <v>150298</v>
      </c>
      <c r="L151" s="97">
        <f>IFERROR(VLOOKUP($D151, V一般接種!$A:$G, L$4, FALSE), 0)</f>
        <v>1908</v>
      </c>
      <c r="M151" s="97">
        <f>IFERROR(VLOOKUP($D151, V一般接種!$A:$G, M$4, FALSE), 0)</f>
        <v>282267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929802</v>
      </c>
      <c r="C152" s="49">
        <f t="shared" si="8"/>
        <v>325827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755015</v>
      </c>
      <c r="K152" s="97">
        <f>IFERROR(VLOOKUP($D152, V一般接種!$A:$G, K$4, FALSE), 0)</f>
        <v>174787</v>
      </c>
      <c r="L152" s="97">
        <f>IFERROR(VLOOKUP($D152, V一般接種!$A:$G, L$4, FALSE), 0)</f>
        <v>1767</v>
      </c>
      <c r="M152" s="97">
        <f>IFERROR(VLOOKUP($D152, V一般接種!$A:$G, M$4, FALSE), 0)</f>
        <v>324060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-18466984</v>
      </c>
      <c r="C153" s="49">
        <f t="shared" si="8"/>
        <v>-12985201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598303</v>
      </c>
      <c r="K153" s="97">
        <f>IFERROR(VLOOKUP($D153, V一般接種!$A:$G, K$4, FALSE), 0)</f>
        <v>160549</v>
      </c>
      <c r="L153" s="97">
        <f>IFERROR(VLOOKUP($D153, V一般接種!$A:$G, L$4, FALSE), 0)</f>
        <v>1413</v>
      </c>
      <c r="M153" s="97">
        <f>IFERROR(VLOOKUP($D153, V一般接種!$A:$G, M$4, FALSE), 0)</f>
        <v>282391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596131</v>
      </c>
      <c r="C154" s="49">
        <f t="shared" si="8"/>
        <v>335882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454511</v>
      </c>
      <c r="K154" s="97">
        <f>IFERROR(VLOOKUP($D154, V一般接種!$A:$G, K$4, FALSE), 0)</f>
        <v>141620</v>
      </c>
      <c r="L154" s="97">
        <f>IFERROR(VLOOKUP($D154, V一般接種!$A:$G, L$4, FALSE), 0)</f>
        <v>1337</v>
      </c>
      <c r="M154" s="97">
        <f>IFERROR(VLOOKUP($D154, V一般接種!$A:$G, M$4, FALSE), 0)</f>
        <v>334545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606692</v>
      </c>
      <c r="C155" s="49">
        <f t="shared" si="8"/>
        <v>426425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464979</v>
      </c>
      <c r="K155" s="97">
        <f>IFERROR(VLOOKUP($D155, V一般接種!$A:$G, K$4, FALSE), 0)</f>
        <v>141713</v>
      </c>
      <c r="L155" s="97">
        <f>IFERROR(VLOOKUP($D155, V一般接種!$A:$G, L$4, FALSE), 0)</f>
        <v>1549</v>
      </c>
      <c r="M155" s="97">
        <f>IFERROR(VLOOKUP($D155, V一般接種!$A:$G, M$4, FALSE), 0)</f>
        <v>424876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578133</v>
      </c>
      <c r="C156" s="49">
        <f t="shared" si="8"/>
        <v>455697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438129</v>
      </c>
      <c r="K156" s="97">
        <f>IFERROR(VLOOKUP($D156, V一般接種!$A:$G, K$4, FALSE), 0)</f>
        <v>140004</v>
      </c>
      <c r="L156" s="97">
        <f>IFERROR(VLOOKUP($D156, V一般接種!$A:$G, L$4, FALSE), 0)</f>
        <v>1510</v>
      </c>
      <c r="M156" s="97">
        <f>IFERROR(VLOOKUP($D156, V一般接種!$A:$G, M$4, FALSE), 0)</f>
        <v>454187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560797</v>
      </c>
      <c r="C157" s="49">
        <f t="shared" si="8"/>
        <v>441137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414437</v>
      </c>
      <c r="K157" s="97">
        <f>IFERROR(VLOOKUP($D157, V一般接種!$A:$G, K$4, FALSE), 0)</f>
        <v>146360</v>
      </c>
      <c r="L157" s="97">
        <f>IFERROR(VLOOKUP($D157, V一般接種!$A:$G, L$4, FALSE), 0)</f>
        <v>1687</v>
      </c>
      <c r="M157" s="97">
        <f>IFERROR(VLOOKUP($D157, V一般接種!$A:$G, M$4, FALSE), 0)</f>
        <v>439450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621599</v>
      </c>
      <c r="C158" s="49">
        <f t="shared" si="8"/>
        <v>507472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456671</v>
      </c>
      <c r="K158" s="97">
        <f>IFERROR(VLOOKUP($D158, V一般接種!$A:$G, K$4, FALSE), 0)</f>
        <v>164928</v>
      </c>
      <c r="L158" s="97">
        <f>IFERROR(VLOOKUP($D158, V一般接種!$A:$G, L$4, FALSE), 0)</f>
        <v>1614</v>
      </c>
      <c r="M158" s="97">
        <f>IFERROR(VLOOKUP($D158, V一般接種!$A:$G, M$4, FALSE), 0)</f>
        <v>505858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761025</v>
      </c>
      <c r="C159" s="49">
        <f t="shared" si="8"/>
        <v>613987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574031</v>
      </c>
      <c r="K159" s="97">
        <f>IFERROR(VLOOKUP($D159, V一般接種!$A:$G, K$4, FALSE), 0)</f>
        <v>186994</v>
      </c>
      <c r="L159" s="97">
        <f>IFERROR(VLOOKUP($D159, V一般接種!$A:$G, L$4, FALSE), 0)</f>
        <v>1649</v>
      </c>
      <c r="M159" s="97">
        <f>IFERROR(VLOOKUP($D159, V一般接種!$A:$G, M$4, FALSE), 0)</f>
        <v>612338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-16615409</v>
      </c>
      <c r="C160" s="49">
        <f t="shared" si="8"/>
        <v>-11212839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451810</v>
      </c>
      <c r="K160" s="97">
        <f>IFERROR(VLOOKUP($D160, V一般接種!$A:$G, K$4, FALSE), 0)</f>
        <v>146898</v>
      </c>
      <c r="L160" s="97">
        <f>IFERROR(VLOOKUP($D160, V一般接種!$A:$G, L$4, FALSE), 0)</f>
        <v>1480</v>
      </c>
      <c r="M160" s="97">
        <f>IFERROR(VLOOKUP($D160, V一般接種!$A:$G, M$4, FALSE), 0)</f>
        <v>497765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496556</v>
      </c>
      <c r="C161" s="49">
        <f t="shared" si="8"/>
        <v>429696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392651</v>
      </c>
      <c r="K161" s="97">
        <f>IFERROR(VLOOKUP($D161, V一般接種!$A:$G, K$4, FALSE), 0)</f>
        <v>103905</v>
      </c>
      <c r="L161" s="97">
        <f>IFERROR(VLOOKUP($D161, V一般接種!$A:$G, L$4, FALSE), 0)</f>
        <v>2142</v>
      </c>
      <c r="M161" s="97">
        <f>IFERROR(VLOOKUP($D161, V一般接種!$A:$G, M$4, FALSE), 0)</f>
        <v>427554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517412</v>
      </c>
      <c r="C162" s="49">
        <f t="shared" si="8"/>
        <v>459166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422190</v>
      </c>
      <c r="K162" s="97">
        <f>IFERROR(VLOOKUP($D162, V一般接種!$A:$G, K$4, FALSE), 0)</f>
        <v>95222</v>
      </c>
      <c r="L162" s="97">
        <f>IFERROR(VLOOKUP($D162, V一般接種!$A:$G, L$4, FALSE), 0)</f>
        <v>1719</v>
      </c>
      <c r="M162" s="97">
        <f>IFERROR(VLOOKUP($D162, V一般接種!$A:$G, M$4, FALSE), 0)</f>
        <v>457447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497066</v>
      </c>
      <c r="C163" s="49">
        <f t="shared" si="8"/>
        <v>458666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407172</v>
      </c>
      <c r="K163" s="97">
        <f>IFERROR(VLOOKUP($D163, V一般接種!$A:$G, K$4, FALSE), 0)</f>
        <v>89894</v>
      </c>
      <c r="L163" s="97">
        <f>IFERROR(VLOOKUP($D163, V一般接種!$A:$G, L$4, FALSE), 0)</f>
        <v>1436</v>
      </c>
      <c r="M163" s="97">
        <f>IFERROR(VLOOKUP($D163, V一般接種!$A:$G, M$4, FALSE), 0)</f>
        <v>457230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481207</v>
      </c>
      <c r="C164" s="49">
        <f t="shared" si="8"/>
        <v>448593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390013</v>
      </c>
      <c r="K164" s="97">
        <f>IFERROR(VLOOKUP($D164, V一般接種!$A:$G, K$4, FALSE), 0)</f>
        <v>91194</v>
      </c>
      <c r="L164" s="97">
        <f>IFERROR(VLOOKUP($D164, V一般接種!$A:$G, L$4, FALSE), 0)</f>
        <v>1616</v>
      </c>
      <c r="M164" s="97">
        <f>IFERROR(VLOOKUP($D164, V一般接種!$A:$G, M$4, FALSE), 0)</f>
        <v>446977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553582</v>
      </c>
      <c r="C165" s="49">
        <f t="shared" si="8"/>
        <v>524519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447764</v>
      </c>
      <c r="K165" s="97">
        <f>IFERROR(VLOOKUP($D165, V一般接種!$A:$G, K$4, FALSE), 0)</f>
        <v>105818</v>
      </c>
      <c r="L165" s="97">
        <f>IFERROR(VLOOKUP($D165, V一般接種!$A:$G, L$4, FALSE), 0)</f>
        <v>1854</v>
      </c>
      <c r="M165" s="97">
        <f>IFERROR(VLOOKUP($D165, V一般接種!$A:$G, M$4, FALSE), 0)</f>
        <v>522665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716892</v>
      </c>
      <c r="C166" s="49">
        <f t="shared" si="8"/>
        <v>605756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588169</v>
      </c>
      <c r="K166" s="97">
        <f>IFERROR(VLOOKUP($D166, V一般接種!$A:$G, K$4, FALSE), 0)</f>
        <v>128723</v>
      </c>
      <c r="L166" s="97">
        <f>IFERROR(VLOOKUP($D166, V一般接種!$A:$G, L$4, FALSE), 0)</f>
        <v>2222</v>
      </c>
      <c r="M166" s="97">
        <f>IFERROR(VLOOKUP($D166, V一般接種!$A:$G, M$4, FALSE), 0)</f>
        <v>603534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-19655293</v>
      </c>
      <c r="C167" s="49">
        <f t="shared" si="8"/>
        <v>-13222054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454276</v>
      </c>
      <c r="K167" s="97">
        <f>IFERROR(VLOOKUP($D167, V一般接種!$A:$G, K$4, FALSE), 0)</f>
        <v>108254</v>
      </c>
      <c r="L167" s="97">
        <f>IFERROR(VLOOKUP($D167, V一般接種!$A:$G, L$4, FALSE), 0)</f>
        <v>1436</v>
      </c>
      <c r="M167" s="97">
        <f>IFERROR(VLOOKUP($D167, V一般接種!$A:$G, M$4, FALSE), 0)</f>
        <v>459191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150588</v>
      </c>
      <c r="C168" s="49">
        <f t="shared" si="8"/>
        <v>79247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101128</v>
      </c>
      <c r="K168" s="97">
        <f>IFERROR(VLOOKUP($D168, V一般接種!$A:$G, K$4, FALSE), 0)</f>
        <v>49460</v>
      </c>
      <c r="L168" s="97">
        <f>IFERROR(VLOOKUP($D168, V一般接種!$A:$G, L$4, FALSE), 0)</f>
        <v>573</v>
      </c>
      <c r="M168" s="97">
        <f>IFERROR(VLOOKUP($D168, V一般接種!$A:$G, M$4, FALSE), 0)</f>
        <v>78674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397409</v>
      </c>
      <c r="C169" s="49">
        <f t="shared" si="8"/>
        <v>549874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334472</v>
      </c>
      <c r="K169" s="97">
        <f>IFERROR(VLOOKUP($D169, V一般接種!$A:$G, K$4, FALSE), 0)</f>
        <v>62937</v>
      </c>
      <c r="L169" s="97">
        <f>IFERROR(VLOOKUP($D169, V一般接種!$A:$G, L$4, FALSE), 0)</f>
        <v>503</v>
      </c>
      <c r="M169" s="97">
        <f>IFERROR(VLOOKUP($D169, V一般接種!$A:$G, M$4, FALSE), 0)</f>
        <v>549371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405975</v>
      </c>
      <c r="C170" s="49">
        <f t="shared" si="8"/>
        <v>516218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343644</v>
      </c>
      <c r="K170" s="97">
        <f>IFERROR(VLOOKUP($D170, V一般接種!$A:$G, K$4, FALSE), 0)</f>
        <v>62331</v>
      </c>
      <c r="L170" s="97">
        <f>IFERROR(VLOOKUP($D170, V一般接種!$A:$G, L$4, FALSE), 0)</f>
        <v>926</v>
      </c>
      <c r="M170" s="97">
        <f>IFERROR(VLOOKUP($D170, V一般接種!$A:$G, M$4, FALSE), 0)</f>
        <v>515292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189012</v>
      </c>
      <c r="C171" s="49">
        <f t="shared" si="8"/>
        <v>147264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142767</v>
      </c>
      <c r="K171" s="97">
        <f>IFERROR(VLOOKUP($D171, V一般接種!$A:$G, K$4, FALSE), 0)</f>
        <v>46245</v>
      </c>
      <c r="L171" s="97">
        <f>IFERROR(VLOOKUP($D171, V一般接種!$A:$G, L$4, FALSE), 0)</f>
        <v>813</v>
      </c>
      <c r="M171" s="97">
        <f>IFERROR(VLOOKUP($D171, V一般接種!$A:$G, M$4, FALSE), 0)</f>
        <v>146451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417816</v>
      </c>
      <c r="C172" s="49">
        <f t="shared" si="8"/>
        <v>619400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350739</v>
      </c>
      <c r="K172" s="97">
        <f>IFERROR(VLOOKUP($D172, V一般接種!$A:$G, K$4, FALSE), 0)</f>
        <v>67077</v>
      </c>
      <c r="L172" s="97">
        <f>IFERROR(VLOOKUP($D172, V一般接種!$A:$G, L$4, FALSE), 0)</f>
        <v>705</v>
      </c>
      <c r="M172" s="97">
        <f>IFERROR(VLOOKUP($D172, V一般接種!$A:$G, M$4, FALSE), 0)</f>
        <v>618695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554474</v>
      </c>
      <c r="C173" s="49">
        <f t="shared" si="8"/>
        <v>777349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460301</v>
      </c>
      <c r="K173" s="97">
        <f>IFERROR(VLOOKUP($D173, V一般接種!$A:$G, K$4, FALSE), 0)</f>
        <v>94173</v>
      </c>
      <c r="L173" s="97">
        <f>IFERROR(VLOOKUP($D173, V一般接種!$A:$G, L$4, FALSE), 0)</f>
        <v>1326</v>
      </c>
      <c r="M173" s="97">
        <f>IFERROR(VLOOKUP($D173, V一般接種!$A:$G, M$4, FALSE), 0)</f>
        <v>776023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-29595841</v>
      </c>
      <c r="C174" s="49">
        <f t="shared" si="8"/>
        <v>-20659034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359942</v>
      </c>
      <c r="K174" s="97">
        <f>IFERROR(VLOOKUP($D174, V一般接種!$A:$G, K$4, FALSE), 0)</f>
        <v>75888</v>
      </c>
      <c r="L174" s="97">
        <f>IFERROR(VLOOKUP($D174, V一般接種!$A:$G, L$4, FALSE), 0)</f>
        <v>687</v>
      </c>
      <c r="M174" s="97">
        <f>IFERROR(VLOOKUP($D174, V一般接種!$A:$G, M$4, FALSE), 0)</f>
        <v>601316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364832</v>
      </c>
      <c r="C175" s="49">
        <f t="shared" si="8"/>
        <v>464600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324888</v>
      </c>
      <c r="K175" s="97">
        <f>IFERROR(VLOOKUP($D175, V一般接種!$A:$G, K$4, FALSE), 0)</f>
        <v>39944</v>
      </c>
      <c r="L175" s="97">
        <f>IFERROR(VLOOKUP($D175, V一般接種!$A:$G, L$4, FALSE), 0)</f>
        <v>363</v>
      </c>
      <c r="M175" s="97">
        <f>IFERROR(VLOOKUP($D175, V一般接種!$A:$G, M$4, FALSE), 0)</f>
        <v>464237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393297</v>
      </c>
      <c r="C176" s="49">
        <f t="shared" si="8"/>
        <v>470741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355683</v>
      </c>
      <c r="K176" s="97">
        <f>IFERROR(VLOOKUP($D176, V一般接種!$A:$G, K$4, FALSE), 0)</f>
        <v>37614</v>
      </c>
      <c r="L176" s="97">
        <f>IFERROR(VLOOKUP($D176, V一般接種!$A:$G, L$4, FALSE), 0)</f>
        <v>279</v>
      </c>
      <c r="M176" s="97">
        <f>IFERROR(VLOOKUP($D176, V一般接種!$A:$G, M$4, FALSE), 0)</f>
        <v>470462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386932</v>
      </c>
      <c r="C177" s="49">
        <f t="shared" si="8"/>
        <v>436067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348771</v>
      </c>
      <c r="K177" s="97">
        <f>IFERROR(VLOOKUP($D177, V一般接種!$A:$G, K$4, FALSE), 0)</f>
        <v>38161</v>
      </c>
      <c r="L177" s="97">
        <f>IFERROR(VLOOKUP($D177, V一般接種!$A:$G, L$4, FALSE), 0)</f>
        <v>445</v>
      </c>
      <c r="M177" s="97">
        <f>IFERROR(VLOOKUP($D177, V一般接種!$A:$G, M$4, FALSE), 0)</f>
        <v>435622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372019</v>
      </c>
      <c r="C178" s="49">
        <f t="shared" si="8"/>
        <v>423798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334755</v>
      </c>
      <c r="K178" s="97">
        <f>IFERROR(VLOOKUP($D178, V一般接種!$A:$G, K$4, FALSE), 0)</f>
        <v>37264</v>
      </c>
      <c r="L178" s="97">
        <f>IFERROR(VLOOKUP($D178, V一般接種!$A:$G, L$4, FALSE), 0)</f>
        <v>337</v>
      </c>
      <c r="M178" s="97">
        <f>IFERROR(VLOOKUP($D178, V一般接種!$A:$G, M$4, FALSE), 0)</f>
        <v>423461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406277</v>
      </c>
      <c r="C179" s="49">
        <f t="shared" si="8"/>
        <v>441380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365533</v>
      </c>
      <c r="K179" s="97">
        <f>IFERROR(VLOOKUP($D179, V一般接種!$A:$G, K$4, FALSE), 0)</f>
        <v>40744</v>
      </c>
      <c r="L179" s="97">
        <f>IFERROR(VLOOKUP($D179, V一般接種!$A:$G, L$4, FALSE), 0)</f>
        <v>192</v>
      </c>
      <c r="M179" s="97">
        <f>IFERROR(VLOOKUP($D179, V一般接種!$A:$G, M$4, FALSE), 0)</f>
        <v>441188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565626</v>
      </c>
      <c r="C180" s="49">
        <f t="shared" si="8"/>
        <v>558887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498394</v>
      </c>
      <c r="K180" s="97">
        <f>IFERROR(VLOOKUP($D180, V一般接種!$A:$G, K$4, FALSE), 0)</f>
        <v>67232</v>
      </c>
      <c r="L180" s="97">
        <f>IFERROR(VLOOKUP($D180, V一般接種!$A:$G, L$4, FALSE), 0)</f>
        <v>486</v>
      </c>
      <c r="M180" s="97">
        <f>IFERROR(VLOOKUP($D180, V一般接種!$A:$G, M$4, FALSE), 0)</f>
        <v>558401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-31297663</v>
      </c>
      <c r="C181" s="49">
        <f t="shared" si="8"/>
        <v>-24095366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391526</v>
      </c>
      <c r="K181" s="97">
        <f>IFERROR(VLOOKUP($D181, V一般接種!$A:$G, K$4, FALSE), 0)</f>
        <v>56159</v>
      </c>
      <c r="L181" s="97">
        <f>IFERROR(VLOOKUP($D181, V一般接種!$A:$G, L$4, FALSE), 0)</f>
        <v>156</v>
      </c>
      <c r="M181" s="97">
        <f>IFERROR(VLOOKUP($D181, V一般接種!$A:$G, M$4, FALSE), 0)</f>
        <v>419972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294863</v>
      </c>
      <c r="C182" s="49">
        <f t="shared" si="8"/>
        <v>345801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273509</v>
      </c>
      <c r="K182" s="97">
        <f>IFERROR(VLOOKUP($D182, V一般接種!$A:$G, K$4, FALSE), 0)</f>
        <v>21354</v>
      </c>
      <c r="L182" s="97">
        <f>IFERROR(VLOOKUP($D182, V一般接種!$A:$G, L$4, FALSE), 0)</f>
        <v>115</v>
      </c>
      <c r="M182" s="97">
        <f>IFERROR(VLOOKUP($D182, V一般接種!$A:$G, M$4, FALSE), 0)</f>
        <v>345686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304097</v>
      </c>
      <c r="C183" s="49">
        <f t="shared" si="8"/>
        <v>362744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281959</v>
      </c>
      <c r="K183" s="97">
        <f>IFERROR(VLOOKUP($D183, V一般接種!$A:$G, K$4, FALSE), 0)</f>
        <v>22138</v>
      </c>
      <c r="L183" s="97">
        <f>IFERROR(VLOOKUP($D183, V一般接種!$A:$G, L$4, FALSE), 0)</f>
        <v>60</v>
      </c>
      <c r="M183" s="97">
        <f>IFERROR(VLOOKUP($D183, V一般接種!$A:$G, M$4, FALSE), 0)</f>
        <v>362684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288931</v>
      </c>
      <c r="C184" s="49">
        <f t="shared" si="8"/>
        <v>345871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265927</v>
      </c>
      <c r="K184" s="97">
        <f>IFERROR(VLOOKUP($D184, V一般接種!$A:$G, K$4, FALSE), 0)</f>
        <v>23004</v>
      </c>
      <c r="L184" s="97">
        <f>IFERROR(VLOOKUP($D184, V一般接種!$A:$G, L$4, FALSE), 0)</f>
        <v>87</v>
      </c>
      <c r="M184" s="97">
        <f>IFERROR(VLOOKUP($D184, V一般接種!$A:$G, M$4, FALSE), 0)</f>
        <v>345784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274816</v>
      </c>
      <c r="C185" s="49">
        <f t="shared" si="8"/>
        <v>333026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253452</v>
      </c>
      <c r="K185" s="97">
        <f>IFERROR(VLOOKUP($D185, V一般接種!$A:$G, K$4, FALSE), 0)</f>
        <v>21364</v>
      </c>
      <c r="L185" s="97">
        <f>IFERROR(VLOOKUP($D185, V一般接種!$A:$G, L$4, FALSE), 0)</f>
        <v>413</v>
      </c>
      <c r="M185" s="97">
        <f>IFERROR(VLOOKUP($D185, V一般接種!$A:$G, M$4, FALSE), 0)</f>
        <v>332613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315689</v>
      </c>
      <c r="C186" s="49">
        <f t="shared" si="8"/>
        <v>399815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290153</v>
      </c>
      <c r="K186" s="97">
        <f>IFERROR(VLOOKUP($D186, V一般接種!$A:$G, K$4, FALSE), 0)</f>
        <v>25536</v>
      </c>
      <c r="L186" s="97">
        <f>IFERROR(VLOOKUP($D186, V一般接種!$A:$G, L$4, FALSE), 0)</f>
        <v>262</v>
      </c>
      <c r="M186" s="97">
        <f>IFERROR(VLOOKUP($D186, V一般接種!$A:$G, M$4, FALSE), 0)</f>
        <v>399553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438340</v>
      </c>
      <c r="C187" s="49">
        <f t="shared" si="8"/>
        <v>538571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395458</v>
      </c>
      <c r="K187" s="97">
        <f>IFERROR(VLOOKUP($D187, V一般接種!$A:$G, K$4, FALSE), 0)</f>
        <v>42882</v>
      </c>
      <c r="L187" s="97">
        <f>IFERROR(VLOOKUP($D187, V一般接種!$A:$G, L$4, FALSE), 0)</f>
        <v>110</v>
      </c>
      <c r="M187" s="97">
        <f>IFERROR(VLOOKUP($D187, V一般接種!$A:$G, M$4, FALSE), 0)</f>
        <v>538461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-6885358</v>
      </c>
      <c r="C188" s="49">
        <f t="shared" si="8"/>
        <v>-5617047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294489</v>
      </c>
      <c r="K188" s="97">
        <f>IFERROR(VLOOKUP($D188, V一般接種!$A:$G, K$4, FALSE), 0)</f>
        <v>37381</v>
      </c>
      <c r="L188" s="97">
        <f>IFERROR(VLOOKUP($D188, V一般接種!$A:$G, L$4, FALSE), 0)</f>
        <v>45</v>
      </c>
      <c r="M188" s="97">
        <f>IFERROR(VLOOKUP($D188, V一般接種!$A:$G, M$4, FALSE), 0)</f>
        <v>401803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16969073</v>
      </c>
      <c r="Q188" s="97">
        <f>SUMIF(V重複!$C:$C, 'Conv-vaccine'!$D188, V重複!G:G)</f>
        <v>14550215</v>
      </c>
    </row>
    <row r="189" spans="1:17" x14ac:dyDescent="0.45">
      <c r="A189" s="94">
        <f t="shared" si="6"/>
        <v>44480</v>
      </c>
      <c r="B189" s="49">
        <f t="shared" si="7"/>
        <v>213772</v>
      </c>
      <c r="C189" s="49">
        <f t="shared" si="8"/>
        <v>94161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200539</v>
      </c>
      <c r="K189" s="97">
        <f>IFERROR(VLOOKUP($D189, V一般接種!$A:$G, K$4, FALSE), 0)</f>
        <v>13233</v>
      </c>
      <c r="L189" s="97">
        <f>IFERROR(VLOOKUP($D189, V一般接種!$A:$G, L$4, FALSE), 0)</f>
        <v>21</v>
      </c>
      <c r="M189" s="97">
        <f>IFERROR(VLOOKUP($D189, V一般接種!$A:$G, M$4, FALSE), 0)</f>
        <v>94140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191196</v>
      </c>
      <c r="C190" s="49">
        <f t="shared" si="8"/>
        <v>240677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179560</v>
      </c>
      <c r="K190" s="97">
        <f>IFERROR(VLOOKUP($D190, V一般接種!$A:$G, K$4, FALSE), 0)</f>
        <v>11636</v>
      </c>
      <c r="L190" s="97">
        <f>IFERROR(VLOOKUP($D190, V一般接種!$A:$G, L$4, FALSE), 0)</f>
        <v>22</v>
      </c>
      <c r="M190" s="97">
        <f>IFERROR(VLOOKUP($D190, V一般接種!$A:$G, M$4, FALSE), 0)</f>
        <v>240655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77758</v>
      </c>
      <c r="C191" s="49">
        <f t="shared" si="8"/>
        <v>194897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67284</v>
      </c>
      <c r="K191" s="97">
        <f>IFERROR(VLOOKUP($D191, V一般接種!$A:$G, K$4, FALSE), 0)</f>
        <v>10474</v>
      </c>
      <c r="L191" s="97">
        <f>IFERROR(VLOOKUP($D191, V一般接種!$A:$G, L$4, FALSE), 0)</f>
        <v>6</v>
      </c>
      <c r="M191" s="97">
        <f>IFERROR(VLOOKUP($D191, V一般接種!$A:$G, M$4, FALSE), 0)</f>
        <v>194891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94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TEXT(MAX(A3:A191)+1,"m月d日") &amp; "公表時点）"</f>
        <v>（10月14日公表時点）</v>
      </c>
    </row>
    <row r="3" spans="1:15" x14ac:dyDescent="0.45">
      <c r="A3" s="138" t="s">
        <v>323</v>
      </c>
      <c r="B3" s="138" t="s">
        <v>297</v>
      </c>
      <c r="C3" s="138" t="s">
        <v>298</v>
      </c>
      <c r="D3" s="139" t="s">
        <v>324</v>
      </c>
      <c r="E3" s="139"/>
      <c r="F3" s="139"/>
      <c r="G3" s="139"/>
      <c r="H3" s="139"/>
      <c r="I3" s="139"/>
      <c r="J3" s="139" t="s">
        <v>325</v>
      </c>
      <c r="K3" s="139"/>
      <c r="L3" s="139"/>
      <c r="M3" s="139"/>
      <c r="N3" s="139"/>
      <c r="O3" s="139"/>
    </row>
    <row r="4" spans="1:15" x14ac:dyDescent="0.45">
      <c r="A4" s="138"/>
      <c r="B4" s="138"/>
      <c r="C4" s="138"/>
      <c r="D4" s="137" t="s">
        <v>299</v>
      </c>
      <c r="E4" s="137"/>
      <c r="F4" s="137"/>
      <c r="G4" s="137" t="s">
        <v>300</v>
      </c>
      <c r="H4" s="137"/>
      <c r="I4" s="137"/>
      <c r="J4" s="137" t="s">
        <v>299</v>
      </c>
      <c r="K4" s="137"/>
      <c r="L4" s="137"/>
      <c r="M4" s="137" t="s">
        <v>300</v>
      </c>
      <c r="N4" s="137"/>
      <c r="O4" s="137"/>
    </row>
    <row r="5" spans="1:15" x14ac:dyDescent="0.45">
      <c r="A5" s="138"/>
      <c r="B5" s="138"/>
      <c r="C5" s="138"/>
      <c r="D5" s="105" t="s">
        <v>301</v>
      </c>
      <c r="E5" s="105" t="s">
        <v>302</v>
      </c>
      <c r="F5" s="105" t="s">
        <v>351</v>
      </c>
      <c r="G5" s="105" t="s">
        <v>301</v>
      </c>
      <c r="H5" s="105" t="s">
        <v>302</v>
      </c>
      <c r="I5" s="105" t="s">
        <v>351</v>
      </c>
      <c r="J5" s="105" t="s">
        <v>301</v>
      </c>
      <c r="K5" s="105" t="s">
        <v>302</v>
      </c>
      <c r="L5" s="105" t="s">
        <v>351</v>
      </c>
      <c r="M5" s="105" t="s">
        <v>301</v>
      </c>
      <c r="N5" s="105" t="s">
        <v>302</v>
      </c>
      <c r="O5" s="105" t="s">
        <v>351</v>
      </c>
    </row>
    <row r="6" spans="1:15" x14ac:dyDescent="0.45">
      <c r="A6" s="136" t="s">
        <v>287</v>
      </c>
      <c r="B6" s="137"/>
      <c r="C6" s="61">
        <f ca="1">SUM(D6:I6)</f>
        <v>162868680</v>
      </c>
      <c r="D6" s="61">
        <f ca="1">SUM(OFFSET(D$6,1,0,MAX($A$6:$A191)-DATE(2021,4,12)+1,1))</f>
        <v>72131718</v>
      </c>
      <c r="E6" s="61">
        <f ca="1">SUM(OFFSET(E$6,1,0,MAX($A$6:$A191)-DATE(2021,4,12)+1,1))</f>
        <v>14348562</v>
      </c>
      <c r="F6" s="61">
        <f ca="1">SUM(OFFSET(F$6,1,0,MAX($A$6:$A191)-DATE(2021,4,12)+1,1))</f>
        <v>52308</v>
      </c>
      <c r="G6" s="61">
        <f ca="1">SUM(OFFSET(G$6,1,0,MAX($A$6:$A191)-DATE(2021,4,12)+1,1))</f>
        <v>64078007</v>
      </c>
      <c r="H6" s="61">
        <f ca="1">SUM(OFFSET(H$6,1,0,MAX($A$6:$A191)-DATE(2021,4,12)+1,1))</f>
        <v>12254261</v>
      </c>
      <c r="I6" s="61">
        <f ca="1">SUM(OFFSET(I$6,1,0,MAX($A$6:$A191)-DATE(2021,4,12)+1,1))</f>
        <v>3824</v>
      </c>
      <c r="J6" s="61">
        <f ca="1">SUM(OFFSET(J$6,1,0,MAX($A$6:$A191)-DATE(2021,4,12)+1,1))</f>
        <v>31664899</v>
      </c>
      <c r="K6" s="61">
        <f ca="1">SUM(OFFSET(K$6,1,0,MAX($A$6:$A191)-DATE(2021,4,12)+1,1))</f>
        <v>907146</v>
      </c>
      <c r="L6" s="61">
        <f ca="1">SUM(OFFSET(L$6,1,0,MAX($A$6:$A191)-DATE(2021,4,12)+1,1))</f>
        <v>2793</v>
      </c>
      <c r="M6" s="61">
        <f ca="1">SUM(OFFSET(M$6,1,0,MAX($A$6:$A191)-DATE(2021,4,12)+1,1))</f>
        <v>31280790</v>
      </c>
      <c r="N6" s="61">
        <f ca="1">SUM(OFFSET(N$6,1,0,MAX($A$6:$A191)-DATE(2021,4,12)+1,1))</f>
        <v>884772</v>
      </c>
      <c r="O6" s="61">
        <f ca="1">SUM(OFFSET(O$6,1,0,MAX($A$6:$A191)-DATE(2021,4,12)+1,1))</f>
        <v>153</v>
      </c>
    </row>
    <row r="7" spans="1:15" x14ac:dyDescent="0.45">
      <c r="A7" s="107">
        <v>44482</v>
      </c>
      <c r="B7" s="101" t="str">
        <f t="shared" ref="B7:B70" si="0">"(" &amp; TEXT(A7,"aaa") &amp; ")"</f>
        <v>(水)</v>
      </c>
      <c r="C7" s="61">
        <f t="shared" ref="C7" si="1">SUM(D7:I7)</f>
        <v>323117</v>
      </c>
      <c r="D7" s="61">
        <v>67284</v>
      </c>
      <c r="E7" s="61">
        <v>10474</v>
      </c>
      <c r="F7" s="61">
        <v>6</v>
      </c>
      <c r="G7" s="61">
        <v>194891</v>
      </c>
      <c r="H7" s="61">
        <v>50389</v>
      </c>
      <c r="I7" s="61">
        <v>73</v>
      </c>
      <c r="J7" s="61">
        <v>2220</v>
      </c>
      <c r="K7" s="61">
        <v>231</v>
      </c>
      <c r="L7" s="61">
        <v>2</v>
      </c>
      <c r="M7" s="61">
        <v>6352</v>
      </c>
      <c r="N7" s="61">
        <v>468</v>
      </c>
      <c r="O7" s="61">
        <v>1</v>
      </c>
    </row>
    <row r="8" spans="1:15" x14ac:dyDescent="0.45">
      <c r="A8" s="107">
        <v>44481</v>
      </c>
      <c r="B8" s="101" t="str">
        <f t="shared" si="0"/>
        <v>(火)</v>
      </c>
      <c r="C8" s="61">
        <f>SUM(D8:I8)</f>
        <v>503115</v>
      </c>
      <c r="D8" s="61">
        <v>179560</v>
      </c>
      <c r="E8" s="61">
        <v>11636</v>
      </c>
      <c r="F8" s="61">
        <v>22</v>
      </c>
      <c r="G8" s="61">
        <v>240655</v>
      </c>
      <c r="H8" s="61">
        <v>71166</v>
      </c>
      <c r="I8" s="61">
        <v>76</v>
      </c>
      <c r="J8" s="61">
        <v>6410</v>
      </c>
      <c r="K8" s="61">
        <v>263</v>
      </c>
      <c r="L8" s="61">
        <v>1</v>
      </c>
      <c r="M8" s="61">
        <v>8280</v>
      </c>
      <c r="N8" s="61">
        <v>600</v>
      </c>
      <c r="O8" s="61">
        <v>4</v>
      </c>
    </row>
    <row r="9" spans="1:15" x14ac:dyDescent="0.45">
      <c r="A9" s="107">
        <v>44480</v>
      </c>
      <c r="B9" s="101" t="str">
        <f t="shared" si="0"/>
        <v>(月)</v>
      </c>
      <c r="C9" s="61">
        <f t="shared" ref="C9:C20" si="2">SUM(D9:I9)</f>
        <v>387085</v>
      </c>
      <c r="D9" s="61">
        <v>200539</v>
      </c>
      <c r="E9" s="61">
        <v>13233</v>
      </c>
      <c r="F9" s="61">
        <v>21</v>
      </c>
      <c r="G9" s="61">
        <v>94140</v>
      </c>
      <c r="H9" s="61">
        <v>79013</v>
      </c>
      <c r="I9" s="61">
        <v>139</v>
      </c>
      <c r="J9" s="61">
        <v>7080</v>
      </c>
      <c r="K9" s="61">
        <v>277</v>
      </c>
      <c r="L9" s="61">
        <v>2</v>
      </c>
      <c r="M9" s="61">
        <v>2448</v>
      </c>
      <c r="N9" s="61">
        <v>622</v>
      </c>
      <c r="O9" s="61">
        <v>5</v>
      </c>
    </row>
    <row r="10" spans="1:15" x14ac:dyDescent="0.45">
      <c r="A10" s="107">
        <v>44479</v>
      </c>
      <c r="B10" s="101" t="str">
        <f t="shared" si="0"/>
        <v>(日)</v>
      </c>
      <c r="C10" s="61">
        <f t="shared" si="2"/>
        <v>843781</v>
      </c>
      <c r="D10" s="61">
        <v>294489</v>
      </c>
      <c r="E10" s="61">
        <v>37381</v>
      </c>
      <c r="F10" s="61">
        <v>45</v>
      </c>
      <c r="G10" s="61">
        <v>401803</v>
      </c>
      <c r="H10" s="61">
        <v>109765</v>
      </c>
      <c r="I10" s="61">
        <v>298</v>
      </c>
      <c r="J10" s="61">
        <v>6740</v>
      </c>
      <c r="K10" s="61">
        <v>753</v>
      </c>
      <c r="L10" s="61">
        <v>3</v>
      </c>
      <c r="M10" s="61">
        <v>7143</v>
      </c>
      <c r="N10" s="61">
        <v>921</v>
      </c>
      <c r="O10" s="61">
        <v>7</v>
      </c>
    </row>
    <row r="11" spans="1:15" x14ac:dyDescent="0.45">
      <c r="A11" s="107">
        <v>44478</v>
      </c>
      <c r="B11" s="101" t="str">
        <f t="shared" si="0"/>
        <v>(土)</v>
      </c>
      <c r="C11" s="61">
        <f t="shared" si="2"/>
        <v>1121028</v>
      </c>
      <c r="D11" s="61">
        <v>395458</v>
      </c>
      <c r="E11" s="61">
        <v>42882</v>
      </c>
      <c r="F11" s="61">
        <v>110</v>
      </c>
      <c r="G11" s="61">
        <v>538461</v>
      </c>
      <c r="H11" s="61">
        <v>143760</v>
      </c>
      <c r="I11" s="61">
        <v>357</v>
      </c>
      <c r="J11" s="61">
        <v>7663</v>
      </c>
      <c r="K11" s="61">
        <v>688</v>
      </c>
      <c r="L11" s="61">
        <v>6</v>
      </c>
      <c r="M11" s="61">
        <v>9154</v>
      </c>
      <c r="N11" s="61">
        <v>863</v>
      </c>
      <c r="O11" s="61">
        <v>8</v>
      </c>
    </row>
    <row r="12" spans="1:15" x14ac:dyDescent="0.45">
      <c r="A12" s="107">
        <v>44477</v>
      </c>
      <c r="B12" s="101" t="str">
        <f t="shared" si="0"/>
        <v>(金)</v>
      </c>
      <c r="C12" s="61">
        <f t="shared" si="2"/>
        <v>850977</v>
      </c>
      <c r="D12" s="61">
        <v>290153</v>
      </c>
      <c r="E12" s="61">
        <v>25536</v>
      </c>
      <c r="F12" s="61">
        <v>262</v>
      </c>
      <c r="G12" s="61">
        <v>399553</v>
      </c>
      <c r="H12" s="61">
        <v>135218</v>
      </c>
      <c r="I12" s="61">
        <v>255</v>
      </c>
      <c r="J12" s="61">
        <v>7421</v>
      </c>
      <c r="K12" s="61">
        <v>418</v>
      </c>
      <c r="L12" s="61">
        <v>52</v>
      </c>
      <c r="M12" s="61">
        <v>9121</v>
      </c>
      <c r="N12" s="61">
        <v>501</v>
      </c>
      <c r="O12" s="61">
        <v>6</v>
      </c>
    </row>
    <row r="13" spans="1:15" x14ac:dyDescent="0.45">
      <c r="A13" s="107">
        <v>44476</v>
      </c>
      <c r="B13" s="101" t="str">
        <f t="shared" si="0"/>
        <v>(木)</v>
      </c>
      <c r="C13" s="61">
        <f t="shared" si="2"/>
        <v>724376</v>
      </c>
      <c r="D13" s="61">
        <v>253452</v>
      </c>
      <c r="E13" s="61">
        <v>21364</v>
      </c>
      <c r="F13" s="61">
        <v>413</v>
      </c>
      <c r="G13" s="61">
        <v>332613</v>
      </c>
      <c r="H13" s="61">
        <v>116026</v>
      </c>
      <c r="I13" s="61">
        <v>508</v>
      </c>
      <c r="J13" s="61">
        <v>8638</v>
      </c>
      <c r="K13" s="61">
        <v>500</v>
      </c>
      <c r="L13" s="61">
        <v>30</v>
      </c>
      <c r="M13" s="61">
        <v>10309</v>
      </c>
      <c r="N13" s="61">
        <v>766</v>
      </c>
      <c r="O13" s="61">
        <v>30</v>
      </c>
    </row>
    <row r="14" spans="1:15" x14ac:dyDescent="0.45">
      <c r="A14" s="107">
        <v>44475</v>
      </c>
      <c r="B14" s="101" t="str">
        <f t="shared" si="0"/>
        <v>(水)</v>
      </c>
      <c r="C14" s="61">
        <f t="shared" si="2"/>
        <v>755198</v>
      </c>
      <c r="D14" s="61">
        <v>265927</v>
      </c>
      <c r="E14" s="61">
        <v>23004</v>
      </c>
      <c r="F14" s="61">
        <v>87</v>
      </c>
      <c r="G14" s="61">
        <v>345784</v>
      </c>
      <c r="H14" s="61">
        <v>120155</v>
      </c>
      <c r="I14" s="61">
        <v>241</v>
      </c>
      <c r="J14" s="61">
        <v>9550</v>
      </c>
      <c r="K14" s="61">
        <v>546</v>
      </c>
      <c r="L14" s="61">
        <v>5</v>
      </c>
      <c r="M14" s="61">
        <v>11561</v>
      </c>
      <c r="N14" s="61">
        <v>823</v>
      </c>
      <c r="O14" s="61">
        <v>8</v>
      </c>
    </row>
    <row r="15" spans="1:15" x14ac:dyDescent="0.45">
      <c r="A15" s="107">
        <v>44474</v>
      </c>
      <c r="B15" s="101" t="str">
        <f t="shared" si="0"/>
        <v>(火)</v>
      </c>
      <c r="C15" s="61">
        <f t="shared" si="2"/>
        <v>789156</v>
      </c>
      <c r="D15" s="61">
        <v>281959</v>
      </c>
      <c r="E15" s="61">
        <v>22138</v>
      </c>
      <c r="F15" s="61">
        <v>60</v>
      </c>
      <c r="G15" s="61">
        <v>362684</v>
      </c>
      <c r="H15" s="61">
        <v>122059</v>
      </c>
      <c r="I15" s="61">
        <v>256</v>
      </c>
      <c r="J15" s="61">
        <v>10498</v>
      </c>
      <c r="K15" s="61">
        <v>521</v>
      </c>
      <c r="L15" s="61">
        <v>7</v>
      </c>
      <c r="M15" s="61">
        <v>12446</v>
      </c>
      <c r="N15" s="61">
        <v>706</v>
      </c>
      <c r="O15" s="61">
        <v>7</v>
      </c>
    </row>
    <row r="16" spans="1:15" x14ac:dyDescent="0.45">
      <c r="A16" s="107">
        <v>44473</v>
      </c>
      <c r="B16" s="101" t="str">
        <f t="shared" si="0"/>
        <v>(月)</v>
      </c>
      <c r="C16" s="61">
        <f t="shared" si="2"/>
        <v>763722</v>
      </c>
      <c r="D16" s="61">
        <v>273509</v>
      </c>
      <c r="E16" s="61">
        <v>21354</v>
      </c>
      <c r="F16" s="61">
        <v>115</v>
      </c>
      <c r="G16" s="61">
        <v>345686</v>
      </c>
      <c r="H16" s="61">
        <v>122969</v>
      </c>
      <c r="I16" s="61">
        <v>89</v>
      </c>
      <c r="J16" s="61">
        <v>10034</v>
      </c>
      <c r="K16" s="61">
        <v>475</v>
      </c>
      <c r="L16" s="61">
        <v>8</v>
      </c>
      <c r="M16" s="61">
        <v>11763</v>
      </c>
      <c r="N16" s="61">
        <v>747</v>
      </c>
      <c r="O16" s="61">
        <v>4</v>
      </c>
    </row>
    <row r="17" spans="1:15" x14ac:dyDescent="0.45">
      <c r="A17" s="107">
        <v>44472</v>
      </c>
      <c r="B17" s="101" t="str">
        <f t="shared" si="0"/>
        <v>(日)</v>
      </c>
      <c r="C17" s="61">
        <f t="shared" si="2"/>
        <v>1004387</v>
      </c>
      <c r="D17" s="61">
        <v>391526</v>
      </c>
      <c r="E17" s="61">
        <v>56159</v>
      </c>
      <c r="F17" s="61">
        <v>156</v>
      </c>
      <c r="G17" s="61">
        <v>419972</v>
      </c>
      <c r="H17" s="61">
        <v>136219</v>
      </c>
      <c r="I17" s="61">
        <v>355</v>
      </c>
      <c r="J17" s="61">
        <v>7918</v>
      </c>
      <c r="K17" s="61">
        <v>1035</v>
      </c>
      <c r="L17" s="61">
        <v>7</v>
      </c>
      <c r="M17" s="61">
        <v>7901</v>
      </c>
      <c r="N17" s="61">
        <v>955</v>
      </c>
      <c r="O17" s="61">
        <v>6</v>
      </c>
    </row>
    <row r="18" spans="1:15" x14ac:dyDescent="0.45">
      <c r="A18" s="107">
        <v>44471</v>
      </c>
      <c r="B18" s="101" t="str">
        <f t="shared" si="0"/>
        <v>(土)</v>
      </c>
      <c r="C18" s="61">
        <f t="shared" si="2"/>
        <v>1277364</v>
      </c>
      <c r="D18" s="61">
        <v>498394</v>
      </c>
      <c r="E18" s="61">
        <v>67232</v>
      </c>
      <c r="F18" s="61">
        <v>486</v>
      </c>
      <c r="G18" s="61">
        <v>558401</v>
      </c>
      <c r="H18" s="61">
        <v>152457</v>
      </c>
      <c r="I18" s="61">
        <v>394</v>
      </c>
      <c r="J18" s="61">
        <v>9367</v>
      </c>
      <c r="K18" s="61">
        <v>918</v>
      </c>
      <c r="L18" s="61">
        <v>64</v>
      </c>
      <c r="M18" s="61">
        <v>10103</v>
      </c>
      <c r="N18" s="61">
        <v>848</v>
      </c>
      <c r="O18" s="61">
        <v>20</v>
      </c>
    </row>
    <row r="19" spans="1:15" x14ac:dyDescent="0.45">
      <c r="A19" s="107">
        <v>44470</v>
      </c>
      <c r="B19" s="101" t="str">
        <f t="shared" si="0"/>
        <v>(金)</v>
      </c>
      <c r="C19" s="61">
        <f t="shared" si="2"/>
        <v>979596</v>
      </c>
      <c r="D19" s="61">
        <v>365533</v>
      </c>
      <c r="E19" s="61">
        <v>40744</v>
      </c>
      <c r="F19" s="61">
        <v>192</v>
      </c>
      <c r="G19" s="61">
        <v>441188</v>
      </c>
      <c r="H19" s="61">
        <v>131841</v>
      </c>
      <c r="I19" s="61">
        <v>98</v>
      </c>
      <c r="J19" s="61">
        <v>9990</v>
      </c>
      <c r="K19" s="61">
        <v>481</v>
      </c>
      <c r="L19" s="61">
        <v>14</v>
      </c>
      <c r="M19" s="61">
        <v>10974</v>
      </c>
      <c r="N19" s="61">
        <v>583</v>
      </c>
      <c r="O19" s="61">
        <v>2</v>
      </c>
    </row>
    <row r="20" spans="1:15" x14ac:dyDescent="0.45">
      <c r="A20" s="107">
        <v>44469</v>
      </c>
      <c r="B20" s="101" t="str">
        <f t="shared" si="0"/>
        <v>(木)</v>
      </c>
      <c r="C20" s="61">
        <f t="shared" si="2"/>
        <v>929508</v>
      </c>
      <c r="D20" s="61">
        <v>334755</v>
      </c>
      <c r="E20" s="61">
        <v>37264</v>
      </c>
      <c r="F20" s="61">
        <v>337</v>
      </c>
      <c r="G20" s="61">
        <v>423461</v>
      </c>
      <c r="H20" s="61">
        <v>133322</v>
      </c>
      <c r="I20" s="61">
        <v>369</v>
      </c>
      <c r="J20" s="61">
        <v>11304</v>
      </c>
      <c r="K20" s="61">
        <v>575</v>
      </c>
      <c r="L20" s="61">
        <v>25</v>
      </c>
      <c r="M20" s="61">
        <v>14455</v>
      </c>
      <c r="N20" s="61">
        <v>797</v>
      </c>
      <c r="O20" s="61">
        <v>22</v>
      </c>
    </row>
    <row r="21" spans="1:15" x14ac:dyDescent="0.45">
      <c r="A21" s="107">
        <v>44468</v>
      </c>
      <c r="B21" s="101" t="str">
        <f t="shared" si="0"/>
        <v>(水)</v>
      </c>
      <c r="C21" s="61">
        <f>SUM(D21:I21)</f>
        <v>943878</v>
      </c>
      <c r="D21" s="61">
        <v>348771</v>
      </c>
      <c r="E21" s="61">
        <v>38161</v>
      </c>
      <c r="F21" s="61">
        <v>445</v>
      </c>
      <c r="G21" s="61">
        <v>435622</v>
      </c>
      <c r="H21" s="61">
        <v>120800</v>
      </c>
      <c r="I21" s="61">
        <v>79</v>
      </c>
      <c r="J21" s="61">
        <v>12105</v>
      </c>
      <c r="K21" s="61">
        <v>567</v>
      </c>
      <c r="L21" s="61">
        <v>19</v>
      </c>
      <c r="M21" s="61">
        <v>15734</v>
      </c>
      <c r="N21" s="61">
        <v>870</v>
      </c>
      <c r="O21" s="61">
        <v>5</v>
      </c>
    </row>
    <row r="22" spans="1:15" x14ac:dyDescent="0.45">
      <c r="A22" s="107">
        <v>44467</v>
      </c>
      <c r="B22" s="101" t="str">
        <f t="shared" si="0"/>
        <v>(火)</v>
      </c>
      <c r="C22" s="61">
        <f t="shared" ref="C22:C27" si="3">SUM(D22:I22)</f>
        <v>982011</v>
      </c>
      <c r="D22" s="61">
        <v>355683</v>
      </c>
      <c r="E22" s="61">
        <v>37614</v>
      </c>
      <c r="F22" s="61">
        <v>279</v>
      </c>
      <c r="G22" s="61">
        <v>470462</v>
      </c>
      <c r="H22" s="61">
        <v>117870</v>
      </c>
      <c r="I22" s="61">
        <v>103</v>
      </c>
      <c r="J22" s="61">
        <v>13099</v>
      </c>
      <c r="K22" s="61">
        <v>621</v>
      </c>
      <c r="L22" s="61">
        <v>33</v>
      </c>
      <c r="M22" s="61">
        <v>17453</v>
      </c>
      <c r="N22" s="61">
        <v>811</v>
      </c>
      <c r="O22" s="61">
        <v>7</v>
      </c>
    </row>
    <row r="23" spans="1:15" x14ac:dyDescent="0.45">
      <c r="A23" s="107">
        <v>44466</v>
      </c>
      <c r="B23" s="101" t="str">
        <f t="shared" si="0"/>
        <v>(月)</v>
      </c>
      <c r="C23" s="61">
        <f t="shared" si="3"/>
        <v>949934</v>
      </c>
      <c r="D23" s="61">
        <v>324888</v>
      </c>
      <c r="E23" s="61">
        <v>39944</v>
      </c>
      <c r="F23" s="61">
        <v>363</v>
      </c>
      <c r="G23" s="61">
        <v>464237</v>
      </c>
      <c r="H23" s="61">
        <v>120491</v>
      </c>
      <c r="I23" s="61">
        <v>11</v>
      </c>
      <c r="J23" s="61">
        <v>11596</v>
      </c>
      <c r="K23" s="61">
        <v>529</v>
      </c>
      <c r="L23" s="61">
        <v>33</v>
      </c>
      <c r="M23" s="61">
        <v>17480</v>
      </c>
      <c r="N23" s="61">
        <v>740</v>
      </c>
      <c r="O23" s="61">
        <v>0</v>
      </c>
    </row>
    <row r="24" spans="1:15" x14ac:dyDescent="0.45">
      <c r="A24" s="107">
        <v>44465</v>
      </c>
      <c r="B24" s="101" t="str">
        <f t="shared" si="0"/>
        <v>(日)</v>
      </c>
      <c r="C24" s="61">
        <f t="shared" si="3"/>
        <v>1146590</v>
      </c>
      <c r="D24" s="61">
        <v>359942</v>
      </c>
      <c r="E24" s="61">
        <v>75888</v>
      </c>
      <c r="F24" s="61">
        <v>687</v>
      </c>
      <c r="G24" s="61">
        <v>601316</v>
      </c>
      <c r="H24" s="61">
        <v>108743</v>
      </c>
      <c r="I24" s="61">
        <v>14</v>
      </c>
      <c r="J24" s="61">
        <v>6348</v>
      </c>
      <c r="K24" s="61">
        <v>1009</v>
      </c>
      <c r="L24" s="61">
        <v>52</v>
      </c>
      <c r="M24" s="61">
        <v>12079</v>
      </c>
      <c r="N24" s="61">
        <v>899</v>
      </c>
      <c r="O24" s="61">
        <v>1</v>
      </c>
    </row>
    <row r="25" spans="1:15" x14ac:dyDescent="0.45">
      <c r="A25" s="107">
        <v>44464</v>
      </c>
      <c r="B25" s="101" t="str">
        <f t="shared" si="0"/>
        <v>(土)</v>
      </c>
      <c r="C25" s="61">
        <f t="shared" si="3"/>
        <v>1466321</v>
      </c>
      <c r="D25" s="61">
        <v>460301</v>
      </c>
      <c r="E25" s="61">
        <v>94173</v>
      </c>
      <c r="F25" s="61">
        <v>1326</v>
      </c>
      <c r="G25" s="61">
        <v>776023</v>
      </c>
      <c r="H25" s="61">
        <v>134483</v>
      </c>
      <c r="I25" s="61">
        <v>15</v>
      </c>
      <c r="J25" s="61">
        <v>8301</v>
      </c>
      <c r="K25" s="61">
        <v>842</v>
      </c>
      <c r="L25" s="61">
        <v>78</v>
      </c>
      <c r="M25" s="61">
        <v>15905</v>
      </c>
      <c r="N25" s="61">
        <v>787</v>
      </c>
      <c r="O25" s="61">
        <v>1</v>
      </c>
    </row>
    <row r="26" spans="1:15" x14ac:dyDescent="0.45">
      <c r="A26" s="107">
        <v>44463</v>
      </c>
      <c r="B26" s="101" t="str">
        <f t="shared" si="0"/>
        <v>(金)</v>
      </c>
      <c r="C26" s="61">
        <f t="shared" si="3"/>
        <v>1150550</v>
      </c>
      <c r="D26" s="61">
        <v>350739</v>
      </c>
      <c r="E26" s="61">
        <v>67077</v>
      </c>
      <c r="F26" s="61">
        <v>705</v>
      </c>
      <c r="G26" s="61">
        <v>618695</v>
      </c>
      <c r="H26" s="61">
        <v>113318</v>
      </c>
      <c r="I26" s="61">
        <v>16</v>
      </c>
      <c r="J26" s="61">
        <v>9959</v>
      </c>
      <c r="K26" s="61">
        <v>568</v>
      </c>
      <c r="L26" s="61">
        <v>54</v>
      </c>
      <c r="M26" s="61">
        <v>19543</v>
      </c>
      <c r="N26" s="61">
        <v>614</v>
      </c>
      <c r="O26" s="61">
        <v>1</v>
      </c>
    </row>
    <row r="27" spans="1:15" x14ac:dyDescent="0.45">
      <c r="A27" s="107">
        <v>44462</v>
      </c>
      <c r="B27" s="101" t="str">
        <f t="shared" si="0"/>
        <v>(木)</v>
      </c>
      <c r="C27" s="61">
        <f t="shared" si="3"/>
        <v>419174</v>
      </c>
      <c r="D27" s="61">
        <v>142767</v>
      </c>
      <c r="E27" s="61">
        <v>46245</v>
      </c>
      <c r="F27" s="61">
        <v>813</v>
      </c>
      <c r="G27" s="61">
        <v>146451</v>
      </c>
      <c r="H27" s="61">
        <v>82897</v>
      </c>
      <c r="I27" s="61">
        <v>1</v>
      </c>
      <c r="J27" s="61">
        <v>2916</v>
      </c>
      <c r="K27" s="61">
        <v>646</v>
      </c>
      <c r="L27" s="61">
        <v>74</v>
      </c>
      <c r="M27" s="61">
        <v>3365</v>
      </c>
      <c r="N27" s="61">
        <v>705</v>
      </c>
      <c r="O27" s="61">
        <v>0</v>
      </c>
    </row>
    <row r="28" spans="1:15" x14ac:dyDescent="0.45">
      <c r="A28" s="107">
        <v>44461</v>
      </c>
      <c r="B28" s="101" t="str">
        <f t="shared" si="0"/>
        <v>(水)</v>
      </c>
      <c r="C28" s="61">
        <f>SUM(D28:I28)</f>
        <v>1038135</v>
      </c>
      <c r="D28" s="61">
        <v>343644</v>
      </c>
      <c r="E28" s="61">
        <v>62331</v>
      </c>
      <c r="F28" s="61">
        <v>926</v>
      </c>
      <c r="G28" s="61">
        <v>515292</v>
      </c>
      <c r="H28" s="61">
        <v>115925</v>
      </c>
      <c r="I28" s="61">
        <v>17</v>
      </c>
      <c r="J28" s="61">
        <v>11267</v>
      </c>
      <c r="K28" s="61">
        <v>651</v>
      </c>
      <c r="L28" s="61">
        <v>46</v>
      </c>
      <c r="M28" s="61">
        <v>20800</v>
      </c>
      <c r="N28" s="61">
        <v>807</v>
      </c>
      <c r="O28" s="61">
        <v>1</v>
      </c>
    </row>
    <row r="29" spans="1:15" x14ac:dyDescent="0.45">
      <c r="A29" s="107">
        <v>44460</v>
      </c>
      <c r="B29" s="101" t="str">
        <f t="shared" si="0"/>
        <v>(火)</v>
      </c>
      <c r="C29" s="61">
        <f t="shared" ref="C29" si="4">SUM(D29:I29)</f>
        <v>1059605</v>
      </c>
      <c r="D29" s="61">
        <v>334472</v>
      </c>
      <c r="E29" s="61">
        <v>62937</v>
      </c>
      <c r="F29" s="61">
        <v>503</v>
      </c>
      <c r="G29" s="61">
        <v>549371</v>
      </c>
      <c r="H29" s="61">
        <v>112317</v>
      </c>
      <c r="I29" s="61">
        <v>5</v>
      </c>
      <c r="J29" s="61">
        <v>11735</v>
      </c>
      <c r="K29" s="61">
        <v>748</v>
      </c>
      <c r="L29" s="61">
        <v>55</v>
      </c>
      <c r="M29" s="61">
        <v>24874</v>
      </c>
      <c r="N29" s="61">
        <v>797</v>
      </c>
      <c r="O29" s="61">
        <v>0</v>
      </c>
    </row>
    <row r="30" spans="1:15" x14ac:dyDescent="0.45">
      <c r="A30" s="107">
        <v>44459</v>
      </c>
      <c r="B30" s="101" t="str">
        <f t="shared" si="0"/>
        <v>(月)</v>
      </c>
      <c r="C30" s="61">
        <f>SUM(D30:I30)</f>
        <v>299276</v>
      </c>
      <c r="D30" s="61">
        <v>101128</v>
      </c>
      <c r="E30" s="61">
        <v>49460</v>
      </c>
      <c r="F30" s="61">
        <v>573</v>
      </c>
      <c r="G30" s="61">
        <v>78674</v>
      </c>
      <c r="H30" s="61">
        <v>69441</v>
      </c>
      <c r="I30" s="61">
        <v>0</v>
      </c>
      <c r="J30" s="61">
        <v>2087</v>
      </c>
      <c r="K30" s="61">
        <v>693</v>
      </c>
      <c r="L30" s="61">
        <v>37</v>
      </c>
      <c r="M30" s="61">
        <v>2010</v>
      </c>
      <c r="N30" s="61">
        <v>764</v>
      </c>
      <c r="O30" s="61">
        <v>0</v>
      </c>
    </row>
    <row r="31" spans="1:15" x14ac:dyDescent="0.45">
      <c r="A31" s="107">
        <v>44458</v>
      </c>
      <c r="B31" s="101" t="str">
        <f t="shared" si="0"/>
        <v>(日)</v>
      </c>
      <c r="C31" s="61">
        <f t="shared" ref="C31:C33" si="5">SUM(D31:I31)</f>
        <v>1122068</v>
      </c>
      <c r="D31" s="61">
        <v>454276</v>
      </c>
      <c r="E31" s="61">
        <v>108254</v>
      </c>
      <c r="F31" s="61">
        <v>1436</v>
      </c>
      <c r="G31" s="61">
        <v>459191</v>
      </c>
      <c r="H31" s="61">
        <v>98911</v>
      </c>
      <c r="I31" s="61">
        <v>0</v>
      </c>
      <c r="J31" s="61">
        <v>7579</v>
      </c>
      <c r="K31" s="61">
        <v>1093</v>
      </c>
      <c r="L31" s="61">
        <v>76</v>
      </c>
      <c r="M31" s="61">
        <v>9464</v>
      </c>
      <c r="N31" s="61">
        <v>856</v>
      </c>
      <c r="O31" s="61">
        <v>0</v>
      </c>
    </row>
    <row r="32" spans="1:15" x14ac:dyDescent="0.45">
      <c r="A32" s="107">
        <v>44457</v>
      </c>
      <c r="B32" s="101" t="str">
        <f t="shared" si="0"/>
        <v>(土)</v>
      </c>
      <c r="C32" s="61">
        <f t="shared" si="5"/>
        <v>1425377</v>
      </c>
      <c r="D32" s="61">
        <v>588169</v>
      </c>
      <c r="E32" s="61">
        <v>128723</v>
      </c>
      <c r="F32" s="61">
        <v>2222</v>
      </c>
      <c r="G32" s="61">
        <v>603534</v>
      </c>
      <c r="H32" s="61">
        <v>102727</v>
      </c>
      <c r="I32" s="61">
        <v>2</v>
      </c>
      <c r="J32" s="61">
        <v>9945</v>
      </c>
      <c r="K32" s="61">
        <v>829</v>
      </c>
      <c r="L32" s="61">
        <v>79</v>
      </c>
      <c r="M32" s="61">
        <v>14531</v>
      </c>
      <c r="N32" s="61">
        <v>685</v>
      </c>
      <c r="O32" s="61">
        <v>0</v>
      </c>
    </row>
    <row r="33" spans="1:15" x14ac:dyDescent="0.45">
      <c r="A33" s="107">
        <v>44456</v>
      </c>
      <c r="B33" s="101" t="str">
        <f t="shared" si="0"/>
        <v>(金)</v>
      </c>
      <c r="C33" s="61">
        <f t="shared" si="5"/>
        <v>1174000</v>
      </c>
      <c r="D33" s="61">
        <v>447764</v>
      </c>
      <c r="E33" s="61">
        <v>105818</v>
      </c>
      <c r="F33" s="61">
        <v>1854</v>
      </c>
      <c r="G33" s="61">
        <v>522665</v>
      </c>
      <c r="H33" s="61">
        <v>95896</v>
      </c>
      <c r="I33" s="61">
        <v>3</v>
      </c>
      <c r="J33" s="61">
        <v>10940</v>
      </c>
      <c r="K33" s="61">
        <v>587</v>
      </c>
      <c r="L33" s="61">
        <v>85</v>
      </c>
      <c r="M33" s="61">
        <v>18650</v>
      </c>
      <c r="N33" s="61">
        <v>519</v>
      </c>
      <c r="O33" s="61">
        <v>0</v>
      </c>
    </row>
    <row r="34" spans="1:15" x14ac:dyDescent="0.45">
      <c r="A34" s="107">
        <v>44455</v>
      </c>
      <c r="B34" s="101" t="str">
        <f t="shared" si="0"/>
        <v>(木)</v>
      </c>
      <c r="C34" s="61">
        <f>SUM(D34:I34)</f>
        <v>1024212</v>
      </c>
      <c r="D34" s="61">
        <v>390013</v>
      </c>
      <c r="E34" s="61">
        <v>91194</v>
      </c>
      <c r="F34" s="61">
        <v>1616</v>
      </c>
      <c r="G34" s="61">
        <v>446977</v>
      </c>
      <c r="H34" s="61">
        <v>94399</v>
      </c>
      <c r="I34" s="61">
        <v>13</v>
      </c>
      <c r="J34" s="61">
        <v>11941</v>
      </c>
      <c r="K34" s="61">
        <v>748</v>
      </c>
      <c r="L34" s="61">
        <v>119</v>
      </c>
      <c r="M34" s="61">
        <v>19117</v>
      </c>
      <c r="N34" s="61">
        <v>663</v>
      </c>
      <c r="O34" s="61">
        <v>2</v>
      </c>
    </row>
    <row r="35" spans="1:15" x14ac:dyDescent="0.45">
      <c r="A35" s="107">
        <v>44454</v>
      </c>
      <c r="B35" s="101" t="str">
        <f t="shared" si="0"/>
        <v>(水)</v>
      </c>
      <c r="C35" s="61">
        <f>SUM(D35:I35)</f>
        <v>1037298</v>
      </c>
      <c r="D35" s="61">
        <v>407172</v>
      </c>
      <c r="E35" s="61">
        <v>89894</v>
      </c>
      <c r="F35" s="61">
        <v>1436</v>
      </c>
      <c r="G35" s="61">
        <v>457230</v>
      </c>
      <c r="H35" s="61">
        <v>81565</v>
      </c>
      <c r="I35" s="61">
        <v>1</v>
      </c>
      <c r="J35" s="61">
        <v>13266</v>
      </c>
      <c r="K35" s="61">
        <v>788</v>
      </c>
      <c r="L35" s="61">
        <v>80</v>
      </c>
      <c r="M35" s="61">
        <v>21951</v>
      </c>
      <c r="N35" s="61">
        <v>683</v>
      </c>
      <c r="O35" s="61">
        <v>0</v>
      </c>
    </row>
    <row r="36" spans="1:15" x14ac:dyDescent="0.45">
      <c r="A36" s="107">
        <v>44453</v>
      </c>
      <c r="B36" s="101" t="str">
        <f t="shared" si="0"/>
        <v>(火)</v>
      </c>
      <c r="C36" s="61">
        <f>SUM(D36:I36)</f>
        <v>1056555</v>
      </c>
      <c r="D36" s="61">
        <v>422190</v>
      </c>
      <c r="E36" s="61">
        <v>95222</v>
      </c>
      <c r="F36" s="61">
        <v>1719</v>
      </c>
      <c r="G36" s="61">
        <v>457447</v>
      </c>
      <c r="H36" s="61">
        <v>79977</v>
      </c>
      <c r="I36" s="61">
        <v>0</v>
      </c>
      <c r="J36" s="61">
        <v>14257</v>
      </c>
      <c r="K36" s="61">
        <v>794</v>
      </c>
      <c r="L36" s="61">
        <v>126</v>
      </c>
      <c r="M36" s="61">
        <v>25487</v>
      </c>
      <c r="N36" s="61">
        <v>691</v>
      </c>
      <c r="O36" s="61">
        <v>0</v>
      </c>
    </row>
    <row r="37" spans="1:15" x14ac:dyDescent="0.45">
      <c r="A37" s="107">
        <v>44452</v>
      </c>
      <c r="B37" s="101" t="str">
        <f t="shared" si="0"/>
        <v>(月)</v>
      </c>
      <c r="C37" s="61">
        <f>SUM(D37:I37)</f>
        <v>1002262</v>
      </c>
      <c r="D37" s="61">
        <v>392651</v>
      </c>
      <c r="E37" s="61">
        <v>103905</v>
      </c>
      <c r="F37" s="61">
        <v>2142</v>
      </c>
      <c r="G37" s="61">
        <v>427554</v>
      </c>
      <c r="H37" s="61">
        <v>76006</v>
      </c>
      <c r="I37" s="61">
        <v>4</v>
      </c>
      <c r="J37" s="61">
        <v>13382</v>
      </c>
      <c r="K37" s="61">
        <v>756</v>
      </c>
      <c r="L37" s="61">
        <v>154</v>
      </c>
      <c r="M37" s="61">
        <v>24222</v>
      </c>
      <c r="N37" s="61">
        <v>652</v>
      </c>
      <c r="O37" s="61">
        <v>1</v>
      </c>
    </row>
    <row r="38" spans="1:15" x14ac:dyDescent="0.45">
      <c r="A38" s="107">
        <v>44451</v>
      </c>
      <c r="B38" s="101" t="str">
        <f t="shared" si="0"/>
        <v>(日)</v>
      </c>
      <c r="C38" s="61">
        <f t="shared" ref="C38:C101" si="6">SUM(D38:I38)</f>
        <v>1185847</v>
      </c>
      <c r="D38" s="61">
        <v>451810</v>
      </c>
      <c r="E38" s="61">
        <v>146898</v>
      </c>
      <c r="F38" s="61">
        <v>1480</v>
      </c>
      <c r="G38" s="61">
        <v>497765</v>
      </c>
      <c r="H38" s="61">
        <v>87894</v>
      </c>
      <c r="I38" s="61">
        <v>0</v>
      </c>
      <c r="J38" s="61">
        <v>8001</v>
      </c>
      <c r="K38" s="61">
        <v>1215</v>
      </c>
      <c r="L38" s="61">
        <v>56</v>
      </c>
      <c r="M38" s="61">
        <v>12290</v>
      </c>
      <c r="N38" s="61">
        <v>1021</v>
      </c>
      <c r="O38" s="61">
        <v>0</v>
      </c>
    </row>
    <row r="39" spans="1:15" x14ac:dyDescent="0.45">
      <c r="A39" s="107">
        <v>44450</v>
      </c>
      <c r="B39" s="101" t="str">
        <f t="shared" si="0"/>
        <v>(土)</v>
      </c>
      <c r="C39" s="61">
        <f t="shared" si="6"/>
        <v>1468997</v>
      </c>
      <c r="D39" s="61">
        <v>574031</v>
      </c>
      <c r="E39" s="61">
        <v>186994</v>
      </c>
      <c r="F39" s="61">
        <v>1649</v>
      </c>
      <c r="G39" s="61">
        <v>612338</v>
      </c>
      <c r="H39" s="61">
        <v>93981</v>
      </c>
      <c r="I39" s="61">
        <v>4</v>
      </c>
      <c r="J39" s="61">
        <v>10135</v>
      </c>
      <c r="K39" s="61">
        <v>1095</v>
      </c>
      <c r="L39" s="61">
        <v>54</v>
      </c>
      <c r="M39" s="61">
        <v>18129</v>
      </c>
      <c r="N39" s="61">
        <v>850</v>
      </c>
      <c r="O39" s="61">
        <v>1</v>
      </c>
    </row>
    <row r="40" spans="1:15" x14ac:dyDescent="0.45">
      <c r="A40" s="107">
        <v>44449</v>
      </c>
      <c r="B40" s="101" t="str">
        <f t="shared" si="0"/>
        <v>(金)</v>
      </c>
      <c r="C40" s="61">
        <f t="shared" si="6"/>
        <v>1218272</v>
      </c>
      <c r="D40" s="61">
        <v>456671</v>
      </c>
      <c r="E40" s="61">
        <v>164928</v>
      </c>
      <c r="F40" s="61">
        <v>1614</v>
      </c>
      <c r="G40" s="61">
        <v>505858</v>
      </c>
      <c r="H40" s="61">
        <v>89195</v>
      </c>
      <c r="I40" s="61">
        <v>6</v>
      </c>
      <c r="J40" s="61">
        <v>11615</v>
      </c>
      <c r="K40" s="61">
        <v>601</v>
      </c>
      <c r="L40" s="61">
        <v>83</v>
      </c>
      <c r="M40" s="61">
        <v>25042</v>
      </c>
      <c r="N40" s="61">
        <v>568</v>
      </c>
      <c r="O40" s="61">
        <v>0</v>
      </c>
    </row>
    <row r="41" spans="1:15" x14ac:dyDescent="0.45">
      <c r="A41" s="107">
        <v>44448</v>
      </c>
      <c r="B41" s="101" t="str">
        <f t="shared" si="0"/>
        <v>(木)</v>
      </c>
      <c r="C41" s="61">
        <f t="shared" si="6"/>
        <v>1091144</v>
      </c>
      <c r="D41" s="61">
        <v>414437</v>
      </c>
      <c r="E41" s="61">
        <v>146360</v>
      </c>
      <c r="F41" s="61">
        <v>1687</v>
      </c>
      <c r="G41" s="61">
        <v>439450</v>
      </c>
      <c r="H41" s="61">
        <v>89209</v>
      </c>
      <c r="I41" s="61">
        <v>1</v>
      </c>
      <c r="J41" s="61">
        <v>13383</v>
      </c>
      <c r="K41" s="61">
        <v>906</v>
      </c>
      <c r="L41" s="61">
        <v>98</v>
      </c>
      <c r="M41" s="61">
        <v>25027</v>
      </c>
      <c r="N41" s="61">
        <v>550</v>
      </c>
      <c r="O41" s="61">
        <v>0</v>
      </c>
    </row>
    <row r="42" spans="1:15" x14ac:dyDescent="0.45">
      <c r="A42" s="107">
        <v>44447</v>
      </c>
      <c r="B42" s="101" t="str">
        <f t="shared" si="0"/>
        <v>(水)</v>
      </c>
      <c r="C42" s="61">
        <f t="shared" si="6"/>
        <v>1120175</v>
      </c>
      <c r="D42" s="61">
        <v>438129</v>
      </c>
      <c r="E42" s="61">
        <v>140004</v>
      </c>
      <c r="F42" s="61">
        <v>1510</v>
      </c>
      <c r="G42" s="61">
        <v>454187</v>
      </c>
      <c r="H42" s="61">
        <v>86344</v>
      </c>
      <c r="I42" s="61">
        <v>1</v>
      </c>
      <c r="J42" s="61">
        <v>14833</v>
      </c>
      <c r="K42" s="61">
        <v>931</v>
      </c>
      <c r="L42" s="61">
        <v>71</v>
      </c>
      <c r="M42" s="61">
        <v>28441</v>
      </c>
      <c r="N42" s="61">
        <v>689</v>
      </c>
      <c r="O42" s="61">
        <v>0</v>
      </c>
    </row>
    <row r="43" spans="1:15" x14ac:dyDescent="0.45">
      <c r="A43" s="107">
        <v>44446</v>
      </c>
      <c r="B43" s="101" t="str">
        <f t="shared" si="0"/>
        <v>(火)</v>
      </c>
      <c r="C43" s="61">
        <f t="shared" si="6"/>
        <v>1122200</v>
      </c>
      <c r="D43" s="61">
        <v>464979</v>
      </c>
      <c r="E43" s="61">
        <v>141713</v>
      </c>
      <c r="F43" s="61">
        <v>1549</v>
      </c>
      <c r="G43" s="61">
        <v>424876</v>
      </c>
      <c r="H43" s="61">
        <v>89081</v>
      </c>
      <c r="I43" s="61">
        <v>2</v>
      </c>
      <c r="J43" s="61">
        <v>16795</v>
      </c>
      <c r="K43" s="61">
        <v>850</v>
      </c>
      <c r="L43" s="61">
        <v>85</v>
      </c>
      <c r="M43" s="61">
        <v>31071</v>
      </c>
      <c r="N43" s="61">
        <v>780</v>
      </c>
      <c r="O43" s="61">
        <v>0</v>
      </c>
    </row>
    <row r="44" spans="1:15" x14ac:dyDescent="0.45">
      <c r="A44" s="107">
        <v>44445</v>
      </c>
      <c r="B44" s="101" t="str">
        <f t="shared" si="0"/>
        <v>(月)</v>
      </c>
      <c r="C44" s="61">
        <f t="shared" si="6"/>
        <v>1005815</v>
      </c>
      <c r="D44" s="61">
        <v>454511</v>
      </c>
      <c r="E44" s="61">
        <v>141620</v>
      </c>
      <c r="F44" s="61">
        <v>1337</v>
      </c>
      <c r="G44" s="61">
        <v>334545</v>
      </c>
      <c r="H44" s="61">
        <v>73796</v>
      </c>
      <c r="I44" s="61">
        <v>6</v>
      </c>
      <c r="J44" s="61">
        <v>16287</v>
      </c>
      <c r="K44" s="61">
        <v>836</v>
      </c>
      <c r="L44" s="61">
        <v>70</v>
      </c>
      <c r="M44" s="61">
        <v>24712</v>
      </c>
      <c r="N44" s="61">
        <v>588</v>
      </c>
      <c r="O44" s="61">
        <v>0</v>
      </c>
    </row>
    <row r="45" spans="1:15" x14ac:dyDescent="0.45">
      <c r="A45" s="107">
        <v>44444</v>
      </c>
      <c r="B45" s="101" t="str">
        <f t="shared" si="0"/>
        <v>(日)</v>
      </c>
      <c r="C45" s="61">
        <f t="shared" si="6"/>
        <v>1154101</v>
      </c>
      <c r="D45" s="61">
        <v>598303</v>
      </c>
      <c r="E45" s="61">
        <v>160549</v>
      </c>
      <c r="F45" s="61">
        <v>1413</v>
      </c>
      <c r="G45" s="61">
        <v>282391</v>
      </c>
      <c r="H45" s="61">
        <v>111444</v>
      </c>
      <c r="I45" s="61">
        <v>1</v>
      </c>
      <c r="J45" s="61">
        <v>11517</v>
      </c>
      <c r="K45" s="61">
        <v>1036</v>
      </c>
      <c r="L45" s="61">
        <v>48</v>
      </c>
      <c r="M45" s="61">
        <v>8552</v>
      </c>
      <c r="N45" s="61">
        <v>1914</v>
      </c>
      <c r="O45" s="61">
        <v>0</v>
      </c>
    </row>
    <row r="46" spans="1:15" x14ac:dyDescent="0.45">
      <c r="A46" s="107">
        <v>44443</v>
      </c>
      <c r="B46" s="101" t="str">
        <f t="shared" si="0"/>
        <v>(土)</v>
      </c>
      <c r="C46" s="61">
        <f t="shared" si="6"/>
        <v>1371517</v>
      </c>
      <c r="D46" s="61">
        <v>755015</v>
      </c>
      <c r="E46" s="61">
        <v>174787</v>
      </c>
      <c r="F46" s="61">
        <v>1767</v>
      </c>
      <c r="G46" s="61">
        <v>324060</v>
      </c>
      <c r="H46" s="61">
        <v>115888</v>
      </c>
      <c r="I46" s="61">
        <v>0</v>
      </c>
      <c r="J46" s="61">
        <v>14550</v>
      </c>
      <c r="K46" s="61">
        <v>884</v>
      </c>
      <c r="L46" s="61">
        <v>60</v>
      </c>
      <c r="M46" s="61">
        <v>10896</v>
      </c>
      <c r="N46" s="61">
        <v>1995</v>
      </c>
      <c r="O46" s="61">
        <v>0</v>
      </c>
    </row>
    <row r="47" spans="1:15" x14ac:dyDescent="0.45">
      <c r="A47" s="107">
        <v>44442</v>
      </c>
      <c r="B47" s="101" t="str">
        <f t="shared" si="0"/>
        <v>(金)</v>
      </c>
      <c r="C47" s="61">
        <f t="shared" si="6"/>
        <v>1118826</v>
      </c>
      <c r="D47" s="61">
        <v>563821</v>
      </c>
      <c r="E47" s="61">
        <v>150298</v>
      </c>
      <c r="F47" s="61">
        <v>1908</v>
      </c>
      <c r="G47" s="61">
        <v>282267</v>
      </c>
      <c r="H47" s="61">
        <v>120529</v>
      </c>
      <c r="I47" s="61">
        <v>3</v>
      </c>
      <c r="J47" s="61">
        <v>16488</v>
      </c>
      <c r="K47" s="61">
        <v>560</v>
      </c>
      <c r="L47" s="61">
        <v>64</v>
      </c>
      <c r="M47" s="61">
        <v>15815</v>
      </c>
      <c r="N47" s="61">
        <v>908</v>
      </c>
      <c r="O47" s="61">
        <v>1</v>
      </c>
    </row>
    <row r="48" spans="1:15" x14ac:dyDescent="0.45">
      <c r="A48" s="107">
        <v>44441</v>
      </c>
      <c r="B48" s="101" t="str">
        <f t="shared" si="0"/>
        <v>(木)</v>
      </c>
      <c r="C48" s="61">
        <f t="shared" si="6"/>
        <v>892500</v>
      </c>
      <c r="D48" s="61">
        <v>258782</v>
      </c>
      <c r="E48" s="61">
        <v>142923</v>
      </c>
      <c r="F48" s="61">
        <v>1831</v>
      </c>
      <c r="G48" s="61">
        <v>371045</v>
      </c>
      <c r="H48" s="61">
        <v>117919</v>
      </c>
      <c r="I48" s="61">
        <v>0</v>
      </c>
      <c r="J48" s="61">
        <v>7493</v>
      </c>
      <c r="K48" s="61">
        <v>738</v>
      </c>
      <c r="L48" s="61">
        <v>106</v>
      </c>
      <c r="M48" s="61">
        <v>25138</v>
      </c>
      <c r="N48" s="61">
        <v>1029</v>
      </c>
      <c r="O48" s="61">
        <v>0</v>
      </c>
    </row>
    <row r="49" spans="1:15" x14ac:dyDescent="0.45">
      <c r="A49" s="107">
        <v>44440</v>
      </c>
      <c r="B49" s="101" t="str">
        <f t="shared" si="0"/>
        <v>(水)</v>
      </c>
      <c r="C49" s="61">
        <f t="shared" si="6"/>
        <v>1102539</v>
      </c>
      <c r="D49" s="61">
        <v>487563</v>
      </c>
      <c r="E49" s="61">
        <v>134571</v>
      </c>
      <c r="F49" s="61">
        <v>1669</v>
      </c>
      <c r="G49" s="61">
        <v>369874</v>
      </c>
      <c r="H49" s="61">
        <v>108861</v>
      </c>
      <c r="I49" s="61">
        <v>1</v>
      </c>
      <c r="J49" s="61">
        <v>19125</v>
      </c>
      <c r="K49" s="61">
        <v>817</v>
      </c>
      <c r="L49" s="61">
        <v>100</v>
      </c>
      <c r="M49" s="61">
        <v>28186</v>
      </c>
      <c r="N49" s="61">
        <v>1177</v>
      </c>
      <c r="O49" s="61">
        <v>0</v>
      </c>
    </row>
    <row r="50" spans="1:15" x14ac:dyDescent="0.45">
      <c r="A50" s="107">
        <v>44439</v>
      </c>
      <c r="B50" s="101" t="str">
        <f t="shared" si="0"/>
        <v>(火)</v>
      </c>
      <c r="C50" s="61">
        <f t="shared" si="6"/>
        <v>1144255</v>
      </c>
      <c r="D50" s="61">
        <v>500381</v>
      </c>
      <c r="E50" s="61">
        <v>130434</v>
      </c>
      <c r="F50" s="61">
        <v>1602</v>
      </c>
      <c r="G50" s="61">
        <v>388161</v>
      </c>
      <c r="H50" s="61">
        <v>123677</v>
      </c>
      <c r="I50" s="61">
        <v>0</v>
      </c>
      <c r="J50" s="61">
        <v>21676</v>
      </c>
      <c r="K50" s="61">
        <v>714</v>
      </c>
      <c r="L50" s="61">
        <v>89</v>
      </c>
      <c r="M50" s="61">
        <v>34086</v>
      </c>
      <c r="N50" s="61">
        <v>1317</v>
      </c>
      <c r="O50" s="61">
        <v>0</v>
      </c>
    </row>
    <row r="51" spans="1:15" x14ac:dyDescent="0.45">
      <c r="A51" s="107">
        <v>44438</v>
      </c>
      <c r="B51" s="101" t="str">
        <f t="shared" si="0"/>
        <v>(月)</v>
      </c>
      <c r="C51" s="61">
        <f t="shared" si="6"/>
        <v>643811</v>
      </c>
      <c r="D51" s="61">
        <v>250674</v>
      </c>
      <c r="E51" s="61">
        <v>125725</v>
      </c>
      <c r="F51" s="61">
        <v>1324</v>
      </c>
      <c r="G51" s="61">
        <v>137638</v>
      </c>
      <c r="H51" s="61">
        <v>128450</v>
      </c>
      <c r="I51" s="61">
        <v>0</v>
      </c>
      <c r="J51" s="61">
        <v>8988</v>
      </c>
      <c r="K51" s="61">
        <v>637</v>
      </c>
      <c r="L51" s="61">
        <v>69</v>
      </c>
      <c r="M51" s="61">
        <v>9434</v>
      </c>
      <c r="N51" s="61">
        <v>1256</v>
      </c>
      <c r="O51" s="61">
        <v>0</v>
      </c>
    </row>
    <row r="52" spans="1:15" x14ac:dyDescent="0.45">
      <c r="A52" s="107">
        <v>44437</v>
      </c>
      <c r="B52" s="101" t="str">
        <f t="shared" si="0"/>
        <v>(日)</v>
      </c>
      <c r="C52" s="61">
        <f t="shared" si="6"/>
        <v>1205587</v>
      </c>
      <c r="D52" s="61">
        <v>469832</v>
      </c>
      <c r="E52" s="61">
        <v>118205</v>
      </c>
      <c r="F52" s="61">
        <v>1124</v>
      </c>
      <c r="G52" s="61">
        <v>498137</v>
      </c>
      <c r="H52" s="61">
        <v>118288</v>
      </c>
      <c r="I52" s="61">
        <v>1</v>
      </c>
      <c r="J52" s="61">
        <v>9520</v>
      </c>
      <c r="K52" s="61">
        <v>842</v>
      </c>
      <c r="L52" s="61">
        <v>49</v>
      </c>
      <c r="M52" s="61">
        <v>19801</v>
      </c>
      <c r="N52" s="61">
        <v>2670</v>
      </c>
      <c r="O52" s="61">
        <v>0</v>
      </c>
    </row>
    <row r="53" spans="1:15" x14ac:dyDescent="0.45">
      <c r="A53" s="107">
        <v>44436</v>
      </c>
      <c r="B53" s="101" t="str">
        <f t="shared" si="0"/>
        <v>(土)</v>
      </c>
      <c r="C53" s="61">
        <f t="shared" si="6"/>
        <v>1442973</v>
      </c>
      <c r="D53" s="61">
        <v>582536</v>
      </c>
      <c r="E53" s="61">
        <v>132302</v>
      </c>
      <c r="F53" s="61">
        <v>543</v>
      </c>
      <c r="G53" s="61">
        <v>596401</v>
      </c>
      <c r="H53" s="61">
        <v>131191</v>
      </c>
      <c r="I53" s="61">
        <v>0</v>
      </c>
      <c r="J53" s="61">
        <v>13378</v>
      </c>
      <c r="K53" s="61">
        <v>713</v>
      </c>
      <c r="L53" s="61">
        <v>13</v>
      </c>
      <c r="M53" s="61">
        <v>31689</v>
      </c>
      <c r="N53" s="61">
        <v>3236</v>
      </c>
      <c r="O53" s="61">
        <v>0</v>
      </c>
    </row>
    <row r="54" spans="1:15" x14ac:dyDescent="0.45">
      <c r="A54" s="107">
        <v>44435</v>
      </c>
      <c r="B54" s="101" t="str">
        <f t="shared" si="0"/>
        <v>(金)</v>
      </c>
      <c r="C54" s="61">
        <f t="shared" si="6"/>
        <v>1263686</v>
      </c>
      <c r="D54" s="61">
        <v>515719</v>
      </c>
      <c r="E54" s="61">
        <v>107228</v>
      </c>
      <c r="F54" s="61">
        <v>986</v>
      </c>
      <c r="G54" s="61">
        <v>480218</v>
      </c>
      <c r="H54" s="61">
        <v>159535</v>
      </c>
      <c r="I54" s="61">
        <v>0</v>
      </c>
      <c r="J54" s="61">
        <v>18084</v>
      </c>
      <c r="K54" s="61">
        <v>502</v>
      </c>
      <c r="L54" s="61">
        <v>22</v>
      </c>
      <c r="M54" s="61">
        <v>39205</v>
      </c>
      <c r="N54" s="61">
        <v>1551</v>
      </c>
      <c r="O54" s="61">
        <v>0</v>
      </c>
    </row>
    <row r="55" spans="1:15" x14ac:dyDescent="0.45">
      <c r="A55" s="107">
        <v>44434</v>
      </c>
      <c r="B55" s="101" t="str">
        <f t="shared" si="0"/>
        <v>(木)</v>
      </c>
      <c r="C55" s="61">
        <f t="shared" si="6"/>
        <v>1135287</v>
      </c>
      <c r="D55" s="61">
        <v>461466</v>
      </c>
      <c r="E55" s="61">
        <v>92620</v>
      </c>
      <c r="F55" s="61">
        <v>2025</v>
      </c>
      <c r="G55" s="61">
        <v>434633</v>
      </c>
      <c r="H55" s="61">
        <v>144542</v>
      </c>
      <c r="I55" s="61">
        <v>1</v>
      </c>
      <c r="J55" s="61">
        <v>18896</v>
      </c>
      <c r="K55" s="61">
        <v>636</v>
      </c>
      <c r="L55" s="61">
        <v>64</v>
      </c>
      <c r="M55" s="61">
        <v>39858</v>
      </c>
      <c r="N55" s="61">
        <v>1764</v>
      </c>
      <c r="O55" s="61">
        <v>0</v>
      </c>
    </row>
    <row r="56" spans="1:15" x14ac:dyDescent="0.45">
      <c r="A56" s="107">
        <v>44433</v>
      </c>
      <c r="B56" s="101" t="str">
        <f t="shared" si="0"/>
        <v>(水)</v>
      </c>
      <c r="C56" s="61">
        <f t="shared" si="6"/>
        <v>1198605</v>
      </c>
      <c r="D56" s="61">
        <v>472656</v>
      </c>
      <c r="E56" s="61">
        <v>113783</v>
      </c>
      <c r="F56" s="61">
        <v>1930</v>
      </c>
      <c r="G56" s="61">
        <v>449141</v>
      </c>
      <c r="H56" s="61">
        <v>161093</v>
      </c>
      <c r="I56" s="61">
        <v>2</v>
      </c>
      <c r="J56" s="61">
        <v>21489</v>
      </c>
      <c r="K56" s="61">
        <v>716</v>
      </c>
      <c r="L56" s="61">
        <v>64</v>
      </c>
      <c r="M56" s="61">
        <v>44897</v>
      </c>
      <c r="N56" s="61">
        <v>1994</v>
      </c>
      <c r="O56" s="61">
        <v>0</v>
      </c>
    </row>
    <row r="57" spans="1:15" x14ac:dyDescent="0.45">
      <c r="A57" s="107">
        <v>44432</v>
      </c>
      <c r="B57" s="101" t="str">
        <f t="shared" si="0"/>
        <v>(火)</v>
      </c>
      <c r="C57" s="61">
        <f t="shared" si="6"/>
        <v>1221601</v>
      </c>
      <c r="D57" s="61">
        <v>476537</v>
      </c>
      <c r="E57" s="61">
        <v>120483</v>
      </c>
      <c r="F57" s="61">
        <v>975</v>
      </c>
      <c r="G57" s="61">
        <v>456647</v>
      </c>
      <c r="H57" s="61">
        <v>166957</v>
      </c>
      <c r="I57" s="61">
        <v>2</v>
      </c>
      <c r="J57" s="61">
        <v>25352</v>
      </c>
      <c r="K57" s="61">
        <v>786</v>
      </c>
      <c r="L57" s="61">
        <v>48</v>
      </c>
      <c r="M57" s="61">
        <v>54517</v>
      </c>
      <c r="N57" s="61">
        <v>2249</v>
      </c>
      <c r="O57" s="61">
        <v>1</v>
      </c>
    </row>
    <row r="58" spans="1:15" x14ac:dyDescent="0.45">
      <c r="A58" s="107">
        <v>44431</v>
      </c>
      <c r="B58" s="101" t="str">
        <f t="shared" si="0"/>
        <v>(月)</v>
      </c>
      <c r="C58" s="61">
        <f t="shared" si="6"/>
        <v>1159069</v>
      </c>
      <c r="D58" s="61">
        <v>439283</v>
      </c>
      <c r="E58" s="61">
        <v>95120</v>
      </c>
      <c r="F58" s="61">
        <v>984</v>
      </c>
      <c r="G58" s="61">
        <v>439181</v>
      </c>
      <c r="H58" s="61">
        <v>184500</v>
      </c>
      <c r="I58" s="61">
        <v>1</v>
      </c>
      <c r="J58" s="61">
        <v>23669</v>
      </c>
      <c r="K58" s="61">
        <v>674</v>
      </c>
      <c r="L58" s="61">
        <v>50</v>
      </c>
      <c r="M58" s="61">
        <v>58192</v>
      </c>
      <c r="N58" s="61">
        <v>2977</v>
      </c>
      <c r="O58" s="66">
        <v>1</v>
      </c>
    </row>
    <row r="59" spans="1:15" x14ac:dyDescent="0.45">
      <c r="A59" s="107">
        <v>44430</v>
      </c>
      <c r="B59" s="101" t="str">
        <f t="shared" si="0"/>
        <v>(日)</v>
      </c>
      <c r="C59" s="61">
        <f t="shared" si="6"/>
        <v>1212619</v>
      </c>
      <c r="D59" s="61">
        <v>515170</v>
      </c>
      <c r="E59" s="61">
        <v>105250</v>
      </c>
      <c r="F59" s="61">
        <v>0</v>
      </c>
      <c r="G59" s="61">
        <v>443745</v>
      </c>
      <c r="H59" s="61">
        <v>148454</v>
      </c>
      <c r="I59" s="61">
        <v>0</v>
      </c>
      <c r="J59" s="61">
        <v>11655</v>
      </c>
      <c r="K59" s="61">
        <v>859</v>
      </c>
      <c r="L59" s="61">
        <v>0</v>
      </c>
      <c r="M59" s="61">
        <v>33667</v>
      </c>
      <c r="N59" s="61">
        <v>4400</v>
      </c>
      <c r="O59" s="66">
        <v>0</v>
      </c>
    </row>
    <row r="60" spans="1:15" x14ac:dyDescent="0.45">
      <c r="A60" s="107">
        <v>44429</v>
      </c>
      <c r="B60" s="101" t="str">
        <f t="shared" si="0"/>
        <v>(土)</v>
      </c>
      <c r="C60" s="61">
        <f t="shared" si="6"/>
        <v>1402472</v>
      </c>
      <c r="D60" s="66">
        <v>605468</v>
      </c>
      <c r="E60" s="61">
        <v>101369</v>
      </c>
      <c r="F60" s="61">
        <v>42</v>
      </c>
      <c r="G60" s="61">
        <v>529526</v>
      </c>
      <c r="H60" s="61">
        <v>166067</v>
      </c>
      <c r="I60" s="61">
        <v>0</v>
      </c>
      <c r="J60" s="61">
        <v>16975</v>
      </c>
      <c r="K60" s="61">
        <v>711</v>
      </c>
      <c r="L60" s="61">
        <v>3</v>
      </c>
      <c r="M60" s="61">
        <v>61692</v>
      </c>
      <c r="N60" s="61">
        <v>4654</v>
      </c>
      <c r="O60" s="66">
        <v>0</v>
      </c>
    </row>
    <row r="61" spans="1:15" x14ac:dyDescent="0.45">
      <c r="A61" s="107">
        <v>44428</v>
      </c>
      <c r="B61" s="101" t="str">
        <f t="shared" si="0"/>
        <v>(金)</v>
      </c>
      <c r="C61" s="61">
        <f t="shared" si="6"/>
        <v>1266003</v>
      </c>
      <c r="D61" s="61">
        <v>510356</v>
      </c>
      <c r="E61" s="61">
        <v>90047</v>
      </c>
      <c r="F61" s="61">
        <v>0</v>
      </c>
      <c r="G61" s="61">
        <v>470875</v>
      </c>
      <c r="H61" s="61">
        <v>194725</v>
      </c>
      <c r="I61" s="61">
        <v>0</v>
      </c>
      <c r="J61" s="61">
        <v>24612</v>
      </c>
      <c r="K61" s="61">
        <v>452</v>
      </c>
      <c r="L61" s="61">
        <v>0</v>
      </c>
      <c r="M61" s="61">
        <v>79051</v>
      </c>
      <c r="N61" s="61">
        <v>2670</v>
      </c>
      <c r="O61" s="66">
        <v>0</v>
      </c>
    </row>
    <row r="62" spans="1:15" x14ac:dyDescent="0.45">
      <c r="A62" s="107">
        <v>44427</v>
      </c>
      <c r="B62" s="101" t="str">
        <f t="shared" si="0"/>
        <v>(木)</v>
      </c>
      <c r="C62" s="61">
        <f t="shared" si="6"/>
        <v>1175952</v>
      </c>
      <c r="D62" s="61">
        <v>469139</v>
      </c>
      <c r="E62" s="61">
        <v>96205</v>
      </c>
      <c r="F62" s="61">
        <v>1</v>
      </c>
      <c r="G62" s="61">
        <v>424802</v>
      </c>
      <c r="H62" s="61">
        <v>185805</v>
      </c>
      <c r="I62" s="61">
        <v>0</v>
      </c>
      <c r="J62" s="61">
        <v>24647</v>
      </c>
      <c r="K62" s="61">
        <v>599</v>
      </c>
      <c r="L62" s="61">
        <v>1</v>
      </c>
      <c r="M62" s="61">
        <v>78954</v>
      </c>
      <c r="N62" s="61">
        <v>3452</v>
      </c>
      <c r="O62" s="66">
        <v>0</v>
      </c>
    </row>
    <row r="63" spans="1:15" x14ac:dyDescent="0.45">
      <c r="A63" s="107">
        <v>44426</v>
      </c>
      <c r="B63" s="101" t="str">
        <f t="shared" si="0"/>
        <v>(水)</v>
      </c>
      <c r="C63" s="61">
        <f t="shared" si="6"/>
        <v>1213565</v>
      </c>
      <c r="D63" s="61">
        <v>480641</v>
      </c>
      <c r="E63" s="61">
        <v>86983</v>
      </c>
      <c r="F63" s="61">
        <v>0</v>
      </c>
      <c r="G63" s="61">
        <v>435753</v>
      </c>
      <c r="H63" s="61">
        <v>210188</v>
      </c>
      <c r="I63" s="61">
        <v>0</v>
      </c>
      <c r="J63" s="61">
        <v>27865</v>
      </c>
      <c r="K63" s="61">
        <v>682</v>
      </c>
      <c r="L63" s="61">
        <v>0</v>
      </c>
      <c r="M63" s="61">
        <v>86962</v>
      </c>
      <c r="N63" s="61">
        <v>3314</v>
      </c>
      <c r="O63" s="61">
        <v>0</v>
      </c>
    </row>
    <row r="64" spans="1:15" x14ac:dyDescent="0.45">
      <c r="A64" s="107">
        <v>44425</v>
      </c>
      <c r="B64" s="101" t="str">
        <f t="shared" si="0"/>
        <v>(火)</v>
      </c>
      <c r="C64" s="61">
        <f t="shared" si="6"/>
        <v>1203553</v>
      </c>
      <c r="D64" s="61">
        <v>453623</v>
      </c>
      <c r="E64" s="61">
        <v>84337</v>
      </c>
      <c r="F64" s="61">
        <v>1</v>
      </c>
      <c r="G64" s="61">
        <v>448698</v>
      </c>
      <c r="H64" s="61">
        <v>216894</v>
      </c>
      <c r="I64" s="61">
        <v>0</v>
      </c>
      <c r="J64" s="61">
        <v>30633</v>
      </c>
      <c r="K64" s="61">
        <v>647</v>
      </c>
      <c r="L64" s="61">
        <v>0</v>
      </c>
      <c r="M64" s="61">
        <v>103850</v>
      </c>
      <c r="N64" s="61">
        <v>2787</v>
      </c>
      <c r="O64" s="61">
        <v>0</v>
      </c>
    </row>
    <row r="65" spans="1:15" x14ac:dyDescent="0.45">
      <c r="A65" s="107">
        <v>44424</v>
      </c>
      <c r="B65" s="101" t="str">
        <f t="shared" si="0"/>
        <v>(月)</v>
      </c>
      <c r="C65" s="61">
        <f t="shared" si="6"/>
        <v>975327</v>
      </c>
      <c r="D65" s="61">
        <v>350715</v>
      </c>
      <c r="E65" s="61">
        <v>77670</v>
      </c>
      <c r="F65" s="61">
        <v>0</v>
      </c>
      <c r="G65" s="61">
        <v>362601</v>
      </c>
      <c r="H65" s="61">
        <v>184341</v>
      </c>
      <c r="I65" s="61">
        <v>0</v>
      </c>
      <c r="J65" s="61">
        <v>24124</v>
      </c>
      <c r="K65" s="61">
        <v>573</v>
      </c>
      <c r="L65" s="61">
        <v>0</v>
      </c>
      <c r="M65" s="61">
        <v>85447</v>
      </c>
      <c r="N65" s="61">
        <v>2731</v>
      </c>
      <c r="O65" s="61">
        <v>0</v>
      </c>
    </row>
    <row r="66" spans="1:15" x14ac:dyDescent="0.45">
      <c r="A66" s="107">
        <v>44423</v>
      </c>
      <c r="B66" s="101" t="str">
        <f t="shared" si="0"/>
        <v>(日)</v>
      </c>
      <c r="C66" s="61">
        <f t="shared" si="6"/>
        <v>723097</v>
      </c>
      <c r="D66" s="61">
        <v>277280</v>
      </c>
      <c r="E66" s="61">
        <v>86735</v>
      </c>
      <c r="F66" s="61">
        <v>0</v>
      </c>
      <c r="G66" s="61">
        <v>245039</v>
      </c>
      <c r="H66" s="61">
        <v>114043</v>
      </c>
      <c r="I66" s="61">
        <v>0</v>
      </c>
      <c r="J66" s="61">
        <v>7190</v>
      </c>
      <c r="K66" s="61">
        <v>940</v>
      </c>
      <c r="L66" s="61">
        <v>0</v>
      </c>
      <c r="M66" s="61">
        <v>35218</v>
      </c>
      <c r="N66" s="61">
        <v>2444</v>
      </c>
      <c r="O66" s="61">
        <v>0</v>
      </c>
    </row>
    <row r="67" spans="1:15" x14ac:dyDescent="0.45">
      <c r="A67" s="107">
        <v>44422</v>
      </c>
      <c r="B67" s="101" t="str">
        <f t="shared" si="0"/>
        <v>(土)</v>
      </c>
      <c r="C67" s="61">
        <f t="shared" si="6"/>
        <v>735790</v>
      </c>
      <c r="D67" s="61">
        <v>266962</v>
      </c>
      <c r="E67" s="61">
        <v>82057</v>
      </c>
      <c r="F67" s="61">
        <v>0</v>
      </c>
      <c r="G67" s="61">
        <v>252439</v>
      </c>
      <c r="H67" s="61">
        <v>134332</v>
      </c>
      <c r="I67" s="61">
        <v>0</v>
      </c>
      <c r="J67" s="61">
        <v>8546</v>
      </c>
      <c r="K67" s="61">
        <v>814</v>
      </c>
      <c r="L67" s="61">
        <v>0</v>
      </c>
      <c r="M67" s="61">
        <v>43610</v>
      </c>
      <c r="N67" s="61">
        <v>2604</v>
      </c>
      <c r="O67" s="61">
        <v>0</v>
      </c>
    </row>
    <row r="68" spans="1:15" x14ac:dyDescent="0.45">
      <c r="A68" s="107">
        <v>44421</v>
      </c>
      <c r="B68" s="101" t="str">
        <f t="shared" si="0"/>
        <v>(金)</v>
      </c>
      <c r="C68" s="61">
        <f t="shared" si="6"/>
        <v>644860</v>
      </c>
      <c r="D68" s="61">
        <v>263689</v>
      </c>
      <c r="E68" s="61">
        <v>75566</v>
      </c>
      <c r="F68" s="61">
        <v>0</v>
      </c>
      <c r="G68" s="61">
        <v>136588</v>
      </c>
      <c r="H68" s="61">
        <v>169017</v>
      </c>
      <c r="I68" s="61">
        <v>0</v>
      </c>
      <c r="J68" s="61">
        <v>14192</v>
      </c>
      <c r="K68" s="61">
        <v>624</v>
      </c>
      <c r="L68" s="61">
        <v>0</v>
      </c>
      <c r="M68" s="61">
        <v>23385</v>
      </c>
      <c r="N68" s="61">
        <v>3496</v>
      </c>
      <c r="O68" s="61">
        <v>0</v>
      </c>
    </row>
    <row r="69" spans="1:15" x14ac:dyDescent="0.45">
      <c r="A69" s="107">
        <v>44420</v>
      </c>
      <c r="B69" s="101" t="str">
        <f t="shared" si="0"/>
        <v>(木)</v>
      </c>
      <c r="C69" s="61">
        <f t="shared" si="6"/>
        <v>889076</v>
      </c>
      <c r="D69" s="61">
        <v>397840</v>
      </c>
      <c r="E69" s="61">
        <v>85005</v>
      </c>
      <c r="F69" s="61">
        <v>0</v>
      </c>
      <c r="G69" s="61">
        <v>226553</v>
      </c>
      <c r="H69" s="61">
        <v>179678</v>
      </c>
      <c r="I69" s="61">
        <v>0</v>
      </c>
      <c r="J69" s="61">
        <v>24143</v>
      </c>
      <c r="K69" s="61">
        <v>791</v>
      </c>
      <c r="L69" s="61">
        <v>0</v>
      </c>
      <c r="M69" s="61">
        <v>49052</v>
      </c>
      <c r="N69" s="61">
        <v>3555</v>
      </c>
      <c r="O69" s="61">
        <v>0</v>
      </c>
    </row>
    <row r="70" spans="1:15" x14ac:dyDescent="0.45">
      <c r="A70" s="107">
        <v>44419</v>
      </c>
      <c r="B70" s="101" t="str">
        <f t="shared" si="0"/>
        <v>(水)</v>
      </c>
      <c r="C70" s="61">
        <f t="shared" si="6"/>
        <v>1191181</v>
      </c>
      <c r="D70" s="61">
        <v>403327</v>
      </c>
      <c r="E70" s="61">
        <v>86421</v>
      </c>
      <c r="F70" s="61">
        <v>0</v>
      </c>
      <c r="G70" s="61">
        <v>498584</v>
      </c>
      <c r="H70" s="61">
        <v>202849</v>
      </c>
      <c r="I70" s="61">
        <v>0</v>
      </c>
      <c r="J70" s="61">
        <v>27057</v>
      </c>
      <c r="K70" s="61">
        <v>737</v>
      </c>
      <c r="L70" s="61">
        <v>0</v>
      </c>
      <c r="M70" s="61">
        <v>138712</v>
      </c>
      <c r="N70" s="61">
        <v>2750</v>
      </c>
      <c r="O70" s="61">
        <v>0</v>
      </c>
    </row>
    <row r="71" spans="1:15" x14ac:dyDescent="0.45">
      <c r="A71" s="107">
        <v>44418</v>
      </c>
      <c r="B71" s="101" t="str">
        <f t="shared" ref="B71:B134" si="7">"(" &amp; TEXT(A71,"aaa") &amp; ")"</f>
        <v>(火)</v>
      </c>
      <c r="C71" s="61">
        <f t="shared" si="6"/>
        <v>1271369</v>
      </c>
      <c r="D71" s="61">
        <v>391627</v>
      </c>
      <c r="E71" s="61">
        <v>88405</v>
      </c>
      <c r="F71" s="61">
        <v>0</v>
      </c>
      <c r="G71" s="61">
        <v>573859</v>
      </c>
      <c r="H71" s="61">
        <v>217478</v>
      </c>
      <c r="I71" s="61">
        <v>0</v>
      </c>
      <c r="J71" s="61">
        <v>31066</v>
      </c>
      <c r="K71" s="61">
        <v>738</v>
      </c>
      <c r="L71" s="61">
        <v>0</v>
      </c>
      <c r="M71" s="61">
        <v>175852</v>
      </c>
      <c r="N71" s="61">
        <v>3179</v>
      </c>
      <c r="O71" s="61">
        <v>0</v>
      </c>
    </row>
    <row r="72" spans="1:15" x14ac:dyDescent="0.45">
      <c r="A72" s="107">
        <v>44417</v>
      </c>
      <c r="B72" s="101" t="str">
        <f t="shared" si="7"/>
        <v>(月)</v>
      </c>
      <c r="C72" s="61">
        <f t="shared" si="6"/>
        <v>367788</v>
      </c>
      <c r="D72" s="61">
        <v>102452</v>
      </c>
      <c r="E72" s="61">
        <v>62590</v>
      </c>
      <c r="F72" s="61">
        <v>0</v>
      </c>
      <c r="G72" s="61">
        <v>101606</v>
      </c>
      <c r="H72" s="61">
        <v>101140</v>
      </c>
      <c r="I72" s="61">
        <v>0</v>
      </c>
      <c r="J72" s="61">
        <v>3427</v>
      </c>
      <c r="K72" s="61">
        <v>666</v>
      </c>
      <c r="L72" s="61">
        <v>0</v>
      </c>
      <c r="M72" s="61">
        <v>21024</v>
      </c>
      <c r="N72" s="61">
        <v>2147</v>
      </c>
      <c r="O72" s="61">
        <v>0</v>
      </c>
    </row>
    <row r="73" spans="1:15" x14ac:dyDescent="0.45">
      <c r="A73" s="107">
        <v>44416</v>
      </c>
      <c r="B73" s="101" t="str">
        <f t="shared" si="7"/>
        <v>(日)</v>
      </c>
      <c r="C73" s="61">
        <f t="shared" si="6"/>
        <v>1216165</v>
      </c>
      <c r="D73" s="61">
        <v>491274</v>
      </c>
      <c r="E73" s="61">
        <v>109424</v>
      </c>
      <c r="F73" s="61">
        <v>0</v>
      </c>
      <c r="G73" s="61">
        <v>441729</v>
      </c>
      <c r="H73" s="61">
        <v>173738</v>
      </c>
      <c r="I73" s="61">
        <v>0</v>
      </c>
      <c r="J73" s="61">
        <v>17053</v>
      </c>
      <c r="K73" s="61">
        <v>1895</v>
      </c>
      <c r="L73" s="61">
        <v>0</v>
      </c>
      <c r="M73" s="61">
        <v>99040</v>
      </c>
      <c r="N73" s="61">
        <v>2651</v>
      </c>
      <c r="O73" s="61">
        <v>0</v>
      </c>
    </row>
    <row r="74" spans="1:15" x14ac:dyDescent="0.45">
      <c r="A74" s="107">
        <v>44415</v>
      </c>
      <c r="B74" s="101" t="str">
        <f t="shared" si="7"/>
        <v>(土)</v>
      </c>
      <c r="C74" s="61">
        <f t="shared" si="6"/>
        <v>1536386</v>
      </c>
      <c r="D74" s="61">
        <v>581556</v>
      </c>
      <c r="E74" s="61">
        <v>105942</v>
      </c>
      <c r="F74" s="61">
        <v>0</v>
      </c>
      <c r="G74" s="61">
        <v>629717</v>
      </c>
      <c r="H74" s="61">
        <v>219171</v>
      </c>
      <c r="I74" s="61">
        <v>0</v>
      </c>
      <c r="J74" s="61">
        <v>26980</v>
      </c>
      <c r="K74" s="61">
        <v>1979</v>
      </c>
      <c r="L74" s="61">
        <v>0</v>
      </c>
      <c r="M74" s="61">
        <v>161477</v>
      </c>
      <c r="N74" s="61">
        <v>2836</v>
      </c>
      <c r="O74" s="61">
        <v>0</v>
      </c>
    </row>
    <row r="75" spans="1:15" x14ac:dyDescent="0.45">
      <c r="A75" s="107">
        <v>44414</v>
      </c>
      <c r="B75" s="101" t="str">
        <f t="shared" si="7"/>
        <v>(金)</v>
      </c>
      <c r="C75" s="61">
        <f t="shared" si="6"/>
        <v>1459218</v>
      </c>
      <c r="D75" s="61">
        <v>465602</v>
      </c>
      <c r="E75" s="61">
        <v>104190</v>
      </c>
      <c r="F75" s="61">
        <v>0</v>
      </c>
      <c r="G75" s="61">
        <v>615293</v>
      </c>
      <c r="H75" s="61">
        <v>274133</v>
      </c>
      <c r="I75" s="61">
        <v>0</v>
      </c>
      <c r="J75" s="61">
        <v>35503</v>
      </c>
      <c r="K75" s="61">
        <v>736</v>
      </c>
      <c r="L75" s="61">
        <v>0</v>
      </c>
      <c r="M75" s="61">
        <v>214488</v>
      </c>
      <c r="N75" s="61">
        <v>3205</v>
      </c>
      <c r="O75" s="61">
        <v>0</v>
      </c>
    </row>
    <row r="76" spans="1:15" x14ac:dyDescent="0.45">
      <c r="A76" s="107">
        <v>44413</v>
      </c>
      <c r="B76" s="101" t="str">
        <f t="shared" si="7"/>
        <v>(木)</v>
      </c>
      <c r="C76" s="61">
        <f t="shared" si="6"/>
        <v>1385387</v>
      </c>
      <c r="D76" s="61">
        <v>439441</v>
      </c>
      <c r="E76" s="61">
        <v>110884</v>
      </c>
      <c r="F76" s="61">
        <v>0</v>
      </c>
      <c r="G76" s="61">
        <v>581715</v>
      </c>
      <c r="H76" s="61">
        <v>253347</v>
      </c>
      <c r="I76" s="61">
        <v>0</v>
      </c>
      <c r="J76" s="61">
        <v>36187</v>
      </c>
      <c r="K76" s="61">
        <v>953</v>
      </c>
      <c r="L76" s="61">
        <v>0</v>
      </c>
      <c r="M76" s="61">
        <v>220362</v>
      </c>
      <c r="N76" s="61">
        <v>3309</v>
      </c>
      <c r="O76" s="61">
        <v>0</v>
      </c>
    </row>
    <row r="77" spans="1:15" x14ac:dyDescent="0.45">
      <c r="A77" s="107">
        <v>44412</v>
      </c>
      <c r="B77" s="101" t="str">
        <f t="shared" si="7"/>
        <v>(水)</v>
      </c>
      <c r="C77" s="61">
        <f t="shared" si="6"/>
        <v>1377163</v>
      </c>
      <c r="D77" s="61">
        <v>452830</v>
      </c>
      <c r="E77" s="61">
        <v>108582</v>
      </c>
      <c r="F77" s="61">
        <v>0</v>
      </c>
      <c r="G77" s="61">
        <v>592350</v>
      </c>
      <c r="H77" s="61">
        <v>223401</v>
      </c>
      <c r="I77" s="61">
        <v>0</v>
      </c>
      <c r="J77" s="61">
        <v>40174</v>
      </c>
      <c r="K77" s="61">
        <v>978</v>
      </c>
      <c r="L77" s="61">
        <v>0</v>
      </c>
      <c r="M77" s="61">
        <v>238178</v>
      </c>
      <c r="N77" s="61">
        <v>3410</v>
      </c>
      <c r="O77" s="61">
        <v>0</v>
      </c>
    </row>
    <row r="78" spans="1:15" x14ac:dyDescent="0.45">
      <c r="A78" s="107">
        <v>44411</v>
      </c>
      <c r="B78" s="101" t="str">
        <f t="shared" si="7"/>
        <v>(火)</v>
      </c>
      <c r="C78" s="61">
        <f t="shared" si="6"/>
        <v>1391097</v>
      </c>
      <c r="D78" s="61">
        <v>457146</v>
      </c>
      <c r="E78" s="61">
        <v>114353</v>
      </c>
      <c r="F78" s="61">
        <v>0</v>
      </c>
      <c r="G78" s="61">
        <v>598307</v>
      </c>
      <c r="H78" s="61">
        <v>221291</v>
      </c>
      <c r="I78" s="61">
        <v>0</v>
      </c>
      <c r="J78" s="61">
        <v>48878</v>
      </c>
      <c r="K78" s="61">
        <v>1000</v>
      </c>
      <c r="L78" s="61">
        <v>0</v>
      </c>
      <c r="M78" s="61">
        <v>266558</v>
      </c>
      <c r="N78" s="61">
        <v>3154</v>
      </c>
      <c r="O78" s="61">
        <v>0</v>
      </c>
    </row>
    <row r="79" spans="1:15" x14ac:dyDescent="0.45">
      <c r="A79" s="107">
        <v>44410</v>
      </c>
      <c r="B79" s="101" t="str">
        <f t="shared" si="7"/>
        <v>(月)</v>
      </c>
      <c r="C79" s="61">
        <f t="shared" si="6"/>
        <v>1331306</v>
      </c>
      <c r="D79" s="61">
        <v>436134</v>
      </c>
      <c r="E79" s="61">
        <v>118351</v>
      </c>
      <c r="F79" s="61">
        <v>0</v>
      </c>
      <c r="G79" s="61">
        <v>564165</v>
      </c>
      <c r="H79" s="61">
        <v>212656</v>
      </c>
      <c r="I79" s="61">
        <v>0</v>
      </c>
      <c r="J79" s="61">
        <v>52064</v>
      </c>
      <c r="K79" s="61">
        <v>1008</v>
      </c>
      <c r="L79" s="61">
        <v>0</v>
      </c>
      <c r="M79" s="61">
        <v>258506</v>
      </c>
      <c r="N79" s="61">
        <v>3370</v>
      </c>
      <c r="O79" s="61">
        <v>0</v>
      </c>
    </row>
    <row r="80" spans="1:15" x14ac:dyDescent="0.45">
      <c r="A80" s="107">
        <v>44409</v>
      </c>
      <c r="B80" s="101" t="str">
        <f t="shared" si="7"/>
        <v>(日)</v>
      </c>
      <c r="C80" s="61">
        <f t="shared" si="6"/>
        <v>1215709</v>
      </c>
      <c r="D80" s="61">
        <v>431513</v>
      </c>
      <c r="E80" s="61">
        <v>111530</v>
      </c>
      <c r="F80" s="61">
        <v>0</v>
      </c>
      <c r="G80" s="61">
        <v>535429</v>
      </c>
      <c r="H80" s="61">
        <v>137237</v>
      </c>
      <c r="I80" s="61">
        <v>0</v>
      </c>
      <c r="J80" s="61">
        <v>26341</v>
      </c>
      <c r="K80" s="61">
        <v>2580</v>
      </c>
      <c r="L80" s="61">
        <v>0</v>
      </c>
      <c r="M80" s="61">
        <v>208345</v>
      </c>
      <c r="N80" s="61">
        <v>5819</v>
      </c>
      <c r="O80" s="61">
        <v>0</v>
      </c>
    </row>
    <row r="81" spans="1:15" x14ac:dyDescent="0.45">
      <c r="A81" s="107">
        <v>44408</v>
      </c>
      <c r="B81" s="101" t="str">
        <f t="shared" si="7"/>
        <v>(土)</v>
      </c>
      <c r="C81" s="61">
        <f t="shared" si="6"/>
        <v>1587385</v>
      </c>
      <c r="D81" s="61">
        <v>496424</v>
      </c>
      <c r="E81" s="61">
        <v>126190</v>
      </c>
      <c r="F81" s="61">
        <v>0</v>
      </c>
      <c r="G81" s="61">
        <v>792077</v>
      </c>
      <c r="H81" s="61">
        <v>172694</v>
      </c>
      <c r="I81" s="61">
        <v>0</v>
      </c>
      <c r="J81" s="61">
        <v>53124</v>
      </c>
      <c r="K81" s="61">
        <v>3281</v>
      </c>
      <c r="L81" s="61">
        <v>0</v>
      </c>
      <c r="M81" s="61">
        <v>395603</v>
      </c>
      <c r="N81" s="61">
        <v>11542</v>
      </c>
      <c r="O81" s="61">
        <v>0</v>
      </c>
    </row>
    <row r="82" spans="1:15" x14ac:dyDescent="0.45">
      <c r="A82" s="107">
        <v>44407</v>
      </c>
      <c r="B82" s="101" t="str">
        <f t="shared" si="7"/>
        <v>(金)</v>
      </c>
      <c r="C82" s="61">
        <f t="shared" si="6"/>
        <v>1570305</v>
      </c>
      <c r="D82" s="61">
        <v>456014</v>
      </c>
      <c r="E82" s="61">
        <v>158195</v>
      </c>
      <c r="F82" s="61">
        <v>0</v>
      </c>
      <c r="G82" s="61">
        <v>742750</v>
      </c>
      <c r="H82" s="61">
        <v>213346</v>
      </c>
      <c r="I82" s="61">
        <v>0</v>
      </c>
      <c r="J82" s="61">
        <v>73709</v>
      </c>
      <c r="K82" s="61">
        <v>1490</v>
      </c>
      <c r="L82" s="61">
        <v>0</v>
      </c>
      <c r="M82" s="61">
        <v>413879</v>
      </c>
      <c r="N82" s="61">
        <v>9664</v>
      </c>
      <c r="O82" s="61">
        <v>0</v>
      </c>
    </row>
    <row r="83" spans="1:15" x14ac:dyDescent="0.45">
      <c r="A83" s="107">
        <v>44406</v>
      </c>
      <c r="B83" s="101" t="str">
        <f t="shared" si="7"/>
        <v>(木)</v>
      </c>
      <c r="C83" s="61">
        <f t="shared" si="6"/>
        <v>1511407</v>
      </c>
      <c r="D83" s="61">
        <v>425480</v>
      </c>
      <c r="E83" s="61">
        <v>160176</v>
      </c>
      <c r="F83" s="61">
        <v>0</v>
      </c>
      <c r="G83" s="61">
        <v>745198</v>
      </c>
      <c r="H83" s="61">
        <v>180553</v>
      </c>
      <c r="I83" s="61">
        <v>0</v>
      </c>
      <c r="J83" s="61">
        <v>72514</v>
      </c>
      <c r="K83" s="61">
        <v>1492</v>
      </c>
      <c r="L83" s="61">
        <v>0</v>
      </c>
      <c r="M83" s="61">
        <v>461059</v>
      </c>
      <c r="N83" s="61">
        <v>9575</v>
      </c>
      <c r="O83" s="61">
        <v>0</v>
      </c>
    </row>
    <row r="84" spans="1:15" x14ac:dyDescent="0.45">
      <c r="A84" s="107">
        <v>44405</v>
      </c>
      <c r="B84" s="101" t="str">
        <f t="shared" si="7"/>
        <v>(水)</v>
      </c>
      <c r="C84" s="61">
        <f t="shared" si="6"/>
        <v>1523124</v>
      </c>
      <c r="D84" s="61">
        <v>428022</v>
      </c>
      <c r="E84" s="61">
        <v>152939</v>
      </c>
      <c r="F84" s="61">
        <v>0</v>
      </c>
      <c r="G84" s="61">
        <v>763056</v>
      </c>
      <c r="H84" s="61">
        <v>179107</v>
      </c>
      <c r="I84" s="61">
        <v>0</v>
      </c>
      <c r="J84" s="61">
        <v>78519</v>
      </c>
      <c r="K84" s="61">
        <v>1354</v>
      </c>
      <c r="L84" s="61">
        <v>0</v>
      </c>
      <c r="M84" s="61">
        <v>489140</v>
      </c>
      <c r="N84" s="61">
        <v>13346</v>
      </c>
      <c r="O84" s="61">
        <v>0</v>
      </c>
    </row>
    <row r="85" spans="1:15" x14ac:dyDescent="0.45">
      <c r="A85" s="107">
        <v>44404</v>
      </c>
      <c r="B85" s="101" t="str">
        <f t="shared" si="7"/>
        <v>(火)</v>
      </c>
      <c r="C85" s="61">
        <f t="shared" si="6"/>
        <v>1495600</v>
      </c>
      <c r="D85" s="61">
        <v>433699</v>
      </c>
      <c r="E85" s="61">
        <v>154993</v>
      </c>
      <c r="F85" s="61">
        <v>0</v>
      </c>
      <c r="G85" s="61">
        <v>747035</v>
      </c>
      <c r="H85" s="61">
        <v>159873</v>
      </c>
      <c r="I85" s="61">
        <v>0</v>
      </c>
      <c r="J85" s="61">
        <v>92548</v>
      </c>
      <c r="K85" s="61">
        <v>1511</v>
      </c>
      <c r="L85" s="61">
        <v>0</v>
      </c>
      <c r="M85" s="61">
        <v>491630</v>
      </c>
      <c r="N85" s="61">
        <v>12915</v>
      </c>
      <c r="O85" s="61">
        <v>0</v>
      </c>
    </row>
    <row r="86" spans="1:15" x14ac:dyDescent="0.45">
      <c r="A86" s="107">
        <v>44403</v>
      </c>
      <c r="B86" s="101" t="str">
        <f t="shared" si="7"/>
        <v>(月)</v>
      </c>
      <c r="C86" s="61">
        <f t="shared" si="6"/>
        <v>1422918</v>
      </c>
      <c r="D86" s="61">
        <v>365757</v>
      </c>
      <c r="E86" s="61">
        <v>172543</v>
      </c>
      <c r="F86" s="61">
        <v>0</v>
      </c>
      <c r="G86" s="61">
        <v>730908</v>
      </c>
      <c r="H86" s="61">
        <v>153710</v>
      </c>
      <c r="I86" s="61">
        <v>0</v>
      </c>
      <c r="J86" s="61">
        <v>80183</v>
      </c>
      <c r="K86" s="61">
        <v>1857</v>
      </c>
      <c r="L86" s="61">
        <v>0</v>
      </c>
      <c r="M86" s="61">
        <v>496697</v>
      </c>
      <c r="N86" s="61">
        <v>14951</v>
      </c>
      <c r="O86" s="61">
        <v>0</v>
      </c>
    </row>
    <row r="87" spans="1:15" x14ac:dyDescent="0.45">
      <c r="A87" s="107">
        <v>44402</v>
      </c>
      <c r="B87" s="101" t="str">
        <f t="shared" si="7"/>
        <v>(日)</v>
      </c>
      <c r="C87" s="61">
        <f t="shared" si="6"/>
        <v>1174116</v>
      </c>
      <c r="D87" s="61">
        <v>268781</v>
      </c>
      <c r="E87" s="61">
        <v>132561</v>
      </c>
      <c r="F87" s="61">
        <v>0</v>
      </c>
      <c r="G87" s="61">
        <v>683709</v>
      </c>
      <c r="H87" s="61">
        <v>89065</v>
      </c>
      <c r="I87" s="61">
        <v>0</v>
      </c>
      <c r="J87" s="61">
        <v>38305</v>
      </c>
      <c r="K87" s="61">
        <v>4392</v>
      </c>
      <c r="L87" s="61">
        <v>0</v>
      </c>
      <c r="M87" s="61">
        <v>459038</v>
      </c>
      <c r="N87" s="61">
        <v>16990</v>
      </c>
      <c r="O87" s="61">
        <v>0</v>
      </c>
    </row>
    <row r="88" spans="1:15" x14ac:dyDescent="0.45">
      <c r="A88" s="107">
        <v>44401</v>
      </c>
      <c r="B88" s="101" t="str">
        <f t="shared" si="7"/>
        <v>(土)</v>
      </c>
      <c r="C88" s="61">
        <f t="shared" si="6"/>
        <v>1274451</v>
      </c>
      <c r="D88" s="61">
        <v>300081</v>
      </c>
      <c r="E88" s="61">
        <v>146944</v>
      </c>
      <c r="F88" s="61">
        <v>0</v>
      </c>
      <c r="G88" s="61">
        <v>735622</v>
      </c>
      <c r="H88" s="61">
        <v>91804</v>
      </c>
      <c r="I88" s="61">
        <v>0</v>
      </c>
      <c r="J88" s="61">
        <v>49521</v>
      </c>
      <c r="K88" s="61">
        <v>4699</v>
      </c>
      <c r="L88" s="61">
        <v>0</v>
      </c>
      <c r="M88" s="61">
        <v>505914</v>
      </c>
      <c r="N88" s="61">
        <v>21797</v>
      </c>
      <c r="O88" s="61">
        <v>0</v>
      </c>
    </row>
    <row r="89" spans="1:15" x14ac:dyDescent="0.45">
      <c r="A89" s="107">
        <v>44400</v>
      </c>
      <c r="B89" s="101" t="str">
        <f t="shared" si="7"/>
        <v>(金)</v>
      </c>
      <c r="C89" s="61">
        <f t="shared" si="6"/>
        <v>502716</v>
      </c>
      <c r="D89" s="61">
        <v>126873</v>
      </c>
      <c r="E89" s="61">
        <v>113298</v>
      </c>
      <c r="F89" s="61">
        <v>0</v>
      </c>
      <c r="G89" s="61">
        <v>195373</v>
      </c>
      <c r="H89" s="61">
        <v>67172</v>
      </c>
      <c r="I89" s="61">
        <v>0</v>
      </c>
      <c r="J89" s="61">
        <v>16037</v>
      </c>
      <c r="K89" s="61">
        <v>2189</v>
      </c>
      <c r="L89" s="61">
        <v>0</v>
      </c>
      <c r="M89" s="61">
        <v>133660</v>
      </c>
      <c r="N89" s="61">
        <v>18139</v>
      </c>
      <c r="O89" s="61">
        <v>0</v>
      </c>
    </row>
    <row r="90" spans="1:15" x14ac:dyDescent="0.45">
      <c r="A90" s="107">
        <v>44399</v>
      </c>
      <c r="B90" s="101" t="str">
        <f t="shared" si="7"/>
        <v>(木)</v>
      </c>
      <c r="C90" s="61">
        <f t="shared" si="6"/>
        <v>637049</v>
      </c>
      <c r="D90" s="61">
        <v>185710</v>
      </c>
      <c r="E90" s="61">
        <v>118758</v>
      </c>
      <c r="F90" s="61">
        <v>0</v>
      </c>
      <c r="G90" s="61">
        <v>274586</v>
      </c>
      <c r="H90" s="61">
        <v>57995</v>
      </c>
      <c r="I90" s="61">
        <v>0</v>
      </c>
      <c r="J90" s="61">
        <v>29646</v>
      </c>
      <c r="K90" s="61">
        <v>3174</v>
      </c>
      <c r="L90" s="61">
        <v>0</v>
      </c>
      <c r="M90" s="61">
        <v>208918</v>
      </c>
      <c r="N90" s="61">
        <v>18855</v>
      </c>
      <c r="O90" s="61">
        <v>0</v>
      </c>
    </row>
    <row r="91" spans="1:15" x14ac:dyDescent="0.45">
      <c r="A91" s="107">
        <v>44398</v>
      </c>
      <c r="B91" s="101" t="str">
        <f t="shared" si="7"/>
        <v>(水)</v>
      </c>
      <c r="C91" s="61">
        <f t="shared" si="6"/>
        <v>1453057</v>
      </c>
      <c r="D91" s="61">
        <v>491229</v>
      </c>
      <c r="E91" s="61">
        <v>216644</v>
      </c>
      <c r="F91" s="61">
        <v>0</v>
      </c>
      <c r="G91" s="61">
        <v>650935</v>
      </c>
      <c r="H91" s="61">
        <v>94249</v>
      </c>
      <c r="I91" s="61">
        <v>0</v>
      </c>
      <c r="J91" s="61">
        <v>125335</v>
      </c>
      <c r="K91" s="61">
        <v>2825</v>
      </c>
      <c r="L91" s="61">
        <v>0</v>
      </c>
      <c r="M91" s="61">
        <v>508162</v>
      </c>
      <c r="N91" s="61">
        <v>20146</v>
      </c>
      <c r="O91" s="61">
        <v>0</v>
      </c>
    </row>
    <row r="92" spans="1:15" x14ac:dyDescent="0.45">
      <c r="A92" s="107">
        <v>44397</v>
      </c>
      <c r="B92" s="101" t="str">
        <f t="shared" si="7"/>
        <v>(火)</v>
      </c>
      <c r="C92" s="61">
        <f t="shared" si="6"/>
        <v>1438284</v>
      </c>
      <c r="D92" s="61">
        <v>529208</v>
      </c>
      <c r="E92" s="61">
        <v>209465</v>
      </c>
      <c r="F92" s="61">
        <v>0</v>
      </c>
      <c r="G92" s="61">
        <v>614231</v>
      </c>
      <c r="H92" s="61">
        <v>85380</v>
      </c>
      <c r="I92" s="61">
        <v>0</v>
      </c>
      <c r="J92" s="61">
        <v>151687</v>
      </c>
      <c r="K92" s="61">
        <v>2726</v>
      </c>
      <c r="L92" s="61">
        <v>0</v>
      </c>
      <c r="M92" s="61">
        <v>493704</v>
      </c>
      <c r="N92" s="61">
        <v>23700</v>
      </c>
      <c r="O92" s="61">
        <v>0</v>
      </c>
    </row>
    <row r="93" spans="1:15" x14ac:dyDescent="0.45">
      <c r="A93" s="107">
        <v>44396</v>
      </c>
      <c r="B93" s="101" t="str">
        <f t="shared" si="7"/>
        <v>(月)</v>
      </c>
      <c r="C93" s="61">
        <f t="shared" si="6"/>
        <v>1108773</v>
      </c>
      <c r="D93" s="61">
        <v>273443</v>
      </c>
      <c r="E93" s="61">
        <v>197422</v>
      </c>
      <c r="F93" s="61">
        <v>0</v>
      </c>
      <c r="G93" s="61">
        <v>564701</v>
      </c>
      <c r="H93" s="61">
        <v>73207</v>
      </c>
      <c r="I93" s="61">
        <v>0</v>
      </c>
      <c r="J93" s="61">
        <v>68430</v>
      </c>
      <c r="K93" s="61">
        <v>3228</v>
      </c>
      <c r="L93" s="61">
        <v>0</v>
      </c>
      <c r="M93" s="61">
        <v>459669</v>
      </c>
      <c r="N93" s="61">
        <v>23011</v>
      </c>
      <c r="O93" s="61">
        <v>0</v>
      </c>
    </row>
    <row r="94" spans="1:15" x14ac:dyDescent="0.45">
      <c r="A94" s="107">
        <v>44395</v>
      </c>
      <c r="B94" s="101" t="str">
        <f t="shared" si="7"/>
        <v>(日)</v>
      </c>
      <c r="C94" s="61">
        <f t="shared" si="6"/>
        <v>1296832</v>
      </c>
      <c r="D94" s="61">
        <v>458908</v>
      </c>
      <c r="E94" s="61">
        <v>136802</v>
      </c>
      <c r="F94" s="61">
        <v>0</v>
      </c>
      <c r="G94" s="61">
        <v>655796</v>
      </c>
      <c r="H94" s="61">
        <v>45326</v>
      </c>
      <c r="I94" s="61">
        <v>0</v>
      </c>
      <c r="J94" s="61">
        <v>95231</v>
      </c>
      <c r="K94" s="61">
        <v>3327</v>
      </c>
      <c r="L94" s="61">
        <v>0</v>
      </c>
      <c r="M94" s="61">
        <v>540025</v>
      </c>
      <c r="N94" s="61">
        <v>28587</v>
      </c>
      <c r="O94" s="61">
        <v>0</v>
      </c>
    </row>
    <row r="95" spans="1:15" x14ac:dyDescent="0.45">
      <c r="A95" s="107">
        <v>44394</v>
      </c>
      <c r="B95" s="101" t="str">
        <f t="shared" si="7"/>
        <v>(土)</v>
      </c>
      <c r="C95" s="61">
        <f t="shared" si="6"/>
        <v>1473685</v>
      </c>
      <c r="D95" s="61">
        <v>624523</v>
      </c>
      <c r="E95" s="61">
        <v>171986</v>
      </c>
      <c r="F95" s="61">
        <v>0</v>
      </c>
      <c r="G95" s="61">
        <v>637665</v>
      </c>
      <c r="H95" s="61">
        <v>39511</v>
      </c>
      <c r="I95" s="61">
        <v>0</v>
      </c>
      <c r="J95" s="61">
        <v>154529</v>
      </c>
      <c r="K95" s="61">
        <v>2985</v>
      </c>
      <c r="L95" s="61">
        <v>0</v>
      </c>
      <c r="M95" s="61">
        <v>530241</v>
      </c>
      <c r="N95" s="61">
        <v>29579</v>
      </c>
      <c r="O95" s="61">
        <v>0</v>
      </c>
    </row>
    <row r="96" spans="1:15" x14ac:dyDescent="0.45">
      <c r="A96" s="107">
        <v>44393</v>
      </c>
      <c r="B96" s="101" t="str">
        <f t="shared" si="7"/>
        <v>(金)</v>
      </c>
      <c r="C96" s="61">
        <f t="shared" si="6"/>
        <v>1466100</v>
      </c>
      <c r="D96" s="61">
        <v>610208</v>
      </c>
      <c r="E96" s="61">
        <v>225082</v>
      </c>
      <c r="F96" s="61">
        <v>0</v>
      </c>
      <c r="G96" s="61">
        <v>596963</v>
      </c>
      <c r="H96" s="61">
        <v>33847</v>
      </c>
      <c r="I96" s="61">
        <v>0</v>
      </c>
      <c r="J96" s="61">
        <v>204290</v>
      </c>
      <c r="K96" s="61">
        <v>2265</v>
      </c>
      <c r="L96" s="61">
        <v>0</v>
      </c>
      <c r="M96" s="61">
        <v>502243</v>
      </c>
      <c r="N96" s="61">
        <v>24589</v>
      </c>
      <c r="O96" s="61">
        <v>0</v>
      </c>
    </row>
    <row r="97" spans="1:15" x14ac:dyDescent="0.45">
      <c r="A97" s="107">
        <v>44392</v>
      </c>
      <c r="B97" s="101" t="str">
        <f t="shared" si="7"/>
        <v>(木)</v>
      </c>
      <c r="C97" s="61">
        <f t="shared" si="6"/>
        <v>1453556</v>
      </c>
      <c r="D97" s="61">
        <v>587831</v>
      </c>
      <c r="E97" s="61">
        <v>218237</v>
      </c>
      <c r="F97" s="61">
        <v>0</v>
      </c>
      <c r="G97" s="61">
        <v>610480</v>
      </c>
      <c r="H97" s="61">
        <v>37008</v>
      </c>
      <c r="I97" s="61">
        <v>0</v>
      </c>
      <c r="J97" s="61">
        <v>210555</v>
      </c>
      <c r="K97" s="61">
        <v>5320</v>
      </c>
      <c r="L97" s="61">
        <v>0</v>
      </c>
      <c r="M97" s="61">
        <v>535675</v>
      </c>
      <c r="N97" s="61">
        <v>28864</v>
      </c>
      <c r="O97" s="61">
        <v>0</v>
      </c>
    </row>
    <row r="98" spans="1:15" x14ac:dyDescent="0.45">
      <c r="A98" s="107">
        <v>44391</v>
      </c>
      <c r="B98" s="101" t="str">
        <f t="shared" si="7"/>
        <v>(水)</v>
      </c>
      <c r="C98" s="61">
        <f t="shared" si="6"/>
        <v>1486168</v>
      </c>
      <c r="D98" s="61">
        <v>602349</v>
      </c>
      <c r="E98" s="61">
        <v>218906</v>
      </c>
      <c r="F98" s="61">
        <v>0</v>
      </c>
      <c r="G98" s="61">
        <v>629932</v>
      </c>
      <c r="H98" s="61">
        <v>34981</v>
      </c>
      <c r="I98" s="61">
        <v>0</v>
      </c>
      <c r="J98" s="61">
        <v>232436</v>
      </c>
      <c r="K98" s="61">
        <v>2007</v>
      </c>
      <c r="L98" s="61">
        <v>0</v>
      </c>
      <c r="M98" s="61">
        <v>556993</v>
      </c>
      <c r="N98" s="61">
        <v>28444</v>
      </c>
      <c r="O98" s="61">
        <v>0</v>
      </c>
    </row>
    <row r="99" spans="1:15" x14ac:dyDescent="0.45">
      <c r="A99" s="107">
        <v>44390</v>
      </c>
      <c r="B99" s="101" t="str">
        <f t="shared" si="7"/>
        <v>(火)</v>
      </c>
      <c r="C99" s="61">
        <f t="shared" si="6"/>
        <v>1487927</v>
      </c>
      <c r="D99" s="61">
        <v>603681</v>
      </c>
      <c r="E99" s="61">
        <v>228461</v>
      </c>
      <c r="F99" s="61">
        <v>0</v>
      </c>
      <c r="G99" s="61">
        <v>622497</v>
      </c>
      <c r="H99" s="61">
        <v>33288</v>
      </c>
      <c r="I99" s="61">
        <v>0</v>
      </c>
      <c r="J99" s="61">
        <v>259621</v>
      </c>
      <c r="K99" s="61">
        <v>2399</v>
      </c>
      <c r="L99" s="61">
        <v>0</v>
      </c>
      <c r="M99" s="61">
        <v>558161</v>
      </c>
      <c r="N99" s="61">
        <v>28765</v>
      </c>
      <c r="O99" s="61">
        <v>0</v>
      </c>
    </row>
    <row r="100" spans="1:15" x14ac:dyDescent="0.45">
      <c r="A100" s="107">
        <v>44389</v>
      </c>
      <c r="B100" s="101" t="str">
        <f t="shared" si="7"/>
        <v>(月)</v>
      </c>
      <c r="C100" s="61">
        <f t="shared" si="6"/>
        <v>1406243</v>
      </c>
      <c r="D100" s="61">
        <v>568041</v>
      </c>
      <c r="E100" s="61">
        <v>198881</v>
      </c>
      <c r="F100" s="61">
        <v>0</v>
      </c>
      <c r="G100" s="61">
        <v>604035</v>
      </c>
      <c r="H100" s="61">
        <v>35286</v>
      </c>
      <c r="I100" s="61">
        <v>0</v>
      </c>
      <c r="J100" s="61">
        <v>254585</v>
      </c>
      <c r="K100" s="61">
        <v>1930</v>
      </c>
      <c r="L100" s="61">
        <v>0</v>
      </c>
      <c r="M100" s="61">
        <v>549202</v>
      </c>
      <c r="N100" s="61">
        <v>28810</v>
      </c>
      <c r="O100" s="61">
        <v>0</v>
      </c>
    </row>
    <row r="101" spans="1:15" x14ac:dyDescent="0.45">
      <c r="A101" s="107">
        <v>44388</v>
      </c>
      <c r="B101" s="101" t="str">
        <f t="shared" si="7"/>
        <v>(日)</v>
      </c>
      <c r="C101" s="61">
        <f t="shared" si="6"/>
        <v>1401024</v>
      </c>
      <c r="D101" s="61">
        <v>562029</v>
      </c>
      <c r="E101" s="61">
        <v>180768</v>
      </c>
      <c r="F101" s="61">
        <v>0</v>
      </c>
      <c r="G101" s="61">
        <v>620967</v>
      </c>
      <c r="H101" s="61">
        <v>37260</v>
      </c>
      <c r="I101" s="61">
        <v>0</v>
      </c>
      <c r="J101" s="61">
        <v>210863</v>
      </c>
      <c r="K101" s="61">
        <v>3294</v>
      </c>
      <c r="L101" s="61">
        <v>0</v>
      </c>
      <c r="M101" s="61">
        <v>559884</v>
      </c>
      <c r="N101" s="61">
        <v>30722</v>
      </c>
      <c r="O101" s="61">
        <v>0</v>
      </c>
    </row>
    <row r="102" spans="1:15" x14ac:dyDescent="0.45">
      <c r="A102" s="107">
        <v>44387</v>
      </c>
      <c r="B102" s="101" t="str">
        <f t="shared" si="7"/>
        <v>(土)</v>
      </c>
      <c r="C102" s="61">
        <f t="shared" ref="C102:C165" si="8">SUM(D102:I102)</f>
        <v>1643384</v>
      </c>
      <c r="D102" s="61">
        <v>763151</v>
      </c>
      <c r="E102" s="61">
        <v>234125</v>
      </c>
      <c r="F102" s="61">
        <v>0</v>
      </c>
      <c r="G102" s="61">
        <v>611367</v>
      </c>
      <c r="H102" s="61">
        <v>34741</v>
      </c>
      <c r="I102" s="61">
        <v>0</v>
      </c>
      <c r="J102" s="61">
        <v>367738</v>
      </c>
      <c r="K102" s="61">
        <v>3826</v>
      </c>
      <c r="L102" s="61">
        <v>0</v>
      </c>
      <c r="M102" s="61">
        <v>555374</v>
      </c>
      <c r="N102" s="61">
        <v>30537</v>
      </c>
      <c r="O102" s="61">
        <v>0</v>
      </c>
    </row>
    <row r="103" spans="1:15" x14ac:dyDescent="0.45">
      <c r="A103" s="107">
        <v>44386</v>
      </c>
      <c r="B103" s="101" t="str">
        <f t="shared" si="7"/>
        <v>(金)</v>
      </c>
      <c r="C103" s="61">
        <f t="shared" si="8"/>
        <v>1602402</v>
      </c>
      <c r="D103" s="61">
        <v>713867</v>
      </c>
      <c r="E103" s="61">
        <v>269273</v>
      </c>
      <c r="F103" s="61">
        <v>0</v>
      </c>
      <c r="G103" s="61">
        <v>589146</v>
      </c>
      <c r="H103" s="61">
        <v>30116</v>
      </c>
      <c r="I103" s="61">
        <v>0</v>
      </c>
      <c r="J103" s="61">
        <v>387321</v>
      </c>
      <c r="K103" s="61">
        <v>3326</v>
      </c>
      <c r="L103" s="61">
        <v>0</v>
      </c>
      <c r="M103" s="61">
        <v>538346</v>
      </c>
      <c r="N103" s="61">
        <v>26886</v>
      </c>
      <c r="O103" s="61">
        <v>0</v>
      </c>
    </row>
    <row r="104" spans="1:15" x14ac:dyDescent="0.45">
      <c r="A104" s="107">
        <v>44385</v>
      </c>
      <c r="B104" s="101" t="str">
        <f t="shared" si="7"/>
        <v>(木)</v>
      </c>
      <c r="C104" s="61">
        <f t="shared" si="8"/>
        <v>1598553</v>
      </c>
      <c r="D104" s="61">
        <v>716210</v>
      </c>
      <c r="E104" s="61">
        <v>260286</v>
      </c>
      <c r="F104" s="61">
        <v>0</v>
      </c>
      <c r="G104" s="61">
        <v>590526</v>
      </c>
      <c r="H104" s="61">
        <v>31531</v>
      </c>
      <c r="I104" s="61">
        <v>0</v>
      </c>
      <c r="J104" s="61">
        <v>431004</v>
      </c>
      <c r="K104" s="61">
        <v>3388</v>
      </c>
      <c r="L104" s="61">
        <v>0</v>
      </c>
      <c r="M104" s="61">
        <v>549922</v>
      </c>
      <c r="N104" s="61">
        <v>26487</v>
      </c>
      <c r="O104" s="61">
        <v>0</v>
      </c>
    </row>
    <row r="105" spans="1:15" x14ac:dyDescent="0.45">
      <c r="A105" s="107">
        <v>44384</v>
      </c>
      <c r="B105" s="101" t="str">
        <f t="shared" si="7"/>
        <v>(水)</v>
      </c>
      <c r="C105" s="61">
        <f t="shared" si="8"/>
        <v>1601485</v>
      </c>
      <c r="D105" s="61">
        <v>743187</v>
      </c>
      <c r="E105" s="61">
        <v>234030</v>
      </c>
      <c r="F105" s="61">
        <v>0</v>
      </c>
      <c r="G105" s="61">
        <v>594416</v>
      </c>
      <c r="H105" s="61">
        <v>29852</v>
      </c>
      <c r="I105" s="61">
        <v>0</v>
      </c>
      <c r="J105" s="61">
        <v>466911</v>
      </c>
      <c r="K105" s="61">
        <v>3542</v>
      </c>
      <c r="L105" s="61">
        <v>0</v>
      </c>
      <c r="M105" s="61">
        <v>555050</v>
      </c>
      <c r="N105" s="61">
        <v>25241</v>
      </c>
      <c r="O105" s="61">
        <v>0</v>
      </c>
    </row>
    <row r="106" spans="1:15" x14ac:dyDescent="0.45">
      <c r="A106" s="107">
        <v>44383</v>
      </c>
      <c r="B106" s="101" t="str">
        <f t="shared" si="7"/>
        <v>(火)</v>
      </c>
      <c r="C106" s="61">
        <f t="shared" si="8"/>
        <v>1589472</v>
      </c>
      <c r="D106" s="61">
        <v>713206</v>
      </c>
      <c r="E106" s="61">
        <v>233340</v>
      </c>
      <c r="F106" s="61">
        <v>0</v>
      </c>
      <c r="G106" s="61">
        <v>611636</v>
      </c>
      <c r="H106" s="61">
        <v>31290</v>
      </c>
      <c r="I106" s="61">
        <v>0</v>
      </c>
      <c r="J106" s="61">
        <v>459515</v>
      </c>
      <c r="K106" s="61">
        <v>3228</v>
      </c>
      <c r="L106" s="61">
        <v>0</v>
      </c>
      <c r="M106" s="61">
        <v>575982</v>
      </c>
      <c r="N106" s="61">
        <v>27206</v>
      </c>
      <c r="O106" s="61">
        <v>0</v>
      </c>
    </row>
    <row r="107" spans="1:15" x14ac:dyDescent="0.45">
      <c r="A107" s="107">
        <v>44382</v>
      </c>
      <c r="B107" s="101" t="str">
        <f t="shared" si="7"/>
        <v>(月)</v>
      </c>
      <c r="C107" s="61">
        <f t="shared" si="8"/>
        <v>1493225</v>
      </c>
      <c r="D107" s="61">
        <v>673558</v>
      </c>
      <c r="E107" s="61">
        <v>221534</v>
      </c>
      <c r="F107" s="61">
        <v>0</v>
      </c>
      <c r="G107" s="61">
        <v>569454</v>
      </c>
      <c r="H107" s="61">
        <v>28679</v>
      </c>
      <c r="I107" s="61">
        <v>0</v>
      </c>
      <c r="J107" s="61">
        <v>449304</v>
      </c>
      <c r="K107" s="61">
        <v>3377</v>
      </c>
      <c r="L107" s="61">
        <v>0</v>
      </c>
      <c r="M107" s="61">
        <v>538641</v>
      </c>
      <c r="N107" s="61">
        <v>26852</v>
      </c>
      <c r="O107" s="61">
        <v>0</v>
      </c>
    </row>
    <row r="108" spans="1:15" x14ac:dyDescent="0.45">
      <c r="A108" s="107">
        <v>44381</v>
      </c>
      <c r="B108" s="101" t="str">
        <f t="shared" si="7"/>
        <v>(日)</v>
      </c>
      <c r="C108" s="61">
        <f t="shared" si="8"/>
        <v>1378746</v>
      </c>
      <c r="D108" s="61">
        <v>677270</v>
      </c>
      <c r="E108" s="61">
        <v>141067</v>
      </c>
      <c r="F108" s="61">
        <v>0</v>
      </c>
      <c r="G108" s="61">
        <v>538175</v>
      </c>
      <c r="H108" s="61">
        <v>22234</v>
      </c>
      <c r="I108" s="61">
        <v>0</v>
      </c>
      <c r="J108" s="61">
        <v>448444</v>
      </c>
      <c r="K108" s="61">
        <v>5057</v>
      </c>
      <c r="L108" s="61">
        <v>0</v>
      </c>
      <c r="M108" s="61">
        <v>509520</v>
      </c>
      <c r="N108" s="61">
        <v>21286</v>
      </c>
      <c r="O108" s="61">
        <v>0</v>
      </c>
    </row>
    <row r="109" spans="1:15" x14ac:dyDescent="0.45">
      <c r="A109" s="107">
        <v>44380</v>
      </c>
      <c r="B109" s="101" t="str">
        <f t="shared" si="7"/>
        <v>(土)</v>
      </c>
      <c r="C109" s="61">
        <f t="shared" si="8"/>
        <v>1471428</v>
      </c>
      <c r="D109" s="61">
        <v>675875</v>
      </c>
      <c r="E109" s="61">
        <v>169785</v>
      </c>
      <c r="F109" s="61">
        <v>0</v>
      </c>
      <c r="G109" s="61">
        <v>606128</v>
      </c>
      <c r="H109" s="61">
        <v>19640</v>
      </c>
      <c r="I109" s="61">
        <v>0</v>
      </c>
      <c r="J109" s="61">
        <v>455131</v>
      </c>
      <c r="K109" s="61">
        <v>10155</v>
      </c>
      <c r="L109" s="61">
        <v>0</v>
      </c>
      <c r="M109" s="61">
        <v>573276</v>
      </c>
      <c r="N109" s="61">
        <v>18535</v>
      </c>
      <c r="O109" s="61">
        <v>0</v>
      </c>
    </row>
    <row r="110" spans="1:15" x14ac:dyDescent="0.45">
      <c r="A110" s="107">
        <v>44379</v>
      </c>
      <c r="B110" s="101" t="str">
        <f t="shared" si="7"/>
        <v>(金)</v>
      </c>
      <c r="C110" s="61">
        <f t="shared" si="8"/>
        <v>1232333</v>
      </c>
      <c r="D110" s="61">
        <v>351632</v>
      </c>
      <c r="E110" s="61">
        <v>203513</v>
      </c>
      <c r="F110" s="61">
        <v>0</v>
      </c>
      <c r="G110" s="61">
        <v>657885</v>
      </c>
      <c r="H110" s="61">
        <v>19303</v>
      </c>
      <c r="I110" s="61">
        <v>0</v>
      </c>
      <c r="J110" s="61">
        <v>237435</v>
      </c>
      <c r="K110" s="61">
        <v>7836</v>
      </c>
      <c r="L110" s="61">
        <v>0</v>
      </c>
      <c r="M110" s="61">
        <v>622206</v>
      </c>
      <c r="N110" s="61">
        <v>18221</v>
      </c>
      <c r="O110" s="61">
        <v>0</v>
      </c>
    </row>
    <row r="111" spans="1:15" x14ac:dyDescent="0.45">
      <c r="A111" s="107">
        <v>44378</v>
      </c>
      <c r="B111" s="101" t="str">
        <f t="shared" si="7"/>
        <v>(木)</v>
      </c>
      <c r="C111" s="61">
        <f t="shared" si="8"/>
        <v>1263527</v>
      </c>
      <c r="D111" s="61">
        <v>411682</v>
      </c>
      <c r="E111" s="61">
        <v>185910</v>
      </c>
      <c r="F111" s="61">
        <v>0</v>
      </c>
      <c r="G111" s="61">
        <v>646636</v>
      </c>
      <c r="H111" s="61">
        <v>19299</v>
      </c>
      <c r="I111" s="61">
        <v>0</v>
      </c>
      <c r="J111" s="61">
        <v>306942</v>
      </c>
      <c r="K111" s="61">
        <v>8000</v>
      </c>
      <c r="L111" s="61">
        <v>0</v>
      </c>
      <c r="M111" s="61">
        <v>615951</v>
      </c>
      <c r="N111" s="61">
        <v>18403</v>
      </c>
      <c r="O111" s="61">
        <v>0</v>
      </c>
    </row>
    <row r="112" spans="1:15" x14ac:dyDescent="0.45">
      <c r="A112" s="107">
        <v>44377</v>
      </c>
      <c r="B112" s="101" t="str">
        <f t="shared" si="7"/>
        <v>(水)</v>
      </c>
      <c r="C112" s="61">
        <f t="shared" si="8"/>
        <v>1491304</v>
      </c>
      <c r="D112" s="61">
        <v>618669</v>
      </c>
      <c r="E112" s="61">
        <v>172114</v>
      </c>
      <c r="F112" s="61">
        <v>0</v>
      </c>
      <c r="G112" s="61">
        <v>681750</v>
      </c>
      <c r="H112" s="61">
        <v>18771</v>
      </c>
      <c r="I112" s="61">
        <v>0</v>
      </c>
      <c r="J112" s="61">
        <v>482899</v>
      </c>
      <c r="K112" s="61">
        <v>11616</v>
      </c>
      <c r="L112" s="61">
        <v>0</v>
      </c>
      <c r="M112" s="61">
        <v>646265</v>
      </c>
      <c r="N112" s="61">
        <v>17889</v>
      </c>
      <c r="O112" s="61">
        <v>0</v>
      </c>
    </row>
    <row r="113" spans="1:15" x14ac:dyDescent="0.45">
      <c r="A113" s="107">
        <v>44376</v>
      </c>
      <c r="B113" s="101" t="str">
        <f t="shared" si="7"/>
        <v>(火)</v>
      </c>
      <c r="C113" s="61">
        <f t="shared" si="8"/>
        <v>1454440</v>
      </c>
      <c r="D113" s="61">
        <v>600726</v>
      </c>
      <c r="E113" s="61">
        <v>149740</v>
      </c>
      <c r="F113" s="61">
        <v>0</v>
      </c>
      <c r="G113" s="61">
        <v>685209</v>
      </c>
      <c r="H113" s="61">
        <v>18765</v>
      </c>
      <c r="I113" s="61">
        <v>0</v>
      </c>
      <c r="J113" s="61">
        <v>476834</v>
      </c>
      <c r="K113" s="61">
        <v>11134</v>
      </c>
      <c r="L113" s="61">
        <v>0</v>
      </c>
      <c r="M113" s="61">
        <v>652843</v>
      </c>
      <c r="N113" s="61">
        <v>17737</v>
      </c>
      <c r="O113" s="61">
        <v>0</v>
      </c>
    </row>
    <row r="114" spans="1:15" x14ac:dyDescent="0.45">
      <c r="A114" s="107">
        <v>44375</v>
      </c>
      <c r="B114" s="101" t="str">
        <f t="shared" si="7"/>
        <v>(月)</v>
      </c>
      <c r="C114" s="61">
        <f t="shared" si="8"/>
        <v>1340959</v>
      </c>
      <c r="D114" s="61">
        <v>560972</v>
      </c>
      <c r="E114" s="61">
        <v>137037</v>
      </c>
      <c r="F114" s="61">
        <v>0</v>
      </c>
      <c r="G114" s="61">
        <v>624900</v>
      </c>
      <c r="H114" s="61">
        <v>18050</v>
      </c>
      <c r="I114" s="61">
        <v>0</v>
      </c>
      <c r="J114" s="61">
        <v>452706</v>
      </c>
      <c r="K114" s="61">
        <v>12776</v>
      </c>
      <c r="L114" s="61">
        <v>0</v>
      </c>
      <c r="M114" s="61">
        <v>597672</v>
      </c>
      <c r="N114" s="61">
        <v>17197</v>
      </c>
      <c r="O114" s="61">
        <v>0</v>
      </c>
    </row>
    <row r="115" spans="1:15" x14ac:dyDescent="0.45">
      <c r="A115" s="107">
        <v>44374</v>
      </c>
      <c r="B115" s="101" t="str">
        <f t="shared" si="7"/>
        <v>(日)</v>
      </c>
      <c r="C115" s="61">
        <f t="shared" si="8"/>
        <v>1306969</v>
      </c>
      <c r="D115" s="61">
        <v>668179</v>
      </c>
      <c r="E115" s="61">
        <v>96555</v>
      </c>
      <c r="F115" s="61">
        <v>0</v>
      </c>
      <c r="G115" s="61">
        <v>537640</v>
      </c>
      <c r="H115" s="61">
        <v>4595</v>
      </c>
      <c r="I115" s="61">
        <v>0</v>
      </c>
      <c r="J115" s="61">
        <v>542091</v>
      </c>
      <c r="K115" s="61">
        <v>15697</v>
      </c>
      <c r="L115" s="61">
        <v>0</v>
      </c>
      <c r="M115" s="61">
        <v>515828</v>
      </c>
      <c r="N115" s="61">
        <v>4394</v>
      </c>
      <c r="O115" s="61">
        <v>0</v>
      </c>
    </row>
    <row r="116" spans="1:15" x14ac:dyDescent="0.45">
      <c r="A116" s="107">
        <v>44373</v>
      </c>
      <c r="B116" s="101" t="str">
        <f t="shared" si="7"/>
        <v>(土)</v>
      </c>
      <c r="C116" s="61">
        <f t="shared" si="8"/>
        <v>1324439</v>
      </c>
      <c r="D116" s="61">
        <v>637204</v>
      </c>
      <c r="E116" s="61">
        <v>97626</v>
      </c>
      <c r="F116" s="61">
        <v>0</v>
      </c>
      <c r="G116" s="61">
        <v>585795</v>
      </c>
      <c r="H116" s="61">
        <v>3814</v>
      </c>
      <c r="I116" s="61">
        <v>0</v>
      </c>
      <c r="J116" s="61">
        <v>518667</v>
      </c>
      <c r="K116" s="61">
        <v>19181</v>
      </c>
      <c r="L116" s="61">
        <v>0</v>
      </c>
      <c r="M116" s="61">
        <v>560378</v>
      </c>
      <c r="N116" s="61">
        <v>3573</v>
      </c>
      <c r="O116" s="61">
        <v>0</v>
      </c>
    </row>
    <row r="117" spans="1:15" x14ac:dyDescent="0.45">
      <c r="A117" s="107">
        <v>44372</v>
      </c>
      <c r="B117" s="101" t="str">
        <f t="shared" si="7"/>
        <v>(金)</v>
      </c>
      <c r="C117" s="61">
        <f t="shared" si="8"/>
        <v>1321624</v>
      </c>
      <c r="D117" s="61">
        <v>587918</v>
      </c>
      <c r="E117" s="61">
        <v>105283</v>
      </c>
      <c r="F117" s="61">
        <v>0</v>
      </c>
      <c r="G117" s="61">
        <v>624640</v>
      </c>
      <c r="H117" s="61">
        <v>3783</v>
      </c>
      <c r="I117" s="61">
        <v>0</v>
      </c>
      <c r="J117" s="61">
        <v>488368</v>
      </c>
      <c r="K117" s="61">
        <v>14525</v>
      </c>
      <c r="L117" s="61">
        <v>0</v>
      </c>
      <c r="M117" s="61">
        <v>591383</v>
      </c>
      <c r="N117" s="61">
        <v>3575</v>
      </c>
      <c r="O117" s="61">
        <v>0</v>
      </c>
    </row>
    <row r="118" spans="1:15" x14ac:dyDescent="0.45">
      <c r="A118" s="107">
        <v>44371</v>
      </c>
      <c r="B118" s="101" t="str">
        <f t="shared" si="7"/>
        <v>(木)</v>
      </c>
      <c r="C118" s="61">
        <f t="shared" si="8"/>
        <v>1340782</v>
      </c>
      <c r="D118" s="61">
        <v>610419</v>
      </c>
      <c r="E118" s="61">
        <v>95892</v>
      </c>
      <c r="F118" s="61">
        <v>0</v>
      </c>
      <c r="G118" s="61">
        <v>631136</v>
      </c>
      <c r="H118" s="61">
        <v>3335</v>
      </c>
      <c r="I118" s="61">
        <v>0</v>
      </c>
      <c r="J118" s="61">
        <v>526623</v>
      </c>
      <c r="K118" s="61">
        <v>14671</v>
      </c>
      <c r="L118" s="61">
        <v>0</v>
      </c>
      <c r="M118" s="61">
        <v>600429</v>
      </c>
      <c r="N118" s="61">
        <v>3140</v>
      </c>
      <c r="O118" s="61">
        <v>0</v>
      </c>
    </row>
    <row r="119" spans="1:15" x14ac:dyDescent="0.45">
      <c r="A119" s="107">
        <v>44370</v>
      </c>
      <c r="B119" s="101" t="str">
        <f t="shared" si="7"/>
        <v>(水)</v>
      </c>
      <c r="C119" s="61">
        <f t="shared" si="8"/>
        <v>1361447</v>
      </c>
      <c r="D119" s="61">
        <v>624396</v>
      </c>
      <c r="E119" s="61">
        <v>103605</v>
      </c>
      <c r="F119" s="61">
        <v>0</v>
      </c>
      <c r="G119" s="61">
        <v>630086</v>
      </c>
      <c r="H119" s="61">
        <v>3360</v>
      </c>
      <c r="I119" s="61">
        <v>0</v>
      </c>
      <c r="J119" s="61">
        <v>547621</v>
      </c>
      <c r="K119" s="61">
        <v>15301</v>
      </c>
      <c r="L119" s="61">
        <v>0</v>
      </c>
      <c r="M119" s="61">
        <v>600411</v>
      </c>
      <c r="N119" s="61">
        <v>3173</v>
      </c>
      <c r="O119" s="61">
        <v>0</v>
      </c>
    </row>
    <row r="120" spans="1:15" x14ac:dyDescent="0.45">
      <c r="A120" s="107">
        <v>44369</v>
      </c>
      <c r="B120" s="101" t="str">
        <f t="shared" si="7"/>
        <v>(火)</v>
      </c>
      <c r="C120" s="61">
        <f t="shared" si="8"/>
        <v>1329746</v>
      </c>
      <c r="D120" s="61">
        <v>621368</v>
      </c>
      <c r="E120" s="61">
        <v>96565</v>
      </c>
      <c r="F120" s="61">
        <v>0</v>
      </c>
      <c r="G120" s="61">
        <v>609090</v>
      </c>
      <c r="H120" s="61">
        <v>2723</v>
      </c>
      <c r="I120" s="61">
        <v>0</v>
      </c>
      <c r="J120" s="61">
        <v>551341</v>
      </c>
      <c r="K120" s="61">
        <v>18942</v>
      </c>
      <c r="L120" s="61">
        <v>0</v>
      </c>
      <c r="M120" s="61">
        <v>581987</v>
      </c>
      <c r="N120" s="61">
        <v>2580</v>
      </c>
      <c r="O120" s="61">
        <v>0</v>
      </c>
    </row>
    <row r="121" spans="1:15" x14ac:dyDescent="0.45">
      <c r="A121" s="107">
        <v>44368</v>
      </c>
      <c r="B121" s="101" t="str">
        <f t="shared" si="7"/>
        <v>(月)</v>
      </c>
      <c r="C121" s="61">
        <f t="shared" si="8"/>
        <v>1193016</v>
      </c>
      <c r="D121" s="61">
        <v>599559</v>
      </c>
      <c r="E121" s="61">
        <v>87482</v>
      </c>
      <c r="F121" s="61">
        <v>0</v>
      </c>
      <c r="G121" s="61">
        <v>502741</v>
      </c>
      <c r="H121" s="61">
        <v>3234</v>
      </c>
      <c r="I121" s="61">
        <v>0</v>
      </c>
      <c r="J121" s="61">
        <v>541244</v>
      </c>
      <c r="K121" s="61">
        <v>18955</v>
      </c>
      <c r="L121" s="61">
        <v>0</v>
      </c>
      <c r="M121" s="61">
        <v>481875</v>
      </c>
      <c r="N121" s="61">
        <v>3106</v>
      </c>
      <c r="O121" s="61">
        <v>0</v>
      </c>
    </row>
    <row r="122" spans="1:15" x14ac:dyDescent="0.45">
      <c r="A122" s="107">
        <v>44367</v>
      </c>
      <c r="B122" s="101" t="str">
        <f t="shared" si="7"/>
        <v>(日)</v>
      </c>
      <c r="C122" s="61">
        <f t="shared" si="8"/>
        <v>1098803</v>
      </c>
      <c r="D122" s="61">
        <v>613694</v>
      </c>
      <c r="E122" s="61">
        <v>46466</v>
      </c>
      <c r="F122" s="61">
        <v>0</v>
      </c>
      <c r="G122" s="61">
        <v>438643</v>
      </c>
      <c r="H122" s="61">
        <v>0</v>
      </c>
      <c r="I122" s="61">
        <v>0</v>
      </c>
      <c r="J122" s="61">
        <v>550600</v>
      </c>
      <c r="K122" s="61">
        <v>23637</v>
      </c>
      <c r="L122" s="61">
        <v>0</v>
      </c>
      <c r="M122" s="61">
        <v>423861</v>
      </c>
      <c r="N122" s="61">
        <v>0</v>
      </c>
      <c r="O122" s="61">
        <v>0</v>
      </c>
    </row>
    <row r="123" spans="1:15" x14ac:dyDescent="0.45">
      <c r="A123" s="107">
        <v>44366</v>
      </c>
      <c r="B123" s="101" t="str">
        <f t="shared" si="7"/>
        <v>(土)</v>
      </c>
      <c r="C123" s="61">
        <f t="shared" si="8"/>
        <v>1105337</v>
      </c>
      <c r="D123" s="61">
        <v>618180</v>
      </c>
      <c r="E123" s="61">
        <v>43331</v>
      </c>
      <c r="F123" s="61">
        <v>0</v>
      </c>
      <c r="G123" s="61">
        <v>443826</v>
      </c>
      <c r="H123" s="61">
        <v>0</v>
      </c>
      <c r="I123" s="61">
        <v>0</v>
      </c>
      <c r="J123" s="61">
        <v>557005</v>
      </c>
      <c r="K123" s="61">
        <v>24947</v>
      </c>
      <c r="L123" s="61">
        <v>0</v>
      </c>
      <c r="M123" s="61">
        <v>423675</v>
      </c>
      <c r="N123" s="61">
        <v>0</v>
      </c>
      <c r="O123" s="61">
        <v>0</v>
      </c>
    </row>
    <row r="124" spans="1:15" x14ac:dyDescent="0.45">
      <c r="A124" s="107">
        <v>44365</v>
      </c>
      <c r="B124" s="101" t="str">
        <f t="shared" si="7"/>
        <v>(金)</v>
      </c>
      <c r="C124" s="61">
        <f t="shared" si="8"/>
        <v>1123174</v>
      </c>
      <c r="D124" s="61">
        <v>588825</v>
      </c>
      <c r="E124" s="61">
        <v>34661</v>
      </c>
      <c r="F124" s="61">
        <v>0</v>
      </c>
      <c r="G124" s="61">
        <v>499688</v>
      </c>
      <c r="H124" s="61">
        <v>0</v>
      </c>
      <c r="I124" s="61">
        <v>0</v>
      </c>
      <c r="J124" s="61">
        <v>534665</v>
      </c>
      <c r="K124" s="61">
        <v>20051</v>
      </c>
      <c r="L124" s="61">
        <v>0</v>
      </c>
      <c r="M124" s="61">
        <v>471981</v>
      </c>
      <c r="N124" s="61">
        <v>0</v>
      </c>
      <c r="O124" s="61">
        <v>0</v>
      </c>
    </row>
    <row r="125" spans="1:15" x14ac:dyDescent="0.45">
      <c r="A125" s="107">
        <v>44364</v>
      </c>
      <c r="B125" s="101" t="str">
        <f t="shared" si="7"/>
        <v>(木)</v>
      </c>
      <c r="C125" s="61">
        <f t="shared" si="8"/>
        <v>1165387</v>
      </c>
      <c r="D125" s="61">
        <v>606355</v>
      </c>
      <c r="E125" s="61">
        <v>35923</v>
      </c>
      <c r="F125" s="61">
        <v>0</v>
      </c>
      <c r="G125" s="61">
        <v>523109</v>
      </c>
      <c r="H125" s="61">
        <v>0</v>
      </c>
      <c r="I125" s="61">
        <v>0</v>
      </c>
      <c r="J125" s="61">
        <v>558365</v>
      </c>
      <c r="K125" s="61">
        <v>24468</v>
      </c>
      <c r="L125" s="61">
        <v>0</v>
      </c>
      <c r="M125" s="61">
        <v>495628</v>
      </c>
      <c r="N125" s="61">
        <v>0</v>
      </c>
      <c r="O125" s="61">
        <v>0</v>
      </c>
    </row>
    <row r="126" spans="1:15" x14ac:dyDescent="0.45">
      <c r="A126" s="107">
        <v>44363</v>
      </c>
      <c r="B126" s="101" t="str">
        <f t="shared" si="7"/>
        <v>(水)</v>
      </c>
      <c r="C126" s="61">
        <f t="shared" si="8"/>
        <v>1172961</v>
      </c>
      <c r="D126" s="61">
        <v>600657</v>
      </c>
      <c r="E126" s="61">
        <v>35532</v>
      </c>
      <c r="F126" s="61">
        <v>0</v>
      </c>
      <c r="G126" s="61">
        <v>536772</v>
      </c>
      <c r="H126" s="61">
        <v>0</v>
      </c>
      <c r="I126" s="61">
        <v>0</v>
      </c>
      <c r="J126" s="61">
        <v>556116</v>
      </c>
      <c r="K126" s="61">
        <v>26043</v>
      </c>
      <c r="L126" s="61">
        <v>0</v>
      </c>
      <c r="M126" s="61">
        <v>508285</v>
      </c>
      <c r="N126" s="61">
        <v>0</v>
      </c>
      <c r="O126" s="61">
        <v>0</v>
      </c>
    </row>
    <row r="127" spans="1:15" x14ac:dyDescent="0.45">
      <c r="A127" s="107">
        <v>44362</v>
      </c>
      <c r="B127" s="101" t="str">
        <f t="shared" si="7"/>
        <v>(火)</v>
      </c>
      <c r="C127" s="61">
        <f t="shared" si="8"/>
        <v>1141264</v>
      </c>
      <c r="D127" s="67">
        <v>622050</v>
      </c>
      <c r="E127" s="67">
        <v>34553</v>
      </c>
      <c r="F127" s="61">
        <v>0</v>
      </c>
      <c r="G127" s="67">
        <v>484661</v>
      </c>
      <c r="H127" s="61">
        <v>0</v>
      </c>
      <c r="I127" s="61">
        <v>0</v>
      </c>
      <c r="J127" s="67">
        <v>581214</v>
      </c>
      <c r="K127" s="67">
        <v>26466</v>
      </c>
      <c r="L127" s="61">
        <v>0</v>
      </c>
      <c r="M127" s="67">
        <v>458071</v>
      </c>
      <c r="N127" s="61">
        <v>0</v>
      </c>
      <c r="O127" s="61">
        <v>0</v>
      </c>
    </row>
    <row r="128" spans="1:15" x14ac:dyDescent="0.45">
      <c r="A128" s="107">
        <v>44361</v>
      </c>
      <c r="B128" s="101" t="str">
        <f t="shared" si="7"/>
        <v>(月)</v>
      </c>
      <c r="C128" s="61">
        <f t="shared" si="8"/>
        <v>1027299</v>
      </c>
      <c r="D128" s="67">
        <v>573710</v>
      </c>
      <c r="E128" s="67">
        <v>35971</v>
      </c>
      <c r="F128" s="61">
        <v>0</v>
      </c>
      <c r="G128" s="67">
        <v>417618</v>
      </c>
      <c r="H128" s="61">
        <v>0</v>
      </c>
      <c r="I128" s="61">
        <v>0</v>
      </c>
      <c r="J128" s="67">
        <v>538855</v>
      </c>
      <c r="K128" s="67">
        <v>27307</v>
      </c>
      <c r="L128" s="61">
        <v>0</v>
      </c>
      <c r="M128" s="67">
        <v>396346</v>
      </c>
      <c r="N128" s="61">
        <v>0</v>
      </c>
      <c r="O128" s="61">
        <v>0</v>
      </c>
    </row>
    <row r="129" spans="1:15" x14ac:dyDescent="0.45">
      <c r="A129" s="107">
        <v>44360</v>
      </c>
      <c r="B129" s="101" t="str">
        <f t="shared" si="7"/>
        <v>(日)</v>
      </c>
      <c r="C129" s="61">
        <f t="shared" si="8"/>
        <v>919143</v>
      </c>
      <c r="D129" s="67">
        <v>564266</v>
      </c>
      <c r="E129" s="67">
        <v>38124</v>
      </c>
      <c r="F129" s="61">
        <v>0</v>
      </c>
      <c r="G129" s="67">
        <v>316753</v>
      </c>
      <c r="H129" s="61">
        <v>0</v>
      </c>
      <c r="I129" s="61">
        <v>0</v>
      </c>
      <c r="J129" s="67">
        <v>531452</v>
      </c>
      <c r="K129" s="67">
        <v>30992</v>
      </c>
      <c r="L129" s="61">
        <v>0</v>
      </c>
      <c r="M129" s="67">
        <v>304779</v>
      </c>
      <c r="N129" s="61">
        <v>0</v>
      </c>
      <c r="O129" s="61">
        <v>0</v>
      </c>
    </row>
    <row r="130" spans="1:15" x14ac:dyDescent="0.45">
      <c r="A130" s="107">
        <v>44359</v>
      </c>
      <c r="B130" s="101" t="str">
        <f t="shared" si="7"/>
        <v>(土)</v>
      </c>
      <c r="C130" s="61">
        <f t="shared" si="8"/>
        <v>939525</v>
      </c>
      <c r="D130" s="67">
        <v>625529</v>
      </c>
      <c r="E130" s="67">
        <v>37308</v>
      </c>
      <c r="F130" s="61">
        <v>0</v>
      </c>
      <c r="G130" s="67">
        <v>276688</v>
      </c>
      <c r="H130" s="61">
        <v>0</v>
      </c>
      <c r="I130" s="61">
        <v>0</v>
      </c>
      <c r="J130" s="67">
        <v>589879</v>
      </c>
      <c r="K130" s="67">
        <v>30853</v>
      </c>
      <c r="L130" s="61">
        <v>0</v>
      </c>
      <c r="M130" s="67">
        <v>260228</v>
      </c>
      <c r="N130" s="61">
        <v>0</v>
      </c>
      <c r="O130" s="61">
        <v>0</v>
      </c>
    </row>
    <row r="131" spans="1:15" x14ac:dyDescent="0.45">
      <c r="A131" s="107">
        <v>44358</v>
      </c>
      <c r="B131" s="101" t="str">
        <f t="shared" si="7"/>
        <v>(金)</v>
      </c>
      <c r="C131" s="61">
        <f t="shared" si="8"/>
        <v>975407</v>
      </c>
      <c r="D131" s="67">
        <v>670739</v>
      </c>
      <c r="E131" s="67">
        <v>35142</v>
      </c>
      <c r="F131" s="61">
        <v>0</v>
      </c>
      <c r="G131" s="67">
        <v>269526</v>
      </c>
      <c r="H131" s="61">
        <v>0</v>
      </c>
      <c r="I131" s="61">
        <v>0</v>
      </c>
      <c r="J131" s="67">
        <v>630547</v>
      </c>
      <c r="K131" s="67">
        <v>27355</v>
      </c>
      <c r="L131" s="61">
        <v>0</v>
      </c>
      <c r="M131" s="67">
        <v>245380</v>
      </c>
      <c r="N131" s="61">
        <v>0</v>
      </c>
      <c r="O131" s="61">
        <v>0</v>
      </c>
    </row>
    <row r="132" spans="1:15" x14ac:dyDescent="0.45">
      <c r="A132" s="107">
        <v>44357</v>
      </c>
      <c r="B132" s="101" t="str">
        <f t="shared" si="7"/>
        <v>(木)</v>
      </c>
      <c r="C132" s="61">
        <f t="shared" si="8"/>
        <v>1003714</v>
      </c>
      <c r="D132" s="67">
        <v>665552</v>
      </c>
      <c r="E132" s="67">
        <v>32241</v>
      </c>
      <c r="F132" s="61">
        <v>0</v>
      </c>
      <c r="G132" s="67">
        <v>305921</v>
      </c>
      <c r="H132" s="61">
        <v>0</v>
      </c>
      <c r="I132" s="61">
        <v>0</v>
      </c>
      <c r="J132" s="67">
        <v>629606</v>
      </c>
      <c r="K132" s="67">
        <v>27219</v>
      </c>
      <c r="L132" s="61">
        <v>0</v>
      </c>
      <c r="M132" s="67">
        <v>280506</v>
      </c>
      <c r="N132" s="61">
        <v>0</v>
      </c>
      <c r="O132" s="61">
        <v>0</v>
      </c>
    </row>
    <row r="133" spans="1:15" x14ac:dyDescent="0.45">
      <c r="A133" s="107">
        <v>44356</v>
      </c>
      <c r="B133" s="101" t="str">
        <f t="shared" si="7"/>
        <v>(水)</v>
      </c>
      <c r="C133" s="61">
        <f t="shared" si="8"/>
        <v>1002302</v>
      </c>
      <c r="D133" s="67">
        <v>682795</v>
      </c>
      <c r="E133" s="67">
        <v>30178</v>
      </c>
      <c r="F133" s="61">
        <v>0</v>
      </c>
      <c r="G133" s="67">
        <v>289329</v>
      </c>
      <c r="H133" s="61">
        <v>0</v>
      </c>
      <c r="I133" s="61">
        <v>0</v>
      </c>
      <c r="J133" s="67">
        <v>645590</v>
      </c>
      <c r="K133" s="67">
        <v>25806</v>
      </c>
      <c r="L133" s="61">
        <v>0</v>
      </c>
      <c r="M133" s="67">
        <v>266228</v>
      </c>
      <c r="N133" s="61">
        <v>0</v>
      </c>
      <c r="O133" s="61">
        <v>0</v>
      </c>
    </row>
    <row r="134" spans="1:15" x14ac:dyDescent="0.45">
      <c r="A134" s="107">
        <v>44355</v>
      </c>
      <c r="B134" s="101" t="str">
        <f t="shared" si="7"/>
        <v>(火)</v>
      </c>
      <c r="C134" s="61">
        <f t="shared" si="8"/>
        <v>964310</v>
      </c>
      <c r="D134" s="67">
        <v>697468</v>
      </c>
      <c r="E134" s="67">
        <v>31724</v>
      </c>
      <c r="F134" s="61">
        <v>0</v>
      </c>
      <c r="G134" s="67">
        <v>235118</v>
      </c>
      <c r="H134" s="61">
        <v>0</v>
      </c>
      <c r="I134" s="61">
        <v>0</v>
      </c>
      <c r="J134" s="67">
        <v>663049</v>
      </c>
      <c r="K134" s="67">
        <v>27912</v>
      </c>
      <c r="L134" s="61">
        <v>0</v>
      </c>
      <c r="M134" s="67">
        <v>215206</v>
      </c>
      <c r="N134" s="61">
        <v>0</v>
      </c>
      <c r="O134" s="61">
        <v>0</v>
      </c>
    </row>
    <row r="135" spans="1:15" x14ac:dyDescent="0.45">
      <c r="A135" s="107">
        <v>44354</v>
      </c>
      <c r="B135" s="101" t="str">
        <f t="shared" ref="B135:B191" si="9">"(" &amp; TEXT(A135,"aaa") &amp; ")"</f>
        <v>(月)</v>
      </c>
      <c r="C135" s="61">
        <f t="shared" si="8"/>
        <v>861448</v>
      </c>
      <c r="D135" s="67">
        <v>639786</v>
      </c>
      <c r="E135" s="67">
        <v>29337</v>
      </c>
      <c r="F135" s="61">
        <v>0</v>
      </c>
      <c r="G135" s="67">
        <v>192325</v>
      </c>
      <c r="H135" s="61">
        <v>0</v>
      </c>
      <c r="I135" s="61">
        <v>0</v>
      </c>
      <c r="J135" s="67">
        <v>610603</v>
      </c>
      <c r="K135" s="67">
        <v>27621</v>
      </c>
      <c r="L135" s="61">
        <v>0</v>
      </c>
      <c r="M135" s="67">
        <v>176784</v>
      </c>
      <c r="N135" s="61">
        <v>0</v>
      </c>
      <c r="O135" s="61">
        <v>0</v>
      </c>
    </row>
    <row r="136" spans="1:15" x14ac:dyDescent="0.45">
      <c r="A136" s="107">
        <v>44353</v>
      </c>
      <c r="B136" s="101" t="str">
        <f t="shared" si="9"/>
        <v>(日)</v>
      </c>
      <c r="C136" s="61">
        <f t="shared" si="8"/>
        <v>746433</v>
      </c>
      <c r="D136" s="67">
        <v>542251</v>
      </c>
      <c r="E136" s="67">
        <v>22956</v>
      </c>
      <c r="F136" s="61">
        <v>0</v>
      </c>
      <c r="G136" s="67">
        <v>181226</v>
      </c>
      <c r="H136" s="61">
        <v>0</v>
      </c>
      <c r="I136" s="61">
        <v>0</v>
      </c>
      <c r="J136" s="67">
        <v>519013</v>
      </c>
      <c r="K136" s="67">
        <v>21811</v>
      </c>
      <c r="L136" s="61">
        <v>0</v>
      </c>
      <c r="M136" s="67">
        <v>173065</v>
      </c>
      <c r="N136" s="61">
        <v>0</v>
      </c>
      <c r="O136" s="61">
        <v>0</v>
      </c>
    </row>
    <row r="137" spans="1:15" x14ac:dyDescent="0.45">
      <c r="A137" s="107">
        <v>44352</v>
      </c>
      <c r="B137" s="101" t="str">
        <f t="shared" si="9"/>
        <v>(土)</v>
      </c>
      <c r="C137" s="61">
        <f t="shared" si="8"/>
        <v>749451</v>
      </c>
      <c r="D137" s="67">
        <v>599434</v>
      </c>
      <c r="E137" s="67">
        <v>20407</v>
      </c>
      <c r="F137" s="61">
        <v>0</v>
      </c>
      <c r="G137" s="67">
        <v>129610</v>
      </c>
      <c r="H137" s="61">
        <v>0</v>
      </c>
      <c r="I137" s="61">
        <v>0</v>
      </c>
      <c r="J137" s="67">
        <v>572586</v>
      </c>
      <c r="K137" s="67">
        <v>19217</v>
      </c>
      <c r="L137" s="61">
        <v>0</v>
      </c>
      <c r="M137" s="67">
        <v>117222</v>
      </c>
      <c r="N137" s="61">
        <v>0</v>
      </c>
      <c r="O137" s="61">
        <v>0</v>
      </c>
    </row>
    <row r="138" spans="1:15" x14ac:dyDescent="0.45">
      <c r="A138" s="107">
        <v>44351</v>
      </c>
      <c r="B138" s="101" t="str">
        <f t="shared" si="9"/>
        <v>(金)</v>
      </c>
      <c r="C138" s="61">
        <f t="shared" si="8"/>
        <v>782531</v>
      </c>
      <c r="D138" s="67">
        <v>638647</v>
      </c>
      <c r="E138" s="67">
        <v>20293</v>
      </c>
      <c r="F138" s="61">
        <v>0</v>
      </c>
      <c r="G138" s="67">
        <v>123591</v>
      </c>
      <c r="H138" s="61">
        <v>0</v>
      </c>
      <c r="I138" s="61">
        <v>0</v>
      </c>
      <c r="J138" s="67">
        <v>604891</v>
      </c>
      <c r="K138" s="67">
        <v>19142</v>
      </c>
      <c r="L138" s="61">
        <v>0</v>
      </c>
      <c r="M138" s="67">
        <v>104751</v>
      </c>
      <c r="N138" s="61">
        <v>0</v>
      </c>
      <c r="O138" s="61">
        <v>0</v>
      </c>
    </row>
    <row r="139" spans="1:15" x14ac:dyDescent="0.45">
      <c r="A139" s="107">
        <v>44350</v>
      </c>
      <c r="B139" s="101" t="str">
        <f t="shared" si="9"/>
        <v>(木)</v>
      </c>
      <c r="C139" s="61">
        <f t="shared" si="8"/>
        <v>822373</v>
      </c>
      <c r="D139" s="67">
        <v>657367</v>
      </c>
      <c r="E139" s="67">
        <v>20045</v>
      </c>
      <c r="F139" s="61">
        <v>0</v>
      </c>
      <c r="G139" s="67">
        <v>144961</v>
      </c>
      <c r="H139" s="61">
        <v>0</v>
      </c>
      <c r="I139" s="61">
        <v>0</v>
      </c>
      <c r="J139" s="67">
        <v>623530</v>
      </c>
      <c r="K139" s="67">
        <v>19084</v>
      </c>
      <c r="L139" s="61">
        <v>0</v>
      </c>
      <c r="M139" s="67">
        <v>125891</v>
      </c>
      <c r="N139" s="61">
        <v>0</v>
      </c>
      <c r="O139" s="61">
        <v>0</v>
      </c>
    </row>
    <row r="140" spans="1:15" x14ac:dyDescent="0.45">
      <c r="A140" s="107">
        <v>44349</v>
      </c>
      <c r="B140" s="101" t="str">
        <f t="shared" si="9"/>
        <v>(水)</v>
      </c>
      <c r="C140" s="61">
        <f t="shared" si="8"/>
        <v>820637</v>
      </c>
      <c r="D140" s="67">
        <v>654321</v>
      </c>
      <c r="E140" s="67">
        <v>19646</v>
      </c>
      <c r="F140" s="61">
        <v>0</v>
      </c>
      <c r="G140" s="67">
        <v>146670</v>
      </c>
      <c r="H140" s="61">
        <v>0</v>
      </c>
      <c r="I140" s="61">
        <v>0</v>
      </c>
      <c r="J140" s="67">
        <v>621710</v>
      </c>
      <c r="K140" s="67">
        <v>18709</v>
      </c>
      <c r="L140" s="61">
        <v>0</v>
      </c>
      <c r="M140" s="67">
        <v>127426</v>
      </c>
      <c r="N140" s="61">
        <v>0</v>
      </c>
      <c r="O140" s="61">
        <v>0</v>
      </c>
    </row>
    <row r="141" spans="1:15" x14ac:dyDescent="0.45">
      <c r="A141" s="107">
        <v>44348</v>
      </c>
      <c r="B141" s="101" t="str">
        <f t="shared" si="9"/>
        <v>(火)</v>
      </c>
      <c r="C141" s="61">
        <f t="shared" si="8"/>
        <v>771487</v>
      </c>
      <c r="D141" s="67">
        <v>632481</v>
      </c>
      <c r="E141" s="67">
        <v>19234</v>
      </c>
      <c r="F141" s="61">
        <v>0</v>
      </c>
      <c r="G141" s="67">
        <v>119772</v>
      </c>
      <c r="H141" s="61">
        <v>0</v>
      </c>
      <c r="I141" s="61">
        <v>0</v>
      </c>
      <c r="J141" s="67">
        <v>602666</v>
      </c>
      <c r="K141" s="67">
        <v>18327</v>
      </c>
      <c r="L141" s="61">
        <v>0</v>
      </c>
      <c r="M141" s="67">
        <v>101208</v>
      </c>
      <c r="N141" s="61">
        <v>0</v>
      </c>
      <c r="O141" s="61">
        <v>0</v>
      </c>
    </row>
    <row r="142" spans="1:15" x14ac:dyDescent="0.45">
      <c r="A142" s="107">
        <v>44347</v>
      </c>
      <c r="B142" s="101" t="str">
        <f t="shared" si="9"/>
        <v>(月)</v>
      </c>
      <c r="C142" s="61">
        <f t="shared" si="8"/>
        <v>631291</v>
      </c>
      <c r="D142" s="67">
        <v>517283</v>
      </c>
      <c r="E142" s="67">
        <v>18060</v>
      </c>
      <c r="F142" s="61">
        <v>0</v>
      </c>
      <c r="G142" s="67">
        <v>95948</v>
      </c>
      <c r="H142" s="61">
        <v>0</v>
      </c>
      <c r="I142" s="61">
        <v>0</v>
      </c>
      <c r="J142" s="67">
        <v>493847</v>
      </c>
      <c r="K142" s="67">
        <v>17168</v>
      </c>
      <c r="L142" s="61">
        <v>0</v>
      </c>
      <c r="M142" s="67">
        <v>78031</v>
      </c>
      <c r="N142" s="61">
        <v>0</v>
      </c>
      <c r="O142" s="61">
        <v>0</v>
      </c>
    </row>
    <row r="143" spans="1:15" x14ac:dyDescent="0.45">
      <c r="A143" s="107">
        <v>44346</v>
      </c>
      <c r="B143" s="101" t="str">
        <f t="shared" si="9"/>
        <v>(日)</v>
      </c>
      <c r="C143" s="61">
        <f t="shared" si="8"/>
        <v>529929</v>
      </c>
      <c r="D143" s="67">
        <v>446884</v>
      </c>
      <c r="E143" s="67">
        <v>15635</v>
      </c>
      <c r="F143" s="61">
        <v>0</v>
      </c>
      <c r="G143" s="67">
        <v>67410</v>
      </c>
      <c r="H143" s="61">
        <v>0</v>
      </c>
      <c r="I143" s="61">
        <v>0</v>
      </c>
      <c r="J143" s="67">
        <v>430875</v>
      </c>
      <c r="K143" s="67">
        <v>14939</v>
      </c>
      <c r="L143" s="61">
        <v>0</v>
      </c>
      <c r="M143" s="67">
        <v>59476</v>
      </c>
      <c r="N143" s="61">
        <v>0</v>
      </c>
      <c r="O143" s="61">
        <v>0</v>
      </c>
    </row>
    <row r="144" spans="1:15" x14ac:dyDescent="0.45">
      <c r="A144" s="107">
        <v>44345</v>
      </c>
      <c r="B144" s="101" t="str">
        <f t="shared" si="9"/>
        <v>(土)</v>
      </c>
      <c r="C144" s="61">
        <f t="shared" si="8"/>
        <v>535837</v>
      </c>
      <c r="D144" s="67">
        <v>460465</v>
      </c>
      <c r="E144" s="67">
        <v>15186</v>
      </c>
      <c r="F144" s="61">
        <v>0</v>
      </c>
      <c r="G144" s="67">
        <v>60186</v>
      </c>
      <c r="H144" s="61">
        <v>0</v>
      </c>
      <c r="I144" s="61">
        <v>0</v>
      </c>
      <c r="J144" s="67">
        <v>438542</v>
      </c>
      <c r="K144" s="67">
        <v>14467</v>
      </c>
      <c r="L144" s="61">
        <v>0</v>
      </c>
      <c r="M144" s="67">
        <v>47150</v>
      </c>
      <c r="N144" s="61">
        <v>0</v>
      </c>
      <c r="O144" s="61">
        <v>0</v>
      </c>
    </row>
    <row r="145" spans="1:15" x14ac:dyDescent="0.45">
      <c r="A145" s="107">
        <v>44344</v>
      </c>
      <c r="B145" s="101" t="str">
        <f t="shared" si="9"/>
        <v>(金)</v>
      </c>
      <c r="C145" s="61">
        <f t="shared" si="8"/>
        <v>580179</v>
      </c>
      <c r="D145" s="67">
        <v>518557</v>
      </c>
      <c r="E145" s="67">
        <v>13853</v>
      </c>
      <c r="F145" s="61">
        <v>0</v>
      </c>
      <c r="G145" s="67">
        <v>47769</v>
      </c>
      <c r="H145" s="61">
        <v>0</v>
      </c>
      <c r="I145" s="61">
        <v>0</v>
      </c>
      <c r="J145" s="67">
        <v>487858</v>
      </c>
      <c r="K145" s="67">
        <v>13233</v>
      </c>
      <c r="L145" s="61">
        <v>0</v>
      </c>
      <c r="M145" s="67">
        <v>29899</v>
      </c>
      <c r="N145" s="61">
        <v>0</v>
      </c>
      <c r="O145" s="61">
        <v>0</v>
      </c>
    </row>
    <row r="146" spans="1:15" x14ac:dyDescent="0.45">
      <c r="A146" s="107">
        <v>44343</v>
      </c>
      <c r="B146" s="101" t="str">
        <f t="shared" si="9"/>
        <v>(木)</v>
      </c>
      <c r="C146" s="61">
        <f t="shared" si="8"/>
        <v>603797</v>
      </c>
      <c r="D146" s="67">
        <v>545369</v>
      </c>
      <c r="E146" s="67">
        <v>12016</v>
      </c>
      <c r="F146" s="61">
        <v>0</v>
      </c>
      <c r="G146" s="67">
        <v>46412</v>
      </c>
      <c r="H146" s="61">
        <v>0</v>
      </c>
      <c r="I146" s="61">
        <v>0</v>
      </c>
      <c r="J146" s="67">
        <v>513410</v>
      </c>
      <c r="K146" s="67">
        <v>11536</v>
      </c>
      <c r="L146" s="61">
        <v>0</v>
      </c>
      <c r="M146" s="67">
        <v>32260</v>
      </c>
      <c r="N146" s="61">
        <v>0</v>
      </c>
      <c r="O146" s="61">
        <v>0</v>
      </c>
    </row>
    <row r="147" spans="1:15" x14ac:dyDescent="0.45">
      <c r="A147" s="107">
        <v>44342</v>
      </c>
      <c r="B147" s="101" t="str">
        <f t="shared" si="9"/>
        <v>(水)</v>
      </c>
      <c r="C147" s="61">
        <f t="shared" si="8"/>
        <v>590411</v>
      </c>
      <c r="D147" s="67">
        <v>566179</v>
      </c>
      <c r="E147" s="67">
        <v>11113</v>
      </c>
      <c r="F147" s="61">
        <v>0</v>
      </c>
      <c r="G147" s="67">
        <v>13119</v>
      </c>
      <c r="H147" s="61">
        <v>0</v>
      </c>
      <c r="I147" s="61">
        <v>0</v>
      </c>
      <c r="J147" s="67">
        <v>532318</v>
      </c>
      <c r="K147" s="67">
        <v>10576</v>
      </c>
      <c r="L147" s="61">
        <v>0</v>
      </c>
      <c r="M147" s="67">
        <v>9217</v>
      </c>
      <c r="N147" s="61">
        <v>0</v>
      </c>
      <c r="O147" s="61">
        <v>0</v>
      </c>
    </row>
    <row r="148" spans="1:15" x14ac:dyDescent="0.45">
      <c r="A148" s="107">
        <v>44341</v>
      </c>
      <c r="B148" s="101" t="str">
        <f t="shared" si="9"/>
        <v>(火)</v>
      </c>
      <c r="C148" s="61">
        <f t="shared" si="8"/>
        <v>531838</v>
      </c>
      <c r="D148" s="67">
        <v>511059</v>
      </c>
      <c r="E148" s="67">
        <v>9429</v>
      </c>
      <c r="F148" s="61">
        <v>0</v>
      </c>
      <c r="G148" s="67">
        <v>11350</v>
      </c>
      <c r="H148" s="61">
        <v>0</v>
      </c>
      <c r="I148" s="61">
        <v>0</v>
      </c>
      <c r="J148" s="67">
        <v>480411</v>
      </c>
      <c r="K148" s="67">
        <v>9078</v>
      </c>
      <c r="L148" s="61">
        <v>0</v>
      </c>
      <c r="M148" s="67">
        <v>7838</v>
      </c>
      <c r="N148" s="61">
        <v>0</v>
      </c>
      <c r="O148" s="61">
        <v>0</v>
      </c>
    </row>
    <row r="149" spans="1:15" x14ac:dyDescent="0.45">
      <c r="A149" s="107">
        <v>44340</v>
      </c>
      <c r="B149" s="101" t="str">
        <f t="shared" si="9"/>
        <v>(月)</v>
      </c>
      <c r="C149" s="61">
        <f t="shared" si="8"/>
        <v>460206</v>
      </c>
      <c r="D149" s="67">
        <v>440163</v>
      </c>
      <c r="E149" s="67">
        <v>9503</v>
      </c>
      <c r="F149" s="61">
        <v>0</v>
      </c>
      <c r="G149" s="67">
        <v>10540</v>
      </c>
      <c r="H149" s="61">
        <v>0</v>
      </c>
      <c r="I149" s="61">
        <v>0</v>
      </c>
      <c r="J149" s="67">
        <v>415609</v>
      </c>
      <c r="K149" s="67">
        <v>9103</v>
      </c>
      <c r="L149" s="61">
        <v>0</v>
      </c>
      <c r="M149" s="67">
        <v>6959</v>
      </c>
      <c r="N149" s="61">
        <v>0</v>
      </c>
      <c r="O149" s="61">
        <v>0</v>
      </c>
    </row>
    <row r="150" spans="1:15" x14ac:dyDescent="0.45">
      <c r="A150" s="107">
        <v>44339</v>
      </c>
      <c r="B150" s="101" t="str">
        <f t="shared" si="9"/>
        <v>(日)</v>
      </c>
      <c r="C150" s="61">
        <f t="shared" si="8"/>
        <v>354248</v>
      </c>
      <c r="D150" s="67">
        <v>326067</v>
      </c>
      <c r="E150" s="67">
        <v>0</v>
      </c>
      <c r="F150" s="61">
        <v>0</v>
      </c>
      <c r="G150" s="67">
        <v>28181</v>
      </c>
      <c r="H150" s="61">
        <v>0</v>
      </c>
      <c r="I150" s="61">
        <v>0</v>
      </c>
      <c r="J150" s="67">
        <v>313260</v>
      </c>
      <c r="K150" s="67">
        <v>0</v>
      </c>
      <c r="L150" s="61">
        <v>0</v>
      </c>
      <c r="M150" s="67">
        <v>21040</v>
      </c>
      <c r="N150" s="61">
        <v>0</v>
      </c>
      <c r="O150" s="61">
        <v>0</v>
      </c>
    </row>
    <row r="151" spans="1:15" x14ac:dyDescent="0.45">
      <c r="A151" s="107">
        <v>44338</v>
      </c>
      <c r="B151" s="101" t="str">
        <f t="shared" si="9"/>
        <v>(土)</v>
      </c>
      <c r="C151" s="61">
        <f t="shared" si="8"/>
        <v>330452</v>
      </c>
      <c r="D151" s="67">
        <v>286796</v>
      </c>
      <c r="E151" s="67">
        <v>0</v>
      </c>
      <c r="F151" s="61">
        <v>0</v>
      </c>
      <c r="G151" s="67">
        <v>43656</v>
      </c>
      <c r="H151" s="61">
        <v>0</v>
      </c>
      <c r="I151" s="61">
        <v>0</v>
      </c>
      <c r="J151" s="67">
        <v>269005</v>
      </c>
      <c r="K151" s="67">
        <v>0</v>
      </c>
      <c r="L151" s="61">
        <v>0</v>
      </c>
      <c r="M151" s="67">
        <v>23150</v>
      </c>
      <c r="N151" s="61">
        <v>0</v>
      </c>
      <c r="O151" s="61">
        <v>0</v>
      </c>
    </row>
    <row r="152" spans="1:15" x14ac:dyDescent="0.45">
      <c r="A152" s="107">
        <v>44337</v>
      </c>
      <c r="B152" s="101" t="str">
        <f t="shared" si="9"/>
        <v>(金)</v>
      </c>
      <c r="C152" s="61">
        <f t="shared" si="8"/>
        <v>341932</v>
      </c>
      <c r="D152" s="67">
        <v>281329</v>
      </c>
      <c r="E152" s="67">
        <v>0</v>
      </c>
      <c r="F152" s="61">
        <v>0</v>
      </c>
      <c r="G152" s="67">
        <v>60603</v>
      </c>
      <c r="H152" s="61">
        <v>0</v>
      </c>
      <c r="I152" s="61">
        <v>0</v>
      </c>
      <c r="J152" s="67">
        <v>254359</v>
      </c>
      <c r="K152" s="67">
        <v>0</v>
      </c>
      <c r="L152" s="61">
        <v>0</v>
      </c>
      <c r="M152" s="67">
        <v>25166</v>
      </c>
      <c r="N152" s="61">
        <v>0</v>
      </c>
      <c r="O152" s="61">
        <v>0</v>
      </c>
    </row>
    <row r="153" spans="1:15" x14ac:dyDescent="0.45">
      <c r="A153" s="107">
        <v>44336</v>
      </c>
      <c r="B153" s="101" t="str">
        <f t="shared" si="9"/>
        <v>(木)</v>
      </c>
      <c r="C153" s="61">
        <f t="shared" si="8"/>
        <v>352087</v>
      </c>
      <c r="D153" s="67">
        <v>324340</v>
      </c>
      <c r="E153" s="67">
        <v>0</v>
      </c>
      <c r="F153" s="61">
        <v>0</v>
      </c>
      <c r="G153" s="67">
        <v>27747</v>
      </c>
      <c r="H153" s="61">
        <v>0</v>
      </c>
      <c r="I153" s="61">
        <v>0</v>
      </c>
      <c r="J153" s="67">
        <v>294678</v>
      </c>
      <c r="K153" s="67">
        <v>0</v>
      </c>
      <c r="L153" s="61">
        <v>0</v>
      </c>
      <c r="M153" s="67">
        <v>14207</v>
      </c>
      <c r="N153" s="61">
        <v>0</v>
      </c>
      <c r="O153" s="61">
        <v>0</v>
      </c>
    </row>
    <row r="154" spans="1:15" x14ac:dyDescent="0.45">
      <c r="A154" s="107">
        <v>44335</v>
      </c>
      <c r="B154" s="101" t="str">
        <f t="shared" si="9"/>
        <v>(水)</v>
      </c>
      <c r="C154" s="61">
        <f t="shared" si="8"/>
        <v>383246</v>
      </c>
      <c r="D154" s="67">
        <v>310235</v>
      </c>
      <c r="E154" s="67">
        <v>0</v>
      </c>
      <c r="F154" s="61">
        <v>0</v>
      </c>
      <c r="G154" s="67">
        <v>73011</v>
      </c>
      <c r="H154" s="61">
        <v>0</v>
      </c>
      <c r="I154" s="61">
        <v>0</v>
      </c>
      <c r="J154" s="67">
        <v>283470</v>
      </c>
      <c r="K154" s="67">
        <v>0</v>
      </c>
      <c r="L154" s="61">
        <v>0</v>
      </c>
      <c r="M154" s="67">
        <v>34258</v>
      </c>
      <c r="N154" s="61">
        <v>0</v>
      </c>
      <c r="O154" s="61">
        <v>0</v>
      </c>
    </row>
    <row r="155" spans="1:15" x14ac:dyDescent="0.45">
      <c r="A155" s="107">
        <v>44334</v>
      </c>
      <c r="B155" s="101" t="str">
        <f t="shared" si="9"/>
        <v>(火)</v>
      </c>
      <c r="C155" s="61">
        <f t="shared" si="8"/>
        <v>323275</v>
      </c>
      <c r="D155" s="67">
        <v>255223</v>
      </c>
      <c r="E155" s="67">
        <v>0</v>
      </c>
      <c r="F155" s="61">
        <v>0</v>
      </c>
      <c r="G155" s="67">
        <v>68052</v>
      </c>
      <c r="H155" s="61">
        <v>0</v>
      </c>
      <c r="I155" s="61">
        <v>0</v>
      </c>
      <c r="J155" s="67">
        <v>232013</v>
      </c>
      <c r="K155" s="67">
        <v>0</v>
      </c>
      <c r="L155" s="61">
        <v>0</v>
      </c>
      <c r="M155" s="67">
        <v>35117</v>
      </c>
      <c r="N155" s="61">
        <v>0</v>
      </c>
      <c r="O155" s="61">
        <v>0</v>
      </c>
    </row>
    <row r="156" spans="1:15" x14ac:dyDescent="0.45">
      <c r="A156" s="107">
        <v>44333</v>
      </c>
      <c r="B156" s="101" t="str">
        <f t="shared" si="9"/>
        <v>(月)</v>
      </c>
      <c r="C156" s="61">
        <f t="shared" si="8"/>
        <v>263295</v>
      </c>
      <c r="D156" s="67">
        <v>210790</v>
      </c>
      <c r="E156" s="67">
        <v>0</v>
      </c>
      <c r="F156" s="61">
        <v>0</v>
      </c>
      <c r="G156" s="67">
        <v>52505</v>
      </c>
      <c r="H156" s="61">
        <v>0</v>
      </c>
      <c r="I156" s="61">
        <v>0</v>
      </c>
      <c r="J156" s="67">
        <v>192237</v>
      </c>
      <c r="K156" s="67">
        <v>0</v>
      </c>
      <c r="L156" s="61">
        <v>0</v>
      </c>
      <c r="M156" s="67">
        <v>26309</v>
      </c>
      <c r="N156" s="61">
        <v>0</v>
      </c>
      <c r="O156" s="61">
        <v>0</v>
      </c>
    </row>
    <row r="157" spans="1:15" x14ac:dyDescent="0.45">
      <c r="A157" s="107">
        <v>44332</v>
      </c>
      <c r="B157" s="101" t="str">
        <f t="shared" si="9"/>
        <v>(日)</v>
      </c>
      <c r="C157" s="61">
        <f t="shared" si="8"/>
        <v>213302</v>
      </c>
      <c r="D157" s="67">
        <v>189025</v>
      </c>
      <c r="E157" s="67">
        <v>0</v>
      </c>
      <c r="F157" s="61">
        <v>0</v>
      </c>
      <c r="G157" s="67">
        <v>24277</v>
      </c>
      <c r="H157" s="61">
        <v>0</v>
      </c>
      <c r="I157" s="61">
        <v>0</v>
      </c>
      <c r="J157" s="67">
        <v>179957</v>
      </c>
      <c r="K157" s="67">
        <v>0</v>
      </c>
      <c r="L157" s="61">
        <v>0</v>
      </c>
      <c r="M157" s="67">
        <v>15326</v>
      </c>
      <c r="N157" s="61">
        <v>0</v>
      </c>
      <c r="O157" s="61">
        <v>0</v>
      </c>
    </row>
    <row r="158" spans="1:15" x14ac:dyDescent="0.45">
      <c r="A158" s="107">
        <v>44331</v>
      </c>
      <c r="B158" s="101" t="str">
        <f t="shared" si="9"/>
        <v>(土)</v>
      </c>
      <c r="C158" s="61">
        <f t="shared" si="8"/>
        <v>173511</v>
      </c>
      <c r="D158" s="67">
        <v>138863</v>
      </c>
      <c r="E158" s="67">
        <v>0</v>
      </c>
      <c r="F158" s="61">
        <v>0</v>
      </c>
      <c r="G158" s="67">
        <v>34648</v>
      </c>
      <c r="H158" s="61">
        <v>0</v>
      </c>
      <c r="I158" s="61">
        <v>0</v>
      </c>
      <c r="J158" s="67">
        <v>126019</v>
      </c>
      <c r="K158" s="67">
        <v>0</v>
      </c>
      <c r="L158" s="61">
        <v>0</v>
      </c>
      <c r="M158" s="67">
        <v>16020</v>
      </c>
      <c r="N158" s="61">
        <v>0</v>
      </c>
      <c r="O158" s="61">
        <v>0</v>
      </c>
    </row>
    <row r="159" spans="1:15" x14ac:dyDescent="0.45">
      <c r="A159" s="107">
        <v>44330</v>
      </c>
      <c r="B159" s="101" t="str">
        <f t="shared" si="9"/>
        <v>(金)</v>
      </c>
      <c r="C159" s="61">
        <f t="shared" si="8"/>
        <v>185203</v>
      </c>
      <c r="D159" s="67">
        <v>135198</v>
      </c>
      <c r="E159" s="67">
        <v>0</v>
      </c>
      <c r="F159" s="61">
        <v>0</v>
      </c>
      <c r="G159" s="67">
        <v>50005</v>
      </c>
      <c r="H159" s="61">
        <v>0</v>
      </c>
      <c r="I159" s="61">
        <v>0</v>
      </c>
      <c r="J159" s="67">
        <v>113188</v>
      </c>
      <c r="K159" s="67">
        <v>0</v>
      </c>
      <c r="L159" s="61">
        <v>0</v>
      </c>
      <c r="M159" s="67">
        <v>18422</v>
      </c>
      <c r="N159" s="61">
        <v>0</v>
      </c>
      <c r="O159" s="61">
        <v>0</v>
      </c>
    </row>
    <row r="160" spans="1:15" x14ac:dyDescent="0.45">
      <c r="A160" s="107">
        <v>44329</v>
      </c>
      <c r="B160" s="101" t="str">
        <f t="shared" si="9"/>
        <v>(木)</v>
      </c>
      <c r="C160" s="61">
        <f t="shared" si="8"/>
        <v>212466</v>
      </c>
      <c r="D160" s="67">
        <v>159392</v>
      </c>
      <c r="E160" s="67">
        <v>0</v>
      </c>
      <c r="F160" s="61">
        <v>0</v>
      </c>
      <c r="G160" s="67">
        <v>53074</v>
      </c>
      <c r="H160" s="61">
        <v>0</v>
      </c>
      <c r="I160" s="61">
        <v>0</v>
      </c>
      <c r="J160" s="67">
        <v>136950</v>
      </c>
      <c r="K160" s="67">
        <v>0</v>
      </c>
      <c r="L160" s="61">
        <v>0</v>
      </c>
      <c r="M160" s="67">
        <v>24791</v>
      </c>
      <c r="N160" s="61">
        <v>0</v>
      </c>
      <c r="O160" s="61">
        <v>0</v>
      </c>
    </row>
    <row r="161" spans="1:15" x14ac:dyDescent="0.45">
      <c r="A161" s="107">
        <v>44328</v>
      </c>
      <c r="B161" s="101" t="str">
        <f t="shared" si="9"/>
        <v>(水)</v>
      </c>
      <c r="C161" s="61">
        <f t="shared" si="8"/>
        <v>216920</v>
      </c>
      <c r="D161" s="67">
        <v>162403</v>
      </c>
      <c r="E161" s="67">
        <v>0</v>
      </c>
      <c r="F161" s="61">
        <v>0</v>
      </c>
      <c r="G161" s="67">
        <v>54517</v>
      </c>
      <c r="H161" s="61">
        <v>0</v>
      </c>
      <c r="I161" s="61">
        <v>0</v>
      </c>
      <c r="J161" s="67">
        <v>139759</v>
      </c>
      <c r="K161" s="67">
        <v>0</v>
      </c>
      <c r="L161" s="61">
        <v>0</v>
      </c>
      <c r="M161" s="67">
        <v>26120</v>
      </c>
      <c r="N161" s="61">
        <v>0</v>
      </c>
      <c r="O161" s="61">
        <v>0</v>
      </c>
    </row>
    <row r="162" spans="1:15" x14ac:dyDescent="0.45">
      <c r="A162" s="107">
        <v>44327</v>
      </c>
      <c r="B162" s="101" t="str">
        <f t="shared" si="9"/>
        <v>(火)</v>
      </c>
      <c r="C162" s="61">
        <f t="shared" si="8"/>
        <v>178303</v>
      </c>
      <c r="D162" s="67">
        <v>132679</v>
      </c>
      <c r="E162" s="67">
        <v>0</v>
      </c>
      <c r="F162" s="61">
        <v>0</v>
      </c>
      <c r="G162" s="67">
        <v>45624</v>
      </c>
      <c r="H162" s="61">
        <v>0</v>
      </c>
      <c r="I162" s="61">
        <v>0</v>
      </c>
      <c r="J162" s="67">
        <v>110188</v>
      </c>
      <c r="K162" s="67">
        <v>0</v>
      </c>
      <c r="L162" s="61">
        <v>0</v>
      </c>
      <c r="M162" s="67">
        <v>22127</v>
      </c>
      <c r="N162" s="61">
        <v>0</v>
      </c>
      <c r="O162" s="61">
        <v>0</v>
      </c>
    </row>
    <row r="163" spans="1:15" x14ac:dyDescent="0.45">
      <c r="A163" s="107">
        <v>44326</v>
      </c>
      <c r="B163" s="101" t="str">
        <f t="shared" si="9"/>
        <v>(月)</v>
      </c>
      <c r="C163" s="61">
        <f t="shared" si="8"/>
        <v>135836</v>
      </c>
      <c r="D163" s="67">
        <v>106397</v>
      </c>
      <c r="E163" s="67">
        <v>0</v>
      </c>
      <c r="F163" s="61">
        <v>0</v>
      </c>
      <c r="G163" s="67">
        <v>29439</v>
      </c>
      <c r="H163" s="61">
        <v>0</v>
      </c>
      <c r="I163" s="61">
        <v>0</v>
      </c>
      <c r="J163" s="67">
        <v>86799</v>
      </c>
      <c r="K163" s="67">
        <v>0</v>
      </c>
      <c r="L163" s="61">
        <v>0</v>
      </c>
      <c r="M163" s="67">
        <v>14117</v>
      </c>
      <c r="N163" s="61">
        <v>0</v>
      </c>
      <c r="O163" s="61">
        <v>0</v>
      </c>
    </row>
    <row r="164" spans="1:15" x14ac:dyDescent="0.45">
      <c r="A164" s="107">
        <v>44325</v>
      </c>
      <c r="B164" s="101" t="str">
        <f t="shared" si="9"/>
        <v>(日)</v>
      </c>
      <c r="C164" s="61">
        <f t="shared" si="8"/>
        <v>84701</v>
      </c>
      <c r="D164" s="67">
        <v>75667</v>
      </c>
      <c r="E164" s="67">
        <v>0</v>
      </c>
      <c r="F164" s="61">
        <v>0</v>
      </c>
      <c r="G164" s="67">
        <v>9034</v>
      </c>
      <c r="H164" s="61">
        <v>0</v>
      </c>
      <c r="I164" s="61">
        <v>0</v>
      </c>
      <c r="J164" s="67">
        <v>67184</v>
      </c>
      <c r="K164" s="67">
        <v>0</v>
      </c>
      <c r="L164" s="61">
        <v>0</v>
      </c>
      <c r="M164" s="67">
        <v>5876</v>
      </c>
      <c r="N164" s="61">
        <v>0</v>
      </c>
      <c r="O164" s="61">
        <v>0</v>
      </c>
    </row>
    <row r="165" spans="1:15" x14ac:dyDescent="0.45">
      <c r="A165" s="107">
        <v>44324</v>
      </c>
      <c r="B165" s="101" t="str">
        <f t="shared" si="9"/>
        <v>(土)</v>
      </c>
      <c r="C165" s="61">
        <f t="shared" si="8"/>
        <v>70881</v>
      </c>
      <c r="D165" s="67">
        <v>63064</v>
      </c>
      <c r="E165" s="67">
        <v>0</v>
      </c>
      <c r="F165" s="61">
        <v>0</v>
      </c>
      <c r="G165" s="67">
        <v>7817</v>
      </c>
      <c r="H165" s="61">
        <v>0</v>
      </c>
      <c r="I165" s="61">
        <v>0</v>
      </c>
      <c r="J165" s="67">
        <v>50060</v>
      </c>
      <c r="K165" s="67">
        <v>0</v>
      </c>
      <c r="L165" s="61">
        <v>0</v>
      </c>
      <c r="M165" s="67">
        <v>3993</v>
      </c>
      <c r="N165" s="61">
        <v>0</v>
      </c>
      <c r="O165" s="61">
        <v>0</v>
      </c>
    </row>
    <row r="166" spans="1:15" x14ac:dyDescent="0.45">
      <c r="A166" s="107">
        <v>44323</v>
      </c>
      <c r="B166" s="101" t="str">
        <f t="shared" si="9"/>
        <v>(金)</v>
      </c>
      <c r="C166" s="61">
        <f t="shared" ref="C166:C191" si="10">SUM(D166:I166)</f>
        <v>61447</v>
      </c>
      <c r="D166" s="67">
        <v>50362</v>
      </c>
      <c r="E166" s="67">
        <v>0</v>
      </c>
      <c r="F166" s="61">
        <v>0</v>
      </c>
      <c r="G166" s="67">
        <v>11085</v>
      </c>
      <c r="H166" s="61">
        <v>0</v>
      </c>
      <c r="I166" s="61">
        <v>0</v>
      </c>
      <c r="J166" s="67">
        <v>32605</v>
      </c>
      <c r="K166" s="67">
        <v>0</v>
      </c>
      <c r="L166" s="61">
        <v>0</v>
      </c>
      <c r="M166" s="67">
        <v>4552</v>
      </c>
      <c r="N166" s="61">
        <v>0</v>
      </c>
      <c r="O166" s="61">
        <v>0</v>
      </c>
    </row>
    <row r="167" spans="1:15" x14ac:dyDescent="0.45">
      <c r="A167" s="107">
        <v>44322</v>
      </c>
      <c r="B167" s="101" t="str">
        <f t="shared" si="9"/>
        <v>(木)</v>
      </c>
      <c r="C167" s="61">
        <f t="shared" si="10"/>
        <v>57283</v>
      </c>
      <c r="D167" s="67">
        <v>48559</v>
      </c>
      <c r="E167" s="67">
        <v>0</v>
      </c>
      <c r="F167" s="61">
        <v>0</v>
      </c>
      <c r="G167" s="67">
        <v>8724</v>
      </c>
      <c r="H167" s="61">
        <v>0</v>
      </c>
      <c r="I167" s="61">
        <v>0</v>
      </c>
      <c r="J167" s="67">
        <v>34220</v>
      </c>
      <c r="K167" s="67">
        <v>0</v>
      </c>
      <c r="L167" s="61">
        <v>0</v>
      </c>
      <c r="M167" s="67">
        <v>4970</v>
      </c>
      <c r="N167" s="61">
        <v>0</v>
      </c>
      <c r="O167" s="61">
        <v>0</v>
      </c>
    </row>
    <row r="168" spans="1:15" x14ac:dyDescent="0.45">
      <c r="A168" s="107">
        <v>44321</v>
      </c>
      <c r="B168" s="101" t="str">
        <f t="shared" si="9"/>
        <v>(水)</v>
      </c>
      <c r="C168" s="61">
        <f t="shared" si="10"/>
        <v>11102</v>
      </c>
      <c r="D168" s="67">
        <v>10223</v>
      </c>
      <c r="E168" s="67">
        <v>0</v>
      </c>
      <c r="F168" s="61">
        <v>0</v>
      </c>
      <c r="G168" s="67">
        <v>879</v>
      </c>
      <c r="H168" s="61">
        <v>0</v>
      </c>
      <c r="I168" s="61">
        <v>0</v>
      </c>
      <c r="J168" s="67">
        <v>8348</v>
      </c>
      <c r="K168" s="67">
        <v>0</v>
      </c>
      <c r="L168" s="61">
        <v>0</v>
      </c>
      <c r="M168" s="67">
        <v>715</v>
      </c>
      <c r="N168" s="61">
        <v>0</v>
      </c>
      <c r="O168" s="61">
        <v>0</v>
      </c>
    </row>
    <row r="169" spans="1:15" x14ac:dyDescent="0.45">
      <c r="A169" s="107">
        <v>44320</v>
      </c>
      <c r="B169" s="101" t="str">
        <f t="shared" si="9"/>
        <v>(火)</v>
      </c>
      <c r="C169" s="61">
        <f t="shared" si="10"/>
        <v>9452</v>
      </c>
      <c r="D169" s="67">
        <v>8752</v>
      </c>
      <c r="E169" s="67">
        <v>0</v>
      </c>
      <c r="F169" s="61">
        <v>0</v>
      </c>
      <c r="G169" s="67">
        <v>700</v>
      </c>
      <c r="H169" s="61">
        <v>0</v>
      </c>
      <c r="I169" s="61">
        <v>0</v>
      </c>
      <c r="J169" s="67">
        <v>6870</v>
      </c>
      <c r="K169" s="67">
        <v>0</v>
      </c>
      <c r="L169" s="61">
        <v>0</v>
      </c>
      <c r="M169" s="67">
        <v>516</v>
      </c>
      <c r="N169" s="61">
        <v>0</v>
      </c>
      <c r="O169" s="61">
        <v>0</v>
      </c>
    </row>
    <row r="170" spans="1:15" x14ac:dyDescent="0.45">
      <c r="A170" s="107">
        <v>44319</v>
      </c>
      <c r="B170" s="101" t="str">
        <f t="shared" si="9"/>
        <v>(月)</v>
      </c>
      <c r="C170" s="61">
        <f t="shared" si="10"/>
        <v>8513</v>
      </c>
      <c r="D170" s="67">
        <v>7716</v>
      </c>
      <c r="E170" s="67">
        <v>0</v>
      </c>
      <c r="F170" s="61">
        <v>0</v>
      </c>
      <c r="G170" s="67">
        <v>797</v>
      </c>
      <c r="H170" s="61">
        <v>0</v>
      </c>
      <c r="I170" s="61">
        <v>0</v>
      </c>
      <c r="J170" s="67">
        <v>5843</v>
      </c>
      <c r="K170" s="67">
        <v>0</v>
      </c>
      <c r="L170" s="61">
        <v>0</v>
      </c>
      <c r="M170" s="67">
        <v>728</v>
      </c>
      <c r="N170" s="61">
        <v>0</v>
      </c>
      <c r="O170" s="61">
        <v>0</v>
      </c>
    </row>
    <row r="171" spans="1:15" x14ac:dyDescent="0.45">
      <c r="A171" s="107">
        <v>44318</v>
      </c>
      <c r="B171" s="101" t="str">
        <f t="shared" si="9"/>
        <v>(日)</v>
      </c>
      <c r="C171" s="61">
        <f t="shared" si="10"/>
        <v>27684</v>
      </c>
      <c r="D171" s="67">
        <v>27684</v>
      </c>
      <c r="E171" s="67">
        <v>0</v>
      </c>
      <c r="F171" s="61">
        <v>0</v>
      </c>
      <c r="G171" s="67">
        <v>0</v>
      </c>
      <c r="H171" s="61">
        <v>0</v>
      </c>
      <c r="I171" s="61">
        <v>0</v>
      </c>
      <c r="J171" s="67">
        <v>20967</v>
      </c>
      <c r="K171" s="67">
        <v>0</v>
      </c>
      <c r="L171" s="61">
        <v>0</v>
      </c>
      <c r="M171" s="67">
        <v>0</v>
      </c>
      <c r="N171" s="61">
        <v>0</v>
      </c>
      <c r="O171" s="61">
        <v>0</v>
      </c>
    </row>
    <row r="172" spans="1:15" x14ac:dyDescent="0.45">
      <c r="A172" s="107">
        <v>44317</v>
      </c>
      <c r="B172" s="101" t="str">
        <f t="shared" si="9"/>
        <v>(土)</v>
      </c>
      <c r="C172" s="61">
        <f t="shared" si="10"/>
        <v>41412</v>
      </c>
      <c r="D172" s="67">
        <v>41412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22229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07">
        <v>44316</v>
      </c>
      <c r="B173" s="101" t="str">
        <f t="shared" si="9"/>
        <v>(金)</v>
      </c>
      <c r="C173" s="61">
        <f t="shared" si="10"/>
        <v>62257</v>
      </c>
      <c r="D173" s="67">
        <v>62257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27382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07">
        <v>44315</v>
      </c>
      <c r="B174" s="101" t="str">
        <f t="shared" si="9"/>
        <v>(木)</v>
      </c>
      <c r="C174" s="61">
        <f t="shared" si="10"/>
        <v>20392</v>
      </c>
      <c r="D174" s="67">
        <v>20392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13209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07">
        <v>44314</v>
      </c>
      <c r="B175" s="101" t="str">
        <f t="shared" si="9"/>
        <v>(水)</v>
      </c>
      <c r="C175" s="61">
        <f t="shared" si="10"/>
        <v>83252</v>
      </c>
      <c r="D175" s="67">
        <v>83252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37661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07">
        <v>44313</v>
      </c>
      <c r="B176" s="101" t="str">
        <f t="shared" si="9"/>
        <v>(火)</v>
      </c>
      <c r="C176" s="61">
        <f t="shared" si="10"/>
        <v>76834</v>
      </c>
      <c r="D176" s="67">
        <v>76834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38151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07">
        <v>44312</v>
      </c>
      <c r="B177" s="101" t="str">
        <f t="shared" si="9"/>
        <v>(月)</v>
      </c>
      <c r="C177" s="61">
        <f t="shared" si="10"/>
        <v>57776</v>
      </c>
      <c r="D177" s="67">
        <v>57776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28252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7">
        <v>44311</v>
      </c>
      <c r="B178" s="101" t="str">
        <f t="shared" si="9"/>
        <v>(日)</v>
      </c>
      <c r="C178" s="61">
        <f t="shared" si="10"/>
        <v>25423</v>
      </c>
      <c r="D178" s="67">
        <v>25423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15817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7">
        <v>44310</v>
      </c>
      <c r="B179" s="101" t="str">
        <f t="shared" si="9"/>
        <v>(土)</v>
      </c>
      <c r="C179" s="61">
        <f t="shared" si="10"/>
        <v>35458</v>
      </c>
      <c r="D179" s="67">
        <v>35458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16658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7">
        <v>44309</v>
      </c>
      <c r="B180" s="101" t="str">
        <f t="shared" si="9"/>
        <v>(金)</v>
      </c>
      <c r="C180" s="61">
        <f t="shared" si="10"/>
        <v>53797</v>
      </c>
      <c r="D180" s="67">
        <v>53797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19319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7">
        <v>44308</v>
      </c>
      <c r="B181" s="101" t="str">
        <f t="shared" si="9"/>
        <v>(木)</v>
      </c>
      <c r="C181" s="61">
        <f t="shared" si="10"/>
        <v>57485</v>
      </c>
      <c r="D181" s="67">
        <v>57485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25933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07">
        <v>44307</v>
      </c>
      <c r="B182" s="101" t="str">
        <f t="shared" si="9"/>
        <v>(水)</v>
      </c>
      <c r="C182" s="61">
        <f t="shared" si="10"/>
        <v>60070</v>
      </c>
      <c r="D182" s="67">
        <v>60070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27298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07">
        <v>44306</v>
      </c>
      <c r="B183" s="101" t="str">
        <f t="shared" si="9"/>
        <v>(火)</v>
      </c>
      <c r="C183" s="61">
        <f t="shared" si="10"/>
        <v>49737</v>
      </c>
      <c r="D183" s="67">
        <v>49737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23106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07">
        <v>44305</v>
      </c>
      <c r="B184" s="101" t="str">
        <f t="shared" si="9"/>
        <v>(月)</v>
      </c>
      <c r="C184" s="61">
        <f t="shared" si="10"/>
        <v>32362</v>
      </c>
      <c r="D184" s="67">
        <v>32362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14502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07">
        <v>44304</v>
      </c>
      <c r="B185" s="101" t="str">
        <f t="shared" si="9"/>
        <v>(日)</v>
      </c>
      <c r="C185" s="61">
        <f t="shared" si="10"/>
        <v>9172</v>
      </c>
      <c r="D185" s="67">
        <v>9172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5722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07">
        <v>44303</v>
      </c>
      <c r="B186" s="101" t="str">
        <f t="shared" si="9"/>
        <v>(土)</v>
      </c>
      <c r="C186" s="61">
        <f t="shared" si="10"/>
        <v>7551</v>
      </c>
      <c r="D186" s="67">
        <v>7551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3694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07">
        <v>44302</v>
      </c>
      <c r="B187" s="101" t="str">
        <f t="shared" si="9"/>
        <v>(金)</v>
      </c>
      <c r="C187" s="61">
        <f t="shared" si="10"/>
        <v>10185</v>
      </c>
      <c r="D187" s="67">
        <v>10185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3512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07">
        <v>44301</v>
      </c>
      <c r="B188" s="101" t="str">
        <f t="shared" si="9"/>
        <v>(木)</v>
      </c>
      <c r="C188" s="61">
        <f t="shared" si="10"/>
        <v>8770</v>
      </c>
      <c r="D188" s="67">
        <v>8770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4437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07">
        <v>44300</v>
      </c>
      <c r="B189" s="101" t="str">
        <f t="shared" si="9"/>
        <v>(水)</v>
      </c>
      <c r="C189" s="61">
        <f t="shared" si="10"/>
        <v>4984</v>
      </c>
      <c r="D189" s="67">
        <v>4984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3149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07">
        <v>44299</v>
      </c>
      <c r="B190" s="101" t="str">
        <f t="shared" si="9"/>
        <v>(火)</v>
      </c>
      <c r="C190" s="61">
        <f t="shared" si="10"/>
        <v>3991</v>
      </c>
      <c r="D190" s="67">
        <v>3991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2771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07">
        <v>44298</v>
      </c>
      <c r="B191" s="101" t="str">
        <f t="shared" si="9"/>
        <v>(月)</v>
      </c>
      <c r="C191" s="61">
        <f t="shared" si="10"/>
        <v>4612</v>
      </c>
      <c r="D191" s="79">
        <v>4612</v>
      </c>
      <c r="E191" s="79">
        <v>0</v>
      </c>
      <c r="F191" s="61">
        <v>0</v>
      </c>
      <c r="G191" s="79">
        <v>0</v>
      </c>
      <c r="H191" s="61">
        <v>0</v>
      </c>
      <c r="I191" s="61">
        <v>0</v>
      </c>
      <c r="J191" s="79">
        <v>3357</v>
      </c>
      <c r="K191" s="79">
        <v>0</v>
      </c>
      <c r="L191" s="61">
        <v>0</v>
      </c>
      <c r="M191" s="79">
        <v>0</v>
      </c>
      <c r="N191" s="61">
        <v>0</v>
      </c>
      <c r="O191" s="61">
        <v>0</v>
      </c>
    </row>
    <row r="192" spans="1:15" x14ac:dyDescent="0.4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</row>
    <row r="193" spans="1:2" x14ac:dyDescent="0.45">
      <c r="A193" s="77" t="s">
        <v>326</v>
      </c>
      <c r="B193" s="77"/>
    </row>
    <row r="194" spans="1:2" x14ac:dyDescent="0.45">
      <c r="A194" s="80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4" t="s">
        <v>296</v>
      </c>
      <c r="B3" s="146" t="s">
        <v>297</v>
      </c>
      <c r="C3" s="148" t="s">
        <v>298</v>
      </c>
      <c r="D3" s="140" t="s">
        <v>299</v>
      </c>
      <c r="E3" s="141"/>
      <c r="F3" s="140" t="s">
        <v>300</v>
      </c>
      <c r="G3" s="141"/>
      <c r="H3" s="75"/>
      <c r="I3" s="75"/>
    </row>
    <row r="4" spans="1:9" x14ac:dyDescent="0.45">
      <c r="A4" s="145"/>
      <c r="B4" s="147"/>
      <c r="C4" s="149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42" t="s">
        <v>287</v>
      </c>
      <c r="B5" s="143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3">
        <v>44407</v>
      </c>
      <c r="B6" s="104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3">
        <v>44406</v>
      </c>
      <c r="B7" s="104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3">
        <v>44405</v>
      </c>
      <c r="B8" s="104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3">
        <v>44404</v>
      </c>
      <c r="B9" s="104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3">
        <v>44403</v>
      </c>
      <c r="B10" s="104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3">
        <v>44398</v>
      </c>
      <c r="B11" s="104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3">
        <v>44397</v>
      </c>
      <c r="B12" s="104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3">
        <v>44396</v>
      </c>
      <c r="B13" s="104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3">
        <v>44393</v>
      </c>
      <c r="B14" s="104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3">
        <v>44392</v>
      </c>
      <c r="B15" s="104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3">
        <v>44391</v>
      </c>
      <c r="B16" s="104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3">
        <v>44390</v>
      </c>
      <c r="B17" s="104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3">
        <v>44389</v>
      </c>
      <c r="B18" s="104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3">
        <v>44386</v>
      </c>
      <c r="B19" s="104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3">
        <v>44385</v>
      </c>
      <c r="B20" s="104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3">
        <v>44384</v>
      </c>
      <c r="B21" s="104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3">
        <v>44383</v>
      </c>
      <c r="B22" s="104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3">
        <v>44382</v>
      </c>
      <c r="B23" s="104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3">
        <v>44379</v>
      </c>
      <c r="B24" s="104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3">
        <v>44378</v>
      </c>
      <c r="B25" s="104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3">
        <v>44377</v>
      </c>
      <c r="B26" s="104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3">
        <v>44376</v>
      </c>
      <c r="B27" s="104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3">
        <v>44375</v>
      </c>
      <c r="B28" s="104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3">
        <v>44372</v>
      </c>
      <c r="B29" s="104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3">
        <v>44371</v>
      </c>
      <c r="B30" s="104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3">
        <v>44370</v>
      </c>
      <c r="B31" s="104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3">
        <v>44369</v>
      </c>
      <c r="B32" s="104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3">
        <v>44368</v>
      </c>
      <c r="B33" s="104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3">
        <v>44365</v>
      </c>
      <c r="B34" s="104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3">
        <v>44364</v>
      </c>
      <c r="B35" s="104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3">
        <v>44363</v>
      </c>
      <c r="B36" s="104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3">
        <v>44362</v>
      </c>
      <c r="B37" s="104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3">
        <v>44361</v>
      </c>
      <c r="B38" s="104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3">
        <v>44358</v>
      </c>
      <c r="B39" s="104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3">
        <v>44357</v>
      </c>
      <c r="B40" s="104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3">
        <v>44356</v>
      </c>
      <c r="B41" s="104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3">
        <v>44355</v>
      </c>
      <c r="B42" s="104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3">
        <v>44354</v>
      </c>
      <c r="B43" s="104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3">
        <v>44351</v>
      </c>
      <c r="B44" s="104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19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50" t="s">
        <v>331</v>
      </c>
      <c r="B3" s="138" t="s">
        <v>297</v>
      </c>
      <c r="C3" s="138" t="s">
        <v>334</v>
      </c>
      <c r="D3" s="138" t="s">
        <v>297</v>
      </c>
      <c r="E3" s="137" t="s">
        <v>298</v>
      </c>
      <c r="F3" s="106" t="s">
        <v>299</v>
      </c>
      <c r="G3" s="106" t="s">
        <v>300</v>
      </c>
      <c r="H3" s="75"/>
      <c r="I3" s="75"/>
    </row>
    <row r="4" spans="1:9" x14ac:dyDescent="0.45">
      <c r="A4" s="138"/>
      <c r="B4" s="138"/>
      <c r="C4" s="138"/>
      <c r="D4" s="138"/>
      <c r="E4" s="137"/>
      <c r="F4" s="105" t="s">
        <v>302</v>
      </c>
      <c r="G4" s="105" t="s">
        <v>302</v>
      </c>
      <c r="H4" s="74"/>
      <c r="I4" s="74"/>
    </row>
    <row r="5" spans="1:9" x14ac:dyDescent="0.45">
      <c r="A5" s="107">
        <v>44482</v>
      </c>
      <c r="B5" s="108" t="s">
        <v>306</v>
      </c>
      <c r="C5" s="107">
        <v>44479</v>
      </c>
      <c r="D5" s="108" t="s">
        <v>335</v>
      </c>
      <c r="E5" s="84">
        <v>18283165</v>
      </c>
      <c r="F5" s="84">
        <v>9751845</v>
      </c>
      <c r="G5" s="84">
        <v>8531320</v>
      </c>
      <c r="H5" s="74"/>
      <c r="I5" s="74"/>
    </row>
    <row r="6" spans="1:9" x14ac:dyDescent="0.45">
      <c r="A6" s="107">
        <v>44475</v>
      </c>
      <c r="B6" s="108" t="s">
        <v>306</v>
      </c>
      <c r="C6" s="107">
        <v>44472</v>
      </c>
      <c r="D6" s="108" t="s">
        <v>335</v>
      </c>
      <c r="E6" s="84">
        <v>17523553</v>
      </c>
      <c r="F6" s="84">
        <v>9707240</v>
      </c>
      <c r="G6" s="84">
        <v>7816313</v>
      </c>
      <c r="H6" s="74"/>
      <c r="I6" s="74"/>
    </row>
    <row r="7" spans="1:9" x14ac:dyDescent="0.45">
      <c r="A7" s="107">
        <v>44468</v>
      </c>
      <c r="B7" s="108" t="s">
        <v>306</v>
      </c>
      <c r="C7" s="107">
        <v>44465</v>
      </c>
      <c r="D7" s="108" t="s">
        <v>335</v>
      </c>
      <c r="E7" s="84">
        <v>16729009</v>
      </c>
      <c r="F7" s="84">
        <v>9578689</v>
      </c>
      <c r="G7" s="84">
        <v>7150320</v>
      </c>
      <c r="H7" s="74"/>
      <c r="I7" s="74"/>
    </row>
    <row r="8" spans="1:9" x14ac:dyDescent="0.45">
      <c r="A8" s="107">
        <v>44461</v>
      </c>
      <c r="B8" s="108" t="s">
        <v>306</v>
      </c>
      <c r="C8" s="107">
        <v>44458</v>
      </c>
      <c r="D8" s="108" t="s">
        <v>335</v>
      </c>
      <c r="E8" s="84">
        <v>16106155</v>
      </c>
      <c r="F8" s="84">
        <v>9364198</v>
      </c>
      <c r="G8" s="84">
        <v>6741957</v>
      </c>
      <c r="H8" s="74"/>
      <c r="I8" s="74"/>
    </row>
    <row r="9" spans="1:9" x14ac:dyDescent="0.45">
      <c r="A9" s="107">
        <v>44454</v>
      </c>
      <c r="B9" s="108" t="s">
        <v>306</v>
      </c>
      <c r="C9" s="107">
        <v>44451</v>
      </c>
      <c r="D9" s="108" t="s">
        <v>335</v>
      </c>
      <c r="E9" s="84">
        <v>15400219</v>
      </c>
      <c r="F9" s="84">
        <v>8914497</v>
      </c>
      <c r="G9" s="84">
        <v>6485722</v>
      </c>
      <c r="H9" s="74"/>
      <c r="I9" s="74"/>
    </row>
    <row r="10" spans="1:9" x14ac:dyDescent="0.45">
      <c r="A10" s="107">
        <v>44447</v>
      </c>
      <c r="B10" s="108" t="s">
        <v>306</v>
      </c>
      <c r="C10" s="107">
        <v>44444</v>
      </c>
      <c r="D10" s="108" t="s">
        <v>335</v>
      </c>
      <c r="E10" s="84">
        <v>14362075</v>
      </c>
      <c r="F10" s="84">
        <v>8141454</v>
      </c>
      <c r="G10" s="84">
        <v>6220621</v>
      </c>
      <c r="H10" s="74"/>
      <c r="I10" s="74"/>
    </row>
    <row r="11" spans="1:9" x14ac:dyDescent="0.45">
      <c r="A11" s="107">
        <v>44440</v>
      </c>
      <c r="B11" s="108" t="s">
        <v>306</v>
      </c>
      <c r="C11" s="107">
        <v>44437</v>
      </c>
      <c r="D11" s="108" t="s">
        <v>335</v>
      </c>
      <c r="E11" s="84">
        <v>13225021</v>
      </c>
      <c r="F11" s="84">
        <v>7426698</v>
      </c>
      <c r="G11" s="84">
        <v>5798323</v>
      </c>
      <c r="H11" s="74"/>
      <c r="I11" s="74"/>
    </row>
    <row r="12" spans="1:9" x14ac:dyDescent="0.45">
      <c r="A12" s="107">
        <v>44433</v>
      </c>
      <c r="B12" s="108" t="s">
        <v>306</v>
      </c>
      <c r="C12" s="107">
        <v>44430</v>
      </c>
      <c r="D12" s="108" t="s">
        <v>335</v>
      </c>
      <c r="E12" s="84">
        <v>12029002</v>
      </c>
      <c r="F12" s="84">
        <v>7013578</v>
      </c>
      <c r="G12" s="84">
        <v>5015424</v>
      </c>
      <c r="H12" s="74"/>
      <c r="I12" s="74"/>
    </row>
    <row r="13" spans="1:9" x14ac:dyDescent="0.45">
      <c r="A13" s="107">
        <v>44426</v>
      </c>
      <c r="B13" s="108" t="s">
        <v>306</v>
      </c>
      <c r="C13" s="107">
        <v>44423</v>
      </c>
      <c r="D13" s="108" t="s">
        <v>335</v>
      </c>
      <c r="E13" s="84">
        <v>10579702</v>
      </c>
      <c r="F13" s="84">
        <v>6761659</v>
      </c>
      <c r="G13" s="84">
        <v>3818043</v>
      </c>
      <c r="H13" s="74"/>
      <c r="I13" s="74"/>
    </row>
    <row r="14" spans="1:9" x14ac:dyDescent="0.45">
      <c r="A14" s="107">
        <v>44419</v>
      </c>
      <c r="B14" s="108" t="s">
        <v>306</v>
      </c>
      <c r="C14" s="107">
        <v>44416</v>
      </c>
      <c r="D14" s="108" t="s">
        <v>335</v>
      </c>
      <c r="E14" s="84">
        <v>9282019</v>
      </c>
      <c r="F14" s="84">
        <v>6577221</v>
      </c>
      <c r="G14" s="84">
        <v>2704798</v>
      </c>
      <c r="H14" s="74"/>
      <c r="I14" s="74"/>
    </row>
    <row r="15" spans="1:9" x14ac:dyDescent="0.45">
      <c r="A15" s="107">
        <v>44412</v>
      </c>
      <c r="B15" s="108" t="s">
        <v>306</v>
      </c>
      <c r="C15" s="107">
        <v>44409</v>
      </c>
      <c r="D15" s="108" t="s">
        <v>335</v>
      </c>
      <c r="E15" s="84">
        <v>7723380</v>
      </c>
      <c r="F15" s="84">
        <v>6269246</v>
      </c>
      <c r="G15" s="84">
        <v>1454134</v>
      </c>
      <c r="H15" s="74"/>
      <c r="I15" s="74"/>
    </row>
    <row r="16" spans="1:9" x14ac:dyDescent="0.45">
      <c r="A16" s="85"/>
      <c r="B16" s="73"/>
      <c r="C16" s="73"/>
      <c r="D16" s="73"/>
      <c r="E16" s="73"/>
      <c r="F16" s="73"/>
      <c r="G16" s="74"/>
      <c r="H16" s="74"/>
    </row>
    <row r="17" spans="1:8" x14ac:dyDescent="0.45">
      <c r="A17" s="75" t="s">
        <v>332</v>
      </c>
      <c r="B17" s="74"/>
      <c r="C17" s="74"/>
      <c r="D17" s="74"/>
      <c r="E17" s="74"/>
      <c r="F17" s="74"/>
      <c r="G17" s="75"/>
      <c r="H17" s="74"/>
    </row>
    <row r="18" spans="1:8" x14ac:dyDescent="0.45">
      <c r="A18" s="75"/>
      <c r="B18" s="75"/>
      <c r="C18" s="75"/>
      <c r="D18" s="75"/>
      <c r="E18" s="75"/>
      <c r="F18" s="75"/>
      <c r="G18" s="75"/>
      <c r="H18" s="74"/>
    </row>
    <row r="19" spans="1:8" x14ac:dyDescent="0.45">
      <c r="H19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57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（１０月１４日公表時点）</v>
      </c>
    </row>
    <row r="3" spans="1:9" x14ac:dyDescent="0.45">
      <c r="A3" s="150" t="s">
        <v>331</v>
      </c>
      <c r="B3" s="138" t="s">
        <v>297</v>
      </c>
      <c r="C3" s="138" t="s">
        <v>334</v>
      </c>
      <c r="D3" s="138" t="s">
        <v>297</v>
      </c>
      <c r="E3" s="137" t="s">
        <v>337</v>
      </c>
      <c r="F3" s="106" t="s">
        <v>299</v>
      </c>
      <c r="G3" s="106" t="s">
        <v>300</v>
      </c>
      <c r="H3" s="75"/>
      <c r="I3" s="75"/>
    </row>
    <row r="4" spans="1:9" x14ac:dyDescent="0.45">
      <c r="A4" s="138"/>
      <c r="B4" s="138"/>
      <c r="C4" s="138"/>
      <c r="D4" s="138"/>
      <c r="E4" s="137"/>
      <c r="F4" s="105" t="s">
        <v>302</v>
      </c>
      <c r="G4" s="105" t="s">
        <v>302</v>
      </c>
      <c r="H4" s="74"/>
      <c r="I4" s="74"/>
    </row>
    <row r="5" spans="1:9" x14ac:dyDescent="0.45">
      <c r="A5" s="107">
        <v>44483</v>
      </c>
      <c r="B5" s="108" t="s">
        <v>316</v>
      </c>
      <c r="C5" s="107">
        <v>44479</v>
      </c>
      <c r="D5" s="108" t="s">
        <v>348</v>
      </c>
      <c r="E5" s="84">
        <v>15823840</v>
      </c>
      <c r="F5" s="84">
        <v>8505482</v>
      </c>
      <c r="G5" s="84">
        <v>7318358</v>
      </c>
      <c r="H5" s="74"/>
      <c r="I5" s="74"/>
    </row>
    <row r="6" spans="1:9" x14ac:dyDescent="0.45">
      <c r="A6" s="107">
        <v>44482</v>
      </c>
      <c r="B6" s="108" t="s">
        <v>352</v>
      </c>
      <c r="C6" s="107">
        <v>44479</v>
      </c>
      <c r="D6" s="108" t="s">
        <v>348</v>
      </c>
      <c r="E6" s="84">
        <v>15695448</v>
      </c>
      <c r="F6" s="84">
        <v>8463591</v>
      </c>
      <c r="G6" s="84">
        <v>7231857</v>
      </c>
      <c r="H6" s="74"/>
      <c r="I6" s="74"/>
    </row>
    <row r="7" spans="1:9" x14ac:dyDescent="0.45">
      <c r="A7" s="107">
        <v>44481</v>
      </c>
      <c r="B7" s="108" t="s">
        <v>349</v>
      </c>
      <c r="C7" s="107">
        <v>44472</v>
      </c>
      <c r="D7" s="108" t="s">
        <v>348</v>
      </c>
      <c r="E7" s="84">
        <v>15018814</v>
      </c>
      <c r="F7" s="84">
        <v>8397942</v>
      </c>
      <c r="G7" s="84">
        <v>6620872</v>
      </c>
      <c r="H7" s="74"/>
      <c r="I7" s="74"/>
    </row>
    <row r="8" spans="1:9" x14ac:dyDescent="0.45">
      <c r="A8" s="107">
        <v>44480</v>
      </c>
      <c r="B8" s="108" t="s">
        <v>350</v>
      </c>
      <c r="C8" s="107">
        <v>44472</v>
      </c>
      <c r="D8" s="108" t="s">
        <v>348</v>
      </c>
      <c r="E8" s="84">
        <v>14905810</v>
      </c>
      <c r="F8" s="84">
        <v>8353267</v>
      </c>
      <c r="G8" s="84">
        <v>6552543</v>
      </c>
      <c r="H8" s="74"/>
      <c r="I8" s="74"/>
    </row>
    <row r="9" spans="1:9" x14ac:dyDescent="0.45">
      <c r="A9" s="107">
        <v>44477</v>
      </c>
      <c r="B9" s="108" t="s">
        <v>347</v>
      </c>
      <c r="C9" s="107">
        <v>44472</v>
      </c>
      <c r="D9" s="108" t="s">
        <v>348</v>
      </c>
      <c r="E9" s="84">
        <v>14754420</v>
      </c>
      <c r="F9" s="84">
        <v>8289525</v>
      </c>
      <c r="G9" s="84">
        <v>6464895</v>
      </c>
      <c r="H9" s="74"/>
      <c r="I9" s="74"/>
    </row>
    <row r="10" spans="1:9" x14ac:dyDescent="0.45">
      <c r="A10" s="107">
        <v>44476</v>
      </c>
      <c r="B10" s="108" t="s">
        <v>316</v>
      </c>
      <c r="C10" s="107">
        <v>44472</v>
      </c>
      <c r="D10" s="108" t="s">
        <v>348</v>
      </c>
      <c r="E10" s="84">
        <v>14624035</v>
      </c>
      <c r="F10" s="84">
        <v>8232927</v>
      </c>
      <c r="G10" s="84">
        <v>6391108</v>
      </c>
      <c r="H10" s="74"/>
      <c r="I10" s="74"/>
    </row>
    <row r="11" spans="1:9" x14ac:dyDescent="0.45">
      <c r="A11" s="107">
        <v>44475</v>
      </c>
      <c r="B11" s="108" t="s">
        <v>352</v>
      </c>
      <c r="C11" s="107">
        <v>44472</v>
      </c>
      <c r="D11" s="108" t="s">
        <v>348</v>
      </c>
      <c r="E11" s="84">
        <v>14481316</v>
      </c>
      <c r="F11" s="84">
        <v>8178927</v>
      </c>
      <c r="G11" s="84">
        <v>6302389</v>
      </c>
      <c r="H11" s="74"/>
      <c r="I11" s="74"/>
    </row>
    <row r="12" spans="1:9" x14ac:dyDescent="0.45">
      <c r="A12" s="107">
        <v>44474</v>
      </c>
      <c r="B12" s="108" t="s">
        <v>349</v>
      </c>
      <c r="C12" s="107">
        <v>44465</v>
      </c>
      <c r="D12" s="108" t="s">
        <v>348</v>
      </c>
      <c r="E12" s="84">
        <v>13870464</v>
      </c>
      <c r="F12" s="84">
        <v>8061533</v>
      </c>
      <c r="G12" s="84">
        <v>5808931</v>
      </c>
      <c r="H12" s="74"/>
      <c r="I12" s="74"/>
    </row>
    <row r="13" spans="1:9" x14ac:dyDescent="0.45">
      <c r="A13" s="107">
        <v>44473</v>
      </c>
      <c r="B13" s="108" t="s">
        <v>350</v>
      </c>
      <c r="C13" s="107">
        <v>44465</v>
      </c>
      <c r="D13" s="108" t="s">
        <v>348</v>
      </c>
      <c r="E13" s="84">
        <v>13752173</v>
      </c>
      <c r="F13" s="84">
        <v>7997873</v>
      </c>
      <c r="G13" s="84">
        <v>5754300</v>
      </c>
      <c r="H13" s="74"/>
      <c r="I13" s="74"/>
    </row>
    <row r="14" spans="1:9" x14ac:dyDescent="0.45">
      <c r="A14" s="107">
        <v>44470</v>
      </c>
      <c r="B14" s="108" t="s">
        <v>347</v>
      </c>
      <c r="C14" s="107">
        <v>44465</v>
      </c>
      <c r="D14" s="108" t="s">
        <v>348</v>
      </c>
      <c r="E14" s="84">
        <v>13619566</v>
      </c>
      <c r="F14" s="84">
        <v>7923835</v>
      </c>
      <c r="G14" s="84">
        <v>5695731</v>
      </c>
      <c r="H14" s="74"/>
      <c r="I14" s="74"/>
    </row>
    <row r="15" spans="1:9" x14ac:dyDescent="0.45">
      <c r="A15" s="107">
        <v>44469</v>
      </c>
      <c r="B15" s="108" t="s">
        <v>316</v>
      </c>
      <c r="C15" s="107">
        <v>44465</v>
      </c>
      <c r="D15" s="108" t="s">
        <v>348</v>
      </c>
      <c r="E15" s="84">
        <v>13471048</v>
      </c>
      <c r="F15" s="84">
        <v>7852469</v>
      </c>
      <c r="G15" s="84">
        <v>5618579</v>
      </c>
      <c r="H15" s="74"/>
      <c r="I15" s="74"/>
    </row>
    <row r="16" spans="1:9" x14ac:dyDescent="0.45">
      <c r="A16" s="107">
        <v>44468</v>
      </c>
      <c r="B16" s="108" t="s">
        <v>352</v>
      </c>
      <c r="C16" s="107">
        <v>44465</v>
      </c>
      <c r="D16" s="108" t="s">
        <v>348</v>
      </c>
      <c r="E16" s="84">
        <v>13308466</v>
      </c>
      <c r="F16" s="84">
        <v>7774650</v>
      </c>
      <c r="G16" s="84">
        <v>5533816</v>
      </c>
      <c r="H16" s="74"/>
      <c r="I16" s="74"/>
    </row>
    <row r="17" spans="1:9" x14ac:dyDescent="0.45">
      <c r="A17" s="107">
        <v>44467</v>
      </c>
      <c r="B17" s="108" t="s">
        <v>349</v>
      </c>
      <c r="C17" s="107">
        <v>44458</v>
      </c>
      <c r="D17" s="108" t="s">
        <v>348</v>
      </c>
      <c r="E17" s="84">
        <v>12796816</v>
      </c>
      <c r="F17" s="84">
        <v>7550051</v>
      </c>
      <c r="G17" s="84">
        <v>5246765</v>
      </c>
      <c r="H17" s="74"/>
      <c r="I17" s="74"/>
    </row>
    <row r="18" spans="1:9" x14ac:dyDescent="0.45">
      <c r="A18" s="107">
        <v>44466</v>
      </c>
      <c r="B18" s="108" t="s">
        <v>350</v>
      </c>
      <c r="C18" s="107">
        <v>44458</v>
      </c>
      <c r="D18" s="108" t="s">
        <v>348</v>
      </c>
      <c r="E18" s="84">
        <v>12687469</v>
      </c>
      <c r="F18" s="84">
        <v>7509874</v>
      </c>
      <c r="G18" s="84">
        <v>5177595</v>
      </c>
      <c r="H18" s="74"/>
      <c r="I18" s="74"/>
    </row>
    <row r="19" spans="1:9" x14ac:dyDescent="0.45">
      <c r="A19" s="107">
        <v>44463</v>
      </c>
      <c r="B19" s="108" t="s">
        <v>347</v>
      </c>
      <c r="C19" s="107">
        <v>44458</v>
      </c>
      <c r="D19" s="108" t="s">
        <v>348</v>
      </c>
      <c r="E19" s="84">
        <v>12394639</v>
      </c>
      <c r="F19" s="84">
        <v>7338505</v>
      </c>
      <c r="G19" s="84">
        <v>5056134</v>
      </c>
      <c r="H19" s="74"/>
      <c r="I19" s="74"/>
    </row>
    <row r="20" spans="1:9" x14ac:dyDescent="0.45">
      <c r="A20" s="107">
        <v>44461</v>
      </c>
      <c r="B20" s="108" t="s">
        <v>352</v>
      </c>
      <c r="C20" s="107">
        <v>44458</v>
      </c>
      <c r="D20" s="108" t="s">
        <v>348</v>
      </c>
      <c r="E20" s="84">
        <v>12127735</v>
      </c>
      <c r="F20" s="84">
        <v>7183591</v>
      </c>
      <c r="G20" s="84">
        <v>4944144</v>
      </c>
      <c r="H20" s="74"/>
      <c r="I20" s="74"/>
    </row>
    <row r="21" spans="1:9" x14ac:dyDescent="0.45">
      <c r="A21" s="107">
        <v>44460</v>
      </c>
      <c r="B21" s="108" t="s">
        <v>349</v>
      </c>
      <c r="C21" s="107">
        <v>44451</v>
      </c>
      <c r="D21" s="108" t="s">
        <v>348</v>
      </c>
      <c r="E21" s="84">
        <v>11493995</v>
      </c>
      <c r="F21" s="84">
        <v>6765420</v>
      </c>
      <c r="G21" s="84">
        <v>4728575</v>
      </c>
      <c r="H21" s="74"/>
      <c r="I21" s="74"/>
    </row>
    <row r="22" spans="1:9" x14ac:dyDescent="0.45">
      <c r="A22" s="107">
        <v>44456</v>
      </c>
      <c r="B22" s="108" t="s">
        <v>347</v>
      </c>
      <c r="C22" s="107">
        <v>44451</v>
      </c>
      <c r="D22" s="108" t="s">
        <v>348</v>
      </c>
      <c r="E22" s="84">
        <v>11190658</v>
      </c>
      <c r="F22" s="84">
        <v>6593989</v>
      </c>
      <c r="G22" s="84">
        <v>4596669</v>
      </c>
      <c r="H22" s="74"/>
      <c r="I22" s="74"/>
    </row>
    <row r="23" spans="1:9" x14ac:dyDescent="0.45">
      <c r="A23" s="107">
        <v>44455</v>
      </c>
      <c r="B23" s="108" t="s">
        <v>316</v>
      </c>
      <c r="C23" s="107">
        <v>44451</v>
      </c>
      <c r="D23" s="108" t="s">
        <v>348</v>
      </c>
      <c r="E23" s="84">
        <v>10948632</v>
      </c>
      <c r="F23" s="84">
        <v>6453594</v>
      </c>
      <c r="G23" s="84">
        <v>4495038</v>
      </c>
      <c r="H23" s="74"/>
      <c r="I23" s="74"/>
    </row>
    <row r="24" spans="1:9" x14ac:dyDescent="0.45">
      <c r="A24" s="107">
        <v>44454</v>
      </c>
      <c r="B24" s="108" t="s">
        <v>352</v>
      </c>
      <c r="C24" s="107">
        <v>44451</v>
      </c>
      <c r="D24" s="108" t="s">
        <v>348</v>
      </c>
      <c r="E24" s="84">
        <v>10693135</v>
      </c>
      <c r="F24" s="84">
        <v>6315611</v>
      </c>
      <c r="G24" s="84">
        <v>4377524</v>
      </c>
      <c r="H24" s="74"/>
      <c r="I24" s="74"/>
    </row>
    <row r="25" spans="1:9" x14ac:dyDescent="0.45">
      <c r="A25" s="107">
        <v>44453</v>
      </c>
      <c r="B25" s="108" t="s">
        <v>349</v>
      </c>
      <c r="C25" s="107">
        <v>44444</v>
      </c>
      <c r="D25" s="108" t="s">
        <v>348</v>
      </c>
      <c r="E25" s="84">
        <v>9899421</v>
      </c>
      <c r="F25" s="84">
        <v>5741895</v>
      </c>
      <c r="G25" s="84">
        <v>4157526</v>
      </c>
      <c r="H25" s="74"/>
      <c r="I25" s="74"/>
    </row>
    <row r="26" spans="1:9" x14ac:dyDescent="0.45">
      <c r="A26" s="107">
        <v>44452</v>
      </c>
      <c r="B26" s="108" t="s">
        <v>350</v>
      </c>
      <c r="C26" s="107">
        <v>44444</v>
      </c>
      <c r="D26" s="108" t="s">
        <v>348</v>
      </c>
      <c r="E26" s="84">
        <v>9673723</v>
      </c>
      <c r="F26" s="84">
        <v>5630938</v>
      </c>
      <c r="G26" s="84">
        <v>4042785</v>
      </c>
      <c r="H26" s="74"/>
      <c r="I26" s="74"/>
    </row>
    <row r="27" spans="1:9" x14ac:dyDescent="0.45">
      <c r="A27" s="107">
        <v>44449</v>
      </c>
      <c r="B27" s="108" t="s">
        <v>347</v>
      </c>
      <c r="C27" s="107">
        <v>44444</v>
      </c>
      <c r="D27" s="108" t="s">
        <v>348</v>
      </c>
      <c r="E27" s="84">
        <v>9364622</v>
      </c>
      <c r="F27" s="84">
        <v>5477379</v>
      </c>
      <c r="G27" s="84">
        <v>3887243</v>
      </c>
      <c r="H27" s="74"/>
      <c r="I27" s="74"/>
    </row>
    <row r="28" spans="1:9" x14ac:dyDescent="0.45">
      <c r="A28" s="107">
        <v>44448</v>
      </c>
      <c r="B28" s="108" t="s">
        <v>316</v>
      </c>
      <c r="C28" s="107">
        <v>44444</v>
      </c>
      <c r="D28" s="108" t="s">
        <v>348</v>
      </c>
      <c r="E28" s="84">
        <v>9087375</v>
      </c>
      <c r="F28" s="84">
        <v>5323073</v>
      </c>
      <c r="G28" s="84">
        <v>3764302</v>
      </c>
      <c r="H28" s="74"/>
      <c r="I28" s="74"/>
    </row>
    <row r="29" spans="1:9" x14ac:dyDescent="0.45">
      <c r="A29" s="107">
        <v>44447</v>
      </c>
      <c r="B29" s="108" t="s">
        <v>352</v>
      </c>
      <c r="C29" s="107">
        <v>44444</v>
      </c>
      <c r="D29" s="108" t="s">
        <v>348</v>
      </c>
      <c r="E29" s="84">
        <v>8831775</v>
      </c>
      <c r="F29" s="84">
        <v>5194005</v>
      </c>
      <c r="G29" s="84">
        <v>3637770</v>
      </c>
      <c r="H29" s="74"/>
      <c r="I29" s="74"/>
    </row>
    <row r="30" spans="1:9" x14ac:dyDescent="0.45">
      <c r="A30" s="107">
        <v>44446</v>
      </c>
      <c r="B30" s="108" t="s">
        <v>349</v>
      </c>
      <c r="C30" s="107">
        <v>44437</v>
      </c>
      <c r="D30" s="108" t="s">
        <v>348</v>
      </c>
      <c r="E30" s="84">
        <v>8015343</v>
      </c>
      <c r="F30" s="84">
        <v>4705820</v>
      </c>
      <c r="G30" s="84">
        <v>3309523</v>
      </c>
      <c r="H30" s="74"/>
      <c r="I30" s="74"/>
    </row>
    <row r="31" spans="1:9" x14ac:dyDescent="0.45">
      <c r="A31" s="107">
        <v>44445</v>
      </c>
      <c r="B31" s="108" t="s">
        <v>350</v>
      </c>
      <c r="C31" s="107">
        <v>44437</v>
      </c>
      <c r="D31" s="108" t="s">
        <v>348</v>
      </c>
      <c r="E31" s="84">
        <v>7832204</v>
      </c>
      <c r="F31" s="84">
        <v>4609625</v>
      </c>
      <c r="G31" s="84">
        <v>3222579</v>
      </c>
      <c r="H31" s="74"/>
      <c r="I31" s="74"/>
    </row>
    <row r="32" spans="1:9" x14ac:dyDescent="0.45">
      <c r="A32" s="107">
        <v>44442</v>
      </c>
      <c r="B32" s="108" t="s">
        <v>347</v>
      </c>
      <c r="C32" s="107">
        <v>44437</v>
      </c>
      <c r="D32" s="108" t="s">
        <v>348</v>
      </c>
      <c r="E32" s="84">
        <v>7532648</v>
      </c>
      <c r="F32" s="84">
        <v>4446465</v>
      </c>
      <c r="G32" s="84">
        <v>3086183</v>
      </c>
      <c r="H32" s="74"/>
      <c r="I32" s="74"/>
    </row>
    <row r="33" spans="1:9" x14ac:dyDescent="0.45">
      <c r="A33" s="107">
        <v>44441</v>
      </c>
      <c r="B33" s="108" t="s">
        <v>316</v>
      </c>
      <c r="C33" s="107">
        <v>44437</v>
      </c>
      <c r="D33" s="108" t="s">
        <v>348</v>
      </c>
      <c r="E33" s="84">
        <v>7293150</v>
      </c>
      <c r="F33" s="84">
        <v>4323860</v>
      </c>
      <c r="G33" s="84">
        <v>2969290</v>
      </c>
      <c r="H33" s="74"/>
      <c r="I33" s="74"/>
    </row>
    <row r="34" spans="1:9" x14ac:dyDescent="0.45">
      <c r="A34" s="107">
        <v>44440</v>
      </c>
      <c r="B34" s="108" t="s">
        <v>352</v>
      </c>
      <c r="C34" s="107">
        <v>44437</v>
      </c>
      <c r="D34" s="108" t="s">
        <v>348</v>
      </c>
      <c r="E34" s="84">
        <v>7049347</v>
      </c>
      <c r="F34" s="84">
        <v>4206037</v>
      </c>
      <c r="G34" s="84">
        <v>2843310</v>
      </c>
      <c r="H34" s="74"/>
      <c r="I34" s="74"/>
    </row>
    <row r="35" spans="1:9" x14ac:dyDescent="0.45">
      <c r="A35" s="107">
        <v>44439</v>
      </c>
      <c r="B35" s="108" t="s">
        <v>349</v>
      </c>
      <c r="C35" s="107">
        <v>44430</v>
      </c>
      <c r="D35" s="108" t="s">
        <v>348</v>
      </c>
      <c r="E35" s="84">
        <v>6366259</v>
      </c>
      <c r="F35" s="84">
        <v>3939155</v>
      </c>
      <c r="G35" s="84">
        <v>2427104</v>
      </c>
      <c r="H35" s="74"/>
      <c r="I35" s="74"/>
    </row>
    <row r="36" spans="1:9" x14ac:dyDescent="0.45">
      <c r="A36" s="107">
        <v>44438</v>
      </c>
      <c r="B36" s="108" t="s">
        <v>350</v>
      </c>
      <c r="C36" s="107">
        <v>44430</v>
      </c>
      <c r="D36" s="108" t="s">
        <v>348</v>
      </c>
      <c r="E36" s="84">
        <v>6130651</v>
      </c>
      <c r="F36" s="84">
        <v>3818332</v>
      </c>
      <c r="G36" s="84">
        <v>2312319</v>
      </c>
      <c r="H36" s="74"/>
      <c r="I36" s="74"/>
    </row>
    <row r="37" spans="1:9" x14ac:dyDescent="0.45">
      <c r="A37" s="107">
        <v>44435</v>
      </c>
      <c r="B37" s="108" t="s">
        <v>347</v>
      </c>
      <c r="C37" s="107">
        <v>44430</v>
      </c>
      <c r="D37" s="108" t="s">
        <v>348</v>
      </c>
      <c r="E37" s="84">
        <v>5767203</v>
      </c>
      <c r="F37" s="84">
        <v>3613973</v>
      </c>
      <c r="G37" s="84">
        <v>2153230</v>
      </c>
      <c r="H37" s="74"/>
      <c r="I37" s="74"/>
    </row>
    <row r="38" spans="1:9" x14ac:dyDescent="0.45">
      <c r="A38" s="107">
        <v>44434</v>
      </c>
      <c r="B38" s="108" t="s">
        <v>316</v>
      </c>
      <c r="C38" s="107">
        <v>44430</v>
      </c>
      <c r="D38" s="108" t="s">
        <v>348</v>
      </c>
      <c r="E38" s="84">
        <v>5515725</v>
      </c>
      <c r="F38" s="84">
        <v>3481057</v>
      </c>
      <c r="G38" s="84">
        <v>2034668</v>
      </c>
      <c r="H38" s="74"/>
      <c r="I38" s="74"/>
    </row>
    <row r="39" spans="1:9" x14ac:dyDescent="0.45">
      <c r="A39" s="107">
        <v>44433</v>
      </c>
      <c r="B39" s="108" t="s">
        <v>352</v>
      </c>
      <c r="C39" s="107">
        <v>44430</v>
      </c>
      <c r="D39" s="108" t="s">
        <v>348</v>
      </c>
      <c r="E39" s="84">
        <v>5251138</v>
      </c>
      <c r="F39" s="84">
        <v>3336803</v>
      </c>
      <c r="G39" s="84">
        <v>1914335</v>
      </c>
      <c r="H39" s="74"/>
      <c r="I39" s="74"/>
    </row>
    <row r="40" spans="1:9" x14ac:dyDescent="0.45">
      <c r="A40" s="107">
        <v>44432</v>
      </c>
      <c r="B40" s="108" t="s">
        <v>349</v>
      </c>
      <c r="C40" s="107">
        <v>44423</v>
      </c>
      <c r="D40" s="108" t="s">
        <v>348</v>
      </c>
      <c r="E40" s="84">
        <v>4642683</v>
      </c>
      <c r="F40" s="84">
        <v>3121870</v>
      </c>
      <c r="G40" s="84">
        <v>1520813</v>
      </c>
      <c r="H40" s="74"/>
      <c r="I40" s="74"/>
    </row>
    <row r="41" spans="1:9" x14ac:dyDescent="0.45">
      <c r="A41" s="107">
        <v>44431</v>
      </c>
      <c r="B41" s="108" t="s">
        <v>350</v>
      </c>
      <c r="C41" s="107">
        <v>44423</v>
      </c>
      <c r="D41" s="108" t="s">
        <v>348</v>
      </c>
      <c r="E41" s="84">
        <v>4441321</v>
      </c>
      <c r="F41" s="84">
        <v>3000348</v>
      </c>
      <c r="G41" s="84">
        <v>1440973</v>
      </c>
      <c r="H41" s="74"/>
      <c r="I41" s="74"/>
    </row>
    <row r="42" spans="1:9" x14ac:dyDescent="0.45">
      <c r="A42" s="107">
        <v>44428</v>
      </c>
      <c r="B42" s="108" t="s">
        <v>347</v>
      </c>
      <c r="C42" s="107">
        <v>44423</v>
      </c>
      <c r="D42" s="108" t="s">
        <v>348</v>
      </c>
      <c r="E42" s="84">
        <v>4130976</v>
      </c>
      <c r="F42" s="84">
        <v>2827197</v>
      </c>
      <c r="G42" s="84">
        <v>1303779</v>
      </c>
      <c r="H42" s="74"/>
      <c r="I42" s="74"/>
    </row>
    <row r="43" spans="1:9" x14ac:dyDescent="0.45">
      <c r="A43" s="107">
        <v>44427</v>
      </c>
      <c r="B43" s="108" t="s">
        <v>316</v>
      </c>
      <c r="C43" s="107">
        <v>44423</v>
      </c>
      <c r="D43" s="108" t="s">
        <v>348</v>
      </c>
      <c r="E43" s="84">
        <v>3902839</v>
      </c>
      <c r="F43" s="84">
        <v>2705274</v>
      </c>
      <c r="G43" s="84">
        <v>1197565</v>
      </c>
      <c r="H43" s="74"/>
      <c r="I43" s="74"/>
    </row>
    <row r="44" spans="1:9" x14ac:dyDescent="0.45">
      <c r="A44" s="107">
        <v>44426</v>
      </c>
      <c r="B44" s="108" t="str">
        <f t="shared" ref="B44:B49" si="0">"("&amp;TEXT(A44,"AAA")&amp;")"</f>
        <v>(水)</v>
      </c>
      <c r="C44" s="107">
        <v>44423</v>
      </c>
      <c r="D44" s="108" t="str">
        <f t="shared" ref="D44:D49" si="1">"("&amp;TEXT(C44,"AAA")&amp;")"</f>
        <v>(日)</v>
      </c>
      <c r="E44" s="84">
        <v>3663878</v>
      </c>
      <c r="F44" s="84">
        <v>2572887</v>
      </c>
      <c r="G44" s="84">
        <v>1090991</v>
      </c>
      <c r="H44" s="74"/>
      <c r="I44" s="74"/>
    </row>
    <row r="45" spans="1:9" x14ac:dyDescent="0.45">
      <c r="A45" s="107">
        <v>44425</v>
      </c>
      <c r="B45" s="108" t="str">
        <f t="shared" si="0"/>
        <v>(火)</v>
      </c>
      <c r="C45" s="107">
        <v>44416</v>
      </c>
      <c r="D45" s="108" t="str">
        <f t="shared" si="1"/>
        <v>(日)</v>
      </c>
      <c r="E45" s="84">
        <v>3224734</v>
      </c>
      <c r="F45" s="84">
        <v>2409948</v>
      </c>
      <c r="G45" s="84">
        <v>814786</v>
      </c>
      <c r="H45" s="74"/>
      <c r="I45" s="74"/>
    </row>
    <row r="46" spans="1:9" x14ac:dyDescent="0.45">
      <c r="A46" s="107">
        <v>44424</v>
      </c>
      <c r="B46" s="108" t="str">
        <f t="shared" si="0"/>
        <v>(月)</v>
      </c>
      <c r="C46" s="107">
        <v>44416</v>
      </c>
      <c r="D46" s="108" t="str">
        <f t="shared" si="1"/>
        <v>(日)</v>
      </c>
      <c r="E46" s="84">
        <v>3080184</v>
      </c>
      <c r="F46" s="84">
        <v>2325181</v>
      </c>
      <c r="G46" s="84">
        <v>755003</v>
      </c>
      <c r="H46" s="74"/>
      <c r="I46" s="74"/>
    </row>
    <row r="47" spans="1:9" x14ac:dyDescent="0.45">
      <c r="A47" s="107">
        <v>44421</v>
      </c>
      <c r="B47" s="108" t="str">
        <f t="shared" si="0"/>
        <v>(金)</v>
      </c>
      <c r="C47" s="107">
        <v>44416</v>
      </c>
      <c r="D47" s="108" t="str">
        <f t="shared" si="1"/>
        <v>(日)</v>
      </c>
      <c r="E47" s="84">
        <v>2899381</v>
      </c>
      <c r="F47" s="84">
        <v>2215605</v>
      </c>
      <c r="G47" s="84">
        <v>683776</v>
      </c>
      <c r="H47" s="74"/>
      <c r="I47" s="74"/>
    </row>
    <row r="48" spans="1:9" x14ac:dyDescent="0.45">
      <c r="A48" s="107">
        <v>44420</v>
      </c>
      <c r="B48" s="108" t="str">
        <f t="shared" si="0"/>
        <v>(木)</v>
      </c>
      <c r="C48" s="107">
        <v>44416</v>
      </c>
      <c r="D48" s="108" t="str">
        <f t="shared" si="1"/>
        <v>(日)</v>
      </c>
      <c r="E48" s="84">
        <v>2748556</v>
      </c>
      <c r="F48" s="84">
        <v>2115570</v>
      </c>
      <c r="G48" s="84">
        <v>632986</v>
      </c>
      <c r="H48" s="74"/>
      <c r="I48" s="74"/>
    </row>
    <row r="49" spans="1:9" x14ac:dyDescent="0.45">
      <c r="A49" s="107">
        <v>44419</v>
      </c>
      <c r="B49" s="108" t="str">
        <f t="shared" si="0"/>
        <v>(水)</v>
      </c>
      <c r="C49" s="107">
        <v>44416</v>
      </c>
      <c r="D49" s="108" t="str">
        <f t="shared" si="1"/>
        <v>(日)</v>
      </c>
      <c r="E49" s="84">
        <v>2576423</v>
      </c>
      <c r="F49" s="84">
        <v>2005958</v>
      </c>
      <c r="G49" s="84">
        <v>570465</v>
      </c>
      <c r="H49" s="74"/>
      <c r="I49" s="74"/>
    </row>
    <row r="50" spans="1:9" x14ac:dyDescent="0.45">
      <c r="A50" s="107">
        <v>44418</v>
      </c>
      <c r="B50" s="108" t="s">
        <v>338</v>
      </c>
      <c r="C50" s="107">
        <v>44409</v>
      </c>
      <c r="D50" s="108" t="s">
        <v>335</v>
      </c>
      <c r="E50" s="84">
        <v>2107992</v>
      </c>
      <c r="F50" s="84">
        <v>1814876</v>
      </c>
      <c r="G50" s="84">
        <v>293116</v>
      </c>
      <c r="H50" s="74"/>
      <c r="I50" s="74"/>
    </row>
    <row r="51" spans="1:9" x14ac:dyDescent="0.45">
      <c r="A51" s="107">
        <v>44414</v>
      </c>
      <c r="B51" s="108" t="s">
        <v>309</v>
      </c>
      <c r="C51" s="107">
        <v>44409</v>
      </c>
      <c r="D51" s="108" t="s">
        <v>335</v>
      </c>
      <c r="E51" s="84">
        <v>1774733</v>
      </c>
      <c r="F51" s="84">
        <v>1551425</v>
      </c>
      <c r="G51" s="84">
        <v>223308</v>
      </c>
      <c r="H51" s="74"/>
      <c r="I51" s="74"/>
    </row>
    <row r="52" spans="1:9" x14ac:dyDescent="0.45">
      <c r="A52" s="107">
        <v>44413</v>
      </c>
      <c r="B52" s="108" t="s">
        <v>310</v>
      </c>
      <c r="C52" s="107">
        <v>44409</v>
      </c>
      <c r="D52" s="108" t="s">
        <v>335</v>
      </c>
      <c r="E52" s="84">
        <v>1774269</v>
      </c>
      <c r="F52" s="84">
        <v>1550961</v>
      </c>
      <c r="G52" s="84">
        <v>223308</v>
      </c>
      <c r="H52" s="74"/>
      <c r="I52" s="74"/>
    </row>
    <row r="53" spans="1:9" x14ac:dyDescent="0.45">
      <c r="A53" s="107">
        <v>44412</v>
      </c>
      <c r="B53" s="108" t="s">
        <v>306</v>
      </c>
      <c r="C53" s="107">
        <v>44409</v>
      </c>
      <c r="D53" s="108" t="s">
        <v>335</v>
      </c>
      <c r="E53" s="84">
        <v>1637626</v>
      </c>
      <c r="F53" s="84">
        <v>1449639</v>
      </c>
      <c r="G53" s="84">
        <v>187987</v>
      </c>
      <c r="H53" s="74"/>
      <c r="I53" s="74"/>
    </row>
    <row r="54" spans="1:9" x14ac:dyDescent="0.45">
      <c r="A54" s="85"/>
      <c r="B54" s="73"/>
      <c r="C54" s="73"/>
      <c r="D54" s="73"/>
      <c r="E54" s="73"/>
      <c r="F54" s="73"/>
      <c r="G54" s="74"/>
      <c r="H54" s="74"/>
    </row>
    <row r="55" spans="1:9" x14ac:dyDescent="0.45">
      <c r="A55" s="75" t="s">
        <v>339</v>
      </c>
      <c r="B55" s="74"/>
      <c r="C55" s="74"/>
      <c r="D55" s="74"/>
      <c r="E55" s="74"/>
      <c r="F55" s="74"/>
      <c r="G55" s="75"/>
      <c r="H55" s="74"/>
    </row>
    <row r="56" spans="1:9" x14ac:dyDescent="0.45">
      <c r="A56" s="75"/>
      <c r="B56" s="75"/>
      <c r="C56" s="75"/>
      <c r="D56" s="75"/>
      <c r="E56" s="75"/>
      <c r="F56" s="75"/>
      <c r="G56" s="75"/>
      <c r="H56" s="74"/>
    </row>
    <row r="57" spans="1:9" x14ac:dyDescent="0.45">
      <c r="H57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2021-10-14T14:47:23Z</dcterms:modified>
</cp:coreProperties>
</file>